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'PRICES'!$A$1:$S$87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<sst xmlns="http://schemas.openxmlformats.org/spreadsheetml/2006/main" count="1159" uniqueCount="597">
  <si>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</si>
  <si>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</si>
  <si>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</si>
  <si>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</si>
  <si>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</si>
  <si>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</si>
  <si>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</si>
  <si>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</si>
  <si>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</si>
  <si>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</si>
  <si>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</si>
  <si>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</si>
  <si>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</si>
  <si>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</si>
  <si>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</si>
  <si>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</si>
  <si>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</si>
  <si>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</si>
  <si>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</si>
  <si>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King Valour         </t>
  </si>
  <si>
    <t xml:space="preserve">Feed The Beast      </t>
  </si>
  <si>
    <t xml:space="preserve">Lightning Streak    </t>
  </si>
  <si>
    <t xml:space="preserve">Nothing But A Saga  </t>
  </si>
  <si>
    <t xml:space="preserve">Delta Dor           </t>
  </si>
  <si>
    <t>Albany</t>
  </si>
  <si>
    <t xml:space="preserve">Multimagic          </t>
  </si>
  <si>
    <t xml:space="preserve">Canna Lily          </t>
  </si>
  <si>
    <t xml:space="preserve">Sassenach           </t>
  </si>
  <si>
    <t xml:space="preserve">Censory Rule        </t>
  </si>
  <si>
    <t xml:space="preserve">Emma November       </t>
  </si>
  <si>
    <t xml:space="preserve">Lion Cruiser        </t>
  </si>
  <si>
    <t xml:space="preserve">Storm Ending        </t>
  </si>
  <si>
    <t xml:space="preserve">Vino Beneteau       </t>
  </si>
  <si>
    <t xml:space="preserve">Encosta Las Vegas   </t>
  </si>
  <si>
    <t xml:space="preserve">King Cole           </t>
  </si>
  <si>
    <t xml:space="preserve">Ziggoorio           </t>
  </si>
  <si>
    <t xml:space="preserve">Life Of Leo         </t>
  </si>
  <si>
    <t xml:space="preserve">Mass Effect         </t>
  </si>
  <si>
    <t xml:space="preserve">Lady Emily          </t>
  </si>
  <si>
    <t xml:space="preserve">Savannahs Grace     </t>
  </si>
  <si>
    <t xml:space="preserve">Thieves Like Us     </t>
  </si>
  <si>
    <t xml:space="preserve">Ashalily            </t>
  </si>
  <si>
    <t xml:space="preserve">Run Smart           </t>
  </si>
  <si>
    <t xml:space="preserve">Ebony Lane          </t>
  </si>
  <si>
    <t xml:space="preserve">True Power          </t>
  </si>
  <si>
    <t xml:space="preserve">Regulated           </t>
  </si>
  <si>
    <t xml:space="preserve">Friars Gold         </t>
  </si>
  <si>
    <t xml:space="preserve">That Bloke          </t>
  </si>
  <si>
    <t xml:space="preserve">Parisienne Lady     </t>
  </si>
  <si>
    <t xml:space="preserve">Eye On The Ball     </t>
  </si>
  <si>
    <t xml:space="preserve">Molly Kisses        </t>
  </si>
  <si>
    <t xml:space="preserve">Elsies Den          </t>
  </si>
  <si>
    <t xml:space="preserve">Meskhenet           </t>
  </si>
  <si>
    <t xml:space="preserve">Queen Tori          </t>
  </si>
  <si>
    <t xml:space="preserve">Yuzumi              </t>
  </si>
  <si>
    <t xml:space="preserve">Hala Cruise         </t>
  </si>
  <si>
    <t xml:space="preserve">Blizzard Express    </t>
  </si>
  <si>
    <t xml:space="preserve">Candlelight Star    </t>
  </si>
  <si>
    <t xml:space="preserve">Dream Merger        </t>
  </si>
  <si>
    <t xml:space="preserve">Scampin             </t>
  </si>
  <si>
    <t xml:space="preserve">Rare Selection      </t>
  </si>
  <si>
    <t xml:space="preserve">Friarfighter        </t>
  </si>
  <si>
    <t xml:space="preserve">Qingdao             </t>
  </si>
  <si>
    <t xml:space="preserve">Lil Kim             </t>
  </si>
  <si>
    <t xml:space="preserve">Sangaree            </t>
  </si>
  <si>
    <t xml:space="preserve">Chengdu             </t>
  </si>
  <si>
    <t xml:space="preserve">Money Trainer       </t>
  </si>
  <si>
    <t xml:space="preserve">Commodoro           </t>
  </si>
  <si>
    <t xml:space="preserve">Senate Bianca       </t>
  </si>
  <si>
    <t xml:space="preserve">Captain Bonehead    </t>
  </si>
  <si>
    <t xml:space="preserve">Riding Shotgun      </t>
  </si>
  <si>
    <t xml:space="preserve">Indianapolis        </t>
  </si>
  <si>
    <t xml:space="preserve">Singa Doll          </t>
  </si>
  <si>
    <t xml:space="preserve">Vigorhesta          </t>
  </si>
  <si>
    <t xml:space="preserve">Jungle Scandal      </t>
  </si>
  <si>
    <t xml:space="preserve">Il Postino          </t>
  </si>
  <si>
    <t xml:space="preserve">All The As          </t>
  </si>
  <si>
    <t xml:space="preserve">Fairly Hot          </t>
  </si>
  <si>
    <t xml:space="preserve">Fulzip              </t>
  </si>
  <si>
    <t xml:space="preserve">In The Loop         </t>
  </si>
  <si>
    <t xml:space="preserve">Super Saxon         </t>
  </si>
  <si>
    <t xml:space="preserve">By Decree           </t>
  </si>
  <si>
    <t xml:space="preserve">Idle Gossip         </t>
  </si>
  <si>
    <t xml:space="preserve">Priceless Rock      </t>
  </si>
  <si>
    <t xml:space="preserve">New Attire          </t>
  </si>
  <si>
    <t xml:space="preserve">Illabo Impact       </t>
  </si>
  <si>
    <t xml:space="preserve">Ripped By Pappy     </t>
  </si>
  <si>
    <t xml:space="preserve">Better Romance      </t>
  </si>
  <si>
    <t xml:space="preserve">Cruisey Bek         </t>
  </si>
  <si>
    <t xml:space="preserve">Honcho              </t>
  </si>
  <si>
    <t>Canterbury</t>
  </si>
  <si>
    <t xml:space="preserve">Black On Gold       </t>
  </si>
  <si>
    <t xml:space="preserve">Northwest Passage   </t>
  </si>
  <si>
    <t xml:space="preserve">Lord Kingsley       </t>
  </si>
  <si>
    <t xml:space="preserve">Lucky Tiger         </t>
  </si>
  <si>
    <t xml:space="preserve">Profusive           </t>
  </si>
  <si>
    <t xml:space="preserve">Blendwell           </t>
  </si>
  <si>
    <t xml:space="preserve">Kalandula           </t>
  </si>
  <si>
    <t xml:space="preserve">Bannatyne           </t>
  </si>
  <si>
    <t xml:space="preserve">Via Napoli          </t>
  </si>
  <si>
    <t xml:space="preserve">Lubiton             </t>
  </si>
  <si>
    <t xml:space="preserve">Green Aventurine    </t>
  </si>
  <si>
    <t xml:space="preserve">Raitza              </t>
  </si>
  <si>
    <t xml:space="preserve">Precocious          </t>
  </si>
  <si>
    <t xml:space="preserve">Fat Chap            </t>
  </si>
  <si>
    <t xml:space="preserve">Thurston            </t>
  </si>
  <si>
    <t xml:space="preserve">Gagosian            </t>
  </si>
  <si>
    <t xml:space="preserve">Arigold             </t>
  </si>
  <si>
    <t xml:space="preserve">Austin              </t>
  </si>
  <si>
    <t xml:space="preserve">Gold Artisan        </t>
  </si>
  <si>
    <t xml:space="preserve">Pleased             </t>
  </si>
  <si>
    <t xml:space="preserve">Princess Command    </t>
  </si>
  <si>
    <t xml:space="preserve">Il Mio Destino      </t>
  </si>
  <si>
    <t xml:space="preserve">Kopite              </t>
  </si>
  <si>
    <t xml:space="preserve">Bells Of War        </t>
  </si>
  <si>
    <t xml:space="preserve">Chosen Prayer       </t>
  </si>
  <si>
    <t xml:space="preserve">Media Maid          </t>
  </si>
  <si>
    <t xml:space="preserve">Banuelo             </t>
  </si>
  <si>
    <t xml:space="preserve">Feature             </t>
  </si>
  <si>
    <t xml:space="preserve">Ski Angel           </t>
  </si>
  <si>
    <t xml:space="preserve">Nagging             </t>
  </si>
  <si>
    <t xml:space="preserve">El Novio            </t>
  </si>
  <si>
    <t xml:space="preserve">Alfred The Great    </t>
  </si>
  <si>
    <t xml:space="preserve">Admiral Jello       </t>
  </si>
  <si>
    <t xml:space="preserve">Citations           </t>
  </si>
  <si>
    <t xml:space="preserve">Triantan            </t>
  </si>
  <si>
    <t xml:space="preserve">No Return           </t>
  </si>
  <si>
    <t xml:space="preserve">Sea Sharp           </t>
  </si>
  <si>
    <t xml:space="preserve">Marman              </t>
  </si>
  <si>
    <t xml:space="preserve">Another Larga       </t>
  </si>
  <si>
    <t xml:space="preserve">Promas              </t>
  </si>
  <si>
    <t xml:space="preserve">Vain Elaine         </t>
  </si>
  <si>
    <t xml:space="preserve">Prince Morpheus     </t>
  </si>
  <si>
    <t xml:space="preserve">Estikhraaj          </t>
  </si>
  <si>
    <t xml:space="preserve">Just Dylan          </t>
  </si>
  <si>
    <t xml:space="preserve">Cosmic Cameo        </t>
  </si>
  <si>
    <t xml:space="preserve">Highly Geared       </t>
  </si>
  <si>
    <t xml:space="preserve">Zestful             </t>
  </si>
  <si>
    <t xml:space="preserve">Arise Augustus      </t>
  </si>
  <si>
    <t xml:space="preserve">Fiftyshadesofgrey   </t>
  </si>
  <si>
    <t xml:space="preserve">Satirical Magic     </t>
  </si>
  <si>
    <t xml:space="preserve">Echo Prince         </t>
  </si>
  <si>
    <t xml:space="preserve">I Can Rock          </t>
  </si>
  <si>
    <t xml:space="preserve">Im Usain            </t>
  </si>
  <si>
    <t xml:space="preserve">Kings Tariff        </t>
  </si>
  <si>
    <t xml:space="preserve">Puzzling Wonder     </t>
  </si>
  <si>
    <t xml:space="preserve">Kanguru             </t>
  </si>
  <si>
    <t xml:space="preserve">Rolston             </t>
  </si>
  <si>
    <t xml:space="preserve">Lord De Air         </t>
  </si>
  <si>
    <t xml:space="preserve">Bogie               </t>
  </si>
  <si>
    <t xml:space="preserve">I Am Magnificent    </t>
  </si>
  <si>
    <t xml:space="preserve">Static Lift         </t>
  </si>
  <si>
    <t xml:space="preserve">Know How            </t>
  </si>
  <si>
    <t xml:space="preserve">I Am Impressed      </t>
  </si>
  <si>
    <t xml:space="preserve">Mr Jackman          </t>
  </si>
  <si>
    <t xml:space="preserve">No Interest         </t>
  </si>
  <si>
    <t xml:space="preserve">Bonny Oreilly       </t>
  </si>
  <si>
    <t xml:space="preserve">Prince Memnon       </t>
  </si>
  <si>
    <t xml:space="preserve">Nu Wa               </t>
  </si>
  <si>
    <t xml:space="preserve">Relaxed             </t>
  </si>
  <si>
    <t>Coffs Harbour</t>
  </si>
  <si>
    <t xml:space="preserve">Hussonplaza         </t>
  </si>
  <si>
    <t xml:space="preserve">Moonlight Spy       </t>
  </si>
  <si>
    <t xml:space="preserve">Mr Spin             </t>
  </si>
  <si>
    <t xml:space="preserve">Mystery             </t>
  </si>
  <si>
    <t xml:space="preserve">Star Bid            </t>
  </si>
  <si>
    <t xml:space="preserve">Total Surprise      </t>
  </si>
  <si>
    <t xml:space="preserve">Yankee Express      </t>
  </si>
  <si>
    <t xml:space="preserve">Bold Beginning      </t>
  </si>
  <si>
    <t xml:space="preserve">Consolari           </t>
  </si>
  <si>
    <t xml:space="preserve">Dream Stepper       </t>
  </si>
  <si>
    <t xml:space="preserve">Toscanaway          </t>
  </si>
  <si>
    <t xml:space="preserve">The Weald           </t>
  </si>
  <si>
    <t xml:space="preserve">Miss Zodiac         </t>
  </si>
  <si>
    <t xml:space="preserve">Queen Beatrice      </t>
  </si>
  <si>
    <t xml:space="preserve">Verduzzo            </t>
  </si>
  <si>
    <t xml:space="preserve">Up There Kawana     </t>
  </si>
  <si>
    <t xml:space="preserve">Twilight Charade    </t>
  </si>
  <si>
    <t xml:space="preserve">Red Magic           </t>
  </si>
  <si>
    <t xml:space="preserve">Fastquest           </t>
  </si>
  <si>
    <t xml:space="preserve">Ilia                </t>
  </si>
  <si>
    <t xml:space="preserve">Kilmarnock          </t>
  </si>
  <si>
    <t xml:space="preserve">Queen Charlotte     </t>
  </si>
  <si>
    <t xml:space="preserve">Seven Ten Split     </t>
  </si>
  <si>
    <t xml:space="preserve">Shannonbrook Miss   </t>
  </si>
  <si>
    <t xml:space="preserve">Absolute Gem        </t>
  </si>
  <si>
    <t xml:space="preserve">Able Chap           </t>
  </si>
  <si>
    <t xml:space="preserve">Ichi Ni             </t>
  </si>
  <si>
    <t xml:space="preserve">Halo Deer           </t>
  </si>
  <si>
    <t xml:space="preserve">In God I Trust      </t>
  </si>
  <si>
    <t xml:space="preserve">Queen Tara          </t>
  </si>
  <si>
    <t xml:space="preserve">Be The Magic        </t>
  </si>
  <si>
    <t xml:space="preserve">Yeatman             </t>
  </si>
  <si>
    <t xml:space="preserve">Desert Marshal      </t>
  </si>
  <si>
    <t xml:space="preserve">Drummed Out         </t>
  </si>
  <si>
    <t xml:space="preserve">Melted Moments      </t>
  </si>
  <si>
    <t xml:space="preserve">Oakfield Invader    </t>
  </si>
  <si>
    <t xml:space="preserve">The Spitfire        </t>
  </si>
  <si>
    <t xml:space="preserve">Classic Double      </t>
  </si>
  <si>
    <t xml:space="preserve">Pomme Petite        </t>
  </si>
  <si>
    <t xml:space="preserve">Seashells           </t>
  </si>
  <si>
    <t xml:space="preserve">Ibelieveinmiracles  </t>
  </si>
  <si>
    <t xml:space="preserve">Cant Skate          </t>
  </si>
  <si>
    <t xml:space="preserve">Ridges Pride        </t>
  </si>
  <si>
    <t xml:space="preserve">Dream To Dance      </t>
  </si>
  <si>
    <t xml:space="preserve">Cliveden House      </t>
  </si>
  <si>
    <t xml:space="preserve">Wonderful Thing     </t>
  </si>
  <si>
    <t xml:space="preserve">Radiologist         </t>
  </si>
  <si>
    <t xml:space="preserve">Sorority Sister     </t>
  </si>
  <si>
    <t xml:space="preserve">Laurentian          </t>
  </si>
  <si>
    <t xml:space="preserve">Tiaconi             </t>
  </si>
  <si>
    <t xml:space="preserve">Market Guru         </t>
  </si>
  <si>
    <t xml:space="preserve">Spinning Quarters   </t>
  </si>
  <si>
    <t xml:space="preserve">Super Zulu          </t>
  </si>
  <si>
    <t xml:space="preserve">Supreme Willy       </t>
  </si>
  <si>
    <t xml:space="preserve">Djerassi            </t>
  </si>
  <si>
    <t xml:space="preserve">The Cavalry         </t>
  </si>
  <si>
    <t xml:space="preserve">Collar              </t>
  </si>
  <si>
    <t xml:space="preserve">Another Charger     </t>
  </si>
  <si>
    <t xml:space="preserve">Phrases             </t>
  </si>
  <si>
    <t xml:space="preserve">Kingston Time       </t>
  </si>
  <si>
    <t xml:space="preserve">Scotty Be Gotti     </t>
  </si>
  <si>
    <t xml:space="preserve">Thunder Set         </t>
  </si>
  <si>
    <t xml:space="preserve">Behest              </t>
  </si>
  <si>
    <t xml:space="preserve">Bobs A Dazzler      </t>
  </si>
  <si>
    <t xml:space="preserve">Clemmensen          </t>
  </si>
  <si>
    <t xml:space="preserve">Samsili             </t>
  </si>
  <si>
    <t xml:space="preserve">Adventure King      </t>
  </si>
  <si>
    <t xml:space="preserve">Ill Miss You        </t>
  </si>
  <si>
    <t xml:space="preserve">Three Sheets        </t>
  </si>
  <si>
    <t xml:space="preserve">Flaming Aces        </t>
  </si>
  <si>
    <t xml:space="preserve">Profiler            </t>
  </si>
  <si>
    <t xml:space="preserve">Typhoon Red         </t>
  </si>
  <si>
    <t xml:space="preserve">No Bad Blood        </t>
  </si>
  <si>
    <t xml:space="preserve">Isla Poppy          </t>
  </si>
  <si>
    <t xml:space="preserve">Ultimate Dreamer    </t>
  </si>
  <si>
    <t xml:space="preserve">Bonne Cheval        </t>
  </si>
  <si>
    <t xml:space="preserve">Curley Mac          </t>
  </si>
  <si>
    <t xml:space="preserve">Jack The Ringer     </t>
  </si>
  <si>
    <t xml:space="preserve">Im A Jet            </t>
  </si>
  <si>
    <t xml:space="preserve">Maximilian          </t>
  </si>
  <si>
    <t xml:space="preserve">Neurum Road         </t>
  </si>
  <si>
    <t xml:space="preserve">Round Mountain Gal  </t>
  </si>
  <si>
    <t xml:space="preserve">Dylans Rojo         </t>
  </si>
  <si>
    <t xml:space="preserve">Binalong Road       </t>
  </si>
  <si>
    <t xml:space="preserve">Sofin               </t>
  </si>
  <si>
    <t xml:space="preserve">La Spiaggia         </t>
  </si>
  <si>
    <t xml:space="preserve">Mobaco              </t>
  </si>
  <si>
    <t xml:space="preserve">Single Spirit       </t>
  </si>
  <si>
    <t xml:space="preserve">Bodega Negra        </t>
  </si>
  <si>
    <t xml:space="preserve">Crooked Stick       </t>
  </si>
  <si>
    <t xml:space="preserve">Cash Spinner        </t>
  </si>
  <si>
    <t xml:space="preserve">Egyptian Ruler      </t>
  </si>
  <si>
    <t xml:space="preserve">Ekibuuka            </t>
  </si>
  <si>
    <t xml:space="preserve">Kareems Edge        </t>
  </si>
  <si>
    <t xml:space="preserve">Not Wanted          </t>
  </si>
  <si>
    <t xml:space="preserve">Shadow Rein         </t>
  </si>
  <si>
    <t xml:space="preserve">Show Day            </t>
  </si>
  <si>
    <t xml:space="preserve">Star Of Legs        </t>
  </si>
  <si>
    <t xml:space="preserve">Plateau Gold        </t>
  </si>
  <si>
    <t xml:space="preserve">Hidden Warrior      </t>
  </si>
  <si>
    <t xml:space="preserve">Ice Bucket          </t>
  </si>
  <si>
    <t xml:space="preserve">Power Receiver      </t>
  </si>
  <si>
    <t xml:space="preserve">Gunnaza             </t>
  </si>
  <si>
    <t xml:space="preserve">Splitzer            </t>
  </si>
  <si>
    <t xml:space="preserve">Arts Got A Gun      </t>
  </si>
  <si>
    <t xml:space="preserve">Beside You          </t>
  </si>
  <si>
    <t xml:space="preserve">Grenache            </t>
  </si>
  <si>
    <t xml:space="preserve">Aimalac Bobby       </t>
  </si>
  <si>
    <t xml:space="preserve">Wickedly Risque     </t>
  </si>
  <si>
    <t>Devonport</t>
  </si>
  <si>
    <t xml:space="preserve">Bushranger Boy      </t>
  </si>
  <si>
    <t xml:space="preserve">Belrock Boy         </t>
  </si>
  <si>
    <t xml:space="preserve">Kyogle Son          </t>
  </si>
  <si>
    <t xml:space="preserve">Mulleys Idol        </t>
  </si>
  <si>
    <t xml:space="preserve">Silky Star          </t>
  </si>
  <si>
    <t xml:space="preserve">Dads Girl           </t>
  </si>
  <si>
    <t xml:space="preserve">Millie Mateba       </t>
  </si>
  <si>
    <t xml:space="preserve">Woohoo              </t>
  </si>
  <si>
    <t xml:space="preserve">Acronym             </t>
  </si>
  <si>
    <t xml:space="preserve">Annies Shiraz       </t>
  </si>
  <si>
    <t xml:space="preserve">Bonjour Belle       </t>
  </si>
  <si>
    <t xml:space="preserve">On A String         </t>
  </si>
  <si>
    <t xml:space="preserve">Pistol Jack         </t>
  </si>
  <si>
    <t xml:space="preserve">Biscay Barb         </t>
  </si>
  <si>
    <t xml:space="preserve">Gee Gees Rusty      </t>
  </si>
  <si>
    <t xml:space="preserve">Liffeybeau          </t>
  </si>
  <si>
    <t xml:space="preserve">Valerius            </t>
  </si>
  <si>
    <t xml:space="preserve">Gee Gees Talk Fest  </t>
  </si>
  <si>
    <t xml:space="preserve">All About Elouise   </t>
  </si>
  <si>
    <t xml:space="preserve">Pelagia             </t>
  </si>
  <si>
    <t xml:space="preserve">Classic Outlaw      </t>
  </si>
  <si>
    <t xml:space="preserve">Olonh Star          </t>
  </si>
  <si>
    <t xml:space="preserve">Steel Brom          </t>
  </si>
  <si>
    <t xml:space="preserve">Extended Warranty   </t>
  </si>
  <si>
    <t xml:space="preserve">Golden Kiss         </t>
  </si>
  <si>
    <t xml:space="preserve">Rozzie Roo          </t>
  </si>
  <si>
    <t xml:space="preserve">Scouting Around     </t>
  </si>
  <si>
    <t xml:space="preserve">Sea Ruler           </t>
  </si>
  <si>
    <t xml:space="preserve">Before All          </t>
  </si>
  <si>
    <t xml:space="preserve">Tambros Game        </t>
  </si>
  <si>
    <t xml:space="preserve">Slinky Malinky      </t>
  </si>
  <si>
    <t xml:space="preserve">Greenmount Lass     </t>
  </si>
  <si>
    <t xml:space="preserve">Hellmuth            </t>
  </si>
  <si>
    <t xml:space="preserve">Ty Dash             </t>
  </si>
  <si>
    <t xml:space="preserve">Gee Gee Pure Gold   </t>
  </si>
  <si>
    <t xml:space="preserve">What An Option      </t>
  </si>
  <si>
    <t xml:space="preserve">Gemini              </t>
  </si>
  <si>
    <t xml:space="preserve">Miss Bluegrass      </t>
  </si>
  <si>
    <t xml:space="preserve">Top Draw            </t>
  </si>
  <si>
    <t xml:space="preserve">Bonify              </t>
  </si>
  <si>
    <t xml:space="preserve">Please Dance        </t>
  </si>
  <si>
    <t xml:space="preserve">Morgatoche          </t>
  </si>
  <si>
    <t xml:space="preserve">Kirribilli Kid      </t>
  </si>
  <si>
    <t xml:space="preserve">Our Queenie         </t>
  </si>
  <si>
    <t xml:space="preserve">Dillon Hall         </t>
  </si>
  <si>
    <t xml:space="preserve">Elegatano           </t>
  </si>
  <si>
    <t xml:space="preserve">Windell             </t>
  </si>
  <si>
    <t xml:space="preserve">Ronaldos Goal       </t>
  </si>
  <si>
    <t xml:space="preserve">Zipped Up           </t>
  </si>
  <si>
    <t xml:space="preserve">Niloufar            </t>
  </si>
  <si>
    <t xml:space="preserve">Western Front       </t>
  </si>
  <si>
    <t xml:space="preserve">Like The Wolf       </t>
  </si>
  <si>
    <t xml:space="preserve">New Vision          </t>
  </si>
  <si>
    <t xml:space="preserve">Shakespeare         </t>
  </si>
  <si>
    <t xml:space="preserve">Songs N Stories     </t>
  </si>
  <si>
    <t xml:space="preserve">Tranter             </t>
  </si>
  <si>
    <t xml:space="preserve">Magnasa             </t>
  </si>
  <si>
    <t xml:space="preserve">Sound Bar           </t>
  </si>
  <si>
    <t xml:space="preserve">Vandermeer          </t>
  </si>
  <si>
    <t xml:space="preserve">Private Currency    </t>
  </si>
  <si>
    <t xml:space="preserve">Siorca              </t>
  </si>
  <si>
    <t xml:space="preserve">Gee Gees Top Notch  </t>
  </si>
  <si>
    <t xml:space="preserve">Geegees Baritone    </t>
  </si>
  <si>
    <t xml:space="preserve">Kanji               </t>
  </si>
  <si>
    <t xml:space="preserve">Rather Heroic       </t>
  </si>
  <si>
    <t xml:space="preserve">Ollys A Star        </t>
  </si>
  <si>
    <t xml:space="preserve">Red Eagle           </t>
  </si>
  <si>
    <t xml:space="preserve">Geegees Brightstar  </t>
  </si>
  <si>
    <t xml:space="preserve">Underplay           </t>
  </si>
  <si>
    <t xml:space="preserve">Geegees Classicboy  </t>
  </si>
  <si>
    <t xml:space="preserve">Harvey Bay          </t>
  </si>
  <si>
    <t xml:space="preserve">The Captain         </t>
  </si>
  <si>
    <t xml:space="preserve">Kool Kash           </t>
  </si>
  <si>
    <t xml:space="preserve">Zigold              </t>
  </si>
  <si>
    <t xml:space="preserve">Dont We Love It     </t>
  </si>
  <si>
    <t xml:space="preserve">Mediano             </t>
  </si>
  <si>
    <t>Doomben</t>
  </si>
  <si>
    <t xml:space="preserve">Aussie Jack         </t>
  </si>
  <si>
    <t xml:space="preserve">Thats Ma Boy        </t>
  </si>
  <si>
    <t xml:space="preserve">Prince Of The Turf  </t>
  </si>
  <si>
    <t xml:space="preserve">Jills Charm         </t>
  </si>
  <si>
    <t xml:space="preserve">Catenaccio          </t>
  </si>
  <si>
    <t xml:space="preserve">Says Me             </t>
  </si>
  <si>
    <t xml:space="preserve">Magnatune           </t>
  </si>
  <si>
    <t xml:space="preserve">Louppy Bend         </t>
  </si>
  <si>
    <t xml:space="preserve">Idle Situation      </t>
  </si>
  <si>
    <t xml:space="preserve">Bold Avenue         </t>
  </si>
  <si>
    <t xml:space="preserve">Silento             </t>
  </si>
  <si>
    <t xml:space="preserve">Kurrajong Dragon    </t>
  </si>
  <si>
    <t xml:space="preserve">How Can I Help      </t>
  </si>
  <si>
    <t xml:space="preserve">Sheezalady          </t>
  </si>
  <si>
    <t xml:space="preserve">Windy Sands         </t>
  </si>
  <si>
    <t xml:space="preserve">Jennifer Juniper    </t>
  </si>
  <si>
    <t xml:space="preserve">Our Jamaica         </t>
  </si>
  <si>
    <t xml:space="preserve">Si Alla Vita        </t>
  </si>
  <si>
    <t xml:space="preserve">Winsome Sam         </t>
  </si>
  <si>
    <t xml:space="preserve">Le Jeu              </t>
  </si>
  <si>
    <t xml:space="preserve">Cruise Power        </t>
  </si>
  <si>
    <t xml:space="preserve">Five Stud Poker     </t>
  </si>
  <si>
    <t xml:space="preserve">Kaphni              </t>
  </si>
  <si>
    <t xml:space="preserve">Sanguine Red        </t>
  </si>
  <si>
    <t xml:space="preserve">Harley Hog          </t>
  </si>
  <si>
    <t xml:space="preserve">Otto From Hamburg   </t>
  </si>
  <si>
    <t xml:space="preserve">Tingle Marc         </t>
  </si>
  <si>
    <t xml:space="preserve">Stormy Destiny      </t>
  </si>
  <si>
    <t xml:space="preserve">Mr Meticulous       </t>
  </si>
  <si>
    <t xml:space="preserve">Didache             </t>
  </si>
  <si>
    <t>Moe</t>
  </si>
  <si>
    <t xml:space="preserve">Firefree            </t>
  </si>
  <si>
    <t xml:space="preserve">Helez Adamant       </t>
  </si>
  <si>
    <t xml:space="preserve">Woke The Lion       </t>
  </si>
  <si>
    <t xml:space="preserve">Savvy Dresser       </t>
  </si>
  <si>
    <t xml:space="preserve">The Perfect Crop    </t>
  </si>
  <si>
    <t xml:space="preserve">Miss Eldorado       </t>
  </si>
  <si>
    <t xml:space="preserve">Alkaaser            </t>
  </si>
  <si>
    <t xml:space="preserve">My Running Mate     </t>
  </si>
  <si>
    <t xml:space="preserve">Nurburgring         </t>
  </si>
  <si>
    <t xml:space="preserve">Spender             </t>
  </si>
  <si>
    <t xml:space="preserve">That Horse There    </t>
  </si>
  <si>
    <t xml:space="preserve">Amazon Eve          </t>
  </si>
  <si>
    <t xml:space="preserve">Falika              </t>
  </si>
  <si>
    <t xml:space="preserve">Go One Better       </t>
  </si>
  <si>
    <t xml:space="preserve">Natural Achiever    </t>
  </si>
  <si>
    <t xml:space="preserve">Holy Heart          </t>
  </si>
  <si>
    <t xml:space="preserve">Internship          </t>
  </si>
  <si>
    <t xml:space="preserve">Black Cat Moan      </t>
  </si>
  <si>
    <t xml:space="preserve">Volcanic Eruption   </t>
  </si>
  <si>
    <t xml:space="preserve">Stiletto            </t>
  </si>
  <si>
    <t xml:space="preserve">Stormy Shore        </t>
  </si>
  <si>
    <t xml:space="preserve">Poppi Rox           </t>
  </si>
  <si>
    <t xml:space="preserve">Rich Beauty         </t>
  </si>
  <si>
    <t xml:space="preserve">Zaaresque           </t>
  </si>
  <si>
    <t xml:space="preserve">Carvalho            </t>
  </si>
  <si>
    <t xml:space="preserve">Bojoura             </t>
  </si>
  <si>
    <t xml:space="preserve">Lardner Lou         </t>
  </si>
  <si>
    <t xml:space="preserve">Snitzilla           </t>
  </si>
  <si>
    <t xml:space="preserve">Wild And Proud      </t>
  </si>
  <si>
    <t xml:space="preserve">Barmaid From Wye    </t>
  </si>
  <si>
    <t xml:space="preserve">Darcionic           </t>
  </si>
  <si>
    <t xml:space="preserve">Jest For The Road   </t>
  </si>
  <si>
    <t xml:space="preserve">Bagrat Bullet       </t>
  </si>
  <si>
    <t xml:space="preserve">Thornberry          </t>
  </si>
  <si>
    <t xml:space="preserve">Portree In Motion   </t>
  </si>
  <si>
    <t xml:space="preserve">Miss Scandilous     </t>
  </si>
  <si>
    <t xml:space="preserve">Quiet Order         </t>
  </si>
  <si>
    <t xml:space="preserve">Bold Eavey          </t>
  </si>
  <si>
    <t xml:space="preserve">Aglaia              </t>
  </si>
  <si>
    <t xml:space="preserve">Super Jan           </t>
  </si>
  <si>
    <t xml:space="preserve">Lepaute             </t>
  </si>
  <si>
    <t xml:space="preserve">Motown Blues        </t>
  </si>
  <si>
    <t xml:space="preserve">Vonnida             </t>
  </si>
  <si>
    <t xml:space="preserve">Classy Crissi       </t>
  </si>
  <si>
    <t>Moonee Valley</t>
  </si>
  <si>
    <t xml:space="preserve">Emphatically        </t>
  </si>
  <si>
    <t xml:space="preserve">A Sterling Dash     </t>
  </si>
  <si>
    <t xml:space="preserve">Cambridge Lady      </t>
  </si>
  <si>
    <t xml:space="preserve">Miss Vesper         </t>
  </si>
  <si>
    <t xml:space="preserve">Fuhryk              </t>
  </si>
  <si>
    <t xml:space="preserve">Rokurokubi          </t>
  </si>
  <si>
    <t xml:space="preserve">Witches             </t>
  </si>
  <si>
    <t xml:space="preserve">Abriola             </t>
  </si>
  <si>
    <t xml:space="preserve">Pink Perfection     </t>
  </si>
  <si>
    <t xml:space="preserve">Another Diamond     </t>
  </si>
  <si>
    <t xml:space="preserve">Petites Reward      </t>
  </si>
  <si>
    <t xml:space="preserve">Im A Flying Star    </t>
  </si>
  <si>
    <t xml:space="preserve">Dance With Fontein  </t>
  </si>
  <si>
    <t xml:space="preserve">Poppy Talk          </t>
  </si>
  <si>
    <t xml:space="preserve">I Bought A Horse    </t>
  </si>
  <si>
    <t xml:space="preserve">Vegas Boulevard     </t>
  </si>
  <si>
    <t xml:space="preserve">Second Option       </t>
  </si>
  <si>
    <t xml:space="preserve">Aurelius Hero       </t>
  </si>
  <si>
    <t xml:space="preserve">Broadway And First  </t>
  </si>
  <si>
    <t xml:space="preserve">Delta Whiskey       </t>
  </si>
  <si>
    <t xml:space="preserve">Shemai              </t>
  </si>
  <si>
    <t xml:space="preserve">Chanceofalifetime   </t>
  </si>
  <si>
    <t xml:space="preserve">Diamond Spinner     </t>
  </si>
  <si>
    <t xml:space="preserve">Sallanches          </t>
  </si>
  <si>
    <t xml:space="preserve">The Big Labrownski  </t>
  </si>
  <si>
    <t xml:space="preserve">Desimaan            </t>
  </si>
  <si>
    <t xml:space="preserve">Annus Mirabilis     </t>
  </si>
  <si>
    <t xml:space="preserve">Our Skeeta          </t>
  </si>
  <si>
    <t xml:space="preserve">Life Of Reilly      </t>
  </si>
  <si>
    <t xml:space="preserve">Thunder Connection  </t>
  </si>
  <si>
    <t xml:space="preserve">Timikar             </t>
  </si>
  <si>
    <t xml:space="preserve">Ill Fly Away        </t>
  </si>
  <si>
    <t xml:space="preserve">Honey Cara          </t>
  </si>
  <si>
    <t xml:space="preserve">Yogi                </t>
  </si>
  <si>
    <t xml:space="preserve">Choux Diva          </t>
  </si>
  <si>
    <t xml:space="preserve">Uncle Buck          </t>
  </si>
  <si>
    <t xml:space="preserve">Vianden             </t>
  </si>
  <si>
    <t xml:space="preserve">Emerenta            </t>
  </si>
  <si>
    <t xml:space="preserve">Movie               </t>
  </si>
  <si>
    <t xml:space="preserve">Star Impulse        </t>
  </si>
  <si>
    <t xml:space="preserve">Denpasar            </t>
  </si>
  <si>
    <t xml:space="preserve">La Fleurette        </t>
  </si>
  <si>
    <t xml:space="preserve">Miss Chaparral      </t>
  </si>
  <si>
    <t xml:space="preserve">Antrim Belle        </t>
  </si>
  <si>
    <t xml:space="preserve">Intrigo             </t>
  </si>
  <si>
    <t xml:space="preserve">Alittle Loose       </t>
  </si>
  <si>
    <t xml:space="preserve">Littlesnitz         </t>
  </si>
  <si>
    <t xml:space="preserve">Slam Bam            </t>
  </si>
  <si>
    <t xml:space="preserve">Comic Miss          </t>
  </si>
  <si>
    <t>Pt Lincoln</t>
  </si>
  <si>
    <t xml:space="preserve">Owell               </t>
  </si>
  <si>
    <t xml:space="preserve">Danoxie             </t>
  </si>
  <si>
    <t xml:space="preserve">Electric Sky        </t>
  </si>
  <si>
    <t xml:space="preserve">Kid Me              </t>
  </si>
  <si>
    <t xml:space="preserve">Liverpool Striker   </t>
  </si>
  <si>
    <t xml:space="preserve">Goldphon            </t>
  </si>
  <si>
    <t xml:space="preserve">Keep The Trust      </t>
  </si>
  <si>
    <t xml:space="preserve">Nitro Magic         </t>
  </si>
  <si>
    <t xml:space="preserve">Tornado Blue        </t>
  </si>
  <si>
    <t xml:space="preserve">The Engineer        </t>
  </si>
  <si>
    <t xml:space="preserve">Vanquish Choice     </t>
  </si>
  <si>
    <t xml:space="preserve">Boutonniere         </t>
  </si>
  <si>
    <t xml:space="preserve">Captain Oasis       </t>
  </si>
  <si>
    <t xml:space="preserve">Hand To Hand        </t>
  </si>
  <si>
    <t xml:space="preserve">Heza Gunn           </t>
  </si>
  <si>
    <t xml:space="preserve">Filly Of Steel      </t>
  </si>
  <si>
    <t xml:space="preserve">Grand Martini       </t>
  </si>
  <si>
    <t xml:space="preserve">Heza Hussler        </t>
  </si>
  <si>
    <t xml:space="preserve">All Krupt           </t>
  </si>
  <si>
    <t xml:space="preserve">Valik               </t>
  </si>
  <si>
    <t xml:space="preserve">Spalding Cove       </t>
  </si>
  <si>
    <t xml:space="preserve">Value As            </t>
  </si>
  <si>
    <t xml:space="preserve">Artful Diva         </t>
  </si>
  <si>
    <t xml:space="preserve">Ash Road            </t>
  </si>
  <si>
    <t xml:space="preserve">Divadebeer          </t>
  </si>
  <si>
    <t xml:space="preserve">Sumitee             </t>
  </si>
  <si>
    <t xml:space="preserve">Rock Out            </t>
  </si>
  <si>
    <t xml:space="preserve">Cosmic Kheleyf      </t>
  </si>
  <si>
    <t xml:space="preserve">Nippy Lippy         </t>
  </si>
  <si>
    <t xml:space="preserve">Samzero             </t>
  </si>
  <si>
    <t xml:space="preserve">Schooner Won        </t>
  </si>
  <si>
    <t xml:space="preserve">Violets Are Blue    </t>
  </si>
  <si>
    <t xml:space="preserve">Galaxy Falls        </t>
  </si>
  <si>
    <t xml:space="preserve">Here Comes Theboom  </t>
  </si>
  <si>
    <t xml:space="preserve">Ticket To Paris     </t>
  </si>
  <si>
    <t xml:space="preserve">Sutanoc             </t>
  </si>
  <si>
    <t xml:space="preserve">Witches Luck        </t>
  </si>
  <si>
    <t xml:space="preserve">Dazzling Lilly      </t>
  </si>
  <si>
    <t xml:space="preserve">Golden Class        </t>
  </si>
  <si>
    <t xml:space="preserve">Punters Lass        </t>
  </si>
  <si>
    <t xml:space="preserve">Geordies Second     </t>
  </si>
  <si>
    <t xml:space="preserve">Heavens Flight      </t>
  </si>
  <si>
    <t xml:space="preserve">Kungsleden          </t>
  </si>
  <si>
    <t xml:space="preserve">Tintagel Rocker     </t>
  </si>
  <si>
    <t xml:space="preserve">Downs After Dark    </t>
  </si>
  <si>
    <t xml:space="preserve">Ludus Magnus        </t>
  </si>
  <si>
    <t xml:space="preserve">Last Dip            </t>
  </si>
  <si>
    <t xml:space="preserve">Tassie              </t>
  </si>
  <si>
    <t xml:space="preserve">Hanks Nephew        </t>
  </si>
  <si>
    <t xml:space="preserve">Propshaft           </t>
  </si>
  <si>
    <t xml:space="preserve">Revengeful          </t>
  </si>
  <si>
    <t xml:space="preserve">Black Barra         </t>
  </si>
  <si>
    <t xml:space="preserve">Killawarra          </t>
  </si>
  <si>
    <t xml:space="preserve">Dire Warning        </t>
  </si>
  <si>
    <t xml:space="preserve">Destony Hawk        </t>
  </si>
  <si>
    <t xml:space="preserve">Magical Tycoon      </t>
  </si>
  <si>
    <t xml:space="preserve">Savanero            </t>
  </si>
  <si>
    <t xml:space="preserve">Wind Spirit         </t>
  </si>
  <si>
    <t xml:space="preserve">Casino Exit         </t>
  </si>
  <si>
    <t xml:space="preserve">The Hard Way        </t>
  </si>
  <si>
    <t xml:space="preserve">Voodoo Black Magic  </t>
  </si>
  <si>
    <t xml:space="preserve">Another Martini     </t>
  </si>
  <si>
    <t xml:space="preserve">Later Baby          </t>
  </si>
  <si>
    <t xml:space="preserve">Zipalang            </t>
  </si>
  <si>
    <t xml:space="preserve">Artful Monty        </t>
  </si>
  <si>
    <t xml:space="preserve">Mindstorms          </t>
  </si>
  <si>
    <t xml:space="preserve">Chloborough         </t>
  </si>
  <si>
    <t xml:space="preserve">Silver Eagle        </t>
  </si>
  <si>
    <t xml:space="preserve">Glenross            </t>
  </si>
  <si>
    <t>Wellington</t>
  </si>
  <si>
    <t xml:space="preserve">Lake Lugarno        </t>
  </si>
  <si>
    <t xml:space="preserve">Emerton             </t>
  </si>
  <si>
    <t xml:space="preserve">Mr Swift            </t>
  </si>
  <si>
    <t xml:space="preserve">Oskastar            </t>
  </si>
  <si>
    <t xml:space="preserve">Exciteanation       </t>
  </si>
  <si>
    <t xml:space="preserve">Bonee Tess          </t>
  </si>
  <si>
    <t xml:space="preserve">Security Code       </t>
  </si>
  <si>
    <t xml:space="preserve">Return Journey      </t>
  </si>
  <si>
    <t xml:space="preserve">Spirited Character  </t>
  </si>
  <si>
    <t xml:space="preserve">Underground Blues   </t>
  </si>
  <si>
    <t xml:space="preserve">Top Magic           </t>
  </si>
  <si>
    <t xml:space="preserve">Also A Star         </t>
  </si>
  <si>
    <t xml:space="preserve">Hungerford Wonder   </t>
  </si>
  <si>
    <t xml:space="preserve">Indoshadow          </t>
  </si>
  <si>
    <t xml:space="preserve">Purculiar           </t>
  </si>
  <si>
    <t xml:space="preserve">Jangoli             </t>
  </si>
  <si>
    <t xml:space="preserve">Surprise Star       </t>
  </si>
  <si>
    <t xml:space="preserve">Awild Enemys Pick   </t>
  </si>
  <si>
    <t xml:space="preserve">Cardoso             </t>
  </si>
  <si>
    <t xml:space="preserve">Full Revs           </t>
  </si>
  <si>
    <t xml:space="preserve">Mr Big Ear          </t>
  </si>
  <si>
    <t xml:space="preserve">Steam Machine       </t>
  </si>
  <si>
    <t xml:space="preserve">Vacillate           </t>
  </si>
  <si>
    <t xml:space="preserve">Yeeha               </t>
  </si>
  <si>
    <t xml:space="preserve">As Easy As          </t>
  </si>
  <si>
    <t xml:space="preserve">Murta Cape          </t>
  </si>
  <si>
    <t xml:space="preserve">Purely Precious     </t>
  </si>
  <si>
    <t xml:space="preserve">Flip A Coin         </t>
  </si>
  <si>
    <t xml:space="preserve">Pride Of Venice     </t>
  </si>
  <si>
    <t xml:space="preserve">Elveda Vegas        </t>
  </si>
  <si>
    <t xml:space="preserve">Rons Gift           </t>
  </si>
  <si>
    <t xml:space="preserve">The Dylan           </t>
  </si>
  <si>
    <t xml:space="preserve">Lord Nick           </t>
  </si>
  <si>
    <t xml:space="preserve">Some Nights         </t>
  </si>
  <si>
    <t xml:space="preserve">Sunshine Royale     </t>
  </si>
  <si>
    <t xml:space="preserve">Handful Of Aces     </t>
  </si>
  <si>
    <t xml:space="preserve">Raised To Duel      </t>
  </si>
  <si>
    <t xml:space="preserve">Divine Design       </t>
  </si>
  <si>
    <t xml:space="preserve">Donsgal             </t>
  </si>
  <si>
    <t xml:space="preserve">Lucient             </t>
  </si>
  <si>
    <t xml:space="preserve">Sneakin In          </t>
  </si>
  <si>
    <t xml:space="preserve">Bakers Image        </t>
  </si>
  <si>
    <t xml:space="preserve">Eagles Dare         </t>
  </si>
  <si>
    <t xml:space="preserve">Fort The Fight      </t>
  </si>
  <si>
    <t xml:space="preserve">Hand Timed          </t>
  </si>
  <si>
    <t xml:space="preserve">Bulbadah            </t>
  </si>
  <si>
    <t xml:space="preserve">Spirit Galore       </t>
  </si>
  <si>
    <t xml:space="preserve">Bengali             </t>
  </si>
  <si>
    <t xml:space="preserve">London Cab          </t>
  </si>
  <si>
    <t xml:space="preserve">Plucky Star         </t>
  </si>
  <si>
    <t xml:space="preserve">Decades             </t>
  </si>
  <si>
    <t xml:space="preserve">Special Silk        </t>
  </si>
  <si>
    <t xml:space="preserve">Silver Sovereign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</si>
</sst>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B8" sqref="B8"/>
    </sheetView>
  </sheetViews>
  <sheetFormatPr defaultColWidth="9.140625" defaultRowHeight="15"/>
  <cols>
    <col min="1" max="1" width="9.7109375" style="10" hidden="1" customWidth="1"/>
    <col min="2" max="2" width="7.8515625" style="10" customWidth="1"/>
    <col min="3" max="3" width="14.7109375" style="10" bestFit="1" customWidth="1"/>
    <col min="4" max="4" width="5.8515625" style="10" customWidth="1"/>
    <col min="5" max="5" width="5.7109375" style="10" customWidth="1"/>
    <col min="6" max="6" width="22.710937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14</v>
      </c>
      <c r="B2" s="5">
        <v>0.5416666666666666</v>
      </c>
      <c r="C2" s="1" t="s">
        <v>160</v>
      </c>
      <c r="D2" s="1">
        <v>1</v>
      </c>
      <c r="E2" s="1">
        <v>10</v>
      </c>
      <c r="F2" s="1" t="s">
        <v>168</v>
      </c>
      <c r="G2" s="2">
        <v>70.4140999999999</v>
      </c>
      <c r="H2" s="6">
        <f>1+_xlfn.COUNTIFS(A:A,A2,O:O,"&lt;"&amp;O2)</f>
        <v>1</v>
      </c>
      <c r="I2" s="2">
        <f>_xlfn.AVERAGEIF(A:A,A2,G:G)</f>
        <v>52.47226249999999</v>
      </c>
      <c r="J2" s="2">
        <f aca="true" t="shared" si="0" ref="J2:J55">G2-I2</f>
        <v>17.941837499999913</v>
      </c>
      <c r="K2" s="2">
        <f aca="true" t="shared" si="1" ref="K2:K55">90+J2</f>
        <v>107.9418374999999</v>
      </c>
      <c r="L2" s="2">
        <f aca="true" t="shared" si="2" ref="L2:L55">EXP(0.06*K2)</f>
        <v>649.6996960142179</v>
      </c>
      <c r="M2" s="2">
        <f>SUMIF(A:A,A2,L:L)</f>
        <v>4186.890986216931</v>
      </c>
      <c r="N2" s="3">
        <f aca="true" t="shared" si="3" ref="N2:N55">L2/M2</f>
        <v>0.155174734224751</v>
      </c>
      <c r="O2" s="7">
        <f aca="true" t="shared" si="4" ref="O2:O55">1/N2</f>
        <v>6.444348076353888</v>
      </c>
      <c r="P2" s="3">
        <f aca="true" t="shared" si="5" ref="P2:P55">IF(O2&gt;21,"",N2)</f>
        <v>0.155174734224751</v>
      </c>
      <c r="Q2" s="3">
        <f>IF(ISNUMBER(P2),SUMIF(A:A,A2,P:P),"")</f>
        <v>0.7832254345319813</v>
      </c>
      <c r="R2" s="3">
        <f aca="true" t="shared" si="6" ref="R2:R55">_xlfn.IFERROR(P2*(1/Q2),"")</f>
        <v>0.1981226954375864</v>
      </c>
      <c r="S2" s="8">
        <f aca="true" t="shared" si="7" ref="S2:S55">_xlfn.IFERROR(1/R2,"")</f>
        <v>5.047377322377613</v>
      </c>
    </row>
    <row r="3" spans="1:19" ht="15">
      <c r="A3" s="1">
        <v>14</v>
      </c>
      <c r="B3" s="5">
        <v>0.5416666666666666</v>
      </c>
      <c r="C3" s="1" t="s">
        <v>160</v>
      </c>
      <c r="D3" s="1">
        <v>1</v>
      </c>
      <c r="E3" s="1">
        <v>8</v>
      </c>
      <c r="F3" s="1" t="s">
        <v>166</v>
      </c>
      <c r="G3" s="2">
        <v>68.6575666666666</v>
      </c>
      <c r="H3" s="6">
        <f>1+_xlfn.COUNTIFS(A:A,A3,O:O,"&lt;"&amp;O3)</f>
        <v>2</v>
      </c>
      <c r="I3" s="2">
        <f>_xlfn.AVERAGEIF(A:A,A3,G:G)</f>
        <v>52.47226249999999</v>
      </c>
      <c r="J3" s="2">
        <f t="shared" si="0"/>
        <v>16.185304166666604</v>
      </c>
      <c r="K3" s="2">
        <f t="shared" si="1"/>
        <v>106.18530416666661</v>
      </c>
      <c r="L3" s="2">
        <f t="shared" si="2"/>
        <v>584.7113168718197</v>
      </c>
      <c r="M3" s="2">
        <f>SUMIF(A:A,A3,L:L)</f>
        <v>4186.890986216931</v>
      </c>
      <c r="N3" s="3">
        <f t="shared" si="3"/>
        <v>0.13965286385450798</v>
      </c>
      <c r="O3" s="7">
        <f t="shared" si="4"/>
        <v>7.160612195119836</v>
      </c>
      <c r="P3" s="3">
        <f t="shared" si="5"/>
        <v>0.13965286385450798</v>
      </c>
      <c r="Q3" s="3">
        <f>IF(ISNUMBER(P3),SUMIF(A:A,A3,P:P),"")</f>
        <v>0.7832254345319813</v>
      </c>
      <c r="R3" s="3">
        <f t="shared" si="6"/>
        <v>0.17830481199574164</v>
      </c>
      <c r="S3" s="8">
        <f t="shared" si="7"/>
        <v>5.608373598037739</v>
      </c>
    </row>
    <row r="4" spans="1:19" ht="15">
      <c r="A4" s="1">
        <v>14</v>
      </c>
      <c r="B4" s="5">
        <v>0.5416666666666666</v>
      </c>
      <c r="C4" s="1" t="s">
        <v>160</v>
      </c>
      <c r="D4" s="1">
        <v>1</v>
      </c>
      <c r="E4" s="1">
        <v>9</v>
      </c>
      <c r="F4" s="1" t="s">
        <v>167</v>
      </c>
      <c r="G4" s="2">
        <v>60.9430333333333</v>
      </c>
      <c r="H4" s="6">
        <f>1+_xlfn.COUNTIFS(A:A,A4,O:O,"&lt;"&amp;O4)</f>
        <v>3</v>
      </c>
      <c r="I4" s="2">
        <f>_xlfn.AVERAGEIF(A:A,A4,G:G)</f>
        <v>52.47226249999999</v>
      </c>
      <c r="J4" s="2">
        <f t="shared" si="0"/>
        <v>8.470770833333304</v>
      </c>
      <c r="K4" s="2">
        <f t="shared" si="1"/>
        <v>98.4707708333333</v>
      </c>
      <c r="L4" s="2">
        <f t="shared" si="2"/>
        <v>368.0601036615185</v>
      </c>
      <c r="M4" s="2">
        <f>SUMIF(A:A,A4,L:L)</f>
        <v>4186.890986216931</v>
      </c>
      <c r="N4" s="3">
        <f t="shared" si="3"/>
        <v>0.08790773508867483</v>
      </c>
      <c r="O4" s="7">
        <f t="shared" si="4"/>
        <v>11.375563242429962</v>
      </c>
      <c r="P4" s="3">
        <f t="shared" si="5"/>
        <v>0.08790773508867483</v>
      </c>
      <c r="Q4" s="3">
        <f>IF(ISNUMBER(P4),SUMIF(A:A,A4,P:P),"")</f>
        <v>0.7832254345319813</v>
      </c>
      <c r="R4" s="3">
        <f t="shared" si="6"/>
        <v>0.11223810056833045</v>
      </c>
      <c r="S4" s="8">
        <f t="shared" si="7"/>
        <v>8.90963046359824</v>
      </c>
    </row>
    <row r="5" spans="1:19" ht="15">
      <c r="A5" s="1">
        <v>14</v>
      </c>
      <c r="B5" s="5">
        <v>0.5416666666666666</v>
      </c>
      <c r="C5" s="1" t="s">
        <v>160</v>
      </c>
      <c r="D5" s="1">
        <v>1</v>
      </c>
      <c r="E5" s="1">
        <v>14</v>
      </c>
      <c r="F5" s="1" t="s">
        <v>172</v>
      </c>
      <c r="G5" s="2">
        <v>60.135799999999996</v>
      </c>
      <c r="H5" s="6">
        <f>1+_xlfn.COUNTIFS(A:A,A5,O:O,"&lt;"&amp;O5)</f>
        <v>4</v>
      </c>
      <c r="I5" s="2">
        <f>_xlfn.AVERAGEIF(A:A,A5,G:G)</f>
        <v>52.47226249999999</v>
      </c>
      <c r="J5" s="2">
        <f t="shared" si="0"/>
        <v>7.663537500000004</v>
      </c>
      <c r="K5" s="2">
        <f t="shared" si="1"/>
        <v>97.6635375</v>
      </c>
      <c r="L5" s="2">
        <f t="shared" si="2"/>
        <v>350.6583017430109</v>
      </c>
      <c r="M5" s="2">
        <f>SUMIF(A:A,A5,L:L)</f>
        <v>4186.890986216931</v>
      </c>
      <c r="N5" s="3">
        <f t="shared" si="3"/>
        <v>0.08375147642901697</v>
      </c>
      <c r="O5" s="7">
        <f t="shared" si="4"/>
        <v>11.940088015612998</v>
      </c>
      <c r="P5" s="3">
        <f t="shared" si="5"/>
        <v>0.08375147642901697</v>
      </c>
      <c r="Q5" s="3">
        <f>IF(ISNUMBER(P5),SUMIF(A:A,A5,P:P),"")</f>
        <v>0.7832254345319813</v>
      </c>
      <c r="R5" s="3">
        <f t="shared" si="6"/>
        <v>0.10693150750277014</v>
      </c>
      <c r="S5" s="8">
        <f t="shared" si="7"/>
        <v>9.351780624378593</v>
      </c>
    </row>
    <row r="6" spans="1:19" ht="15">
      <c r="A6" s="1">
        <v>14</v>
      </c>
      <c r="B6" s="5">
        <v>0.5416666666666666</v>
      </c>
      <c r="C6" s="1" t="s">
        <v>160</v>
      </c>
      <c r="D6" s="1">
        <v>1</v>
      </c>
      <c r="E6" s="1">
        <v>11</v>
      </c>
      <c r="F6" s="1" t="s">
        <v>169</v>
      </c>
      <c r="G6" s="2">
        <v>58.2727</v>
      </c>
      <c r="H6" s="6">
        <f>1+_xlfn.COUNTIFS(A:A,A6,O:O,"&lt;"&amp;O6)</f>
        <v>5</v>
      </c>
      <c r="I6" s="2">
        <f>_xlfn.AVERAGEIF(A:A,A6,G:G)</f>
        <v>52.47226249999999</v>
      </c>
      <c r="J6" s="2">
        <f t="shared" si="0"/>
        <v>5.800437500000008</v>
      </c>
      <c r="K6" s="2">
        <f t="shared" si="1"/>
        <v>95.80043750000002</v>
      </c>
      <c r="L6" s="2">
        <f t="shared" si="2"/>
        <v>313.57113806207207</v>
      </c>
      <c r="M6" s="2">
        <f>SUMIF(A:A,A6,L:L)</f>
        <v>4186.890986216931</v>
      </c>
      <c r="N6" s="3">
        <f t="shared" si="3"/>
        <v>0.07489355206389062</v>
      </c>
      <c r="O6" s="7">
        <f t="shared" si="4"/>
        <v>13.352284308092562</v>
      </c>
      <c r="P6" s="3">
        <f t="shared" si="5"/>
        <v>0.07489355206389062</v>
      </c>
      <c r="Q6" s="3">
        <f>IF(ISNUMBER(P6),SUMIF(A:A,A6,P:P),"")</f>
        <v>0.7832254345319813</v>
      </c>
      <c r="R6" s="3">
        <f t="shared" si="6"/>
        <v>0.0956219611389963</v>
      </c>
      <c r="S6" s="8">
        <f t="shared" si="7"/>
        <v>10.457848679200353</v>
      </c>
    </row>
    <row r="7" spans="1:19" ht="15">
      <c r="A7" s="1">
        <v>14</v>
      </c>
      <c r="B7" s="5">
        <v>0.5416666666666666</v>
      </c>
      <c r="C7" s="1" t="s">
        <v>160</v>
      </c>
      <c r="D7" s="1">
        <v>1</v>
      </c>
      <c r="E7" s="1">
        <v>15</v>
      </c>
      <c r="F7" s="1" t="s">
        <v>173</v>
      </c>
      <c r="G7" s="2">
        <v>57.1346</v>
      </c>
      <c r="H7" s="6">
        <f>1+_xlfn.COUNTIFS(A:A,A7,O:O,"&lt;"&amp;O7)</f>
        <v>6</v>
      </c>
      <c r="I7" s="2">
        <f>_xlfn.AVERAGEIF(A:A,A7,G:G)</f>
        <v>52.47226249999999</v>
      </c>
      <c r="J7" s="2">
        <f t="shared" si="0"/>
        <v>4.662337500000007</v>
      </c>
      <c r="K7" s="2">
        <f t="shared" si="1"/>
        <v>94.6623375</v>
      </c>
      <c r="L7" s="2">
        <f t="shared" si="2"/>
        <v>292.8733461899307</v>
      </c>
      <c r="M7" s="2">
        <f>SUMIF(A:A,A7,L:L)</f>
        <v>4186.890986216931</v>
      </c>
      <c r="N7" s="3">
        <f t="shared" si="3"/>
        <v>0.06995007683602401</v>
      </c>
      <c r="O7" s="7">
        <f t="shared" si="4"/>
        <v>14.295909957957386</v>
      </c>
      <c r="P7" s="3">
        <f t="shared" si="5"/>
        <v>0.06995007683602401</v>
      </c>
      <c r="Q7" s="3">
        <f>IF(ISNUMBER(P7),SUMIF(A:A,A7,P:P),"")</f>
        <v>0.7832254345319813</v>
      </c>
      <c r="R7" s="3">
        <f t="shared" si="6"/>
        <v>0.08931027230726092</v>
      </c>
      <c r="S7" s="8">
        <f t="shared" si="7"/>
        <v>11.196920288851253</v>
      </c>
    </row>
    <row r="8" spans="1:19" ht="15">
      <c r="A8" s="1">
        <v>14</v>
      </c>
      <c r="B8" s="5">
        <v>0.5416666666666666</v>
      </c>
      <c r="C8" s="1" t="s">
        <v>160</v>
      </c>
      <c r="D8" s="1">
        <v>1</v>
      </c>
      <c r="E8" s="1">
        <v>2</v>
      </c>
      <c r="F8" s="1" t="s">
        <v>162</v>
      </c>
      <c r="G8" s="2">
        <v>55.2568333333333</v>
      </c>
      <c r="H8" s="6">
        <f>1+_xlfn.COUNTIFS(A:A,A8,O:O,"&lt;"&amp;O8)</f>
        <v>7</v>
      </c>
      <c r="I8" s="2">
        <f>_xlfn.AVERAGEIF(A:A,A8,G:G)</f>
        <v>52.47226249999999</v>
      </c>
      <c r="J8" s="2">
        <f t="shared" si="0"/>
        <v>2.784570833333305</v>
      </c>
      <c r="K8" s="2">
        <f t="shared" si="1"/>
        <v>92.7845708333333</v>
      </c>
      <c r="L8" s="2">
        <f t="shared" si="2"/>
        <v>261.6674047994658</v>
      </c>
      <c r="M8" s="2">
        <f>SUMIF(A:A,A8,L:L)</f>
        <v>4186.890986216931</v>
      </c>
      <c r="N8" s="3">
        <f t="shared" si="3"/>
        <v>0.062496827756171325</v>
      </c>
      <c r="O8" s="7">
        <f t="shared" si="4"/>
        <v>16.000812135640818</v>
      </c>
      <c r="P8" s="3">
        <f t="shared" si="5"/>
        <v>0.062496827756171325</v>
      </c>
      <c r="Q8" s="3">
        <f>IF(ISNUMBER(P8),SUMIF(A:A,A8,P:P),"")</f>
        <v>0.7832254345319813</v>
      </c>
      <c r="R8" s="3">
        <f t="shared" si="6"/>
        <v>0.07979417547071424</v>
      </c>
      <c r="S8" s="8">
        <f t="shared" si="7"/>
        <v>12.532243037801878</v>
      </c>
    </row>
    <row r="9" spans="1:19" ht="15">
      <c r="A9" s="1">
        <v>14</v>
      </c>
      <c r="B9" s="5">
        <v>0.5416666666666666</v>
      </c>
      <c r="C9" s="1" t="s">
        <v>160</v>
      </c>
      <c r="D9" s="1">
        <v>1</v>
      </c>
      <c r="E9" s="1">
        <v>4</v>
      </c>
      <c r="F9" s="1" t="s">
        <v>164</v>
      </c>
      <c r="G9" s="2">
        <v>53.51129999999999</v>
      </c>
      <c r="H9" s="6">
        <f>1+_xlfn.COUNTIFS(A:A,A9,O:O,"&lt;"&amp;O9)</f>
        <v>8</v>
      </c>
      <c r="I9" s="2">
        <f>_xlfn.AVERAGEIF(A:A,A9,G:G)</f>
        <v>52.47226249999999</v>
      </c>
      <c r="J9" s="2">
        <f t="shared" si="0"/>
        <v>1.0390374999999992</v>
      </c>
      <c r="K9" s="2">
        <f t="shared" si="1"/>
        <v>91.0390375</v>
      </c>
      <c r="L9" s="2">
        <f t="shared" si="2"/>
        <v>235.64872669936082</v>
      </c>
      <c r="M9" s="2">
        <f>SUMIF(A:A,A9,L:L)</f>
        <v>4186.890986216931</v>
      </c>
      <c r="N9" s="3">
        <f t="shared" si="3"/>
        <v>0.05628250830391966</v>
      </c>
      <c r="O9" s="7">
        <f t="shared" si="4"/>
        <v>17.767509482699396</v>
      </c>
      <c r="P9" s="3">
        <f t="shared" si="5"/>
        <v>0.05628250830391966</v>
      </c>
      <c r="Q9" s="3">
        <f>IF(ISNUMBER(P9),SUMIF(A:A,A9,P:P),"")</f>
        <v>0.7832254345319813</v>
      </c>
      <c r="R9" s="3">
        <f t="shared" si="6"/>
        <v>0.07185990881099442</v>
      </c>
      <c r="S9" s="8">
        <f t="shared" si="7"/>
        <v>13.915965335138331</v>
      </c>
    </row>
    <row r="10" spans="1:19" ht="15">
      <c r="A10" s="1">
        <v>14</v>
      </c>
      <c r="B10" s="5">
        <v>0.5416666666666666</v>
      </c>
      <c r="C10" s="1" t="s">
        <v>160</v>
      </c>
      <c r="D10" s="1">
        <v>1</v>
      </c>
      <c r="E10" s="1">
        <v>12</v>
      </c>
      <c r="F10" s="1" t="s">
        <v>170</v>
      </c>
      <c r="G10" s="2">
        <v>52.546099999999996</v>
      </c>
      <c r="H10" s="6">
        <f>1+_xlfn.COUNTIFS(A:A,A10,O:O,"&lt;"&amp;O10)</f>
        <v>9</v>
      </c>
      <c r="I10" s="2">
        <f>_xlfn.AVERAGEIF(A:A,A10,G:G)</f>
        <v>52.47226249999999</v>
      </c>
      <c r="J10" s="2">
        <f t="shared" si="0"/>
        <v>0.07383750000000333</v>
      </c>
      <c r="K10" s="2">
        <f t="shared" si="1"/>
        <v>90.0738375</v>
      </c>
      <c r="L10" s="2">
        <f t="shared" si="2"/>
        <v>222.38947797639548</v>
      </c>
      <c r="M10" s="2">
        <f>SUMIF(A:A,A10,L:L)</f>
        <v>4186.890986216931</v>
      </c>
      <c r="N10" s="3">
        <f t="shared" si="3"/>
        <v>0.05311565997502497</v>
      </c>
      <c r="O10" s="7">
        <f t="shared" si="4"/>
        <v>18.826839400474377</v>
      </c>
      <c r="P10" s="3">
        <f t="shared" si="5"/>
        <v>0.05311565997502497</v>
      </c>
      <c r="Q10" s="3">
        <f>IF(ISNUMBER(P10),SUMIF(A:A,A10,P:P),"")</f>
        <v>0.7832254345319813</v>
      </c>
      <c r="R10" s="3">
        <f t="shared" si="6"/>
        <v>0.06781656676760554</v>
      </c>
      <c r="S10" s="8">
        <f t="shared" si="7"/>
        <v>14.74565947030037</v>
      </c>
    </row>
    <row r="11" spans="1:19" ht="15">
      <c r="A11" s="1">
        <v>14</v>
      </c>
      <c r="B11" s="5">
        <v>0.5416666666666666</v>
      </c>
      <c r="C11" s="1" t="s">
        <v>160</v>
      </c>
      <c r="D11" s="1">
        <v>1</v>
      </c>
      <c r="E11" s="1">
        <v>1</v>
      </c>
      <c r="F11" s="1" t="s">
        <v>161</v>
      </c>
      <c r="G11" s="2">
        <v>46.694766666666695</v>
      </c>
      <c r="H11" s="6">
        <f>1+_xlfn.COUNTIFS(A:A,A11,O:O,"&lt;"&amp;O11)</f>
        <v>12</v>
      </c>
      <c r="I11" s="2">
        <f>_xlfn.AVERAGEIF(A:A,A11,G:G)</f>
        <v>52.47226249999999</v>
      </c>
      <c r="J11" s="2">
        <f t="shared" si="0"/>
        <v>-5.7774958333332975</v>
      </c>
      <c r="K11" s="2">
        <f t="shared" si="1"/>
        <v>84.22250416666671</v>
      </c>
      <c r="L11" s="2">
        <f t="shared" si="2"/>
        <v>156.54605533842735</v>
      </c>
      <c r="M11" s="2">
        <f>SUMIF(A:A,A11,L:L)</f>
        <v>4186.890986216931</v>
      </c>
      <c r="N11" s="3">
        <f t="shared" si="3"/>
        <v>0.0373895704124541</v>
      </c>
      <c r="O11" s="7">
        <f t="shared" si="4"/>
        <v>26.745426303879377</v>
      </c>
      <c r="P11" s="3">
        <f t="shared" si="5"/>
      </c>
      <c r="Q11" s="3">
        <f>IF(ISNUMBER(P11),SUMIF(A:A,A11,P:P),"")</f>
      </c>
      <c r="R11" s="3">
        <f t="shared" si="6"/>
      </c>
      <c r="S11" s="8">
        <f t="shared" si="7"/>
      </c>
    </row>
    <row r="12" spans="1:19" ht="15">
      <c r="A12" s="1">
        <v>14</v>
      </c>
      <c r="B12" s="5">
        <v>0.5416666666666666</v>
      </c>
      <c r="C12" s="1" t="s">
        <v>160</v>
      </c>
      <c r="D12" s="1">
        <v>1</v>
      </c>
      <c r="E12" s="1">
        <v>3</v>
      </c>
      <c r="F12" s="1" t="s">
        <v>163</v>
      </c>
      <c r="G12" s="2">
        <v>46.9410666666667</v>
      </c>
      <c r="H12" s="6">
        <f>1+_xlfn.COUNTIFS(A:A,A12,O:O,"&lt;"&amp;O12)</f>
        <v>11</v>
      </c>
      <c r="I12" s="2">
        <f>_xlfn.AVERAGEIF(A:A,A12,G:G)</f>
        <v>52.47226249999999</v>
      </c>
      <c r="J12" s="2">
        <f t="shared" si="0"/>
        <v>-5.5311958333332925</v>
      </c>
      <c r="K12" s="2">
        <f t="shared" si="1"/>
        <v>84.4688041666667</v>
      </c>
      <c r="L12" s="2">
        <f t="shared" si="2"/>
        <v>158.87667145170192</v>
      </c>
      <c r="M12" s="2">
        <f>SUMIF(A:A,A12,L:L)</f>
        <v>4186.890986216931</v>
      </c>
      <c r="N12" s="3">
        <f t="shared" si="3"/>
        <v>0.03794621641086841</v>
      </c>
      <c r="O12" s="7">
        <f t="shared" si="4"/>
        <v>26.35308851803164</v>
      </c>
      <c r="P12" s="3">
        <f t="shared" si="5"/>
      </c>
      <c r="Q12" s="3">
        <f>IF(ISNUMBER(P12),SUMIF(A:A,A12,P:P),"")</f>
      </c>
      <c r="R12" s="3">
        <f t="shared" si="6"/>
      </c>
      <c r="S12" s="8">
        <f t="shared" si="7"/>
      </c>
    </row>
    <row r="13" spans="1:19" ht="15">
      <c r="A13" s="1">
        <v>14</v>
      </c>
      <c r="B13" s="5">
        <v>0.5416666666666666</v>
      </c>
      <c r="C13" s="1" t="s">
        <v>160</v>
      </c>
      <c r="D13" s="1">
        <v>1</v>
      </c>
      <c r="E13" s="1">
        <v>7</v>
      </c>
      <c r="F13" s="1" t="s">
        <v>165</v>
      </c>
      <c r="G13" s="2">
        <v>40.5308</v>
      </c>
      <c r="H13" s="6">
        <f>1+_xlfn.COUNTIFS(A:A,A13,O:O,"&lt;"&amp;O13)</f>
        <v>14</v>
      </c>
      <c r="I13" s="2">
        <f>_xlfn.AVERAGEIF(A:A,A13,G:G)</f>
        <v>52.47226249999999</v>
      </c>
      <c r="J13" s="2">
        <f t="shared" si="0"/>
        <v>-11.941462499999993</v>
      </c>
      <c r="K13" s="2">
        <f t="shared" si="1"/>
        <v>78.0585375</v>
      </c>
      <c r="L13" s="2">
        <f t="shared" si="2"/>
        <v>108.14925350811708</v>
      </c>
      <c r="M13" s="2">
        <f>SUMIF(A:A,A13,L:L)</f>
        <v>4186.890986216931</v>
      </c>
      <c r="N13" s="3">
        <f t="shared" si="3"/>
        <v>0.0258304440846776</v>
      </c>
      <c r="O13" s="7">
        <f t="shared" si="4"/>
        <v>38.714007266843375</v>
      </c>
      <c r="P13" s="3">
        <f t="shared" si="5"/>
      </c>
      <c r="Q13" s="3">
        <f>IF(ISNUMBER(P13),SUMIF(A:A,A13,P:P),"")</f>
      </c>
      <c r="R13" s="3">
        <f t="shared" si="6"/>
      </c>
      <c r="S13" s="8">
        <f t="shared" si="7"/>
      </c>
    </row>
    <row r="14" spans="1:19" ht="15">
      <c r="A14" s="1">
        <v>14</v>
      </c>
      <c r="B14" s="5">
        <v>0.5416666666666666</v>
      </c>
      <c r="C14" s="1" t="s">
        <v>160</v>
      </c>
      <c r="D14" s="1">
        <v>1</v>
      </c>
      <c r="E14" s="1">
        <v>13</v>
      </c>
      <c r="F14" s="1" t="s">
        <v>171</v>
      </c>
      <c r="G14" s="2">
        <v>47.1836</v>
      </c>
      <c r="H14" s="6">
        <f>1+_xlfn.COUNTIFS(A:A,A14,O:O,"&lt;"&amp;O14)</f>
        <v>10</v>
      </c>
      <c r="I14" s="2">
        <f>_xlfn.AVERAGEIF(A:A,A14,G:G)</f>
        <v>52.47226249999999</v>
      </c>
      <c r="J14" s="2">
        <f t="shared" si="0"/>
        <v>-5.288662499999994</v>
      </c>
      <c r="K14" s="2">
        <f t="shared" si="1"/>
        <v>84.71133750000001</v>
      </c>
      <c r="L14" s="2">
        <f t="shared" si="2"/>
        <v>161.20554858779911</v>
      </c>
      <c r="M14" s="2">
        <f>SUMIF(A:A,A14,L:L)</f>
        <v>4186.890986216931</v>
      </c>
      <c r="N14" s="3">
        <f t="shared" si="3"/>
        <v>0.03850244707074557</v>
      </c>
      <c r="O14" s="7">
        <f t="shared" si="4"/>
        <v>25.9723751626116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14</v>
      </c>
      <c r="B15" s="5">
        <v>0.5416666666666666</v>
      </c>
      <c r="C15" s="1" t="s">
        <v>160</v>
      </c>
      <c r="D15" s="1">
        <v>1</v>
      </c>
      <c r="E15" s="1">
        <v>16</v>
      </c>
      <c r="F15" s="1" t="s">
        <v>174</v>
      </c>
      <c r="G15" s="2">
        <v>40.1032333333334</v>
      </c>
      <c r="H15" s="6">
        <f>1+_xlfn.COUNTIFS(A:A,A15,O:O,"&lt;"&amp;O15)</f>
        <v>16</v>
      </c>
      <c r="I15" s="2">
        <f>_xlfn.AVERAGEIF(A:A,A15,G:G)</f>
        <v>52.47226249999999</v>
      </c>
      <c r="J15" s="2">
        <f t="shared" si="0"/>
        <v>-12.369029166666593</v>
      </c>
      <c r="K15" s="2">
        <f t="shared" si="1"/>
        <v>77.63097083333341</v>
      </c>
      <c r="L15" s="2">
        <f t="shared" si="2"/>
        <v>105.41007818609462</v>
      </c>
      <c r="M15" s="2">
        <f>SUMIF(A:A,A15,L:L)</f>
        <v>4186.890986216931</v>
      </c>
      <c r="N15" s="3">
        <f t="shared" si="3"/>
        <v>0.02517621751631465</v>
      </c>
      <c r="O15" s="7">
        <f t="shared" si="4"/>
        <v>39.72002543082501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14</v>
      </c>
      <c r="B16" s="5">
        <v>0.5416666666666666</v>
      </c>
      <c r="C16" s="1" t="s">
        <v>160</v>
      </c>
      <c r="D16" s="1">
        <v>1</v>
      </c>
      <c r="E16" s="1">
        <v>17</v>
      </c>
      <c r="F16" s="1" t="s">
        <v>175</v>
      </c>
      <c r="G16" s="2">
        <v>40.3611333333333</v>
      </c>
      <c r="H16" s="6">
        <f>1+_xlfn.COUNTIFS(A:A,A16,O:O,"&lt;"&amp;O16)</f>
        <v>15</v>
      </c>
      <c r="I16" s="2">
        <f>_xlfn.AVERAGEIF(A:A,A16,G:G)</f>
        <v>52.47226249999999</v>
      </c>
      <c r="J16" s="2">
        <f t="shared" si="0"/>
        <v>-12.111129166666693</v>
      </c>
      <c r="K16" s="2">
        <f t="shared" si="1"/>
        <v>77.8888708333333</v>
      </c>
      <c r="L16" s="2">
        <f t="shared" si="2"/>
        <v>107.05387902320668</v>
      </c>
      <c r="M16" s="2">
        <f>SUMIF(A:A,A16,L:L)</f>
        <v>4186.890986216931</v>
      </c>
      <c r="N16" s="3">
        <f t="shared" si="3"/>
        <v>0.025568824069129942</v>
      </c>
      <c r="O16" s="7">
        <f t="shared" si="4"/>
        <v>39.11012869799249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14</v>
      </c>
      <c r="B17" s="5">
        <v>0.5416666666666666</v>
      </c>
      <c r="C17" s="1" t="s">
        <v>160</v>
      </c>
      <c r="D17" s="1">
        <v>1</v>
      </c>
      <c r="E17" s="1">
        <v>18</v>
      </c>
      <c r="F17" s="1" t="s">
        <v>176</v>
      </c>
      <c r="G17" s="2">
        <v>40.8695666666666</v>
      </c>
      <c r="H17" s="6">
        <f>1+_xlfn.COUNTIFS(A:A,A17,O:O,"&lt;"&amp;O17)</f>
        <v>13</v>
      </c>
      <c r="I17" s="2">
        <f>_xlfn.AVERAGEIF(A:A,A17,G:G)</f>
        <v>52.47226249999999</v>
      </c>
      <c r="J17" s="2">
        <f t="shared" si="0"/>
        <v>-11.602695833333392</v>
      </c>
      <c r="K17" s="2">
        <f t="shared" si="1"/>
        <v>78.3973041666666</v>
      </c>
      <c r="L17" s="2">
        <f t="shared" si="2"/>
        <v>110.36998810379264</v>
      </c>
      <c r="M17" s="2">
        <f>SUMIF(A:A,A17,L:L)</f>
        <v>4186.890986216931</v>
      </c>
      <c r="N17" s="3">
        <f t="shared" si="3"/>
        <v>0.0263608459038284</v>
      </c>
      <c r="O17" s="7">
        <f t="shared" si="4"/>
        <v>37.935049719127925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15</v>
      </c>
      <c r="B18" s="5">
        <v>0.5659722222222222</v>
      </c>
      <c r="C18" s="1" t="s">
        <v>160</v>
      </c>
      <c r="D18" s="1">
        <v>2</v>
      </c>
      <c r="E18" s="1">
        <v>1</v>
      </c>
      <c r="F18" s="1" t="s">
        <v>177</v>
      </c>
      <c r="G18" s="2">
        <v>74.3563333333334</v>
      </c>
      <c r="H18" s="6">
        <f>1+_xlfn.COUNTIFS(A:A,A18,O:O,"&lt;"&amp;O18)</f>
        <v>1</v>
      </c>
      <c r="I18" s="2">
        <f>_xlfn.AVERAGEIF(A:A,A18,G:G)</f>
        <v>49.344723076923074</v>
      </c>
      <c r="J18" s="2">
        <f t="shared" si="0"/>
        <v>25.01161025641032</v>
      </c>
      <c r="K18" s="2">
        <f t="shared" si="1"/>
        <v>115.01161025641032</v>
      </c>
      <c r="L18" s="2">
        <f t="shared" si="2"/>
        <v>992.9661902556616</v>
      </c>
      <c r="M18" s="2">
        <f>SUMIF(A:A,A18,L:L)</f>
        <v>4527.581189736866</v>
      </c>
      <c r="N18" s="3">
        <f t="shared" si="3"/>
        <v>0.219314938516513</v>
      </c>
      <c r="O18" s="7">
        <f t="shared" si="4"/>
        <v>4.559652920882571</v>
      </c>
      <c r="P18" s="3">
        <f t="shared" si="5"/>
        <v>0.219314938516513</v>
      </c>
      <c r="Q18" s="3">
        <f>IF(ISNUMBER(P18),SUMIF(A:A,A18,P:P),"")</f>
        <v>0.8682459360864225</v>
      </c>
      <c r="R18" s="3">
        <f t="shared" si="6"/>
        <v>0.2525954103569603</v>
      </c>
      <c r="S18" s="8">
        <f t="shared" si="7"/>
        <v>3.958900118520878</v>
      </c>
    </row>
    <row r="19" spans="1:19" ht="15">
      <c r="A19" s="1">
        <v>15</v>
      </c>
      <c r="B19" s="5">
        <v>0.5659722222222222</v>
      </c>
      <c r="C19" s="1" t="s">
        <v>160</v>
      </c>
      <c r="D19" s="1">
        <v>2</v>
      </c>
      <c r="E19" s="1">
        <v>2</v>
      </c>
      <c r="F19" s="1" t="s">
        <v>178</v>
      </c>
      <c r="G19" s="2">
        <v>72.5627</v>
      </c>
      <c r="H19" s="6">
        <f>1+_xlfn.COUNTIFS(A:A,A19,O:O,"&lt;"&amp;O19)</f>
        <v>2</v>
      </c>
      <c r="I19" s="2">
        <f>_xlfn.AVERAGEIF(A:A,A19,G:G)</f>
        <v>49.344723076923074</v>
      </c>
      <c r="J19" s="2">
        <f t="shared" si="0"/>
        <v>23.217976923076932</v>
      </c>
      <c r="K19" s="2">
        <f t="shared" si="1"/>
        <v>113.21797692307693</v>
      </c>
      <c r="L19" s="2">
        <f t="shared" si="2"/>
        <v>891.6544016286895</v>
      </c>
      <c r="M19" s="2">
        <f>SUMIF(A:A,A19,L:L)</f>
        <v>4527.581189736866</v>
      </c>
      <c r="N19" s="3">
        <f t="shared" si="3"/>
        <v>0.19693835720713176</v>
      </c>
      <c r="O19" s="7">
        <f t="shared" si="4"/>
        <v>5.077730992486347</v>
      </c>
      <c r="P19" s="3">
        <f t="shared" si="5"/>
        <v>0.19693835720713176</v>
      </c>
      <c r="Q19" s="3">
        <f>IF(ISNUMBER(P19),SUMIF(A:A,A19,P:P),"")</f>
        <v>0.8682459360864225</v>
      </c>
      <c r="R19" s="3">
        <f t="shared" si="6"/>
        <v>0.22682324099876827</v>
      </c>
      <c r="S19" s="8">
        <f t="shared" si="7"/>
        <v>4.408719298766348</v>
      </c>
    </row>
    <row r="20" spans="1:19" ht="15">
      <c r="A20" s="1">
        <v>15</v>
      </c>
      <c r="B20" s="5">
        <v>0.5659722222222222</v>
      </c>
      <c r="C20" s="1" t="s">
        <v>160</v>
      </c>
      <c r="D20" s="1">
        <v>2</v>
      </c>
      <c r="E20" s="1">
        <v>6</v>
      </c>
      <c r="F20" s="1" t="s">
        <v>182</v>
      </c>
      <c r="G20" s="2">
        <v>72.1667666666666</v>
      </c>
      <c r="H20" s="6">
        <f>1+_xlfn.COUNTIFS(A:A,A20,O:O,"&lt;"&amp;O20)</f>
        <v>3</v>
      </c>
      <c r="I20" s="2">
        <f>_xlfn.AVERAGEIF(A:A,A20,G:G)</f>
        <v>49.344723076923074</v>
      </c>
      <c r="J20" s="2">
        <f t="shared" si="0"/>
        <v>22.82204358974353</v>
      </c>
      <c r="K20" s="2">
        <f t="shared" si="1"/>
        <v>112.82204358974353</v>
      </c>
      <c r="L20" s="2">
        <f t="shared" si="2"/>
        <v>870.7218805741446</v>
      </c>
      <c r="M20" s="2">
        <f>SUMIF(A:A,A20,L:L)</f>
        <v>4527.581189736866</v>
      </c>
      <c r="N20" s="3">
        <f t="shared" si="3"/>
        <v>0.19231502298576103</v>
      </c>
      <c r="O20" s="7">
        <f t="shared" si="4"/>
        <v>5.199801786020845</v>
      </c>
      <c r="P20" s="3">
        <f t="shared" si="5"/>
        <v>0.19231502298576103</v>
      </c>
      <c r="Q20" s="3">
        <f>IF(ISNUMBER(P20),SUMIF(A:A,A20,P:P),"")</f>
        <v>0.8682459360864225</v>
      </c>
      <c r="R20" s="3">
        <f t="shared" si="6"/>
        <v>0.2214983278270347</v>
      </c>
      <c r="S20" s="8">
        <f t="shared" si="7"/>
        <v>4.514706769167519</v>
      </c>
    </row>
    <row r="21" spans="1:19" ht="15">
      <c r="A21" s="1">
        <v>15</v>
      </c>
      <c r="B21" s="5">
        <v>0.5659722222222222</v>
      </c>
      <c r="C21" s="1" t="s">
        <v>160</v>
      </c>
      <c r="D21" s="1">
        <v>2</v>
      </c>
      <c r="E21" s="1">
        <v>8</v>
      </c>
      <c r="F21" s="1" t="s">
        <v>184</v>
      </c>
      <c r="G21" s="2">
        <v>56.7442</v>
      </c>
      <c r="H21" s="6">
        <f>1+_xlfn.COUNTIFS(A:A,A21,O:O,"&lt;"&amp;O21)</f>
        <v>4</v>
      </c>
      <c r="I21" s="2">
        <f>_xlfn.AVERAGEIF(A:A,A21,G:G)</f>
        <v>49.344723076923074</v>
      </c>
      <c r="J21" s="2">
        <f t="shared" si="0"/>
        <v>7.399476923076925</v>
      </c>
      <c r="K21" s="2">
        <f t="shared" si="1"/>
        <v>97.39947692307692</v>
      </c>
      <c r="L21" s="2">
        <f t="shared" si="2"/>
        <v>345.14637947664437</v>
      </c>
      <c r="M21" s="2">
        <f>SUMIF(A:A,A21,L:L)</f>
        <v>4527.581189736866</v>
      </c>
      <c r="N21" s="3">
        <f t="shared" si="3"/>
        <v>0.07623195808371658</v>
      </c>
      <c r="O21" s="7">
        <f t="shared" si="4"/>
        <v>13.117857984204182</v>
      </c>
      <c r="P21" s="3">
        <f t="shared" si="5"/>
        <v>0.07623195808371658</v>
      </c>
      <c r="Q21" s="3">
        <f>IF(ISNUMBER(P21),SUMIF(A:A,A21,P:P),"")</f>
        <v>0.8682459360864225</v>
      </c>
      <c r="R21" s="3">
        <f t="shared" si="6"/>
        <v>0.08779995956828607</v>
      </c>
      <c r="S21" s="8">
        <f t="shared" si="7"/>
        <v>11.38952688494411</v>
      </c>
    </row>
    <row r="22" spans="1:19" ht="15">
      <c r="A22" s="1">
        <v>15</v>
      </c>
      <c r="B22" s="5">
        <v>0.5659722222222222</v>
      </c>
      <c r="C22" s="1" t="s">
        <v>160</v>
      </c>
      <c r="D22" s="1">
        <v>2</v>
      </c>
      <c r="E22" s="1">
        <v>4</v>
      </c>
      <c r="F22" s="1" t="s">
        <v>180</v>
      </c>
      <c r="G22" s="2">
        <v>54.3992</v>
      </c>
      <c r="H22" s="6">
        <f>1+_xlfn.COUNTIFS(A:A,A22,O:O,"&lt;"&amp;O22)</f>
        <v>5</v>
      </c>
      <c r="I22" s="2">
        <f>_xlfn.AVERAGEIF(A:A,A22,G:G)</f>
        <v>49.344723076923074</v>
      </c>
      <c r="J22" s="2">
        <f t="shared" si="0"/>
        <v>5.054476923076926</v>
      </c>
      <c r="K22" s="2">
        <f t="shared" si="1"/>
        <v>95.05447692307692</v>
      </c>
      <c r="L22" s="2">
        <f t="shared" si="2"/>
        <v>299.8458818194434</v>
      </c>
      <c r="M22" s="2">
        <f>SUMIF(A:A,A22,L:L)</f>
        <v>4527.581189736866</v>
      </c>
      <c r="N22" s="3">
        <f t="shared" si="3"/>
        <v>0.06622650577733093</v>
      </c>
      <c r="O22" s="7">
        <f t="shared" si="4"/>
        <v>15.09969442389479</v>
      </c>
      <c r="P22" s="3">
        <f t="shared" si="5"/>
        <v>0.06622650577733093</v>
      </c>
      <c r="Q22" s="3">
        <f>IF(ISNUMBER(P22),SUMIF(A:A,A22,P:P),"")</f>
        <v>0.8682459360864225</v>
      </c>
      <c r="R22" s="3">
        <f t="shared" si="6"/>
        <v>0.07627620588222246</v>
      </c>
      <c r="S22" s="8">
        <f t="shared" si="7"/>
        <v>13.110248319693467</v>
      </c>
    </row>
    <row r="23" spans="1:19" ht="15">
      <c r="A23" s="1">
        <v>15</v>
      </c>
      <c r="B23" s="5">
        <v>0.5659722222222222</v>
      </c>
      <c r="C23" s="1" t="s">
        <v>160</v>
      </c>
      <c r="D23" s="1">
        <v>2</v>
      </c>
      <c r="E23" s="1">
        <v>5</v>
      </c>
      <c r="F23" s="1" t="s">
        <v>181</v>
      </c>
      <c r="G23" s="2">
        <v>54.1298666666667</v>
      </c>
      <c r="H23" s="6">
        <f>1+_xlfn.COUNTIFS(A:A,A23,O:O,"&lt;"&amp;O23)</f>
        <v>6</v>
      </c>
      <c r="I23" s="2">
        <f>_xlfn.AVERAGEIF(A:A,A23,G:G)</f>
        <v>49.344723076923074</v>
      </c>
      <c r="J23" s="2">
        <f t="shared" si="0"/>
        <v>4.785143589743626</v>
      </c>
      <c r="K23" s="2">
        <f t="shared" si="1"/>
        <v>94.78514358974363</v>
      </c>
      <c r="L23" s="2">
        <f t="shared" si="2"/>
        <v>295.0393140376326</v>
      </c>
      <c r="M23" s="2">
        <f>SUMIF(A:A,A23,L:L)</f>
        <v>4527.581189736866</v>
      </c>
      <c r="N23" s="3">
        <f t="shared" si="3"/>
        <v>0.06516488643128666</v>
      </c>
      <c r="O23" s="7">
        <f t="shared" si="4"/>
        <v>15.345687758612968</v>
      </c>
      <c r="P23" s="3">
        <f t="shared" si="5"/>
        <v>0.06516488643128666</v>
      </c>
      <c r="Q23" s="3">
        <f>IF(ISNUMBER(P23),SUMIF(A:A,A23,P:P),"")</f>
        <v>0.8682459360864225</v>
      </c>
      <c r="R23" s="3">
        <f t="shared" si="6"/>
        <v>0.07505348855995148</v>
      </c>
      <c r="S23" s="8">
        <f t="shared" si="7"/>
        <v>13.323831032866869</v>
      </c>
    </row>
    <row r="24" spans="1:19" ht="15">
      <c r="A24" s="1">
        <v>15</v>
      </c>
      <c r="B24" s="5">
        <v>0.5659722222222222</v>
      </c>
      <c r="C24" s="1" t="s">
        <v>160</v>
      </c>
      <c r="D24" s="1">
        <v>2</v>
      </c>
      <c r="E24" s="1">
        <v>3</v>
      </c>
      <c r="F24" s="1" t="s">
        <v>179</v>
      </c>
      <c r="G24" s="2">
        <v>50.385966666666604</v>
      </c>
      <c r="H24" s="6">
        <f>1+_xlfn.COUNTIFS(A:A,A24,O:O,"&lt;"&amp;O24)</f>
        <v>7</v>
      </c>
      <c r="I24" s="2">
        <f>_xlfn.AVERAGEIF(A:A,A24,G:G)</f>
        <v>49.344723076923074</v>
      </c>
      <c r="J24" s="2">
        <f t="shared" si="0"/>
        <v>1.0412435897435302</v>
      </c>
      <c r="K24" s="2">
        <f t="shared" si="1"/>
        <v>91.04124358974353</v>
      </c>
      <c r="L24" s="2">
        <f t="shared" si="2"/>
        <v>235.6799204981478</v>
      </c>
      <c r="M24" s="2">
        <f>SUMIF(A:A,A24,L:L)</f>
        <v>4527.581189736866</v>
      </c>
      <c r="N24" s="3">
        <f t="shared" si="3"/>
        <v>0.052054267084682596</v>
      </c>
      <c r="O24" s="7">
        <f t="shared" si="4"/>
        <v>19.210720964972694</v>
      </c>
      <c r="P24" s="3">
        <f t="shared" si="5"/>
        <v>0.052054267084682596</v>
      </c>
      <c r="Q24" s="3">
        <f>IF(ISNUMBER(P24),SUMIF(A:A,A24,P:P),"")</f>
        <v>0.8682459360864225</v>
      </c>
      <c r="R24" s="3">
        <f t="shared" si="6"/>
        <v>0.05995336680677683</v>
      </c>
      <c r="S24" s="8">
        <f t="shared" si="7"/>
        <v>16.679630407127778</v>
      </c>
    </row>
    <row r="25" spans="1:19" ht="15">
      <c r="A25" s="1">
        <v>15</v>
      </c>
      <c r="B25" s="5">
        <v>0.5659722222222222</v>
      </c>
      <c r="C25" s="1" t="s">
        <v>160</v>
      </c>
      <c r="D25" s="1">
        <v>2</v>
      </c>
      <c r="E25" s="1">
        <v>7</v>
      </c>
      <c r="F25" s="1" t="s">
        <v>183</v>
      </c>
      <c r="G25" s="2">
        <v>40.0917</v>
      </c>
      <c r="H25" s="6">
        <f>1+_xlfn.COUNTIFS(A:A,A25,O:O,"&lt;"&amp;O25)</f>
        <v>9</v>
      </c>
      <c r="I25" s="2">
        <f>_xlfn.AVERAGEIF(A:A,A25,G:G)</f>
        <v>49.344723076923074</v>
      </c>
      <c r="J25" s="2">
        <f t="shared" si="0"/>
        <v>-9.253023076923071</v>
      </c>
      <c r="K25" s="2">
        <f t="shared" si="1"/>
        <v>80.74697692307693</v>
      </c>
      <c r="L25" s="2">
        <f t="shared" si="2"/>
        <v>127.080229504565</v>
      </c>
      <c r="M25" s="2">
        <f>SUMIF(A:A,A25,L:L)</f>
        <v>4527.581189736866</v>
      </c>
      <c r="N25" s="3">
        <f t="shared" si="3"/>
        <v>0.028068017817688355</v>
      </c>
      <c r="O25" s="7">
        <f t="shared" si="4"/>
        <v>35.62773853484602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15</v>
      </c>
      <c r="B26" s="5">
        <v>0.5659722222222222</v>
      </c>
      <c r="C26" s="1" t="s">
        <v>160</v>
      </c>
      <c r="D26" s="1">
        <v>2</v>
      </c>
      <c r="E26" s="1">
        <v>9</v>
      </c>
      <c r="F26" s="1" t="s">
        <v>185</v>
      </c>
      <c r="G26" s="2">
        <v>38.1030333333333</v>
      </c>
      <c r="H26" s="6">
        <f>1+_xlfn.COUNTIFS(A:A,A26,O:O,"&lt;"&amp;O26)</f>
        <v>10</v>
      </c>
      <c r="I26" s="2">
        <f>_xlfn.AVERAGEIF(A:A,A26,G:G)</f>
        <v>49.344723076923074</v>
      </c>
      <c r="J26" s="2">
        <f t="shared" si="0"/>
        <v>-11.241689743589774</v>
      </c>
      <c r="K26" s="2">
        <f t="shared" si="1"/>
        <v>78.75831025641023</v>
      </c>
      <c r="L26" s="2">
        <f t="shared" si="2"/>
        <v>112.78672155057917</v>
      </c>
      <c r="M26" s="2">
        <f>SUMIF(A:A,A26,L:L)</f>
        <v>4527.581189736866</v>
      </c>
      <c r="N26" s="3">
        <f t="shared" si="3"/>
        <v>0.024911032364531516</v>
      </c>
      <c r="O26" s="7">
        <f t="shared" si="4"/>
        <v>40.14285660131076</v>
      </c>
      <c r="P26" s="3">
        <f t="shared" si="5"/>
      </c>
      <c r="Q26" s="3">
        <f>IF(ISNUMBER(P26),SUMIF(A:A,A26,P:P),"")</f>
      </c>
      <c r="R26" s="3">
        <f t="shared" si="6"/>
      </c>
      <c r="S26" s="8">
        <f t="shared" si="7"/>
      </c>
    </row>
    <row r="27" spans="1:19" ht="15">
      <c r="A27" s="1">
        <v>15</v>
      </c>
      <c r="B27" s="5">
        <v>0.5659722222222222</v>
      </c>
      <c r="C27" s="1" t="s">
        <v>160</v>
      </c>
      <c r="D27" s="1">
        <v>2</v>
      </c>
      <c r="E27" s="1">
        <v>10</v>
      </c>
      <c r="F27" s="1" t="s">
        <v>186</v>
      </c>
      <c r="G27" s="2">
        <v>24.547633333333298</v>
      </c>
      <c r="H27" s="6">
        <f>1+_xlfn.COUNTIFS(A:A,A27,O:O,"&lt;"&amp;O27)</f>
        <v>13</v>
      </c>
      <c r="I27" s="2">
        <f>_xlfn.AVERAGEIF(A:A,A27,G:G)</f>
        <v>49.344723076923074</v>
      </c>
      <c r="J27" s="2">
        <f t="shared" si="0"/>
        <v>-24.797089743589776</v>
      </c>
      <c r="K27" s="2">
        <f t="shared" si="1"/>
        <v>65.20291025641022</v>
      </c>
      <c r="L27" s="2">
        <f t="shared" si="2"/>
        <v>50.00758107249185</v>
      </c>
      <c r="M27" s="2">
        <f>SUMIF(A:A,A27,L:L)</f>
        <v>4527.581189736866</v>
      </c>
      <c r="N27" s="3">
        <f t="shared" si="3"/>
        <v>0.011045098691073544</v>
      </c>
      <c r="O27" s="7">
        <f t="shared" si="4"/>
        <v>90.53789630763396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15</v>
      </c>
      <c r="B28" s="5">
        <v>0.5659722222222222</v>
      </c>
      <c r="C28" s="1" t="s">
        <v>160</v>
      </c>
      <c r="D28" s="1">
        <v>2</v>
      </c>
      <c r="E28" s="1">
        <v>11</v>
      </c>
      <c r="F28" s="1" t="s">
        <v>187</v>
      </c>
      <c r="G28" s="2">
        <v>34.3197</v>
      </c>
      <c r="H28" s="6">
        <f>1+_xlfn.COUNTIFS(A:A,A28,O:O,"&lt;"&amp;O28)</f>
        <v>11</v>
      </c>
      <c r="I28" s="2">
        <f>_xlfn.AVERAGEIF(A:A,A28,G:G)</f>
        <v>49.344723076923074</v>
      </c>
      <c r="J28" s="2">
        <f t="shared" si="0"/>
        <v>-15.025023076923077</v>
      </c>
      <c r="K28" s="2">
        <f t="shared" si="1"/>
        <v>74.97497692307692</v>
      </c>
      <c r="L28" s="2">
        <f t="shared" si="2"/>
        <v>89.88208237002785</v>
      </c>
      <c r="M28" s="2">
        <f>SUMIF(A:A,A28,L:L)</f>
        <v>4527.581189736866</v>
      </c>
      <c r="N28" s="3">
        <f t="shared" si="3"/>
        <v>0.019852119399597475</v>
      </c>
      <c r="O28" s="7">
        <f t="shared" si="4"/>
        <v>50.372455447768274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15</v>
      </c>
      <c r="B29" s="5">
        <v>0.5659722222222222</v>
      </c>
      <c r="C29" s="1" t="s">
        <v>160</v>
      </c>
      <c r="D29" s="1">
        <v>2</v>
      </c>
      <c r="E29" s="1">
        <v>12</v>
      </c>
      <c r="F29" s="1" t="s">
        <v>188</v>
      </c>
      <c r="G29" s="2">
        <v>25.2791</v>
      </c>
      <c r="H29" s="6">
        <f>1+_xlfn.COUNTIFS(A:A,A29,O:O,"&lt;"&amp;O29)</f>
        <v>12</v>
      </c>
      <c r="I29" s="2">
        <f>_xlfn.AVERAGEIF(A:A,A29,G:G)</f>
        <v>49.344723076923074</v>
      </c>
      <c r="J29" s="2">
        <f t="shared" si="0"/>
        <v>-24.065623076923075</v>
      </c>
      <c r="K29" s="2">
        <f t="shared" si="1"/>
        <v>65.93437692307693</v>
      </c>
      <c r="L29" s="2">
        <f t="shared" si="2"/>
        <v>52.25118737069024</v>
      </c>
      <c r="M29" s="2">
        <f>SUMIF(A:A,A29,L:L)</f>
        <v>4527.581189736866</v>
      </c>
      <c r="N29" s="3">
        <f t="shared" si="3"/>
        <v>0.011540640616038732</v>
      </c>
      <c r="O29" s="7">
        <f t="shared" si="4"/>
        <v>86.65030246329992</v>
      </c>
      <c r="P29" s="3">
        <f t="shared" si="5"/>
      </c>
      <c r="Q29" s="3">
        <f>IF(ISNUMBER(P29),SUMIF(A:A,A29,P:P),"")</f>
      </c>
      <c r="R29" s="3">
        <f t="shared" si="6"/>
      </c>
      <c r="S29" s="8">
        <f t="shared" si="7"/>
      </c>
    </row>
    <row r="30" spans="1:19" ht="15">
      <c r="A30" s="1">
        <v>15</v>
      </c>
      <c r="B30" s="5">
        <v>0.5659722222222222</v>
      </c>
      <c r="C30" s="1" t="s">
        <v>160</v>
      </c>
      <c r="D30" s="1">
        <v>2</v>
      </c>
      <c r="E30" s="1">
        <v>14</v>
      </c>
      <c r="F30" s="1" t="s">
        <v>189</v>
      </c>
      <c r="G30" s="2">
        <v>44.3952</v>
      </c>
      <c r="H30" s="6">
        <f>1+_xlfn.COUNTIFS(A:A,A30,O:O,"&lt;"&amp;O30)</f>
        <v>8</v>
      </c>
      <c r="I30" s="2">
        <f>_xlfn.AVERAGEIF(A:A,A30,G:G)</f>
        <v>49.344723076923074</v>
      </c>
      <c r="J30" s="2">
        <f t="shared" si="0"/>
        <v>-4.949523076923072</v>
      </c>
      <c r="K30" s="2">
        <f t="shared" si="1"/>
        <v>85.05047692307693</v>
      </c>
      <c r="L30" s="2">
        <f t="shared" si="2"/>
        <v>164.5194195781478</v>
      </c>
      <c r="M30" s="2">
        <f>SUMIF(A:A,A30,L:L)</f>
        <v>4527.581189736866</v>
      </c>
      <c r="N30" s="3">
        <f t="shared" si="3"/>
        <v>0.036337155024647794</v>
      </c>
      <c r="O30" s="7">
        <f t="shared" si="4"/>
        <v>27.520041107282385</v>
      </c>
      <c r="P30" s="3">
        <f t="shared" si="5"/>
      </c>
      <c r="Q30" s="3">
        <f>IF(ISNUMBER(P30),SUMIF(A:A,A30,P:P),"")</f>
      </c>
      <c r="R30" s="3">
        <f t="shared" si="6"/>
      </c>
      <c r="S30" s="8">
        <f t="shared" si="7"/>
      </c>
    </row>
    <row r="31" spans="1:19" ht="15">
      <c r="A31" s="1">
        <v>16</v>
      </c>
      <c r="B31" s="5">
        <v>0.5902777777777778</v>
      </c>
      <c r="C31" s="1" t="s">
        <v>160</v>
      </c>
      <c r="D31" s="1">
        <v>3</v>
      </c>
      <c r="E31" s="1">
        <v>3</v>
      </c>
      <c r="F31" s="1" t="s">
        <v>191</v>
      </c>
      <c r="G31" s="2">
        <v>75.3086666666667</v>
      </c>
      <c r="H31" s="6">
        <f>1+_xlfn.COUNTIFS(A:A,A31,O:O,"&lt;"&amp;O31)</f>
        <v>1</v>
      </c>
      <c r="I31" s="2">
        <f>_xlfn.AVERAGEIF(A:A,A31,G:G)</f>
        <v>48.296128571428554</v>
      </c>
      <c r="J31" s="2">
        <f t="shared" si="0"/>
        <v>27.012538095238142</v>
      </c>
      <c r="K31" s="2">
        <f t="shared" si="1"/>
        <v>117.01253809523814</v>
      </c>
      <c r="L31" s="2">
        <f t="shared" si="2"/>
        <v>1119.6285815953347</v>
      </c>
      <c r="M31" s="2">
        <f>SUMIF(A:A,A31,L:L)</f>
        <v>4366.738130752008</v>
      </c>
      <c r="N31" s="3">
        <f t="shared" si="3"/>
        <v>0.25639929578339987</v>
      </c>
      <c r="O31" s="7">
        <f t="shared" si="4"/>
        <v>3.900166718261101</v>
      </c>
      <c r="P31" s="3">
        <f t="shared" si="5"/>
        <v>0.25639929578339987</v>
      </c>
      <c r="Q31" s="3">
        <f>IF(ISNUMBER(P31),SUMIF(A:A,A31,P:P),"")</f>
        <v>0.7535381170784797</v>
      </c>
      <c r="R31" s="3">
        <f t="shared" si="6"/>
        <v>0.34026055215027207</v>
      </c>
      <c r="S31" s="8">
        <f t="shared" si="7"/>
        <v>2.9389242851706237</v>
      </c>
    </row>
    <row r="32" spans="1:19" ht="15">
      <c r="A32" s="1">
        <v>16</v>
      </c>
      <c r="B32" s="5">
        <v>0.5902777777777778</v>
      </c>
      <c r="C32" s="1" t="s">
        <v>160</v>
      </c>
      <c r="D32" s="1">
        <v>3</v>
      </c>
      <c r="E32" s="1">
        <v>1</v>
      </c>
      <c r="F32" s="1" t="s">
        <v>190</v>
      </c>
      <c r="G32" s="2">
        <v>66.2567666666666</v>
      </c>
      <c r="H32" s="6">
        <f>1+_xlfn.COUNTIFS(A:A,A32,O:O,"&lt;"&amp;O32)</f>
        <v>2</v>
      </c>
      <c r="I32" s="2">
        <f>_xlfn.AVERAGEIF(A:A,A32,G:G)</f>
        <v>48.296128571428554</v>
      </c>
      <c r="J32" s="2">
        <f t="shared" si="0"/>
        <v>17.960638095238053</v>
      </c>
      <c r="K32" s="2">
        <f t="shared" si="1"/>
        <v>107.96063809523805</v>
      </c>
      <c r="L32" s="2">
        <f t="shared" si="2"/>
        <v>650.4329939902797</v>
      </c>
      <c r="M32" s="2">
        <f>SUMIF(A:A,A32,L:L)</f>
        <v>4366.738130752008</v>
      </c>
      <c r="N32" s="3">
        <f t="shared" si="3"/>
        <v>0.14895168304453987</v>
      </c>
      <c r="O32" s="7">
        <f t="shared" si="4"/>
        <v>6.713586443336647</v>
      </c>
      <c r="P32" s="3">
        <f t="shared" si="5"/>
        <v>0.14895168304453987</v>
      </c>
      <c r="Q32" s="3">
        <f>IF(ISNUMBER(P32),SUMIF(A:A,A32,P:P),"")</f>
        <v>0.7535381170784797</v>
      </c>
      <c r="R32" s="3">
        <f t="shared" si="6"/>
        <v>0.19766973915272662</v>
      </c>
      <c r="S32" s="8">
        <f t="shared" si="7"/>
        <v>5.058943287355505</v>
      </c>
    </row>
    <row r="33" spans="1:19" ht="15">
      <c r="A33" s="1">
        <v>16</v>
      </c>
      <c r="B33" s="5">
        <v>0.5902777777777778</v>
      </c>
      <c r="C33" s="1" t="s">
        <v>160</v>
      </c>
      <c r="D33" s="1">
        <v>3</v>
      </c>
      <c r="E33" s="1">
        <v>5</v>
      </c>
      <c r="F33" s="1" t="s">
        <v>193</v>
      </c>
      <c r="G33" s="2">
        <v>59.4294</v>
      </c>
      <c r="H33" s="6">
        <f>1+_xlfn.COUNTIFS(A:A,A33,O:O,"&lt;"&amp;O33)</f>
        <v>3</v>
      </c>
      <c r="I33" s="2">
        <f>_xlfn.AVERAGEIF(A:A,A33,G:G)</f>
        <v>48.296128571428554</v>
      </c>
      <c r="J33" s="2">
        <f t="shared" si="0"/>
        <v>11.133271428571447</v>
      </c>
      <c r="K33" s="2">
        <f t="shared" si="1"/>
        <v>101.13327142857145</v>
      </c>
      <c r="L33" s="2">
        <f t="shared" si="2"/>
        <v>431.8145811103632</v>
      </c>
      <c r="M33" s="2">
        <f>SUMIF(A:A,A33,L:L)</f>
        <v>4366.738130752008</v>
      </c>
      <c r="N33" s="3">
        <f t="shared" si="3"/>
        <v>0.0988872169982859</v>
      </c>
      <c r="O33" s="7">
        <f t="shared" si="4"/>
        <v>10.112530520677247</v>
      </c>
      <c r="P33" s="3">
        <f t="shared" si="5"/>
        <v>0.0988872169982859</v>
      </c>
      <c r="Q33" s="3">
        <f>IF(ISNUMBER(P33),SUMIF(A:A,A33,P:P),"")</f>
        <v>0.7535381170784797</v>
      </c>
      <c r="R33" s="3">
        <f t="shared" si="6"/>
        <v>0.1312305439593137</v>
      </c>
      <c r="S33" s="8">
        <f t="shared" si="7"/>
        <v>7.620177207449791</v>
      </c>
    </row>
    <row r="34" spans="1:19" ht="15">
      <c r="A34" s="1">
        <v>16</v>
      </c>
      <c r="B34" s="5">
        <v>0.5902777777777778</v>
      </c>
      <c r="C34" s="1" t="s">
        <v>160</v>
      </c>
      <c r="D34" s="1">
        <v>3</v>
      </c>
      <c r="E34" s="1">
        <v>7</v>
      </c>
      <c r="F34" s="1" t="s">
        <v>195</v>
      </c>
      <c r="G34" s="2">
        <v>59.224766666666596</v>
      </c>
      <c r="H34" s="6">
        <f>1+_xlfn.COUNTIFS(A:A,A34,O:O,"&lt;"&amp;O34)</f>
        <v>4</v>
      </c>
      <c r="I34" s="2">
        <f>_xlfn.AVERAGEIF(A:A,A34,G:G)</f>
        <v>48.296128571428554</v>
      </c>
      <c r="J34" s="2">
        <f t="shared" si="0"/>
        <v>10.928638095238043</v>
      </c>
      <c r="K34" s="2">
        <f t="shared" si="1"/>
        <v>100.92863809523804</v>
      </c>
      <c r="L34" s="2">
        <f t="shared" si="2"/>
        <v>426.545176753248</v>
      </c>
      <c r="M34" s="2">
        <f>SUMIF(A:A,A34,L:L)</f>
        <v>4366.738130752008</v>
      </c>
      <c r="N34" s="3">
        <f t="shared" si="3"/>
        <v>0.09768050292491239</v>
      </c>
      <c r="O34" s="7">
        <f t="shared" si="4"/>
        <v>10.237457527923523</v>
      </c>
      <c r="P34" s="3">
        <f t="shared" si="5"/>
        <v>0.09768050292491239</v>
      </c>
      <c r="Q34" s="3">
        <f>IF(ISNUMBER(P34),SUMIF(A:A,A34,P:P),"")</f>
        <v>0.7535381170784797</v>
      </c>
      <c r="R34" s="3">
        <f t="shared" si="6"/>
        <v>0.12962914643737805</v>
      </c>
      <c r="S34" s="8">
        <f t="shared" si="7"/>
        <v>7.7143144692624</v>
      </c>
    </row>
    <row r="35" spans="1:19" ht="15">
      <c r="A35" s="1">
        <v>16</v>
      </c>
      <c r="B35" s="5">
        <v>0.5902777777777778</v>
      </c>
      <c r="C35" s="1" t="s">
        <v>160</v>
      </c>
      <c r="D35" s="1">
        <v>3</v>
      </c>
      <c r="E35" s="1">
        <v>6</v>
      </c>
      <c r="F35" s="1" t="s">
        <v>194</v>
      </c>
      <c r="G35" s="2">
        <v>56.356566666666595</v>
      </c>
      <c r="H35" s="6">
        <f>1+_xlfn.COUNTIFS(A:A,A35,O:O,"&lt;"&amp;O35)</f>
        <v>5</v>
      </c>
      <c r="I35" s="2">
        <f>_xlfn.AVERAGEIF(A:A,A35,G:G)</f>
        <v>48.296128571428554</v>
      </c>
      <c r="J35" s="2">
        <f t="shared" si="0"/>
        <v>8.060438095238041</v>
      </c>
      <c r="K35" s="2">
        <f t="shared" si="1"/>
        <v>98.06043809523804</v>
      </c>
      <c r="L35" s="2">
        <f t="shared" si="2"/>
        <v>359.1091156832721</v>
      </c>
      <c r="M35" s="2">
        <f>SUMIF(A:A,A35,L:L)</f>
        <v>4366.738130752008</v>
      </c>
      <c r="N35" s="3">
        <f t="shared" si="3"/>
        <v>0.08223738290013487</v>
      </c>
      <c r="O35" s="7">
        <f t="shared" si="4"/>
        <v>12.15992003556767</v>
      </c>
      <c r="P35" s="3">
        <f t="shared" si="5"/>
        <v>0.08223738290013487</v>
      </c>
      <c r="Q35" s="3">
        <f>IF(ISNUMBER(P35),SUMIF(A:A,A35,P:P),"")</f>
        <v>0.7535381170784797</v>
      </c>
      <c r="R35" s="3">
        <f t="shared" si="6"/>
        <v>0.10913500065394831</v>
      </c>
      <c r="S35" s="8">
        <f t="shared" si="7"/>
        <v>9.162963247426543</v>
      </c>
    </row>
    <row r="36" spans="1:19" ht="15">
      <c r="A36" s="1">
        <v>16</v>
      </c>
      <c r="B36" s="5">
        <v>0.5902777777777778</v>
      </c>
      <c r="C36" s="1" t="s">
        <v>160</v>
      </c>
      <c r="D36" s="1">
        <v>3</v>
      </c>
      <c r="E36" s="1">
        <v>12</v>
      </c>
      <c r="F36" s="1" t="s">
        <v>199</v>
      </c>
      <c r="G36" s="2">
        <v>53.5235333333333</v>
      </c>
      <c r="H36" s="6">
        <f>1+_xlfn.COUNTIFS(A:A,A36,O:O,"&lt;"&amp;O36)</f>
        <v>6</v>
      </c>
      <c r="I36" s="2">
        <f>_xlfn.AVERAGEIF(A:A,A36,G:G)</f>
        <v>48.296128571428554</v>
      </c>
      <c r="J36" s="2">
        <f t="shared" si="0"/>
        <v>5.227404761904744</v>
      </c>
      <c r="K36" s="2">
        <f t="shared" si="1"/>
        <v>95.22740476190475</v>
      </c>
      <c r="L36" s="2">
        <f t="shared" si="2"/>
        <v>302.9731796891711</v>
      </c>
      <c r="M36" s="2">
        <f>SUMIF(A:A,A36,L:L)</f>
        <v>4366.738130752008</v>
      </c>
      <c r="N36" s="3">
        <f t="shared" si="3"/>
        <v>0.0693820354272069</v>
      </c>
      <c r="O36" s="7">
        <f t="shared" si="4"/>
        <v>14.412952774341184</v>
      </c>
      <c r="P36" s="3">
        <f t="shared" si="5"/>
        <v>0.0693820354272069</v>
      </c>
      <c r="Q36" s="3">
        <f>IF(ISNUMBER(P36),SUMIF(A:A,A36,P:P),"")</f>
        <v>0.7535381170784797</v>
      </c>
      <c r="R36" s="3">
        <f t="shared" si="6"/>
        <v>0.09207501764636132</v>
      </c>
      <c r="S36" s="8">
        <f t="shared" si="7"/>
        <v>10.860709295118106</v>
      </c>
    </row>
    <row r="37" spans="1:19" ht="15">
      <c r="A37" s="1">
        <v>16</v>
      </c>
      <c r="B37" s="5">
        <v>0.5902777777777778</v>
      </c>
      <c r="C37" s="1" t="s">
        <v>160</v>
      </c>
      <c r="D37" s="1">
        <v>3</v>
      </c>
      <c r="E37" s="1">
        <v>4</v>
      </c>
      <c r="F37" s="1" t="s">
        <v>192</v>
      </c>
      <c r="G37" s="2">
        <v>46.1214333333333</v>
      </c>
      <c r="H37" s="6">
        <f>1+_xlfn.COUNTIFS(A:A,A37,O:O,"&lt;"&amp;O37)</f>
        <v>8</v>
      </c>
      <c r="I37" s="2">
        <f>_xlfn.AVERAGEIF(A:A,A37,G:G)</f>
        <v>48.296128571428554</v>
      </c>
      <c r="J37" s="2">
        <f t="shared" si="0"/>
        <v>-2.1746952380952536</v>
      </c>
      <c r="K37" s="2">
        <f t="shared" si="1"/>
        <v>87.82530476190475</v>
      </c>
      <c r="L37" s="2">
        <f t="shared" si="2"/>
        <v>194.32233205227135</v>
      </c>
      <c r="M37" s="2">
        <f>SUMIF(A:A,A37,L:L)</f>
        <v>4366.738130752008</v>
      </c>
      <c r="N37" s="3">
        <f t="shared" si="3"/>
        <v>0.0445005691281988</v>
      </c>
      <c r="O37" s="7">
        <f t="shared" si="4"/>
        <v>22.471622713839118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16</v>
      </c>
      <c r="B38" s="5">
        <v>0.5902777777777778</v>
      </c>
      <c r="C38" s="1" t="s">
        <v>160</v>
      </c>
      <c r="D38" s="1">
        <v>3</v>
      </c>
      <c r="E38" s="1">
        <v>9</v>
      </c>
      <c r="F38" s="1" t="s">
        <v>196</v>
      </c>
      <c r="G38" s="2">
        <v>38.284600000000005</v>
      </c>
      <c r="H38" s="6">
        <f>1+_xlfn.COUNTIFS(A:A,A38,O:O,"&lt;"&amp;O38)</f>
        <v>12</v>
      </c>
      <c r="I38" s="2">
        <f>_xlfn.AVERAGEIF(A:A,A38,G:G)</f>
        <v>48.296128571428554</v>
      </c>
      <c r="J38" s="2">
        <f t="shared" si="0"/>
        <v>-10.01152857142855</v>
      </c>
      <c r="K38" s="2">
        <f t="shared" si="1"/>
        <v>79.98847142857144</v>
      </c>
      <c r="L38" s="2">
        <f t="shared" si="2"/>
        <v>121.42639608983566</v>
      </c>
      <c r="M38" s="2">
        <f>SUMIF(A:A,A38,L:L)</f>
        <v>4366.738130752008</v>
      </c>
      <c r="N38" s="3">
        <f t="shared" si="3"/>
        <v>0.02780711653733275</v>
      </c>
      <c r="O38" s="7">
        <f t="shared" si="4"/>
        <v>35.962017084994734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16</v>
      </c>
      <c r="B39" s="5">
        <v>0.5902777777777778</v>
      </c>
      <c r="C39" s="1" t="s">
        <v>160</v>
      </c>
      <c r="D39" s="1">
        <v>3</v>
      </c>
      <c r="E39" s="1">
        <v>10</v>
      </c>
      <c r="F39" s="1" t="s">
        <v>197</v>
      </c>
      <c r="G39" s="2">
        <v>41.4391666666667</v>
      </c>
      <c r="H39" s="6">
        <f>1+_xlfn.COUNTIFS(A:A,A39,O:O,"&lt;"&amp;O39)</f>
        <v>10</v>
      </c>
      <c r="I39" s="2">
        <f>_xlfn.AVERAGEIF(A:A,A39,G:G)</f>
        <v>48.296128571428554</v>
      </c>
      <c r="J39" s="2">
        <f t="shared" si="0"/>
        <v>-6.856961904761853</v>
      </c>
      <c r="K39" s="2">
        <f t="shared" si="1"/>
        <v>83.14303809523815</v>
      </c>
      <c r="L39" s="2">
        <f t="shared" si="2"/>
        <v>146.72825722402857</v>
      </c>
      <c r="M39" s="2">
        <f>SUMIF(A:A,A39,L:L)</f>
        <v>4366.738130752008</v>
      </c>
      <c r="N39" s="3">
        <f t="shared" si="3"/>
        <v>0.03360134105379937</v>
      </c>
      <c r="O39" s="7">
        <f t="shared" si="4"/>
        <v>29.760716942781904</v>
      </c>
      <c r="P39" s="3">
        <f t="shared" si="5"/>
      </c>
      <c r="Q39" s="3">
        <f>IF(ISNUMBER(P39),SUMIF(A:A,A39,P:P),"")</f>
      </c>
      <c r="R39" s="3">
        <f t="shared" si="6"/>
      </c>
      <c r="S39" s="8">
        <f t="shared" si="7"/>
      </c>
    </row>
    <row r="40" spans="1:19" ht="15">
      <c r="A40" s="1">
        <v>16</v>
      </c>
      <c r="B40" s="5">
        <v>0.5902777777777778</v>
      </c>
      <c r="C40" s="1" t="s">
        <v>160</v>
      </c>
      <c r="D40" s="1">
        <v>3</v>
      </c>
      <c r="E40" s="1">
        <v>11</v>
      </c>
      <c r="F40" s="1" t="s">
        <v>198</v>
      </c>
      <c r="G40" s="2">
        <v>40.9789333333333</v>
      </c>
      <c r="H40" s="6">
        <f>1+_xlfn.COUNTIFS(A:A,A40,O:O,"&lt;"&amp;O40)</f>
        <v>11</v>
      </c>
      <c r="I40" s="2">
        <f>_xlfn.AVERAGEIF(A:A,A40,G:G)</f>
        <v>48.296128571428554</v>
      </c>
      <c r="J40" s="2">
        <f t="shared" si="0"/>
        <v>-7.317195238095252</v>
      </c>
      <c r="K40" s="2">
        <f t="shared" si="1"/>
        <v>82.68280476190475</v>
      </c>
      <c r="L40" s="2">
        <f t="shared" si="2"/>
        <v>142.7319343004301</v>
      </c>
      <c r="M40" s="2">
        <f>SUMIF(A:A,A40,L:L)</f>
        <v>4366.738130752008</v>
      </c>
      <c r="N40" s="3">
        <f t="shared" si="3"/>
        <v>0.03268616757557886</v>
      </c>
      <c r="O40" s="7">
        <f t="shared" si="4"/>
        <v>30.593981312974115</v>
      </c>
      <c r="P40" s="3">
        <f t="shared" si="5"/>
      </c>
      <c r="Q40" s="3">
        <f>IF(ISNUMBER(P40),SUMIF(A:A,A40,P:P),"")</f>
      </c>
      <c r="R40" s="3">
        <f t="shared" si="6"/>
      </c>
      <c r="S40" s="8">
        <f t="shared" si="7"/>
      </c>
    </row>
    <row r="41" spans="1:19" ht="15">
      <c r="A41" s="1">
        <v>16</v>
      </c>
      <c r="B41" s="5">
        <v>0.5902777777777778</v>
      </c>
      <c r="C41" s="1" t="s">
        <v>160</v>
      </c>
      <c r="D41" s="1">
        <v>3</v>
      </c>
      <c r="E41" s="1">
        <v>13</v>
      </c>
      <c r="F41" s="1" t="s">
        <v>200</v>
      </c>
      <c r="G41" s="2">
        <v>23.5710333333333</v>
      </c>
      <c r="H41" s="6">
        <f>1+_xlfn.COUNTIFS(A:A,A41,O:O,"&lt;"&amp;O41)</f>
        <v>14</v>
      </c>
      <c r="I41" s="2">
        <f>_xlfn.AVERAGEIF(A:A,A41,G:G)</f>
        <v>48.296128571428554</v>
      </c>
      <c r="J41" s="2">
        <f t="shared" si="0"/>
        <v>-24.725095238095253</v>
      </c>
      <c r="K41" s="2">
        <f t="shared" si="1"/>
        <v>65.27490476190475</v>
      </c>
      <c r="L41" s="2">
        <f t="shared" si="2"/>
        <v>50.22406456875355</v>
      </c>
      <c r="M41" s="2">
        <f>SUMIF(A:A,A41,L:L)</f>
        <v>4366.738130752008</v>
      </c>
      <c r="N41" s="3">
        <f t="shared" si="3"/>
        <v>0.011501505944462101</v>
      </c>
      <c r="O41" s="7">
        <f t="shared" si="4"/>
        <v>86.9451361264125</v>
      </c>
      <c r="P41" s="3">
        <f t="shared" si="5"/>
      </c>
      <c r="Q41" s="3">
        <f>IF(ISNUMBER(P41),SUMIF(A:A,A41,P:P),"")</f>
      </c>
      <c r="R41" s="3">
        <f t="shared" si="6"/>
      </c>
      <c r="S41" s="8">
        <f t="shared" si="7"/>
      </c>
    </row>
    <row r="42" spans="1:19" ht="15">
      <c r="A42" s="1">
        <v>16</v>
      </c>
      <c r="B42" s="5">
        <v>0.5902777777777778</v>
      </c>
      <c r="C42" s="1" t="s">
        <v>160</v>
      </c>
      <c r="D42" s="1">
        <v>3</v>
      </c>
      <c r="E42" s="1">
        <v>14</v>
      </c>
      <c r="F42" s="1" t="s">
        <v>201</v>
      </c>
      <c r="G42" s="2">
        <v>42.932900000000004</v>
      </c>
      <c r="H42" s="6">
        <f>1+_xlfn.COUNTIFS(A:A,A42,O:O,"&lt;"&amp;O42)</f>
        <v>9</v>
      </c>
      <c r="I42" s="2">
        <f>_xlfn.AVERAGEIF(A:A,A42,G:G)</f>
        <v>48.296128571428554</v>
      </c>
      <c r="J42" s="2">
        <f t="shared" si="0"/>
        <v>-5.36322857142855</v>
      </c>
      <c r="K42" s="2">
        <f t="shared" si="1"/>
        <v>84.63677142857145</v>
      </c>
      <c r="L42" s="2">
        <f t="shared" si="2"/>
        <v>160.48593169124754</v>
      </c>
      <c r="M42" s="2">
        <f>SUMIF(A:A,A42,L:L)</f>
        <v>4366.738130752008</v>
      </c>
      <c r="N42" s="3">
        <f t="shared" si="3"/>
        <v>0.03675190196569214</v>
      </c>
      <c r="O42" s="7">
        <f t="shared" si="4"/>
        <v>27.20947614992821</v>
      </c>
      <c r="P42" s="3">
        <f t="shared" si="5"/>
      </c>
      <c r="Q42" s="3">
        <f>IF(ISNUMBER(P42),SUMIF(A:A,A42,P:P),"")</f>
      </c>
      <c r="R42" s="3">
        <f t="shared" si="6"/>
      </c>
      <c r="S42" s="8">
        <f t="shared" si="7"/>
      </c>
    </row>
    <row r="43" spans="1:19" ht="15">
      <c r="A43" s="1">
        <v>16</v>
      </c>
      <c r="B43" s="5">
        <v>0.5902777777777778</v>
      </c>
      <c r="C43" s="1" t="s">
        <v>160</v>
      </c>
      <c r="D43" s="1">
        <v>3</v>
      </c>
      <c r="E43" s="1">
        <v>15</v>
      </c>
      <c r="F43" s="1" t="s">
        <v>202</v>
      </c>
      <c r="G43" s="2">
        <v>46.8114666666667</v>
      </c>
      <c r="H43" s="6">
        <f>1+_xlfn.COUNTIFS(A:A,A43,O:O,"&lt;"&amp;O43)</f>
        <v>7</v>
      </c>
      <c r="I43" s="2">
        <f>_xlfn.AVERAGEIF(A:A,A43,G:G)</f>
        <v>48.296128571428554</v>
      </c>
      <c r="J43" s="2">
        <f t="shared" si="0"/>
        <v>-1.4846619047618503</v>
      </c>
      <c r="K43" s="2">
        <f t="shared" si="1"/>
        <v>88.51533809523815</v>
      </c>
      <c r="L43" s="2">
        <f t="shared" si="2"/>
        <v>202.53653412672222</v>
      </c>
      <c r="M43" s="2">
        <f>SUMIF(A:A,A43,L:L)</f>
        <v>4366.738130752008</v>
      </c>
      <c r="N43" s="3">
        <f t="shared" si="3"/>
        <v>0.04638165332159335</v>
      </c>
      <c r="O43" s="7">
        <f t="shared" si="4"/>
        <v>21.56024911545018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16</v>
      </c>
      <c r="B44" s="5">
        <v>0.5902777777777778</v>
      </c>
      <c r="C44" s="1" t="s">
        <v>160</v>
      </c>
      <c r="D44" s="1">
        <v>3</v>
      </c>
      <c r="E44" s="1">
        <v>16</v>
      </c>
      <c r="F44" s="1" t="s">
        <v>203</v>
      </c>
      <c r="G44" s="2">
        <v>25.906566666666702</v>
      </c>
      <c r="H44" s="6">
        <f>1+_xlfn.COUNTIFS(A:A,A44,O:O,"&lt;"&amp;O44)</f>
        <v>13</v>
      </c>
      <c r="I44" s="2">
        <f>_xlfn.AVERAGEIF(A:A,A44,G:G)</f>
        <v>48.296128571428554</v>
      </c>
      <c r="J44" s="2">
        <f t="shared" si="0"/>
        <v>-22.38956190476185</v>
      </c>
      <c r="K44" s="2">
        <f t="shared" si="1"/>
        <v>67.61043809523815</v>
      </c>
      <c r="L44" s="2">
        <f t="shared" si="2"/>
        <v>57.77905187704989</v>
      </c>
      <c r="M44" s="2">
        <f>SUMIF(A:A,A44,L:L)</f>
        <v>4366.738130752008</v>
      </c>
      <c r="N44" s="3">
        <f t="shared" si="3"/>
        <v>0.013231627394862718</v>
      </c>
      <c r="O44" s="7">
        <f t="shared" si="4"/>
        <v>75.5764933637912</v>
      </c>
      <c r="P44" s="3">
        <f t="shared" si="5"/>
      </c>
      <c r="Q44" s="3">
        <f>IF(ISNUMBER(P44),SUMIF(A:A,A44,P:P),"")</f>
      </c>
      <c r="R44" s="3">
        <f t="shared" si="6"/>
      </c>
      <c r="S44" s="8">
        <f t="shared" si="7"/>
      </c>
    </row>
    <row r="45" spans="1:19" ht="15">
      <c r="A45" s="1">
        <v>22</v>
      </c>
      <c r="B45" s="5">
        <v>0.59375</v>
      </c>
      <c r="C45" s="1" t="s">
        <v>270</v>
      </c>
      <c r="D45" s="1">
        <v>1</v>
      </c>
      <c r="E45" s="1">
        <v>8</v>
      </c>
      <c r="F45" s="1" t="s">
        <v>277</v>
      </c>
      <c r="G45" s="2">
        <v>72.0252333333334</v>
      </c>
      <c r="H45" s="6">
        <f>1+_xlfn.COUNTIFS(A:A,A45,O:O,"&lt;"&amp;O45)</f>
        <v>1</v>
      </c>
      <c r="I45" s="2">
        <f>_xlfn.AVERAGEIF(A:A,A45,G:G)</f>
        <v>49.96606060606061</v>
      </c>
      <c r="J45" s="2">
        <f t="shared" si="0"/>
        <v>22.059172727272795</v>
      </c>
      <c r="K45" s="2">
        <f t="shared" si="1"/>
        <v>112.0591727272728</v>
      </c>
      <c r="L45" s="2">
        <f t="shared" si="2"/>
        <v>831.7653448791962</v>
      </c>
      <c r="M45" s="2">
        <f>SUMIF(A:A,A45,L:L)</f>
        <v>3077.302710963379</v>
      </c>
      <c r="N45" s="3">
        <f t="shared" si="3"/>
        <v>0.2702903883702764</v>
      </c>
      <c r="O45" s="7">
        <f t="shared" si="4"/>
        <v>3.6997246037105813</v>
      </c>
      <c r="P45" s="3">
        <f t="shared" si="5"/>
        <v>0.2702903883702764</v>
      </c>
      <c r="Q45" s="3">
        <f>IF(ISNUMBER(P45),SUMIF(A:A,A45,P:P),"")</f>
        <v>0.8953894320988075</v>
      </c>
      <c r="R45" s="3">
        <f t="shared" si="6"/>
        <v>0.30186908475869695</v>
      </c>
      <c r="S45" s="8">
        <f t="shared" si="7"/>
        <v>3.3126943118384027</v>
      </c>
    </row>
    <row r="46" spans="1:19" ht="15">
      <c r="A46" s="1">
        <v>22</v>
      </c>
      <c r="B46" s="5">
        <v>0.59375</v>
      </c>
      <c r="C46" s="1" t="s">
        <v>270</v>
      </c>
      <c r="D46" s="1">
        <v>1</v>
      </c>
      <c r="E46" s="1">
        <v>9</v>
      </c>
      <c r="F46" s="1" t="s">
        <v>278</v>
      </c>
      <c r="G46" s="2">
        <v>63.4755</v>
      </c>
      <c r="H46" s="6">
        <f>1+_xlfn.COUNTIFS(A:A,A46,O:O,"&lt;"&amp;O46)</f>
        <v>2</v>
      </c>
      <c r="I46" s="2">
        <f>_xlfn.AVERAGEIF(A:A,A46,G:G)</f>
        <v>49.96606060606061</v>
      </c>
      <c r="J46" s="2">
        <f t="shared" si="0"/>
        <v>13.509439393939388</v>
      </c>
      <c r="K46" s="2">
        <f t="shared" si="1"/>
        <v>103.50943939393939</v>
      </c>
      <c r="L46" s="2">
        <f t="shared" si="2"/>
        <v>497.9832110156399</v>
      </c>
      <c r="M46" s="2">
        <f>SUMIF(A:A,A46,L:L)</f>
        <v>3077.302710963379</v>
      </c>
      <c r="N46" s="3">
        <f t="shared" si="3"/>
        <v>0.1618245774916766</v>
      </c>
      <c r="O46" s="7">
        <f t="shared" si="4"/>
        <v>6.179531042195581</v>
      </c>
      <c r="P46" s="3">
        <f t="shared" si="5"/>
        <v>0.1618245774916766</v>
      </c>
      <c r="Q46" s="3">
        <f>IF(ISNUMBER(P46),SUMIF(A:A,A46,P:P),"")</f>
        <v>0.8953894320988075</v>
      </c>
      <c r="R46" s="3">
        <f t="shared" si="6"/>
        <v>0.18073094420196267</v>
      </c>
      <c r="S46" s="8">
        <f t="shared" si="7"/>
        <v>5.533086790508453</v>
      </c>
    </row>
    <row r="47" spans="1:19" ht="15">
      <c r="A47" s="1">
        <v>22</v>
      </c>
      <c r="B47" s="5">
        <v>0.59375</v>
      </c>
      <c r="C47" s="1" t="s">
        <v>270</v>
      </c>
      <c r="D47" s="1">
        <v>1</v>
      </c>
      <c r="E47" s="1">
        <v>5</v>
      </c>
      <c r="F47" s="1" t="s">
        <v>274</v>
      </c>
      <c r="G47" s="2">
        <v>59.291799999999995</v>
      </c>
      <c r="H47" s="6">
        <f>1+_xlfn.COUNTIFS(A:A,A47,O:O,"&lt;"&amp;O47)</f>
        <v>3</v>
      </c>
      <c r="I47" s="2">
        <f>_xlfn.AVERAGEIF(A:A,A47,G:G)</f>
        <v>49.96606060606061</v>
      </c>
      <c r="J47" s="2">
        <f t="shared" si="0"/>
        <v>9.325739393939386</v>
      </c>
      <c r="K47" s="2">
        <f t="shared" si="1"/>
        <v>99.32573939393939</v>
      </c>
      <c r="L47" s="2">
        <f t="shared" si="2"/>
        <v>387.4335551989589</v>
      </c>
      <c r="M47" s="2">
        <f>SUMIF(A:A,A47,L:L)</f>
        <v>3077.302710963379</v>
      </c>
      <c r="N47" s="3">
        <f t="shared" si="3"/>
        <v>0.12590037171795462</v>
      </c>
      <c r="O47" s="7">
        <f t="shared" si="4"/>
        <v>7.942788304392196</v>
      </c>
      <c r="P47" s="3">
        <f t="shared" si="5"/>
        <v>0.12590037171795462</v>
      </c>
      <c r="Q47" s="3">
        <f>IF(ISNUMBER(P47),SUMIF(A:A,A47,P:P),"")</f>
        <v>0.8953894320988075</v>
      </c>
      <c r="R47" s="3">
        <f t="shared" si="6"/>
        <v>0.14060962437633656</v>
      </c>
      <c r="S47" s="8">
        <f t="shared" si="7"/>
        <v>7.111888709150778</v>
      </c>
    </row>
    <row r="48" spans="1:19" ht="15">
      <c r="A48" s="1">
        <v>22</v>
      </c>
      <c r="B48" s="5">
        <v>0.59375</v>
      </c>
      <c r="C48" s="1" t="s">
        <v>270</v>
      </c>
      <c r="D48" s="1">
        <v>1</v>
      </c>
      <c r="E48" s="1">
        <v>11</v>
      </c>
      <c r="F48" s="1" t="s">
        <v>280</v>
      </c>
      <c r="G48" s="2">
        <v>54.177433333333305</v>
      </c>
      <c r="H48" s="6">
        <f>1+_xlfn.COUNTIFS(A:A,A48,O:O,"&lt;"&amp;O48)</f>
        <v>4</v>
      </c>
      <c r="I48" s="2">
        <f>_xlfn.AVERAGEIF(A:A,A48,G:G)</f>
        <v>49.96606060606061</v>
      </c>
      <c r="J48" s="2">
        <f t="shared" si="0"/>
        <v>4.211372727272696</v>
      </c>
      <c r="K48" s="2">
        <f t="shared" si="1"/>
        <v>94.2113727272727</v>
      </c>
      <c r="L48" s="2">
        <f t="shared" si="2"/>
        <v>285.0550625782138</v>
      </c>
      <c r="M48" s="2">
        <f>SUMIF(A:A,A48,L:L)</f>
        <v>3077.302710963379</v>
      </c>
      <c r="N48" s="3">
        <f t="shared" si="3"/>
        <v>0.0926314663691225</v>
      </c>
      <c r="O48" s="7">
        <f t="shared" si="4"/>
        <v>10.795467665546283</v>
      </c>
      <c r="P48" s="3">
        <f t="shared" si="5"/>
        <v>0.0926314663691225</v>
      </c>
      <c r="Q48" s="3">
        <f>IF(ISNUMBER(P48),SUMIF(A:A,A48,P:P),"")</f>
        <v>0.8953894320988075</v>
      </c>
      <c r="R48" s="3">
        <f t="shared" si="6"/>
        <v>0.10345383030933572</v>
      </c>
      <c r="S48" s="8">
        <f t="shared" si="7"/>
        <v>9.666147662294525</v>
      </c>
    </row>
    <row r="49" spans="1:19" ht="15">
      <c r="A49" s="1">
        <v>22</v>
      </c>
      <c r="B49" s="5">
        <v>0.59375</v>
      </c>
      <c r="C49" s="1" t="s">
        <v>270</v>
      </c>
      <c r="D49" s="1">
        <v>1</v>
      </c>
      <c r="E49" s="1">
        <v>1</v>
      </c>
      <c r="F49" s="1" t="s">
        <v>271</v>
      </c>
      <c r="G49" s="2">
        <v>51.6878333333333</v>
      </c>
      <c r="H49" s="6">
        <f>1+_xlfn.COUNTIFS(A:A,A49,O:O,"&lt;"&amp;O49)</f>
        <v>5</v>
      </c>
      <c r="I49" s="2">
        <f>_xlfn.AVERAGEIF(A:A,A49,G:G)</f>
        <v>49.96606060606061</v>
      </c>
      <c r="J49" s="2">
        <f t="shared" si="0"/>
        <v>1.7217727272726933</v>
      </c>
      <c r="K49" s="2">
        <f t="shared" si="1"/>
        <v>91.7217727272727</v>
      </c>
      <c r="L49" s="2">
        <f t="shared" si="2"/>
        <v>245.50231173752258</v>
      </c>
      <c r="M49" s="2">
        <f>SUMIF(A:A,A49,L:L)</f>
        <v>3077.302710963379</v>
      </c>
      <c r="N49" s="3">
        <f t="shared" si="3"/>
        <v>0.07977840816988256</v>
      </c>
      <c r="O49" s="7">
        <f t="shared" si="4"/>
        <v>12.534719894016558</v>
      </c>
      <c r="P49" s="3">
        <f t="shared" si="5"/>
        <v>0.07977840816988256</v>
      </c>
      <c r="Q49" s="3">
        <f>IF(ISNUMBER(P49),SUMIF(A:A,A49,P:P),"")</f>
        <v>0.8953894320988075</v>
      </c>
      <c r="R49" s="3">
        <f t="shared" si="6"/>
        <v>0.089099117445334</v>
      </c>
      <c r="S49" s="8">
        <f t="shared" si="7"/>
        <v>11.22345572742111</v>
      </c>
    </row>
    <row r="50" spans="1:19" ht="15">
      <c r="A50" s="1">
        <v>22</v>
      </c>
      <c r="B50" s="5">
        <v>0.59375</v>
      </c>
      <c r="C50" s="1" t="s">
        <v>270</v>
      </c>
      <c r="D50" s="1">
        <v>1</v>
      </c>
      <c r="E50" s="1">
        <v>4</v>
      </c>
      <c r="F50" s="1" t="s">
        <v>273</v>
      </c>
      <c r="G50" s="2">
        <v>46.1335333333333</v>
      </c>
      <c r="H50" s="6">
        <f>1+_xlfn.COUNTIFS(A:A,A50,O:O,"&lt;"&amp;O50)</f>
        <v>6</v>
      </c>
      <c r="I50" s="2">
        <f>_xlfn.AVERAGEIF(A:A,A50,G:G)</f>
        <v>49.96606060606061</v>
      </c>
      <c r="J50" s="2">
        <f t="shared" si="0"/>
        <v>-3.8325272727273116</v>
      </c>
      <c r="K50" s="2">
        <f t="shared" si="1"/>
        <v>86.1674727272727</v>
      </c>
      <c r="L50" s="2">
        <f t="shared" si="2"/>
        <v>175.92334557103533</v>
      </c>
      <c r="M50" s="2">
        <f>SUMIF(A:A,A50,L:L)</f>
        <v>3077.302710963379</v>
      </c>
      <c r="N50" s="3">
        <f t="shared" si="3"/>
        <v>0.05716803385779387</v>
      </c>
      <c r="O50" s="7">
        <f t="shared" si="4"/>
        <v>17.492293026685356</v>
      </c>
      <c r="P50" s="3">
        <f t="shared" si="5"/>
        <v>0.05716803385779387</v>
      </c>
      <c r="Q50" s="3">
        <f>IF(ISNUMBER(P50),SUMIF(A:A,A50,P:P),"")</f>
        <v>0.8953894320988075</v>
      </c>
      <c r="R50" s="3">
        <f t="shared" si="6"/>
        <v>0.06384711702905747</v>
      </c>
      <c r="S50" s="8">
        <f t="shared" si="7"/>
        <v>15.66241431926973</v>
      </c>
    </row>
    <row r="51" spans="1:19" ht="15">
      <c r="A51" s="1">
        <v>22</v>
      </c>
      <c r="B51" s="5">
        <v>0.59375</v>
      </c>
      <c r="C51" s="1" t="s">
        <v>270</v>
      </c>
      <c r="D51" s="1">
        <v>1</v>
      </c>
      <c r="E51" s="1">
        <v>12</v>
      </c>
      <c r="F51" s="1" t="s">
        <v>281</v>
      </c>
      <c r="G51" s="2">
        <v>45.982766666666706</v>
      </c>
      <c r="H51" s="6">
        <f>1+_xlfn.COUNTIFS(A:A,A51,O:O,"&lt;"&amp;O51)</f>
        <v>7</v>
      </c>
      <c r="I51" s="2">
        <f>_xlfn.AVERAGEIF(A:A,A51,G:G)</f>
        <v>49.96606060606061</v>
      </c>
      <c r="J51" s="2">
        <f t="shared" si="0"/>
        <v>-3.983293939393903</v>
      </c>
      <c r="K51" s="2">
        <f t="shared" si="1"/>
        <v>86.0167060606061</v>
      </c>
      <c r="L51" s="2">
        <f t="shared" si="2"/>
        <v>174.3391192457735</v>
      </c>
      <c r="M51" s="2">
        <f>SUMIF(A:A,A51,L:L)</f>
        <v>3077.302710963379</v>
      </c>
      <c r="N51" s="3">
        <f t="shared" si="3"/>
        <v>0.05665322381989355</v>
      </c>
      <c r="O51" s="7">
        <f t="shared" si="4"/>
        <v>17.651246170546326</v>
      </c>
      <c r="P51" s="3">
        <f t="shared" si="5"/>
        <v>0.05665322381989355</v>
      </c>
      <c r="Q51" s="3">
        <f>IF(ISNUMBER(P51),SUMIF(A:A,A51,P:P),"")</f>
        <v>0.8953894320988075</v>
      </c>
      <c r="R51" s="3">
        <f t="shared" si="6"/>
        <v>0.06327216045770997</v>
      </c>
      <c r="S51" s="8">
        <f t="shared" si="7"/>
        <v>15.804739284481725</v>
      </c>
    </row>
    <row r="52" spans="1:19" ht="15">
      <c r="A52" s="1">
        <v>22</v>
      </c>
      <c r="B52" s="5">
        <v>0.59375</v>
      </c>
      <c r="C52" s="1" t="s">
        <v>270</v>
      </c>
      <c r="D52" s="1">
        <v>1</v>
      </c>
      <c r="E52" s="1">
        <v>10</v>
      </c>
      <c r="F52" s="1" t="s">
        <v>279</v>
      </c>
      <c r="G52" s="2">
        <v>44.2773666666667</v>
      </c>
      <c r="H52" s="6">
        <f>1+_xlfn.COUNTIFS(A:A,A52,O:O,"&lt;"&amp;O52)</f>
        <v>8</v>
      </c>
      <c r="I52" s="2">
        <f>_xlfn.AVERAGEIF(A:A,A52,G:G)</f>
        <v>49.96606060606061</v>
      </c>
      <c r="J52" s="2">
        <f t="shared" si="0"/>
        <v>-5.688693939393907</v>
      </c>
      <c r="K52" s="2">
        <f t="shared" si="1"/>
        <v>84.31130606060609</v>
      </c>
      <c r="L52" s="2">
        <f t="shared" si="2"/>
        <v>157.38237653928053</v>
      </c>
      <c r="M52" s="2">
        <f>SUMIF(A:A,A52,L:L)</f>
        <v>3077.302710963379</v>
      </c>
      <c r="N52" s="3">
        <f t="shared" si="3"/>
        <v>0.051142962302207336</v>
      </c>
      <c r="O52" s="7">
        <f t="shared" si="4"/>
        <v>19.553032420979648</v>
      </c>
      <c r="P52" s="3">
        <f t="shared" si="5"/>
        <v>0.051142962302207336</v>
      </c>
      <c r="Q52" s="3">
        <f>IF(ISNUMBER(P52),SUMIF(A:A,A52,P:P),"")</f>
        <v>0.8953894320988075</v>
      </c>
      <c r="R52" s="3">
        <f t="shared" si="6"/>
        <v>0.0571181214215667</v>
      </c>
      <c r="S52" s="8">
        <f t="shared" si="7"/>
        <v>17.507578595230537</v>
      </c>
    </row>
    <row r="53" spans="1:19" ht="15">
      <c r="A53" s="1">
        <v>22</v>
      </c>
      <c r="B53" s="5">
        <v>0.59375</v>
      </c>
      <c r="C53" s="1" t="s">
        <v>270</v>
      </c>
      <c r="D53" s="1">
        <v>1</v>
      </c>
      <c r="E53" s="1">
        <v>3</v>
      </c>
      <c r="F53" s="1" t="s">
        <v>272</v>
      </c>
      <c r="G53" s="2">
        <v>37.2197666666667</v>
      </c>
      <c r="H53" s="6">
        <f>1+_xlfn.COUNTIFS(A:A,A53,O:O,"&lt;"&amp;O53)</f>
        <v>10</v>
      </c>
      <c r="I53" s="2">
        <f>_xlfn.AVERAGEIF(A:A,A53,G:G)</f>
        <v>49.96606060606061</v>
      </c>
      <c r="J53" s="2">
        <f t="shared" si="0"/>
        <v>-12.746293939393908</v>
      </c>
      <c r="K53" s="2">
        <f t="shared" si="1"/>
        <v>77.25370606060609</v>
      </c>
      <c r="L53" s="2">
        <f t="shared" si="2"/>
        <v>103.05083020504858</v>
      </c>
      <c r="M53" s="2">
        <f>SUMIF(A:A,A53,L:L)</f>
        <v>3077.302710963379</v>
      </c>
      <c r="N53" s="3">
        <f t="shared" si="3"/>
        <v>0.033487388107095756</v>
      </c>
      <c r="O53" s="7">
        <f t="shared" si="4"/>
        <v>29.861988543325857</v>
      </c>
      <c r="P53" s="3">
        <f t="shared" si="5"/>
      </c>
      <c r="Q53" s="3">
        <f>IF(ISNUMBER(P53),SUMIF(A:A,A53,P:P),"")</f>
      </c>
      <c r="R53" s="3">
        <f t="shared" si="6"/>
      </c>
      <c r="S53" s="8">
        <f t="shared" si="7"/>
      </c>
    </row>
    <row r="54" spans="1:19" ht="15">
      <c r="A54" s="1">
        <v>22</v>
      </c>
      <c r="B54" s="5">
        <v>0.59375</v>
      </c>
      <c r="C54" s="1" t="s">
        <v>270</v>
      </c>
      <c r="D54" s="1">
        <v>1</v>
      </c>
      <c r="E54" s="1">
        <v>6</v>
      </c>
      <c r="F54" s="1" t="s">
        <v>275</v>
      </c>
      <c r="G54" s="2">
        <v>33.3975</v>
      </c>
      <c r="H54" s="6">
        <f>1+_xlfn.COUNTIFS(A:A,A54,O:O,"&lt;"&amp;O54)</f>
        <v>11</v>
      </c>
      <c r="I54" s="2">
        <f>_xlfn.AVERAGEIF(A:A,A54,G:G)</f>
        <v>49.96606060606061</v>
      </c>
      <c r="J54" s="2">
        <f t="shared" si="0"/>
        <v>-16.568560606060608</v>
      </c>
      <c r="K54" s="2">
        <f t="shared" si="1"/>
        <v>73.4314393939394</v>
      </c>
      <c r="L54" s="2">
        <f t="shared" si="2"/>
        <v>81.93173197611918</v>
      </c>
      <c r="M54" s="2">
        <f>SUMIF(A:A,A54,L:L)</f>
        <v>3077.302710963379</v>
      </c>
      <c r="N54" s="3">
        <f t="shared" si="3"/>
        <v>0.026624527929678284</v>
      </c>
      <c r="O54" s="7">
        <f t="shared" si="4"/>
        <v>37.559351386106755</v>
      </c>
      <c r="P54" s="3">
        <f t="shared" si="5"/>
      </c>
      <c r="Q54" s="3">
        <f>IF(ISNUMBER(P54),SUMIF(A:A,A54,P:P),"")</f>
      </c>
      <c r="R54" s="3">
        <f t="shared" si="6"/>
      </c>
      <c r="S54" s="8">
        <f t="shared" si="7"/>
      </c>
    </row>
    <row r="55" spans="1:19" ht="15">
      <c r="A55" s="1">
        <v>22</v>
      </c>
      <c r="B55" s="5">
        <v>0.59375</v>
      </c>
      <c r="C55" s="1" t="s">
        <v>270</v>
      </c>
      <c r="D55" s="1">
        <v>1</v>
      </c>
      <c r="E55" s="1">
        <v>7</v>
      </c>
      <c r="F55" s="1" t="s">
        <v>276</v>
      </c>
      <c r="G55" s="2">
        <v>41.9579333333333</v>
      </c>
      <c r="H55" s="6">
        <f>1+_xlfn.COUNTIFS(A:A,A55,O:O,"&lt;"&amp;O55)</f>
        <v>9</v>
      </c>
      <c r="I55" s="2">
        <f>_xlfn.AVERAGEIF(A:A,A55,G:G)</f>
        <v>49.96606060606061</v>
      </c>
      <c r="J55" s="2">
        <f t="shared" si="0"/>
        <v>-8.008127272727307</v>
      </c>
      <c r="K55" s="2">
        <f t="shared" si="1"/>
        <v>81.99187272727269</v>
      </c>
      <c r="L55" s="2">
        <f t="shared" si="2"/>
        <v>136.93582201659083</v>
      </c>
      <c r="M55" s="2">
        <f>SUMIF(A:A,A55,L:L)</f>
        <v>3077.302710963379</v>
      </c>
      <c r="N55" s="3">
        <f t="shared" si="3"/>
        <v>0.04449865186441855</v>
      </c>
      <c r="O55" s="7">
        <f t="shared" si="4"/>
        <v>22.47259092358273</v>
      </c>
      <c r="P55" s="3">
        <f t="shared" si="5"/>
      </c>
      <c r="Q55" s="3">
        <f>IF(ISNUMBER(P55),SUMIF(A:A,A55,P:P),"")</f>
      </c>
      <c r="R55" s="3">
        <f t="shared" si="6"/>
      </c>
      <c r="S55" s="8">
        <f t="shared" si="7"/>
      </c>
    </row>
    <row r="56" spans="1:19" ht="15">
      <c r="A56" s="1">
        <v>17</v>
      </c>
      <c r="B56" s="5">
        <v>0.6145833333333334</v>
      </c>
      <c r="C56" s="1" t="s">
        <v>160</v>
      </c>
      <c r="D56" s="1">
        <v>4</v>
      </c>
      <c r="E56" s="1">
        <v>2</v>
      </c>
      <c r="F56" s="1" t="s">
        <v>205</v>
      </c>
      <c r="G56" s="2">
        <v>61.3585333333334</v>
      </c>
      <c r="H56" s="6">
        <f>1+_xlfn.COUNTIFS(A:A,A56,O:O,"&lt;"&amp;O56)</f>
        <v>1</v>
      </c>
      <c r="I56" s="2">
        <f>_xlfn.AVERAGEIF(A:A,A56,G:G)</f>
        <v>47.606156410256396</v>
      </c>
      <c r="J56" s="2">
        <f aca="true" t="shared" si="8" ref="J56:J109">G56-I56</f>
        <v>13.752376923077001</v>
      </c>
      <c r="K56" s="2">
        <f aca="true" t="shared" si="9" ref="K56:K109">90+J56</f>
        <v>103.75237692307701</v>
      </c>
      <c r="L56" s="2">
        <f aca="true" t="shared" si="10" ref="L56:L109">EXP(0.06*K56)</f>
        <v>505.29510017349526</v>
      </c>
      <c r="M56" s="2">
        <f>SUMIF(A:A,A56,L:L)</f>
        <v>3405.8476339802683</v>
      </c>
      <c r="N56" s="3">
        <f aca="true" t="shared" si="11" ref="N56:N109">L56/M56</f>
        <v>0.14836104091449873</v>
      </c>
      <c r="O56" s="7">
        <f aca="true" t="shared" si="12" ref="O56:O109">1/N56</f>
        <v>6.740313992379613</v>
      </c>
      <c r="P56" s="3">
        <f aca="true" t="shared" si="13" ref="P56:P109">IF(O56&gt;21,"",N56)</f>
        <v>0.14836104091449873</v>
      </c>
      <c r="Q56" s="3">
        <f>IF(ISNUMBER(P56),SUMIF(A:A,A56,P:P),"")</f>
        <v>0.9174379512219386</v>
      </c>
      <c r="R56" s="3">
        <f aca="true" t="shared" si="14" ref="R56:R109">_xlfn.IFERROR(P56*(1/Q56),"")</f>
        <v>0.16171234328915232</v>
      </c>
      <c r="S56" s="8">
        <f aca="true" t="shared" si="15" ref="S56:S109">_xlfn.IFERROR(1/R56,"")</f>
        <v>6.183819859761318</v>
      </c>
    </row>
    <row r="57" spans="1:19" ht="15">
      <c r="A57" s="1">
        <v>17</v>
      </c>
      <c r="B57" s="5">
        <v>0.6145833333333334</v>
      </c>
      <c r="C57" s="1" t="s">
        <v>160</v>
      </c>
      <c r="D57" s="1">
        <v>4</v>
      </c>
      <c r="E57" s="1">
        <v>8</v>
      </c>
      <c r="F57" s="1" t="s">
        <v>210</v>
      </c>
      <c r="G57" s="2">
        <v>60.0637333333333</v>
      </c>
      <c r="H57" s="6">
        <f>1+_xlfn.COUNTIFS(A:A,A57,O:O,"&lt;"&amp;O57)</f>
        <v>2</v>
      </c>
      <c r="I57" s="2">
        <f>_xlfn.AVERAGEIF(A:A,A57,G:G)</f>
        <v>47.606156410256396</v>
      </c>
      <c r="J57" s="2">
        <f t="shared" si="8"/>
        <v>12.457576923076907</v>
      </c>
      <c r="K57" s="2">
        <f t="shared" si="9"/>
        <v>102.45757692307691</v>
      </c>
      <c r="L57" s="2">
        <f t="shared" si="10"/>
        <v>467.5258378756007</v>
      </c>
      <c r="M57" s="2">
        <f>SUMIF(A:A,A57,L:L)</f>
        <v>3405.8476339802683</v>
      </c>
      <c r="N57" s="3">
        <f t="shared" si="11"/>
        <v>0.13727150716053121</v>
      </c>
      <c r="O57" s="7">
        <f t="shared" si="12"/>
        <v>7.28483296122448</v>
      </c>
      <c r="P57" s="3">
        <f t="shared" si="13"/>
        <v>0.13727150716053121</v>
      </c>
      <c r="Q57" s="3">
        <f>IF(ISNUMBER(P57),SUMIF(A:A,A57,P:P),"")</f>
        <v>0.9174379512219386</v>
      </c>
      <c r="R57" s="3">
        <f t="shared" si="14"/>
        <v>0.14962484054392872</v>
      </c>
      <c r="S57" s="8">
        <f t="shared" si="15"/>
        <v>6.683382226939835</v>
      </c>
    </row>
    <row r="58" spans="1:19" ht="15">
      <c r="A58" s="1">
        <v>17</v>
      </c>
      <c r="B58" s="5">
        <v>0.6145833333333334</v>
      </c>
      <c r="C58" s="1" t="s">
        <v>160</v>
      </c>
      <c r="D58" s="1">
        <v>4</v>
      </c>
      <c r="E58" s="1">
        <v>3</v>
      </c>
      <c r="F58" s="1" t="s">
        <v>206</v>
      </c>
      <c r="G58" s="2">
        <v>58.7293999999999</v>
      </c>
      <c r="H58" s="6">
        <f>1+_xlfn.COUNTIFS(A:A,A58,O:O,"&lt;"&amp;O58)</f>
        <v>3</v>
      </c>
      <c r="I58" s="2">
        <f>_xlfn.AVERAGEIF(A:A,A58,G:G)</f>
        <v>47.606156410256396</v>
      </c>
      <c r="J58" s="2">
        <f t="shared" si="8"/>
        <v>11.123243589743502</v>
      </c>
      <c r="K58" s="2">
        <f t="shared" si="9"/>
        <v>101.12324358974351</v>
      </c>
      <c r="L58" s="2">
        <f t="shared" si="10"/>
        <v>431.55484923330476</v>
      </c>
      <c r="M58" s="2">
        <f>SUMIF(A:A,A58,L:L)</f>
        <v>3405.8476339802683</v>
      </c>
      <c r="N58" s="3">
        <f t="shared" si="11"/>
        <v>0.12670996932677375</v>
      </c>
      <c r="O58" s="7">
        <f t="shared" si="12"/>
        <v>7.892038845192117</v>
      </c>
      <c r="P58" s="3">
        <f t="shared" si="13"/>
        <v>0.12670996932677375</v>
      </c>
      <c r="Q58" s="3">
        <f>IF(ISNUMBER(P58),SUMIF(A:A,A58,P:P),"")</f>
        <v>0.9174379512219386</v>
      </c>
      <c r="R58" s="3">
        <f t="shared" si="14"/>
        <v>0.13811284911203894</v>
      </c>
      <c r="S58" s="8">
        <f t="shared" si="15"/>
        <v>7.24045594909701</v>
      </c>
    </row>
    <row r="59" spans="1:19" ht="15">
      <c r="A59" s="1">
        <v>17</v>
      </c>
      <c r="B59" s="5">
        <v>0.6145833333333334</v>
      </c>
      <c r="C59" s="1" t="s">
        <v>160</v>
      </c>
      <c r="D59" s="1">
        <v>4</v>
      </c>
      <c r="E59" s="1">
        <v>6</v>
      </c>
      <c r="F59" s="1" t="s">
        <v>208</v>
      </c>
      <c r="G59" s="2">
        <v>53.3370666666666</v>
      </c>
      <c r="H59" s="6">
        <f>1+_xlfn.COUNTIFS(A:A,A59,O:O,"&lt;"&amp;O59)</f>
        <v>4</v>
      </c>
      <c r="I59" s="2">
        <f>_xlfn.AVERAGEIF(A:A,A59,G:G)</f>
        <v>47.606156410256396</v>
      </c>
      <c r="J59" s="2">
        <f t="shared" si="8"/>
        <v>5.730910256410205</v>
      </c>
      <c r="K59" s="2">
        <f t="shared" si="9"/>
        <v>95.7309102564102</v>
      </c>
      <c r="L59" s="2">
        <f t="shared" si="10"/>
        <v>312.26575852445364</v>
      </c>
      <c r="M59" s="2">
        <f>SUMIF(A:A,A59,L:L)</f>
        <v>3405.8476339802683</v>
      </c>
      <c r="N59" s="3">
        <f t="shared" si="11"/>
        <v>0.09168518151222227</v>
      </c>
      <c r="O59" s="7">
        <f t="shared" si="12"/>
        <v>10.906887934411658</v>
      </c>
      <c r="P59" s="3">
        <f t="shared" si="13"/>
        <v>0.09168518151222227</v>
      </c>
      <c r="Q59" s="3">
        <f>IF(ISNUMBER(P59),SUMIF(A:A,A59,P:P),"")</f>
        <v>0.9174379512219386</v>
      </c>
      <c r="R59" s="3">
        <f t="shared" si="14"/>
        <v>0.09993611163578581</v>
      </c>
      <c r="S59" s="8">
        <f t="shared" si="15"/>
        <v>10.006392920753914</v>
      </c>
    </row>
    <row r="60" spans="1:19" ht="15">
      <c r="A60" s="1">
        <v>17</v>
      </c>
      <c r="B60" s="5">
        <v>0.6145833333333334</v>
      </c>
      <c r="C60" s="1" t="s">
        <v>160</v>
      </c>
      <c r="D60" s="1">
        <v>4</v>
      </c>
      <c r="E60" s="1">
        <v>10</v>
      </c>
      <c r="F60" s="1" t="s">
        <v>212</v>
      </c>
      <c r="G60" s="2">
        <v>53.2706</v>
      </c>
      <c r="H60" s="6">
        <f>1+_xlfn.COUNTIFS(A:A,A60,O:O,"&lt;"&amp;O60)</f>
        <v>5</v>
      </c>
      <c r="I60" s="2">
        <f>_xlfn.AVERAGEIF(A:A,A60,G:G)</f>
        <v>47.606156410256396</v>
      </c>
      <c r="J60" s="2">
        <f t="shared" si="8"/>
        <v>5.664443589743605</v>
      </c>
      <c r="K60" s="2">
        <f t="shared" si="9"/>
        <v>95.6644435897436</v>
      </c>
      <c r="L60" s="2">
        <f t="shared" si="10"/>
        <v>311.0229225415956</v>
      </c>
      <c r="M60" s="2">
        <f>SUMIF(A:A,A60,L:L)</f>
        <v>3405.8476339802683</v>
      </c>
      <c r="N60" s="3">
        <f t="shared" si="11"/>
        <v>0.09132026912728226</v>
      </c>
      <c r="O60" s="7">
        <f t="shared" si="12"/>
        <v>10.950471451263455</v>
      </c>
      <c r="P60" s="3">
        <f t="shared" si="13"/>
        <v>0.09132026912728226</v>
      </c>
      <c r="Q60" s="3">
        <f>IF(ISNUMBER(P60),SUMIF(A:A,A60,P:P),"")</f>
        <v>0.9174379512219386</v>
      </c>
      <c r="R60" s="3">
        <f t="shared" si="14"/>
        <v>0.09953836006637015</v>
      </c>
      <c r="S60" s="8">
        <f t="shared" si="15"/>
        <v>10.046378093161474</v>
      </c>
    </row>
    <row r="61" spans="1:19" ht="15">
      <c r="A61" s="1">
        <v>17</v>
      </c>
      <c r="B61" s="5">
        <v>0.6145833333333334</v>
      </c>
      <c r="C61" s="1" t="s">
        <v>160</v>
      </c>
      <c r="D61" s="1">
        <v>4</v>
      </c>
      <c r="E61" s="1">
        <v>1</v>
      </c>
      <c r="F61" s="1" t="s">
        <v>204</v>
      </c>
      <c r="G61" s="2">
        <v>49.843933333333304</v>
      </c>
      <c r="H61" s="6">
        <f>1+_xlfn.COUNTIFS(A:A,A61,O:O,"&lt;"&amp;O61)</f>
        <v>6</v>
      </c>
      <c r="I61" s="2">
        <f>_xlfn.AVERAGEIF(A:A,A61,G:G)</f>
        <v>47.606156410256396</v>
      </c>
      <c r="J61" s="2">
        <f t="shared" si="8"/>
        <v>2.2377769230769076</v>
      </c>
      <c r="K61" s="2">
        <f t="shared" si="9"/>
        <v>92.23777692307691</v>
      </c>
      <c r="L61" s="2">
        <f t="shared" si="10"/>
        <v>253.22201039562916</v>
      </c>
      <c r="M61" s="2">
        <f>SUMIF(A:A,A61,L:L)</f>
        <v>3405.8476339802683</v>
      </c>
      <c r="N61" s="3">
        <f t="shared" si="11"/>
        <v>0.07434918927940985</v>
      </c>
      <c r="O61" s="7">
        <f t="shared" si="12"/>
        <v>13.450045786537425</v>
      </c>
      <c r="P61" s="3">
        <f t="shared" si="13"/>
        <v>0.07434918927940985</v>
      </c>
      <c r="Q61" s="3">
        <f>IF(ISNUMBER(P61),SUMIF(A:A,A61,P:P),"")</f>
        <v>0.9174379512219386</v>
      </c>
      <c r="R61" s="3">
        <f t="shared" si="14"/>
        <v>0.08104001930635628</v>
      </c>
      <c r="S61" s="8">
        <f t="shared" si="15"/>
        <v>12.339582450242164</v>
      </c>
    </row>
    <row r="62" spans="1:19" ht="15">
      <c r="A62" s="1">
        <v>17</v>
      </c>
      <c r="B62" s="5">
        <v>0.6145833333333334</v>
      </c>
      <c r="C62" s="1" t="s">
        <v>160</v>
      </c>
      <c r="D62" s="1">
        <v>4</v>
      </c>
      <c r="E62" s="1">
        <v>11</v>
      </c>
      <c r="F62" s="1" t="s">
        <v>213</v>
      </c>
      <c r="G62" s="2">
        <v>48.9609</v>
      </c>
      <c r="H62" s="6">
        <f>1+_xlfn.COUNTIFS(A:A,A62,O:O,"&lt;"&amp;O62)</f>
        <v>7</v>
      </c>
      <c r="I62" s="2">
        <f>_xlfn.AVERAGEIF(A:A,A62,G:G)</f>
        <v>47.606156410256396</v>
      </c>
      <c r="J62" s="2">
        <f t="shared" si="8"/>
        <v>1.354743589743606</v>
      </c>
      <c r="K62" s="2">
        <f t="shared" si="9"/>
        <v>91.3547435897436</v>
      </c>
      <c r="L62" s="2">
        <f t="shared" si="10"/>
        <v>240.1550161311853</v>
      </c>
      <c r="M62" s="2">
        <f>SUMIF(A:A,A62,L:L)</f>
        <v>3405.8476339802683</v>
      </c>
      <c r="N62" s="3">
        <f t="shared" si="11"/>
        <v>0.0705125542714095</v>
      </c>
      <c r="O62" s="7">
        <f t="shared" si="12"/>
        <v>14.181871729549114</v>
      </c>
      <c r="P62" s="3">
        <f t="shared" si="13"/>
        <v>0.0705125542714095</v>
      </c>
      <c r="Q62" s="3">
        <f>IF(ISNUMBER(P62),SUMIF(A:A,A62,P:P),"")</f>
        <v>0.9174379512219386</v>
      </c>
      <c r="R62" s="3">
        <f t="shared" si="14"/>
        <v>0.07685811795500022</v>
      </c>
      <c r="S62" s="8">
        <f t="shared" si="15"/>
        <v>13.010987344049871</v>
      </c>
    </row>
    <row r="63" spans="1:19" ht="15">
      <c r="A63" s="1">
        <v>17</v>
      </c>
      <c r="B63" s="5">
        <v>0.6145833333333334</v>
      </c>
      <c r="C63" s="1" t="s">
        <v>160</v>
      </c>
      <c r="D63" s="1">
        <v>4</v>
      </c>
      <c r="E63" s="1">
        <v>13</v>
      </c>
      <c r="F63" s="1" t="s">
        <v>215</v>
      </c>
      <c r="G63" s="2">
        <v>46.6672666666667</v>
      </c>
      <c r="H63" s="6">
        <f>1+_xlfn.COUNTIFS(A:A,A63,O:O,"&lt;"&amp;O63)</f>
        <v>8</v>
      </c>
      <c r="I63" s="2">
        <f>_xlfn.AVERAGEIF(A:A,A63,G:G)</f>
        <v>47.606156410256396</v>
      </c>
      <c r="J63" s="2">
        <f t="shared" si="8"/>
        <v>-0.9388897435896979</v>
      </c>
      <c r="K63" s="2">
        <f t="shared" si="9"/>
        <v>89.0611102564103</v>
      </c>
      <c r="L63" s="2">
        <f t="shared" si="10"/>
        <v>209.27864954474842</v>
      </c>
      <c r="M63" s="2">
        <f>SUMIF(A:A,A63,L:L)</f>
        <v>3405.8476339802683</v>
      </c>
      <c r="N63" s="3">
        <f t="shared" si="11"/>
        <v>0.0614468619960469</v>
      </c>
      <c r="O63" s="7">
        <f t="shared" si="12"/>
        <v>16.274224061504288</v>
      </c>
      <c r="P63" s="3">
        <f t="shared" si="13"/>
        <v>0.0614468619960469</v>
      </c>
      <c r="Q63" s="3">
        <f>IF(ISNUMBER(P63),SUMIF(A:A,A63,P:P),"")</f>
        <v>0.9174379512219386</v>
      </c>
      <c r="R63" s="3">
        <f t="shared" si="14"/>
        <v>0.0669765861704387</v>
      </c>
      <c r="S63" s="8">
        <f t="shared" si="15"/>
        <v>14.930590780713272</v>
      </c>
    </row>
    <row r="64" spans="1:19" ht="15">
      <c r="A64" s="1">
        <v>17</v>
      </c>
      <c r="B64" s="5">
        <v>0.6145833333333334</v>
      </c>
      <c r="C64" s="1" t="s">
        <v>160</v>
      </c>
      <c r="D64" s="1">
        <v>4</v>
      </c>
      <c r="E64" s="1">
        <v>4</v>
      </c>
      <c r="F64" s="1" t="s">
        <v>207</v>
      </c>
      <c r="G64" s="2">
        <v>46.3025</v>
      </c>
      <c r="H64" s="6">
        <f>1+_xlfn.COUNTIFS(A:A,A64,O:O,"&lt;"&amp;O64)</f>
        <v>9</v>
      </c>
      <c r="I64" s="2">
        <f>_xlfn.AVERAGEIF(A:A,A64,G:G)</f>
        <v>47.606156410256396</v>
      </c>
      <c r="J64" s="2">
        <f t="shared" si="8"/>
        <v>-1.3036564102563943</v>
      </c>
      <c r="K64" s="2">
        <f t="shared" si="9"/>
        <v>88.6963435897436</v>
      </c>
      <c r="L64" s="2">
        <f t="shared" si="10"/>
        <v>204.74813527887324</v>
      </c>
      <c r="M64" s="2">
        <f>SUMIF(A:A,A64,L:L)</f>
        <v>3405.8476339802683</v>
      </c>
      <c r="N64" s="3">
        <f t="shared" si="11"/>
        <v>0.06011664562915073</v>
      </c>
      <c r="O64" s="7">
        <f t="shared" si="12"/>
        <v>16.634327972469197</v>
      </c>
      <c r="P64" s="3">
        <f t="shared" si="13"/>
        <v>0.06011664562915073</v>
      </c>
      <c r="Q64" s="3">
        <f>IF(ISNUMBER(P64),SUMIF(A:A,A64,P:P),"")</f>
        <v>0.9174379512219386</v>
      </c>
      <c r="R64" s="3">
        <f t="shared" si="14"/>
        <v>0.06552666101187679</v>
      </c>
      <c r="S64" s="8">
        <f t="shared" si="15"/>
        <v>15.260963775015924</v>
      </c>
    </row>
    <row r="65" spans="1:19" ht="15">
      <c r="A65" s="1">
        <v>17</v>
      </c>
      <c r="B65" s="5">
        <v>0.6145833333333334</v>
      </c>
      <c r="C65" s="1" t="s">
        <v>160</v>
      </c>
      <c r="D65" s="1">
        <v>4</v>
      </c>
      <c r="E65" s="1">
        <v>7</v>
      </c>
      <c r="F65" s="1" t="s">
        <v>209</v>
      </c>
      <c r="G65" s="2">
        <v>45.0201666666666</v>
      </c>
      <c r="H65" s="6">
        <f>1+_xlfn.COUNTIFS(A:A,A65,O:O,"&lt;"&amp;O65)</f>
        <v>10</v>
      </c>
      <c r="I65" s="2">
        <f>_xlfn.AVERAGEIF(A:A,A65,G:G)</f>
        <v>47.606156410256396</v>
      </c>
      <c r="J65" s="2">
        <f t="shared" si="8"/>
        <v>-2.585989743589799</v>
      </c>
      <c r="K65" s="2">
        <f t="shared" si="9"/>
        <v>87.4140102564102</v>
      </c>
      <c r="L65" s="2">
        <f t="shared" si="10"/>
        <v>189.58559579405832</v>
      </c>
      <c r="M65" s="2">
        <f>SUMIF(A:A,A65,L:L)</f>
        <v>3405.8476339802683</v>
      </c>
      <c r="N65" s="3">
        <f t="shared" si="11"/>
        <v>0.055664732004613415</v>
      </c>
      <c r="O65" s="7">
        <f t="shared" si="12"/>
        <v>17.96469620867161</v>
      </c>
      <c r="P65" s="3">
        <f t="shared" si="13"/>
        <v>0.055664732004613415</v>
      </c>
      <c r="Q65" s="3">
        <f>IF(ISNUMBER(P65),SUMIF(A:A,A65,P:P),"")</f>
        <v>0.9174379512219386</v>
      </c>
      <c r="R65" s="3">
        <f t="shared" si="14"/>
        <v>0.06067411090905208</v>
      </c>
      <c r="S65" s="8">
        <f t="shared" si="15"/>
        <v>16.48149408400821</v>
      </c>
    </row>
    <row r="66" spans="1:19" ht="15">
      <c r="A66" s="1">
        <v>17</v>
      </c>
      <c r="B66" s="5">
        <v>0.6145833333333334</v>
      </c>
      <c r="C66" s="1" t="s">
        <v>160</v>
      </c>
      <c r="D66" s="1">
        <v>4</v>
      </c>
      <c r="E66" s="1">
        <v>9</v>
      </c>
      <c r="F66" s="1" t="s">
        <v>211</v>
      </c>
      <c r="G66" s="2">
        <v>37.624166666666596</v>
      </c>
      <c r="H66" s="6">
        <f>1+_xlfn.COUNTIFS(A:A,A66,O:O,"&lt;"&amp;O66)</f>
        <v>11</v>
      </c>
      <c r="I66" s="2">
        <f>_xlfn.AVERAGEIF(A:A,A66,G:G)</f>
        <v>47.606156410256396</v>
      </c>
      <c r="J66" s="2">
        <f t="shared" si="8"/>
        <v>-9.9819897435898</v>
      </c>
      <c r="K66" s="2">
        <f t="shared" si="9"/>
        <v>80.01801025641021</v>
      </c>
      <c r="L66" s="2">
        <f t="shared" si="10"/>
        <v>121.6417945165144</v>
      </c>
      <c r="M66" s="2">
        <f>SUMIF(A:A,A66,L:L)</f>
        <v>3405.8476339802683</v>
      </c>
      <c r="N66" s="3">
        <f t="shared" si="11"/>
        <v>0.035715571449200983</v>
      </c>
      <c r="O66" s="7">
        <f t="shared" si="12"/>
        <v>27.998992020114287</v>
      </c>
      <c r="P66" s="3">
        <f t="shared" si="13"/>
      </c>
      <c r="Q66" s="3">
        <f>IF(ISNUMBER(P66),SUMIF(A:A,A66,P:P),"")</f>
      </c>
      <c r="R66" s="3">
        <f t="shared" si="14"/>
      </c>
      <c r="S66" s="8">
        <f t="shared" si="15"/>
      </c>
    </row>
    <row r="67" spans="1:19" ht="15">
      <c r="A67" s="1">
        <v>17</v>
      </c>
      <c r="B67" s="5">
        <v>0.6145833333333334</v>
      </c>
      <c r="C67" s="1" t="s">
        <v>160</v>
      </c>
      <c r="D67" s="1">
        <v>4</v>
      </c>
      <c r="E67" s="1">
        <v>12</v>
      </c>
      <c r="F67" s="1" t="s">
        <v>214</v>
      </c>
      <c r="G67" s="2">
        <v>36.6051666666667</v>
      </c>
      <c r="H67" s="6">
        <f>1+_xlfn.COUNTIFS(A:A,A67,O:O,"&lt;"&amp;O67)</f>
        <v>12</v>
      </c>
      <c r="I67" s="2">
        <f>_xlfn.AVERAGEIF(A:A,A67,G:G)</f>
        <v>47.606156410256396</v>
      </c>
      <c r="J67" s="2">
        <f t="shared" si="8"/>
        <v>-11.000989743589699</v>
      </c>
      <c r="K67" s="2">
        <f t="shared" si="9"/>
        <v>78.9990102564103</v>
      </c>
      <c r="L67" s="2">
        <f t="shared" si="10"/>
        <v>114.4274062508793</v>
      </c>
      <c r="M67" s="2">
        <f>SUMIF(A:A,A67,L:L)</f>
        <v>3405.8476339802683</v>
      </c>
      <c r="N67" s="3">
        <f t="shared" si="11"/>
        <v>0.03359733568502385</v>
      </c>
      <c r="O67" s="7">
        <f t="shared" si="12"/>
        <v>29.76426492192814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17</v>
      </c>
      <c r="B68" s="5">
        <v>0.6145833333333334</v>
      </c>
      <c r="C68" s="1" t="s">
        <v>160</v>
      </c>
      <c r="D68" s="1">
        <v>4</v>
      </c>
      <c r="E68" s="1">
        <v>14</v>
      </c>
      <c r="F68" s="1" t="s">
        <v>216</v>
      </c>
      <c r="G68" s="2">
        <v>21.0966</v>
      </c>
      <c r="H68" s="6">
        <f>1+_xlfn.COUNTIFS(A:A,A68,O:O,"&lt;"&amp;O68)</f>
        <v>13</v>
      </c>
      <c r="I68" s="2">
        <f>_xlfn.AVERAGEIF(A:A,A68,G:G)</f>
        <v>47.606156410256396</v>
      </c>
      <c r="J68" s="2">
        <f t="shared" si="8"/>
        <v>-26.509556410256398</v>
      </c>
      <c r="K68" s="2">
        <f t="shared" si="9"/>
        <v>63.490443589743606</v>
      </c>
      <c r="L68" s="2">
        <f t="shared" si="10"/>
        <v>45.12455771992961</v>
      </c>
      <c r="M68" s="2">
        <f>SUMIF(A:A,A68,L:L)</f>
        <v>3405.8476339802683</v>
      </c>
      <c r="N68" s="3">
        <f t="shared" si="11"/>
        <v>0.013249141643836391</v>
      </c>
      <c r="O68" s="7">
        <f t="shared" si="12"/>
        <v>75.47658760710797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23</v>
      </c>
      <c r="B69" s="5">
        <v>0.6180555555555556</v>
      </c>
      <c r="C69" s="1" t="s">
        <v>270</v>
      </c>
      <c r="D69" s="1">
        <v>2</v>
      </c>
      <c r="E69" s="1">
        <v>6</v>
      </c>
      <c r="F69" s="1" t="s">
        <v>286</v>
      </c>
      <c r="G69" s="2">
        <v>69.3766666666666</v>
      </c>
      <c r="H69" s="6">
        <f>1+_xlfn.COUNTIFS(A:A,A69,O:O,"&lt;"&amp;O69)</f>
        <v>1</v>
      </c>
      <c r="I69" s="2">
        <f>_xlfn.AVERAGEIF(A:A,A69,G:G)</f>
        <v>51.11077777777775</v>
      </c>
      <c r="J69" s="2">
        <f t="shared" si="8"/>
        <v>18.265888888888846</v>
      </c>
      <c r="K69" s="2">
        <f t="shared" si="9"/>
        <v>108.26588888888884</v>
      </c>
      <c r="L69" s="2">
        <f t="shared" si="10"/>
        <v>662.4554652477617</v>
      </c>
      <c r="M69" s="2">
        <f>SUMIF(A:A,A69,L:L)</f>
        <v>2589.6834269110964</v>
      </c>
      <c r="N69" s="3">
        <f t="shared" si="11"/>
        <v>0.25580557776435264</v>
      </c>
      <c r="O69" s="7">
        <f t="shared" si="12"/>
        <v>3.9092189026511264</v>
      </c>
      <c r="P69" s="3">
        <f t="shared" si="13"/>
        <v>0.25580557776435264</v>
      </c>
      <c r="Q69" s="3">
        <f>IF(ISNUMBER(P69),SUMIF(A:A,A69,P:P),"")</f>
        <v>0.8768665485092341</v>
      </c>
      <c r="R69" s="3">
        <f t="shared" si="14"/>
        <v>0.2917269203611989</v>
      </c>
      <c r="S69" s="8">
        <f t="shared" si="15"/>
        <v>3.4278632865347483</v>
      </c>
    </row>
    <row r="70" spans="1:19" ht="15">
      <c r="A70" s="1">
        <v>23</v>
      </c>
      <c r="B70" s="5">
        <v>0.6180555555555556</v>
      </c>
      <c r="C70" s="1" t="s">
        <v>270</v>
      </c>
      <c r="D70" s="1">
        <v>2</v>
      </c>
      <c r="E70" s="1">
        <v>3</v>
      </c>
      <c r="F70" s="1" t="s">
        <v>283</v>
      </c>
      <c r="G70" s="2">
        <v>68.6969666666667</v>
      </c>
      <c r="H70" s="6">
        <f>1+_xlfn.COUNTIFS(A:A,A70,O:O,"&lt;"&amp;O70)</f>
        <v>2</v>
      </c>
      <c r="I70" s="2">
        <f>_xlfn.AVERAGEIF(A:A,A70,G:G)</f>
        <v>51.11077777777775</v>
      </c>
      <c r="J70" s="2">
        <f t="shared" si="8"/>
        <v>17.586188888888948</v>
      </c>
      <c r="K70" s="2">
        <f t="shared" si="9"/>
        <v>107.58618888888896</v>
      </c>
      <c r="L70" s="2">
        <f t="shared" si="10"/>
        <v>635.9826819514709</v>
      </c>
      <c r="M70" s="2">
        <f>SUMIF(A:A,A70,L:L)</f>
        <v>2589.6834269110964</v>
      </c>
      <c r="N70" s="3">
        <f t="shared" si="11"/>
        <v>0.24558317643869454</v>
      </c>
      <c r="O70" s="7">
        <f t="shared" si="12"/>
        <v>4.071940165044784</v>
      </c>
      <c r="P70" s="3">
        <f t="shared" si="13"/>
        <v>0.24558317643869454</v>
      </c>
      <c r="Q70" s="3">
        <f>IF(ISNUMBER(P70),SUMIF(A:A,A70,P:P),"")</f>
        <v>0.8768665485092341</v>
      </c>
      <c r="R70" s="3">
        <f t="shared" si="14"/>
        <v>0.2800690445498371</v>
      </c>
      <c r="S70" s="8">
        <f t="shared" si="15"/>
        <v>3.5705481182589396</v>
      </c>
    </row>
    <row r="71" spans="1:19" ht="15">
      <c r="A71" s="1">
        <v>23</v>
      </c>
      <c r="B71" s="5">
        <v>0.6180555555555556</v>
      </c>
      <c r="C71" s="1" t="s">
        <v>270</v>
      </c>
      <c r="D71" s="1">
        <v>2</v>
      </c>
      <c r="E71" s="1">
        <v>4</v>
      </c>
      <c r="F71" s="1" t="s">
        <v>284</v>
      </c>
      <c r="G71" s="2">
        <v>59.6675333333333</v>
      </c>
      <c r="H71" s="6">
        <f>1+_xlfn.COUNTIFS(A:A,A71,O:O,"&lt;"&amp;O71)</f>
        <v>3</v>
      </c>
      <c r="I71" s="2">
        <f>_xlfn.AVERAGEIF(A:A,A71,G:G)</f>
        <v>51.11077777777775</v>
      </c>
      <c r="J71" s="2">
        <f t="shared" si="8"/>
        <v>8.556755555555554</v>
      </c>
      <c r="K71" s="2">
        <f t="shared" si="9"/>
        <v>98.55675555555555</v>
      </c>
      <c r="L71" s="2">
        <f t="shared" si="10"/>
        <v>369.9638630119936</v>
      </c>
      <c r="M71" s="2">
        <f>SUMIF(A:A,A71,L:L)</f>
        <v>2589.6834269110964</v>
      </c>
      <c r="N71" s="3">
        <f t="shared" si="11"/>
        <v>0.14286065206559878</v>
      </c>
      <c r="O71" s="7">
        <f t="shared" si="12"/>
        <v>6.999828053009445</v>
      </c>
      <c r="P71" s="3">
        <f t="shared" si="13"/>
        <v>0.14286065206559878</v>
      </c>
      <c r="Q71" s="3">
        <f>IF(ISNUMBER(P71),SUMIF(A:A,A71,P:P),"")</f>
        <v>0.8768665485092341</v>
      </c>
      <c r="R71" s="3">
        <f t="shared" si="14"/>
        <v>0.16292177219951773</v>
      </c>
      <c r="S71" s="8">
        <f t="shared" si="15"/>
        <v>6.137915065000503</v>
      </c>
    </row>
    <row r="72" spans="1:19" ht="15">
      <c r="A72" s="1">
        <v>23</v>
      </c>
      <c r="B72" s="5">
        <v>0.6180555555555556</v>
      </c>
      <c r="C72" s="1" t="s">
        <v>270</v>
      </c>
      <c r="D72" s="1">
        <v>2</v>
      </c>
      <c r="E72" s="1">
        <v>5</v>
      </c>
      <c r="F72" s="1" t="s">
        <v>285</v>
      </c>
      <c r="G72" s="2">
        <v>55.4216333333333</v>
      </c>
      <c r="H72" s="6">
        <f>1+_xlfn.COUNTIFS(A:A,A72,O:O,"&lt;"&amp;O72)</f>
        <v>4</v>
      </c>
      <c r="I72" s="2">
        <f>_xlfn.AVERAGEIF(A:A,A72,G:G)</f>
        <v>51.11077777777775</v>
      </c>
      <c r="J72" s="2">
        <f t="shared" si="8"/>
        <v>4.310855555555548</v>
      </c>
      <c r="K72" s="2">
        <f t="shared" si="9"/>
        <v>94.31085555555555</v>
      </c>
      <c r="L72" s="2">
        <f t="shared" si="10"/>
        <v>286.76163578368755</v>
      </c>
      <c r="M72" s="2">
        <f>SUMIF(A:A,A72,L:L)</f>
        <v>2589.6834269110964</v>
      </c>
      <c r="N72" s="3">
        <f t="shared" si="11"/>
        <v>0.11073231299384304</v>
      </c>
      <c r="O72" s="7">
        <f t="shared" si="12"/>
        <v>9.030787608090533</v>
      </c>
      <c r="P72" s="3">
        <f t="shared" si="13"/>
        <v>0.11073231299384304</v>
      </c>
      <c r="Q72" s="3">
        <f>IF(ISNUMBER(P72),SUMIF(A:A,A72,P:P),"")</f>
        <v>0.8768665485092341</v>
      </c>
      <c r="R72" s="3">
        <f t="shared" si="14"/>
        <v>0.12628183066408416</v>
      </c>
      <c r="S72" s="8">
        <f t="shared" si="15"/>
        <v>7.918795560226307</v>
      </c>
    </row>
    <row r="73" spans="1:19" ht="15">
      <c r="A73" s="1">
        <v>23</v>
      </c>
      <c r="B73" s="5">
        <v>0.6180555555555556</v>
      </c>
      <c r="C73" s="1" t="s">
        <v>270</v>
      </c>
      <c r="D73" s="1">
        <v>2</v>
      </c>
      <c r="E73" s="1">
        <v>7</v>
      </c>
      <c r="F73" s="1" t="s">
        <v>287</v>
      </c>
      <c r="G73" s="2">
        <v>48.2549666666666</v>
      </c>
      <c r="H73" s="6">
        <f>1+_xlfn.COUNTIFS(A:A,A73,O:O,"&lt;"&amp;O73)</f>
        <v>5</v>
      </c>
      <c r="I73" s="2">
        <f>_xlfn.AVERAGEIF(A:A,A73,G:G)</f>
        <v>51.11077777777775</v>
      </c>
      <c r="J73" s="2">
        <f t="shared" si="8"/>
        <v>-2.8558111111111515</v>
      </c>
      <c r="K73" s="2">
        <f t="shared" si="9"/>
        <v>87.14418888888885</v>
      </c>
      <c r="L73" s="2">
        <f t="shared" si="10"/>
        <v>186.5410520950237</v>
      </c>
      <c r="M73" s="2">
        <f>SUMIF(A:A,A73,L:L)</f>
        <v>2589.6834269110964</v>
      </c>
      <c r="N73" s="3">
        <f t="shared" si="11"/>
        <v>0.07203237668224366</v>
      </c>
      <c r="O73" s="7">
        <f t="shared" si="12"/>
        <v>13.882646194103783</v>
      </c>
      <c r="P73" s="3">
        <f t="shared" si="13"/>
        <v>0.07203237668224366</v>
      </c>
      <c r="Q73" s="3">
        <f>IF(ISNUMBER(P73),SUMIF(A:A,A73,P:P),"")</f>
        <v>0.8768665485092341</v>
      </c>
      <c r="R73" s="3">
        <f t="shared" si="14"/>
        <v>0.08214747934529641</v>
      </c>
      <c r="S73" s="8">
        <f t="shared" si="15"/>
        <v>12.173228052398638</v>
      </c>
    </row>
    <row r="74" spans="1:19" ht="15">
      <c r="A74" s="1">
        <v>23</v>
      </c>
      <c r="B74" s="5">
        <v>0.6180555555555556</v>
      </c>
      <c r="C74" s="1" t="s">
        <v>270</v>
      </c>
      <c r="D74" s="1">
        <v>2</v>
      </c>
      <c r="E74" s="1">
        <v>9</v>
      </c>
      <c r="F74" s="1" t="s">
        <v>289</v>
      </c>
      <c r="G74" s="2">
        <v>42.1208333333333</v>
      </c>
      <c r="H74" s="6">
        <f>1+_xlfn.COUNTIFS(A:A,A74,O:O,"&lt;"&amp;O74)</f>
        <v>6</v>
      </c>
      <c r="I74" s="2">
        <f>_xlfn.AVERAGEIF(A:A,A74,G:G)</f>
        <v>51.11077777777775</v>
      </c>
      <c r="J74" s="2">
        <f t="shared" si="8"/>
        <v>-8.989944444444447</v>
      </c>
      <c r="K74" s="2">
        <f t="shared" si="9"/>
        <v>81.01005555555555</v>
      </c>
      <c r="L74" s="2">
        <f t="shared" si="10"/>
        <v>129.10207019716125</v>
      </c>
      <c r="M74" s="2">
        <f>SUMIF(A:A,A74,L:L)</f>
        <v>2589.6834269110964</v>
      </c>
      <c r="N74" s="3">
        <f t="shared" si="11"/>
        <v>0.049852452564501555</v>
      </c>
      <c r="O74" s="7">
        <f t="shared" si="12"/>
        <v>20.059193651629293</v>
      </c>
      <c r="P74" s="3">
        <f t="shared" si="13"/>
        <v>0.049852452564501555</v>
      </c>
      <c r="Q74" s="3">
        <f>IF(ISNUMBER(P74),SUMIF(A:A,A74,P:P),"")</f>
        <v>0.8768665485092341</v>
      </c>
      <c r="R74" s="3">
        <f t="shared" si="14"/>
        <v>0.05685295288006596</v>
      </c>
      <c r="S74" s="8">
        <f t="shared" si="15"/>
        <v>17.589235903182516</v>
      </c>
    </row>
    <row r="75" spans="1:19" ht="15">
      <c r="A75" s="1">
        <v>23</v>
      </c>
      <c r="B75" s="5">
        <v>0.6180555555555556</v>
      </c>
      <c r="C75" s="1" t="s">
        <v>270</v>
      </c>
      <c r="D75" s="1">
        <v>2</v>
      </c>
      <c r="E75" s="1">
        <v>2</v>
      </c>
      <c r="F75" s="1" t="s">
        <v>282</v>
      </c>
      <c r="G75" s="2">
        <v>40.5741</v>
      </c>
      <c r="H75" s="6">
        <f>1+_xlfn.COUNTIFS(A:A,A75,O:O,"&lt;"&amp;O75)</f>
        <v>7</v>
      </c>
      <c r="I75" s="2">
        <f>_xlfn.AVERAGEIF(A:A,A75,G:G)</f>
        <v>51.11077777777775</v>
      </c>
      <c r="J75" s="2">
        <f t="shared" si="8"/>
        <v>-10.536677777777747</v>
      </c>
      <c r="K75" s="2">
        <f t="shared" si="9"/>
        <v>79.46332222222225</v>
      </c>
      <c r="L75" s="2">
        <f t="shared" si="10"/>
        <v>117.66002634372686</v>
      </c>
      <c r="M75" s="2">
        <f>SUMIF(A:A,A75,L:L)</f>
        <v>2589.6834269110964</v>
      </c>
      <c r="N75" s="3">
        <f t="shared" si="11"/>
        <v>0.045434134968407515</v>
      </c>
      <c r="O75" s="7">
        <f t="shared" si="12"/>
        <v>22.00988311311191</v>
      </c>
      <c r="P75" s="3">
        <f t="shared" si="13"/>
      </c>
      <c r="Q75" s="3">
        <f>IF(ISNUMBER(P75),SUMIF(A:A,A75,P:P),"")</f>
      </c>
      <c r="R75" s="3">
        <f t="shared" si="14"/>
      </c>
      <c r="S75" s="8">
        <f t="shared" si="15"/>
      </c>
    </row>
    <row r="76" spans="1:19" ht="15">
      <c r="A76" s="1">
        <v>23</v>
      </c>
      <c r="B76" s="5">
        <v>0.6180555555555556</v>
      </c>
      <c r="C76" s="1" t="s">
        <v>270</v>
      </c>
      <c r="D76" s="1">
        <v>2</v>
      </c>
      <c r="E76" s="1">
        <v>8</v>
      </c>
      <c r="F76" s="1" t="s">
        <v>288</v>
      </c>
      <c r="G76" s="2">
        <v>37.0751</v>
      </c>
      <c r="H76" s="6">
        <f>1+_xlfn.COUNTIFS(A:A,A76,O:O,"&lt;"&amp;O76)</f>
        <v>9</v>
      </c>
      <c r="I76" s="2">
        <f>_xlfn.AVERAGEIF(A:A,A76,G:G)</f>
        <v>51.11077777777775</v>
      </c>
      <c r="J76" s="2">
        <f t="shared" si="8"/>
        <v>-14.03567777777775</v>
      </c>
      <c r="K76" s="2">
        <f t="shared" si="9"/>
        <v>75.96432222222225</v>
      </c>
      <c r="L76" s="2">
        <f t="shared" si="10"/>
        <v>95.37908630816179</v>
      </c>
      <c r="M76" s="2">
        <f>SUMIF(A:A,A76,L:L)</f>
        <v>2589.6834269110964</v>
      </c>
      <c r="N76" s="3">
        <f t="shared" si="11"/>
        <v>0.03683040379260849</v>
      </c>
      <c r="O76" s="7">
        <f t="shared" si="12"/>
        <v>27.151480761139265</v>
      </c>
      <c r="P76" s="3">
        <f t="shared" si="13"/>
      </c>
      <c r="Q76" s="3">
        <f>IF(ISNUMBER(P76),SUMIF(A:A,A76,P:P),"")</f>
      </c>
      <c r="R76" s="3">
        <f t="shared" si="14"/>
      </c>
      <c r="S76" s="8">
        <f t="shared" si="15"/>
      </c>
    </row>
    <row r="77" spans="1:19" ht="15">
      <c r="A77" s="1">
        <v>23</v>
      </c>
      <c r="B77" s="5">
        <v>0.6180555555555556</v>
      </c>
      <c r="C77" s="1" t="s">
        <v>270</v>
      </c>
      <c r="D77" s="1">
        <v>2</v>
      </c>
      <c r="E77" s="1">
        <v>10</v>
      </c>
      <c r="F77" s="1" t="s">
        <v>290</v>
      </c>
      <c r="G77" s="2">
        <v>38.8092</v>
      </c>
      <c r="H77" s="6">
        <f>1+_xlfn.COUNTIFS(A:A,A77,O:O,"&lt;"&amp;O77)</f>
        <v>8</v>
      </c>
      <c r="I77" s="2">
        <f>_xlfn.AVERAGEIF(A:A,A77,G:G)</f>
        <v>51.11077777777775</v>
      </c>
      <c r="J77" s="2">
        <f t="shared" si="8"/>
        <v>-12.301577777777752</v>
      </c>
      <c r="K77" s="2">
        <f t="shared" si="9"/>
        <v>77.69842222222225</v>
      </c>
      <c r="L77" s="2">
        <f t="shared" si="10"/>
        <v>105.83754597210927</v>
      </c>
      <c r="M77" s="2">
        <f>SUMIF(A:A,A77,L:L)</f>
        <v>2589.6834269110964</v>
      </c>
      <c r="N77" s="3">
        <f t="shared" si="11"/>
        <v>0.04086891272974991</v>
      </c>
      <c r="O77" s="7">
        <f t="shared" si="12"/>
        <v>24.468475748611368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33</v>
      </c>
      <c r="B78" s="5">
        <v>0.625</v>
      </c>
      <c r="C78" s="1" t="s">
        <v>378</v>
      </c>
      <c r="D78" s="1">
        <v>2</v>
      </c>
      <c r="E78" s="1">
        <v>8</v>
      </c>
      <c r="F78" s="1" t="s">
        <v>383</v>
      </c>
      <c r="G78" s="2">
        <v>69.9628000000001</v>
      </c>
      <c r="H78" s="6">
        <f>1+_xlfn.COUNTIFS(A:A,A78,O:O,"&lt;"&amp;O78)</f>
        <v>1</v>
      </c>
      <c r="I78" s="2">
        <f>_xlfn.AVERAGEIF(A:A,A78,G:G)</f>
        <v>45.1521875</v>
      </c>
      <c r="J78" s="2">
        <f t="shared" si="8"/>
        <v>24.810612500000104</v>
      </c>
      <c r="K78" s="2">
        <f t="shared" si="9"/>
        <v>114.8106125000001</v>
      </c>
      <c r="L78" s="2">
        <f t="shared" si="10"/>
        <v>981.0630709437922</v>
      </c>
      <c r="M78" s="2">
        <f>SUMIF(A:A,A78,L:L)</f>
        <v>2793.7731455352487</v>
      </c>
      <c r="N78" s="3">
        <f t="shared" si="11"/>
        <v>0.35116060604692867</v>
      </c>
      <c r="O78" s="7">
        <f t="shared" si="12"/>
        <v>2.8476998352895007</v>
      </c>
      <c r="P78" s="3">
        <f t="shared" si="13"/>
        <v>0.35116060604692867</v>
      </c>
      <c r="Q78" s="3">
        <f>IF(ISNUMBER(P78),SUMIF(A:A,A78,P:P),"")</f>
        <v>0.9053578933581344</v>
      </c>
      <c r="R78" s="3">
        <f t="shared" si="14"/>
        <v>0.3878693814049725</v>
      </c>
      <c r="S78" s="8">
        <f t="shared" si="15"/>
        <v>2.578187523794009</v>
      </c>
    </row>
    <row r="79" spans="1:19" ht="15">
      <c r="A79" s="1">
        <v>33</v>
      </c>
      <c r="B79" s="5">
        <v>0.625</v>
      </c>
      <c r="C79" s="1" t="s">
        <v>378</v>
      </c>
      <c r="D79" s="1">
        <v>2</v>
      </c>
      <c r="E79" s="1">
        <v>7</v>
      </c>
      <c r="F79" s="1" t="s">
        <v>382</v>
      </c>
      <c r="G79" s="2">
        <v>65.58223333333329</v>
      </c>
      <c r="H79" s="6">
        <f>1+_xlfn.COUNTIFS(A:A,A79,O:O,"&lt;"&amp;O79)</f>
        <v>2</v>
      </c>
      <c r="I79" s="2">
        <f>_xlfn.AVERAGEIF(A:A,A79,G:G)</f>
        <v>45.1521875</v>
      </c>
      <c r="J79" s="2">
        <f t="shared" si="8"/>
        <v>20.430045833333295</v>
      </c>
      <c r="K79" s="2">
        <f t="shared" si="9"/>
        <v>110.4300458333333</v>
      </c>
      <c r="L79" s="2">
        <f t="shared" si="10"/>
        <v>754.3094915225294</v>
      </c>
      <c r="M79" s="2">
        <f>SUMIF(A:A,A79,L:L)</f>
        <v>2793.7731455352487</v>
      </c>
      <c r="N79" s="3">
        <f t="shared" si="11"/>
        <v>0.2699966862835651</v>
      </c>
      <c r="O79" s="7">
        <f t="shared" si="12"/>
        <v>3.7037491599054144</v>
      </c>
      <c r="P79" s="3">
        <f t="shared" si="13"/>
        <v>0.2699966862835651</v>
      </c>
      <c r="Q79" s="3">
        <f>IF(ISNUMBER(P79),SUMIF(A:A,A79,P:P),"")</f>
        <v>0.9053578933581344</v>
      </c>
      <c r="R79" s="3">
        <f t="shared" si="14"/>
        <v>0.29822094473832783</v>
      </c>
      <c r="S79" s="8">
        <f t="shared" si="15"/>
        <v>3.3532185369389262</v>
      </c>
    </row>
    <row r="80" spans="1:19" ht="15">
      <c r="A80" s="1">
        <v>33</v>
      </c>
      <c r="B80" s="5">
        <v>0.625</v>
      </c>
      <c r="C80" s="1" t="s">
        <v>378</v>
      </c>
      <c r="D80" s="1">
        <v>2</v>
      </c>
      <c r="E80" s="1">
        <v>9</v>
      </c>
      <c r="F80" s="1" t="s">
        <v>21</v>
      </c>
      <c r="G80" s="2">
        <v>57.8297333333333</v>
      </c>
      <c r="H80" s="6">
        <f>1+_xlfn.COUNTIFS(A:A,A80,O:O,"&lt;"&amp;O80)</f>
        <v>3</v>
      </c>
      <c r="I80" s="2">
        <f>_xlfn.AVERAGEIF(A:A,A80,G:G)</f>
        <v>45.1521875</v>
      </c>
      <c r="J80" s="2">
        <f t="shared" si="8"/>
        <v>12.677545833333305</v>
      </c>
      <c r="K80" s="2">
        <f t="shared" si="9"/>
        <v>102.67754583333331</v>
      </c>
      <c r="L80" s="2">
        <f t="shared" si="10"/>
        <v>473.73720589235523</v>
      </c>
      <c r="M80" s="2">
        <f>SUMIF(A:A,A80,L:L)</f>
        <v>2793.7731455352487</v>
      </c>
      <c r="N80" s="3">
        <f t="shared" si="11"/>
        <v>0.1695689596878825</v>
      </c>
      <c r="O80" s="7">
        <f t="shared" si="12"/>
        <v>5.897305744168345</v>
      </c>
      <c r="P80" s="3">
        <f t="shared" si="13"/>
        <v>0.1695689596878825</v>
      </c>
      <c r="Q80" s="3">
        <f>IF(ISNUMBER(P80),SUMIF(A:A,A80,P:P),"")</f>
        <v>0.9053578933581344</v>
      </c>
      <c r="R80" s="3">
        <f t="shared" si="14"/>
        <v>0.1872949481435688</v>
      </c>
      <c r="S80" s="8">
        <f t="shared" si="15"/>
        <v>5.339172305029078</v>
      </c>
    </row>
    <row r="81" spans="1:19" ht="15">
      <c r="A81" s="1">
        <v>33</v>
      </c>
      <c r="B81" s="5">
        <v>0.625</v>
      </c>
      <c r="C81" s="1" t="s">
        <v>378</v>
      </c>
      <c r="D81" s="1">
        <v>2</v>
      </c>
      <c r="E81" s="1">
        <v>2</v>
      </c>
      <c r="F81" s="1" t="s">
        <v>379</v>
      </c>
      <c r="G81" s="2">
        <v>32.385000000000005</v>
      </c>
      <c r="H81" s="6">
        <f>1+_xlfn.COUNTIFS(A:A,A81,O:O,"&lt;"&amp;O81)</f>
        <v>6</v>
      </c>
      <c r="I81" s="2">
        <f>_xlfn.AVERAGEIF(A:A,A81,G:G)</f>
        <v>45.1521875</v>
      </c>
      <c r="J81" s="2">
        <f t="shared" si="8"/>
        <v>-12.767187499999991</v>
      </c>
      <c r="K81" s="2">
        <f t="shared" si="9"/>
        <v>77.23281250000001</v>
      </c>
      <c r="L81" s="2">
        <f t="shared" si="10"/>
        <v>102.92172521985766</v>
      </c>
      <c r="M81" s="2">
        <f>SUMIF(A:A,A81,L:L)</f>
        <v>2793.7731455352487</v>
      </c>
      <c r="N81" s="3">
        <f t="shared" si="11"/>
        <v>0.036839685922365493</v>
      </c>
      <c r="O81" s="7">
        <f t="shared" si="12"/>
        <v>27.144639672210037</v>
      </c>
      <c r="P81" s="3">
        <f t="shared" si="13"/>
      </c>
      <c r="Q81" s="3">
        <f>IF(ISNUMBER(P81),SUMIF(A:A,A81,P:P),"")</f>
      </c>
      <c r="R81" s="3">
        <f t="shared" si="14"/>
      </c>
      <c r="S81" s="8">
        <f t="shared" si="15"/>
      </c>
    </row>
    <row r="82" spans="1:19" ht="15">
      <c r="A82" s="1">
        <v>33</v>
      </c>
      <c r="B82" s="5">
        <v>0.625</v>
      </c>
      <c r="C82" s="1" t="s">
        <v>378</v>
      </c>
      <c r="D82" s="1">
        <v>2</v>
      </c>
      <c r="E82" s="1">
        <v>3</v>
      </c>
      <c r="F82" s="1" t="s">
        <v>380</v>
      </c>
      <c r="G82" s="2">
        <v>24.4992666666667</v>
      </c>
      <c r="H82" s="6">
        <f>1+_xlfn.COUNTIFS(A:A,A82,O:O,"&lt;"&amp;O82)</f>
        <v>8</v>
      </c>
      <c r="I82" s="2">
        <f>_xlfn.AVERAGEIF(A:A,A82,G:G)</f>
        <v>45.1521875</v>
      </c>
      <c r="J82" s="2">
        <f t="shared" si="8"/>
        <v>-20.652920833333297</v>
      </c>
      <c r="K82" s="2">
        <f t="shared" si="9"/>
        <v>69.3470791666667</v>
      </c>
      <c r="L82" s="2">
        <f t="shared" si="10"/>
        <v>64.12438738532035</v>
      </c>
      <c r="M82" s="2">
        <f>SUMIF(A:A,A82,L:L)</f>
        <v>2793.7731455352487</v>
      </c>
      <c r="N82" s="3">
        <f t="shared" si="11"/>
        <v>0.022952610697041756</v>
      </c>
      <c r="O82" s="7">
        <f t="shared" si="12"/>
        <v>43.56802863078599</v>
      </c>
      <c r="P82" s="3">
        <f t="shared" si="13"/>
      </c>
      <c r="Q82" s="3">
        <f>IF(ISNUMBER(P82),SUMIF(A:A,A82,P:P),"")</f>
      </c>
      <c r="R82" s="3">
        <f t="shared" si="14"/>
      </c>
      <c r="S82" s="8">
        <f t="shared" si="15"/>
      </c>
    </row>
    <row r="83" spans="1:19" ht="15">
      <c r="A83" s="1">
        <v>33</v>
      </c>
      <c r="B83" s="5">
        <v>0.625</v>
      </c>
      <c r="C83" s="1" t="s">
        <v>378</v>
      </c>
      <c r="D83" s="1">
        <v>2</v>
      </c>
      <c r="E83" s="1">
        <v>4</v>
      </c>
      <c r="F83" s="1" t="s">
        <v>19</v>
      </c>
      <c r="G83" s="2">
        <v>40.0213</v>
      </c>
      <c r="H83" s="6">
        <f>1+_xlfn.COUNTIFS(A:A,A83,O:O,"&lt;"&amp;O83)</f>
        <v>4</v>
      </c>
      <c r="I83" s="2">
        <f>_xlfn.AVERAGEIF(A:A,A83,G:G)</f>
        <v>45.1521875</v>
      </c>
      <c r="J83" s="2">
        <f t="shared" si="8"/>
        <v>-5.1308875</v>
      </c>
      <c r="K83" s="2">
        <f t="shared" si="9"/>
        <v>84.8691125</v>
      </c>
      <c r="L83" s="2">
        <f t="shared" si="10"/>
        <v>162.73884694748725</v>
      </c>
      <c r="M83" s="2">
        <f>SUMIF(A:A,A83,L:L)</f>
        <v>2793.7731455352487</v>
      </c>
      <c r="N83" s="3">
        <f t="shared" si="11"/>
        <v>0.05825055882134221</v>
      </c>
      <c r="O83" s="7">
        <f t="shared" si="12"/>
        <v>17.16721728055961</v>
      </c>
      <c r="P83" s="3">
        <f t="shared" si="13"/>
        <v>0.05825055882134221</v>
      </c>
      <c r="Q83" s="3">
        <f>IF(ISNUMBER(P83),SUMIF(A:A,A83,P:P),"")</f>
        <v>0.9053578933581344</v>
      </c>
      <c r="R83" s="3">
        <f t="shared" si="14"/>
        <v>0.0643398143968022</v>
      </c>
      <c r="S83" s="8">
        <f t="shared" si="15"/>
        <v>15.54247567194881</v>
      </c>
    </row>
    <row r="84" spans="1:19" ht="15">
      <c r="A84" s="1">
        <v>33</v>
      </c>
      <c r="B84" s="5">
        <v>0.625</v>
      </c>
      <c r="C84" s="1" t="s">
        <v>378</v>
      </c>
      <c r="D84" s="1">
        <v>2</v>
      </c>
      <c r="E84" s="1">
        <v>6</v>
      </c>
      <c r="F84" s="1" t="s">
        <v>381</v>
      </c>
      <c r="G84" s="2">
        <v>39.4776333333333</v>
      </c>
      <c r="H84" s="6">
        <f>1+_xlfn.COUNTIFS(A:A,A84,O:O,"&lt;"&amp;O84)</f>
        <v>5</v>
      </c>
      <c r="I84" s="2">
        <f>_xlfn.AVERAGEIF(A:A,A84,G:G)</f>
        <v>45.1521875</v>
      </c>
      <c r="J84" s="2">
        <f t="shared" si="8"/>
        <v>-5.674554166666695</v>
      </c>
      <c r="K84" s="2">
        <f t="shared" si="9"/>
        <v>84.3254458333333</v>
      </c>
      <c r="L84" s="2">
        <f t="shared" si="10"/>
        <v>157.51595425615739</v>
      </c>
      <c r="M84" s="2">
        <f>SUMIF(A:A,A84,L:L)</f>
        <v>2793.7731455352487</v>
      </c>
      <c r="N84" s="3">
        <f t="shared" si="11"/>
        <v>0.05638108251841596</v>
      </c>
      <c r="O84" s="7">
        <f t="shared" si="12"/>
        <v>17.736445547553405</v>
      </c>
      <c r="P84" s="3">
        <f t="shared" si="13"/>
        <v>0.05638108251841596</v>
      </c>
      <c r="Q84" s="3">
        <f>IF(ISNUMBER(P84),SUMIF(A:A,A84,P:P),"")</f>
        <v>0.9053578933581344</v>
      </c>
      <c r="R84" s="3">
        <f t="shared" si="14"/>
        <v>0.06227491131632866</v>
      </c>
      <c r="S84" s="8">
        <f t="shared" si="15"/>
        <v>16.057830976594214</v>
      </c>
    </row>
    <row r="85" spans="1:19" ht="15">
      <c r="A85" s="1">
        <v>33</v>
      </c>
      <c r="B85" s="5">
        <v>0.625</v>
      </c>
      <c r="C85" s="1" t="s">
        <v>378</v>
      </c>
      <c r="D85" s="1">
        <v>2</v>
      </c>
      <c r="E85" s="1">
        <v>10</v>
      </c>
      <c r="F85" s="1" t="s">
        <v>384</v>
      </c>
      <c r="G85" s="2">
        <v>31.4595333333333</v>
      </c>
      <c r="H85" s="6">
        <f>1+_xlfn.COUNTIFS(A:A,A85,O:O,"&lt;"&amp;O85)</f>
        <v>7</v>
      </c>
      <c r="I85" s="2">
        <f>_xlfn.AVERAGEIF(A:A,A85,G:G)</f>
        <v>45.1521875</v>
      </c>
      <c r="J85" s="2">
        <f t="shared" si="8"/>
        <v>-13.692654166666696</v>
      </c>
      <c r="K85" s="2">
        <f t="shared" si="9"/>
        <v>76.3073458333333</v>
      </c>
      <c r="L85" s="2">
        <f t="shared" si="10"/>
        <v>97.36246336774899</v>
      </c>
      <c r="M85" s="2">
        <f>SUMIF(A:A,A85,L:L)</f>
        <v>2793.7731455352487</v>
      </c>
      <c r="N85" s="3">
        <f t="shared" si="11"/>
        <v>0.03484981002245824</v>
      </c>
      <c r="O85" s="7">
        <f t="shared" si="12"/>
        <v>28.694561013548444</v>
      </c>
      <c r="P85" s="3">
        <f t="shared" si="13"/>
      </c>
      <c r="Q85" s="3">
        <f>IF(ISNUMBER(P85),SUMIF(A:A,A85,P:P),"")</f>
      </c>
      <c r="R85" s="3">
        <f t="shared" si="14"/>
      </c>
      <c r="S85" s="8">
        <f t="shared" si="15"/>
      </c>
    </row>
    <row r="86" spans="1:19" ht="15">
      <c r="A86" s="1">
        <v>51</v>
      </c>
      <c r="B86" s="5">
        <v>0.6319444444444444</v>
      </c>
      <c r="C86" s="1" t="s">
        <v>543</v>
      </c>
      <c r="D86" s="1">
        <v>4</v>
      </c>
      <c r="E86" s="1">
        <v>1</v>
      </c>
      <c r="F86" s="1" t="s">
        <v>544</v>
      </c>
      <c r="G86" s="2">
        <v>70.94136666666661</v>
      </c>
      <c r="H86" s="6">
        <f>1+_xlfn.COUNTIFS(A:A,A86,O:O,"&lt;"&amp;O86)</f>
        <v>1</v>
      </c>
      <c r="I86" s="2">
        <f>_xlfn.AVERAGEIF(A:A,A86,G:G)</f>
        <v>48.143445833333345</v>
      </c>
      <c r="J86" s="2">
        <f t="shared" si="8"/>
        <v>22.797920833333265</v>
      </c>
      <c r="K86" s="2">
        <f t="shared" si="9"/>
        <v>112.79792083333327</v>
      </c>
      <c r="L86" s="2">
        <f t="shared" si="10"/>
        <v>869.462539447797</v>
      </c>
      <c r="M86" s="2">
        <f>SUMIF(A:A,A86,L:L)</f>
        <v>2467.6815873961386</v>
      </c>
      <c r="N86" s="3">
        <f t="shared" si="11"/>
        <v>0.35233984152924736</v>
      </c>
      <c r="O86" s="7">
        <f t="shared" si="12"/>
        <v>2.838168955459983</v>
      </c>
      <c r="P86" s="3">
        <f t="shared" si="13"/>
        <v>0.35233984152924736</v>
      </c>
      <c r="Q86" s="3">
        <f>IF(ISNUMBER(P86),SUMIF(A:A,A86,P:P),"")</f>
        <v>0.9237570831485884</v>
      </c>
      <c r="R86" s="3">
        <f t="shared" si="14"/>
        <v>0.38142044911667833</v>
      </c>
      <c r="S86" s="8">
        <f t="shared" si="15"/>
        <v>2.62177867577859</v>
      </c>
    </row>
    <row r="87" spans="1:19" ht="15">
      <c r="A87" s="1">
        <v>51</v>
      </c>
      <c r="B87" s="5">
        <v>0.6319444444444444</v>
      </c>
      <c r="C87" s="1" t="s">
        <v>543</v>
      </c>
      <c r="D87" s="1">
        <v>4</v>
      </c>
      <c r="E87" s="1">
        <v>6</v>
      </c>
      <c r="F87" s="1" t="s">
        <v>549</v>
      </c>
      <c r="G87" s="2">
        <v>60.986366666666704</v>
      </c>
      <c r="H87" s="6">
        <f>1+_xlfn.COUNTIFS(A:A,A87,O:O,"&lt;"&amp;O87)</f>
        <v>2</v>
      </c>
      <c r="I87" s="2">
        <f>_xlfn.AVERAGEIF(A:A,A87,G:G)</f>
        <v>48.143445833333345</v>
      </c>
      <c r="J87" s="2">
        <f t="shared" si="8"/>
        <v>12.842920833333359</v>
      </c>
      <c r="K87" s="2">
        <f t="shared" si="9"/>
        <v>102.84292083333335</v>
      </c>
      <c r="L87" s="2">
        <f t="shared" si="10"/>
        <v>478.46126178085706</v>
      </c>
      <c r="M87" s="2">
        <f>SUMIF(A:A,A87,L:L)</f>
        <v>2467.6815873961386</v>
      </c>
      <c r="N87" s="3">
        <f t="shared" si="11"/>
        <v>0.19389100450586186</v>
      </c>
      <c r="O87" s="7">
        <f t="shared" si="12"/>
        <v>5.157536846789441</v>
      </c>
      <c r="P87" s="3">
        <f t="shared" si="13"/>
        <v>0.19389100450586186</v>
      </c>
      <c r="Q87" s="3">
        <f>IF(ISNUMBER(P87),SUMIF(A:A,A87,P:P),"")</f>
        <v>0.9237570831485884</v>
      </c>
      <c r="R87" s="3">
        <f t="shared" si="14"/>
        <v>0.20989392995503997</v>
      </c>
      <c r="S87" s="8">
        <f t="shared" si="15"/>
        <v>4.764311193821582</v>
      </c>
    </row>
    <row r="88" spans="1:19" ht="15">
      <c r="A88" s="1">
        <v>51</v>
      </c>
      <c r="B88" s="5">
        <v>0.6319444444444444</v>
      </c>
      <c r="C88" s="1" t="s">
        <v>543</v>
      </c>
      <c r="D88" s="1">
        <v>4</v>
      </c>
      <c r="E88" s="1">
        <v>3</v>
      </c>
      <c r="F88" s="1" t="s">
        <v>546</v>
      </c>
      <c r="G88" s="2">
        <v>60.6468</v>
      </c>
      <c r="H88" s="6">
        <f>1+_xlfn.COUNTIFS(A:A,A88,O:O,"&lt;"&amp;O88)</f>
        <v>3</v>
      </c>
      <c r="I88" s="2">
        <f>_xlfn.AVERAGEIF(A:A,A88,G:G)</f>
        <v>48.143445833333345</v>
      </c>
      <c r="J88" s="2">
        <f t="shared" si="8"/>
        <v>12.503354166666654</v>
      </c>
      <c r="K88" s="2">
        <f t="shared" si="9"/>
        <v>102.50335416666665</v>
      </c>
      <c r="L88" s="2">
        <f t="shared" si="10"/>
        <v>468.81172564903653</v>
      </c>
      <c r="M88" s="2">
        <f>SUMIF(A:A,A88,L:L)</f>
        <v>2467.6815873961386</v>
      </c>
      <c r="N88" s="3">
        <f t="shared" si="11"/>
        <v>0.1899806393351258</v>
      </c>
      <c r="O88" s="7">
        <f t="shared" si="12"/>
        <v>5.263694255897309</v>
      </c>
      <c r="P88" s="3">
        <f t="shared" si="13"/>
        <v>0.1899806393351258</v>
      </c>
      <c r="Q88" s="3">
        <f>IF(ISNUMBER(P88),SUMIF(A:A,A88,P:P),"")</f>
        <v>0.9237570831485884</v>
      </c>
      <c r="R88" s="3">
        <f t="shared" si="14"/>
        <v>0.20566082014503695</v>
      </c>
      <c r="S88" s="8">
        <f t="shared" si="15"/>
        <v>4.862374852413678</v>
      </c>
    </row>
    <row r="89" spans="1:19" ht="15">
      <c r="A89" s="1">
        <v>51</v>
      </c>
      <c r="B89" s="5">
        <v>0.6319444444444444</v>
      </c>
      <c r="C89" s="1" t="s">
        <v>543</v>
      </c>
      <c r="D89" s="1">
        <v>4</v>
      </c>
      <c r="E89" s="1">
        <v>5</v>
      </c>
      <c r="F89" s="1" t="s">
        <v>548</v>
      </c>
      <c r="G89" s="2">
        <v>44.140499999999996</v>
      </c>
      <c r="H89" s="6">
        <f>1+_xlfn.COUNTIFS(A:A,A89,O:O,"&lt;"&amp;O89)</f>
        <v>4</v>
      </c>
      <c r="I89" s="2">
        <f>_xlfn.AVERAGEIF(A:A,A89,G:G)</f>
        <v>48.143445833333345</v>
      </c>
      <c r="J89" s="2">
        <f t="shared" si="8"/>
        <v>-4.002945833333349</v>
      </c>
      <c r="K89" s="2">
        <f t="shared" si="9"/>
        <v>85.99705416666666</v>
      </c>
      <c r="L89" s="2">
        <f t="shared" si="10"/>
        <v>174.13367475792</v>
      </c>
      <c r="M89" s="2">
        <f>SUMIF(A:A,A89,L:L)</f>
        <v>2467.6815873961386</v>
      </c>
      <c r="N89" s="3">
        <f t="shared" si="11"/>
        <v>0.07056569844639611</v>
      </c>
      <c r="O89" s="7">
        <f t="shared" si="12"/>
        <v>14.171191131334595</v>
      </c>
      <c r="P89" s="3">
        <f t="shared" si="13"/>
        <v>0.07056569844639611</v>
      </c>
      <c r="Q89" s="3">
        <f>IF(ISNUMBER(P89),SUMIF(A:A,A89,P:P),"")</f>
        <v>0.9237570831485884</v>
      </c>
      <c r="R89" s="3">
        <f t="shared" si="14"/>
        <v>0.07638988618726018</v>
      </c>
      <c r="S89" s="8">
        <f t="shared" si="15"/>
        <v>13.09073818422279</v>
      </c>
    </row>
    <row r="90" spans="1:19" ht="15">
      <c r="A90" s="1">
        <v>51</v>
      </c>
      <c r="B90" s="5">
        <v>0.6319444444444444</v>
      </c>
      <c r="C90" s="1" t="s">
        <v>543</v>
      </c>
      <c r="D90" s="1">
        <v>4</v>
      </c>
      <c r="E90" s="1">
        <v>8</v>
      </c>
      <c r="F90" s="1" t="s">
        <v>551</v>
      </c>
      <c r="G90" s="2">
        <v>43.6439</v>
      </c>
      <c r="H90" s="6">
        <f>1+_xlfn.COUNTIFS(A:A,A90,O:O,"&lt;"&amp;O90)</f>
        <v>5</v>
      </c>
      <c r="I90" s="2">
        <f>_xlfn.AVERAGEIF(A:A,A90,G:G)</f>
        <v>48.143445833333345</v>
      </c>
      <c r="J90" s="2">
        <f t="shared" si="8"/>
        <v>-4.499545833333343</v>
      </c>
      <c r="K90" s="2">
        <f t="shared" si="9"/>
        <v>85.50045416666666</v>
      </c>
      <c r="L90" s="2">
        <f t="shared" si="10"/>
        <v>169.02172382410728</v>
      </c>
      <c r="M90" s="2">
        <f>SUMIF(A:A,A90,L:L)</f>
        <v>2467.6815873961386</v>
      </c>
      <c r="N90" s="3">
        <f t="shared" si="11"/>
        <v>0.06849413825811154</v>
      </c>
      <c r="O90" s="7">
        <f t="shared" si="12"/>
        <v>14.59978949193617</v>
      </c>
      <c r="P90" s="3">
        <f t="shared" si="13"/>
        <v>0.06849413825811154</v>
      </c>
      <c r="Q90" s="3">
        <f>IF(ISNUMBER(P90),SUMIF(A:A,A90,P:P),"")</f>
        <v>0.9237570831485884</v>
      </c>
      <c r="R90" s="3">
        <f t="shared" si="14"/>
        <v>0.0741473483750209</v>
      </c>
      <c r="S90" s="8">
        <f t="shared" si="15"/>
        <v>13.486658955654368</v>
      </c>
    </row>
    <row r="91" spans="1:19" ht="15">
      <c r="A91" s="1">
        <v>51</v>
      </c>
      <c r="B91" s="5">
        <v>0.6319444444444444</v>
      </c>
      <c r="C91" s="1" t="s">
        <v>543</v>
      </c>
      <c r="D91" s="1">
        <v>4</v>
      </c>
      <c r="E91" s="1">
        <v>4</v>
      </c>
      <c r="F91" s="1" t="s">
        <v>547</v>
      </c>
      <c r="G91" s="2">
        <v>37.8859333333333</v>
      </c>
      <c r="H91" s="6">
        <f>1+_xlfn.COUNTIFS(A:A,A91,O:O,"&lt;"&amp;O91)</f>
        <v>6</v>
      </c>
      <c r="I91" s="2">
        <f>_xlfn.AVERAGEIF(A:A,A91,G:G)</f>
        <v>48.143445833333345</v>
      </c>
      <c r="J91" s="2">
        <f t="shared" si="8"/>
        <v>-10.257512500000047</v>
      </c>
      <c r="K91" s="2">
        <f t="shared" si="9"/>
        <v>79.74248749999995</v>
      </c>
      <c r="L91" s="2">
        <f t="shared" si="10"/>
        <v>119.64741985281748</v>
      </c>
      <c r="M91" s="2">
        <f>SUMIF(A:A,A91,L:L)</f>
        <v>2467.6815873961386</v>
      </c>
      <c r="N91" s="3">
        <f t="shared" si="11"/>
        <v>0.0484857610738457</v>
      </c>
      <c r="O91" s="7">
        <f t="shared" si="12"/>
        <v>20.624611800502855</v>
      </c>
      <c r="P91" s="3">
        <f t="shared" si="13"/>
        <v>0.0484857610738457</v>
      </c>
      <c r="Q91" s="3">
        <f>IF(ISNUMBER(P91),SUMIF(A:A,A91,P:P),"")</f>
        <v>0.9237570831485884</v>
      </c>
      <c r="R91" s="3">
        <f t="shared" si="14"/>
        <v>0.05248756622096359</v>
      </c>
      <c r="S91" s="8">
        <f t="shared" si="15"/>
        <v>19.052131237904472</v>
      </c>
    </row>
    <row r="92" spans="1:19" ht="15">
      <c r="A92" s="1">
        <v>51</v>
      </c>
      <c r="B92" s="5">
        <v>0.6319444444444444</v>
      </c>
      <c r="C92" s="1" t="s">
        <v>543</v>
      </c>
      <c r="D92" s="1">
        <v>4</v>
      </c>
      <c r="E92" s="1">
        <v>2</v>
      </c>
      <c r="F92" s="1" t="s">
        <v>545</v>
      </c>
      <c r="G92" s="2">
        <v>29.6653333333334</v>
      </c>
      <c r="H92" s="6">
        <f>1+_xlfn.COUNTIFS(A:A,A92,O:O,"&lt;"&amp;O92)</f>
        <v>8</v>
      </c>
      <c r="I92" s="2">
        <f>_xlfn.AVERAGEIF(A:A,A92,G:G)</f>
        <v>48.143445833333345</v>
      </c>
      <c r="J92" s="2">
        <f t="shared" si="8"/>
        <v>-18.478112499999945</v>
      </c>
      <c r="K92" s="2">
        <f t="shared" si="9"/>
        <v>71.52188750000005</v>
      </c>
      <c r="L92" s="2">
        <f t="shared" si="10"/>
        <v>73.06235466186077</v>
      </c>
      <c r="M92" s="2">
        <f>SUMIF(A:A,A92,L:L)</f>
        <v>2467.6815873961386</v>
      </c>
      <c r="N92" s="3">
        <f t="shared" si="11"/>
        <v>0.029607691298193416</v>
      </c>
      <c r="O92" s="7">
        <f t="shared" si="12"/>
        <v>33.77500764678053</v>
      </c>
      <c r="P92" s="3">
        <f t="shared" si="13"/>
      </c>
      <c r="Q92" s="3">
        <f>IF(ISNUMBER(P92),SUMIF(A:A,A92,P:P),"")</f>
      </c>
      <c r="R92" s="3">
        <f t="shared" si="14"/>
      </c>
      <c r="S92" s="8">
        <f t="shared" si="15"/>
      </c>
    </row>
    <row r="93" spans="1:19" ht="15">
      <c r="A93" s="1">
        <v>51</v>
      </c>
      <c r="B93" s="5">
        <v>0.6319444444444444</v>
      </c>
      <c r="C93" s="1" t="s">
        <v>543</v>
      </c>
      <c r="D93" s="1">
        <v>4</v>
      </c>
      <c r="E93" s="1">
        <v>7</v>
      </c>
      <c r="F93" s="1" t="s">
        <v>550</v>
      </c>
      <c r="G93" s="2">
        <v>37.2373666666667</v>
      </c>
      <c r="H93" s="6">
        <f>1+_xlfn.COUNTIFS(A:A,A93,O:O,"&lt;"&amp;O93)</f>
        <v>7</v>
      </c>
      <c r="I93" s="2">
        <f>_xlfn.AVERAGEIF(A:A,A93,G:G)</f>
        <v>48.143445833333345</v>
      </c>
      <c r="J93" s="2">
        <f t="shared" si="8"/>
        <v>-10.906079166666643</v>
      </c>
      <c r="K93" s="2">
        <f t="shared" si="9"/>
        <v>79.09392083333336</v>
      </c>
      <c r="L93" s="2">
        <f t="shared" si="10"/>
        <v>115.08088742174213</v>
      </c>
      <c r="M93" s="2">
        <f>SUMIF(A:A,A93,L:L)</f>
        <v>2467.6815873961386</v>
      </c>
      <c r="N93" s="3">
        <f t="shared" si="11"/>
        <v>0.04663522555321807</v>
      </c>
      <c r="O93" s="7">
        <f t="shared" si="12"/>
        <v>21.443018408023864</v>
      </c>
      <c r="P93" s="3">
        <f t="shared" si="13"/>
      </c>
      <c r="Q93" s="3">
        <f>IF(ISNUMBER(P93),SUMIF(A:A,A93,P:P),"")</f>
      </c>
      <c r="R93" s="3">
        <f t="shared" si="14"/>
      </c>
      <c r="S93" s="8">
        <f t="shared" si="15"/>
      </c>
    </row>
    <row r="94" spans="1:19" ht="15">
      <c r="A94" s="1">
        <v>18</v>
      </c>
      <c r="B94" s="5">
        <v>0.642361111111111</v>
      </c>
      <c r="C94" s="1" t="s">
        <v>160</v>
      </c>
      <c r="D94" s="1">
        <v>5</v>
      </c>
      <c r="E94" s="1">
        <v>7</v>
      </c>
      <c r="F94" s="1" t="s">
        <v>221</v>
      </c>
      <c r="G94" s="2">
        <v>69.7999999999999</v>
      </c>
      <c r="H94" s="6">
        <f>1+_xlfn.COUNTIFS(A:A,A94,O:O,"&lt;"&amp;O94)</f>
        <v>1</v>
      </c>
      <c r="I94" s="2">
        <f>_xlfn.AVERAGEIF(A:A,A94,G:G)</f>
        <v>50.82052777777776</v>
      </c>
      <c r="J94" s="2">
        <f t="shared" si="8"/>
        <v>18.979472222222135</v>
      </c>
      <c r="K94" s="2">
        <f t="shared" si="9"/>
        <v>108.97947222222214</v>
      </c>
      <c r="L94" s="2">
        <f t="shared" si="10"/>
        <v>691.4344366193543</v>
      </c>
      <c r="M94" s="2">
        <f>SUMIF(A:A,A94,L:L)</f>
        <v>3112.7156123241793</v>
      </c>
      <c r="N94" s="3">
        <f t="shared" si="11"/>
        <v>0.22213222238541708</v>
      </c>
      <c r="O94" s="7">
        <f t="shared" si="12"/>
        <v>4.501823235104182</v>
      </c>
      <c r="P94" s="3">
        <f t="shared" si="13"/>
        <v>0.22213222238541708</v>
      </c>
      <c r="Q94" s="3">
        <f>IF(ISNUMBER(P94),SUMIF(A:A,A94,P:P),"")</f>
        <v>0.8454035386681987</v>
      </c>
      <c r="R94" s="3">
        <f t="shared" si="14"/>
        <v>0.26275288927149715</v>
      </c>
      <c r="S94" s="8">
        <f t="shared" si="15"/>
        <v>3.8058572934157944</v>
      </c>
    </row>
    <row r="95" spans="1:19" ht="15">
      <c r="A95" s="1">
        <v>18</v>
      </c>
      <c r="B95" s="5">
        <v>0.642361111111111</v>
      </c>
      <c r="C95" s="1" t="s">
        <v>160</v>
      </c>
      <c r="D95" s="1">
        <v>5</v>
      </c>
      <c r="E95" s="1">
        <v>10</v>
      </c>
      <c r="F95" s="1" t="s">
        <v>224</v>
      </c>
      <c r="G95" s="2">
        <v>59.7070666666667</v>
      </c>
      <c r="H95" s="6">
        <f>1+_xlfn.COUNTIFS(A:A,A95,O:O,"&lt;"&amp;O95)</f>
        <v>2</v>
      </c>
      <c r="I95" s="2">
        <f>_xlfn.AVERAGEIF(A:A,A95,G:G)</f>
        <v>50.82052777777776</v>
      </c>
      <c r="J95" s="2">
        <f t="shared" si="8"/>
        <v>8.886538888888936</v>
      </c>
      <c r="K95" s="2">
        <f t="shared" si="9"/>
        <v>98.88653888888894</v>
      </c>
      <c r="L95" s="2">
        <f t="shared" si="10"/>
        <v>377.3572431527523</v>
      </c>
      <c r="M95" s="2">
        <f>SUMIF(A:A,A95,L:L)</f>
        <v>3112.7156123241793</v>
      </c>
      <c r="N95" s="3">
        <f t="shared" si="11"/>
        <v>0.12123087687763097</v>
      </c>
      <c r="O95" s="7">
        <f t="shared" si="12"/>
        <v>8.248723640012836</v>
      </c>
      <c r="P95" s="3">
        <f t="shared" si="13"/>
        <v>0.12123087687763097</v>
      </c>
      <c r="Q95" s="3">
        <f>IF(ISNUMBER(P95),SUMIF(A:A,A95,P:P),"")</f>
        <v>0.8454035386681987</v>
      </c>
      <c r="R95" s="3">
        <f t="shared" si="14"/>
        <v>0.14340001115752518</v>
      </c>
      <c r="S95" s="8">
        <f t="shared" si="15"/>
        <v>6.973500154762876</v>
      </c>
    </row>
    <row r="96" spans="1:19" ht="15">
      <c r="A96" s="1">
        <v>18</v>
      </c>
      <c r="B96" s="5">
        <v>0.642361111111111</v>
      </c>
      <c r="C96" s="1" t="s">
        <v>160</v>
      </c>
      <c r="D96" s="1">
        <v>5</v>
      </c>
      <c r="E96" s="1">
        <v>9</v>
      </c>
      <c r="F96" s="1" t="s">
        <v>223</v>
      </c>
      <c r="G96" s="2">
        <v>58.3977333333333</v>
      </c>
      <c r="H96" s="6">
        <f>1+_xlfn.COUNTIFS(A:A,A96,O:O,"&lt;"&amp;O96)</f>
        <v>3</v>
      </c>
      <c r="I96" s="2">
        <f>_xlfn.AVERAGEIF(A:A,A96,G:G)</f>
        <v>50.82052777777776</v>
      </c>
      <c r="J96" s="2">
        <f t="shared" si="8"/>
        <v>7.577205555555537</v>
      </c>
      <c r="K96" s="2">
        <f t="shared" si="9"/>
        <v>97.57720555555554</v>
      </c>
      <c r="L96" s="2">
        <f t="shared" si="10"/>
        <v>348.8466171998416</v>
      </c>
      <c r="M96" s="2">
        <f>SUMIF(A:A,A96,L:L)</f>
        <v>3112.7156123241793</v>
      </c>
      <c r="N96" s="3">
        <f t="shared" si="11"/>
        <v>0.11207147091069056</v>
      </c>
      <c r="O96" s="7">
        <f t="shared" si="12"/>
        <v>8.92287744484854</v>
      </c>
      <c r="P96" s="3">
        <f t="shared" si="13"/>
        <v>0.11207147091069056</v>
      </c>
      <c r="Q96" s="3">
        <f>IF(ISNUMBER(P96),SUMIF(A:A,A96,P:P),"")</f>
        <v>0.8454035386681987</v>
      </c>
      <c r="R96" s="3">
        <f t="shared" si="14"/>
        <v>0.13256565153162436</v>
      </c>
      <c r="S96" s="8">
        <f t="shared" si="15"/>
        <v>7.5434321669776105</v>
      </c>
    </row>
    <row r="97" spans="1:19" ht="15">
      <c r="A97" s="1">
        <v>18</v>
      </c>
      <c r="B97" s="5">
        <v>0.642361111111111</v>
      </c>
      <c r="C97" s="1" t="s">
        <v>160</v>
      </c>
      <c r="D97" s="1">
        <v>5</v>
      </c>
      <c r="E97" s="1">
        <v>2</v>
      </c>
      <c r="F97" s="1" t="s">
        <v>217</v>
      </c>
      <c r="G97" s="2">
        <v>56.8658666666666</v>
      </c>
      <c r="H97" s="6">
        <f>1+_xlfn.COUNTIFS(A:A,A97,O:O,"&lt;"&amp;O97)</f>
        <v>4</v>
      </c>
      <c r="I97" s="2">
        <f>_xlfn.AVERAGEIF(A:A,A97,G:G)</f>
        <v>50.82052777777776</v>
      </c>
      <c r="J97" s="2">
        <f t="shared" si="8"/>
        <v>6.0453388888888355</v>
      </c>
      <c r="K97" s="2">
        <f t="shared" si="9"/>
        <v>96.04533888888884</v>
      </c>
      <c r="L97" s="2">
        <f t="shared" si="10"/>
        <v>318.2127974434509</v>
      </c>
      <c r="M97" s="2">
        <f>SUMIF(A:A,A97,L:L)</f>
        <v>3112.7156123241793</v>
      </c>
      <c r="N97" s="3">
        <f t="shared" si="11"/>
        <v>0.10222996157552926</v>
      </c>
      <c r="O97" s="7">
        <f t="shared" si="12"/>
        <v>9.781868100001024</v>
      </c>
      <c r="P97" s="3">
        <f t="shared" si="13"/>
        <v>0.10222996157552926</v>
      </c>
      <c r="Q97" s="3">
        <f>IF(ISNUMBER(P97),SUMIF(A:A,A97,P:P),"")</f>
        <v>0.8454035386681987</v>
      </c>
      <c r="R97" s="3">
        <f t="shared" si="14"/>
        <v>0.12092445429856681</v>
      </c>
      <c r="S97" s="8">
        <f t="shared" si="15"/>
        <v>8.269625906526436</v>
      </c>
    </row>
    <row r="98" spans="1:19" ht="15">
      <c r="A98" s="1">
        <v>18</v>
      </c>
      <c r="B98" s="5">
        <v>0.642361111111111</v>
      </c>
      <c r="C98" s="1" t="s">
        <v>160</v>
      </c>
      <c r="D98" s="1">
        <v>5</v>
      </c>
      <c r="E98" s="1">
        <v>4</v>
      </c>
      <c r="F98" s="1" t="s">
        <v>219</v>
      </c>
      <c r="G98" s="2">
        <v>55.445866666666696</v>
      </c>
      <c r="H98" s="6">
        <f>1+_xlfn.COUNTIFS(A:A,A98,O:O,"&lt;"&amp;O98)</f>
        <v>5</v>
      </c>
      <c r="I98" s="2">
        <f>_xlfn.AVERAGEIF(A:A,A98,G:G)</f>
        <v>50.82052777777776</v>
      </c>
      <c r="J98" s="2">
        <f t="shared" si="8"/>
        <v>4.625338888888933</v>
      </c>
      <c r="K98" s="2">
        <f t="shared" si="9"/>
        <v>94.62533888888893</v>
      </c>
      <c r="L98" s="2">
        <f t="shared" si="10"/>
        <v>292.2239128781205</v>
      </c>
      <c r="M98" s="2">
        <f>SUMIF(A:A,A98,L:L)</f>
        <v>3112.7156123241793</v>
      </c>
      <c r="N98" s="3">
        <f t="shared" si="11"/>
        <v>0.09388069752376925</v>
      </c>
      <c r="O98" s="7">
        <f t="shared" si="12"/>
        <v>10.65181689502056</v>
      </c>
      <c r="P98" s="3">
        <f t="shared" si="13"/>
        <v>0.09388069752376925</v>
      </c>
      <c r="Q98" s="3">
        <f>IF(ISNUMBER(P98),SUMIF(A:A,A98,P:P),"")</f>
        <v>0.8454035386681987</v>
      </c>
      <c r="R98" s="3">
        <f t="shared" si="14"/>
        <v>0.11104838485968917</v>
      </c>
      <c r="S98" s="8">
        <f t="shared" si="15"/>
        <v>9.005083696296087</v>
      </c>
    </row>
    <row r="99" spans="1:19" ht="15">
      <c r="A99" s="1">
        <v>18</v>
      </c>
      <c r="B99" s="5">
        <v>0.642361111111111</v>
      </c>
      <c r="C99" s="1" t="s">
        <v>160</v>
      </c>
      <c r="D99" s="1">
        <v>5</v>
      </c>
      <c r="E99" s="1">
        <v>5</v>
      </c>
      <c r="F99" s="1" t="s">
        <v>220</v>
      </c>
      <c r="G99" s="2">
        <v>51.32433333333331</v>
      </c>
      <c r="H99" s="6">
        <f>1+_xlfn.COUNTIFS(A:A,A99,O:O,"&lt;"&amp;O99)</f>
        <v>6</v>
      </c>
      <c r="I99" s="2">
        <f>_xlfn.AVERAGEIF(A:A,A99,G:G)</f>
        <v>50.82052777777776</v>
      </c>
      <c r="J99" s="2">
        <f t="shared" si="8"/>
        <v>0.5038055555555445</v>
      </c>
      <c r="K99" s="2">
        <f t="shared" si="9"/>
        <v>90.50380555555554</v>
      </c>
      <c r="L99" s="2">
        <f t="shared" si="10"/>
        <v>228.20134544956875</v>
      </c>
      <c r="M99" s="2">
        <f>SUMIF(A:A,A99,L:L)</f>
        <v>3112.7156123241793</v>
      </c>
      <c r="N99" s="3">
        <f t="shared" si="11"/>
        <v>0.07331262276131197</v>
      </c>
      <c r="O99" s="7">
        <f t="shared" si="12"/>
        <v>13.640215863723173</v>
      </c>
      <c r="P99" s="3">
        <f t="shared" si="13"/>
        <v>0.07331262276131197</v>
      </c>
      <c r="Q99" s="3">
        <f>IF(ISNUMBER(P99),SUMIF(A:A,A99,P:P),"")</f>
        <v>0.8454035386681987</v>
      </c>
      <c r="R99" s="3">
        <f t="shared" si="14"/>
        <v>0.08671908669415383</v>
      </c>
      <c r="S99" s="8">
        <f t="shared" si="15"/>
        <v>11.531486759389672</v>
      </c>
    </row>
    <row r="100" spans="1:19" ht="15">
      <c r="A100" s="1">
        <v>18</v>
      </c>
      <c r="B100" s="5">
        <v>0.642361111111111</v>
      </c>
      <c r="C100" s="1" t="s">
        <v>160</v>
      </c>
      <c r="D100" s="1">
        <v>5</v>
      </c>
      <c r="E100" s="1">
        <v>3</v>
      </c>
      <c r="F100" s="1" t="s">
        <v>218</v>
      </c>
      <c r="G100" s="2">
        <v>48.2545666666667</v>
      </c>
      <c r="H100" s="6">
        <f>1+_xlfn.COUNTIFS(A:A,A100,O:O,"&lt;"&amp;O100)</f>
        <v>7</v>
      </c>
      <c r="I100" s="2">
        <f>_xlfn.AVERAGEIF(A:A,A100,G:G)</f>
        <v>50.82052777777776</v>
      </c>
      <c r="J100" s="2">
        <f t="shared" si="8"/>
        <v>-2.565961111111065</v>
      </c>
      <c r="K100" s="2">
        <f t="shared" si="9"/>
        <v>87.43403888888894</v>
      </c>
      <c r="L100" s="2">
        <f t="shared" si="10"/>
        <v>189.81356115494236</v>
      </c>
      <c r="M100" s="2">
        <f>SUMIF(A:A,A100,L:L)</f>
        <v>3112.7156123241793</v>
      </c>
      <c r="N100" s="3">
        <f t="shared" si="11"/>
        <v>0.06098005240292857</v>
      </c>
      <c r="O100" s="7">
        <f t="shared" si="12"/>
        <v>16.39880519276128</v>
      </c>
      <c r="P100" s="3">
        <f t="shared" si="13"/>
        <v>0.06098005240292857</v>
      </c>
      <c r="Q100" s="3">
        <f>IF(ISNUMBER(P100),SUMIF(A:A,A100,P:P),"")</f>
        <v>0.8454035386681987</v>
      </c>
      <c r="R100" s="3">
        <f t="shared" si="14"/>
        <v>0.07213129542726202</v>
      </c>
      <c r="S100" s="8">
        <f t="shared" si="15"/>
        <v>13.86360793989082</v>
      </c>
    </row>
    <row r="101" spans="1:19" ht="15">
      <c r="A101" s="1">
        <v>18</v>
      </c>
      <c r="B101" s="5">
        <v>0.642361111111111</v>
      </c>
      <c r="C101" s="1" t="s">
        <v>160</v>
      </c>
      <c r="D101" s="1">
        <v>5</v>
      </c>
      <c r="E101" s="1">
        <v>11</v>
      </c>
      <c r="F101" s="1" t="s">
        <v>225</v>
      </c>
      <c r="G101" s="2">
        <v>47.8634333333334</v>
      </c>
      <c r="H101" s="6">
        <f>1+_xlfn.COUNTIFS(A:A,A101,O:O,"&lt;"&amp;O101)</f>
        <v>8</v>
      </c>
      <c r="I101" s="2">
        <f>_xlfn.AVERAGEIF(A:A,A101,G:G)</f>
        <v>50.82052777777776</v>
      </c>
      <c r="J101" s="2">
        <f t="shared" si="8"/>
        <v>-2.9570944444443654</v>
      </c>
      <c r="K101" s="2">
        <f t="shared" si="9"/>
        <v>87.04290555555563</v>
      </c>
      <c r="L101" s="2">
        <f t="shared" si="10"/>
        <v>185.41087962857975</v>
      </c>
      <c r="M101" s="2">
        <f>SUMIF(A:A,A101,L:L)</f>
        <v>3112.7156123241793</v>
      </c>
      <c r="N101" s="3">
        <f t="shared" si="11"/>
        <v>0.05956563423092113</v>
      </c>
      <c r="O101" s="7">
        <f t="shared" si="12"/>
        <v>16.788203683406593</v>
      </c>
      <c r="P101" s="3">
        <f t="shared" si="13"/>
        <v>0.05956563423092113</v>
      </c>
      <c r="Q101" s="3">
        <f>IF(ISNUMBER(P101),SUMIF(A:A,A101,P:P),"")</f>
        <v>0.8454035386681987</v>
      </c>
      <c r="R101" s="3">
        <f t="shared" si="14"/>
        <v>0.07045822675968151</v>
      </c>
      <c r="S101" s="8">
        <f t="shared" si="15"/>
        <v>14.192806801834424</v>
      </c>
    </row>
    <row r="102" spans="1:19" ht="15">
      <c r="A102" s="1">
        <v>18</v>
      </c>
      <c r="B102" s="5">
        <v>0.642361111111111</v>
      </c>
      <c r="C102" s="1" t="s">
        <v>160</v>
      </c>
      <c r="D102" s="1">
        <v>5</v>
      </c>
      <c r="E102" s="1">
        <v>8</v>
      </c>
      <c r="F102" s="1" t="s">
        <v>222</v>
      </c>
      <c r="G102" s="2">
        <v>38.0043666666666</v>
      </c>
      <c r="H102" s="6">
        <f>1+_xlfn.COUNTIFS(A:A,A102,O:O,"&lt;"&amp;O102)</f>
        <v>12</v>
      </c>
      <c r="I102" s="2">
        <f>_xlfn.AVERAGEIF(A:A,A102,G:G)</f>
        <v>50.82052777777776</v>
      </c>
      <c r="J102" s="2">
        <f t="shared" si="8"/>
        <v>-12.816161111111164</v>
      </c>
      <c r="K102" s="2">
        <f t="shared" si="9"/>
        <v>77.18383888888883</v>
      </c>
      <c r="L102" s="2">
        <f t="shared" si="10"/>
        <v>102.61974220036204</v>
      </c>
      <c r="M102" s="2">
        <f>SUMIF(A:A,A102,L:L)</f>
        <v>3112.7156123241793</v>
      </c>
      <c r="N102" s="3">
        <f t="shared" si="11"/>
        <v>0.032967914509780316</v>
      </c>
      <c r="O102" s="7">
        <f t="shared" si="12"/>
        <v>30.33252223774538</v>
      </c>
      <c r="P102" s="3">
        <f t="shared" si="13"/>
      </c>
      <c r="Q102" s="3">
        <f>IF(ISNUMBER(P102),SUMIF(A:A,A102,P:P),"")</f>
      </c>
      <c r="R102" s="3">
        <f t="shared" si="14"/>
      </c>
      <c r="S102" s="8">
        <f t="shared" si="15"/>
      </c>
    </row>
    <row r="103" spans="1:19" ht="15">
      <c r="A103" s="1">
        <v>18</v>
      </c>
      <c r="B103" s="5">
        <v>0.642361111111111</v>
      </c>
      <c r="C103" s="1" t="s">
        <v>160</v>
      </c>
      <c r="D103" s="1">
        <v>5</v>
      </c>
      <c r="E103" s="1">
        <v>13</v>
      </c>
      <c r="F103" s="1" t="s">
        <v>226</v>
      </c>
      <c r="G103" s="2">
        <v>39.5506666666667</v>
      </c>
      <c r="H103" s="6">
        <f>1+_xlfn.COUNTIFS(A:A,A103,O:O,"&lt;"&amp;O103)</f>
        <v>11</v>
      </c>
      <c r="I103" s="2">
        <f>_xlfn.AVERAGEIF(A:A,A103,G:G)</f>
        <v>50.82052777777776</v>
      </c>
      <c r="J103" s="2">
        <f t="shared" si="8"/>
        <v>-11.269861111111062</v>
      </c>
      <c r="K103" s="2">
        <f t="shared" si="9"/>
        <v>78.73013888888894</v>
      </c>
      <c r="L103" s="2">
        <f t="shared" si="10"/>
        <v>112.59624120762335</v>
      </c>
      <c r="M103" s="2">
        <f>SUMIF(A:A,A103,L:L)</f>
        <v>3112.7156123241793</v>
      </c>
      <c r="N103" s="3">
        <f t="shared" si="11"/>
        <v>0.03617299337010451</v>
      </c>
      <c r="O103" s="7">
        <f t="shared" si="12"/>
        <v>27.644933604705738</v>
      </c>
      <c r="P103" s="3">
        <f t="shared" si="13"/>
      </c>
      <c r="Q103" s="3">
        <f>IF(ISNUMBER(P103),SUMIF(A:A,A103,P:P),"")</f>
      </c>
      <c r="R103" s="3">
        <f t="shared" si="14"/>
      </c>
      <c r="S103" s="8">
        <f t="shared" si="15"/>
      </c>
    </row>
    <row r="104" spans="1:19" ht="15">
      <c r="A104" s="1">
        <v>18</v>
      </c>
      <c r="B104" s="5">
        <v>0.642361111111111</v>
      </c>
      <c r="C104" s="1" t="s">
        <v>160</v>
      </c>
      <c r="D104" s="1">
        <v>5</v>
      </c>
      <c r="E104" s="1">
        <v>14</v>
      </c>
      <c r="F104" s="1" t="s">
        <v>227</v>
      </c>
      <c r="G104" s="2">
        <v>41.737166666666695</v>
      </c>
      <c r="H104" s="6">
        <f>1+_xlfn.COUNTIFS(A:A,A104,O:O,"&lt;"&amp;O104)</f>
        <v>10</v>
      </c>
      <c r="I104" s="2">
        <f>_xlfn.AVERAGEIF(A:A,A104,G:G)</f>
        <v>50.82052777777776</v>
      </c>
      <c r="J104" s="2">
        <f t="shared" si="8"/>
        <v>-9.083361111111067</v>
      </c>
      <c r="K104" s="2">
        <f t="shared" si="9"/>
        <v>80.91663888888894</v>
      </c>
      <c r="L104" s="2">
        <f t="shared" si="10"/>
        <v>128.38047724708008</v>
      </c>
      <c r="M104" s="2">
        <f>SUMIF(A:A,A104,L:L)</f>
        <v>3112.7156123241793</v>
      </c>
      <c r="N104" s="3">
        <f t="shared" si="11"/>
        <v>0.04124388258881829</v>
      </c>
      <c r="O104" s="7">
        <f t="shared" si="12"/>
        <v>24.246019948449568</v>
      </c>
      <c r="P104" s="3">
        <f t="shared" si="13"/>
      </c>
      <c r="Q104" s="3">
        <f>IF(ISNUMBER(P104),SUMIF(A:A,A104,P:P),"")</f>
      </c>
      <c r="R104" s="3">
        <f t="shared" si="14"/>
      </c>
      <c r="S104" s="8">
        <f t="shared" si="15"/>
      </c>
    </row>
    <row r="105" spans="1:19" ht="15">
      <c r="A105" s="1">
        <v>18</v>
      </c>
      <c r="B105" s="5">
        <v>0.642361111111111</v>
      </c>
      <c r="C105" s="1" t="s">
        <v>160</v>
      </c>
      <c r="D105" s="1">
        <v>5</v>
      </c>
      <c r="E105" s="1">
        <v>16</v>
      </c>
      <c r="F105" s="1" t="s">
        <v>228</v>
      </c>
      <c r="G105" s="2">
        <v>42.8952666666667</v>
      </c>
      <c r="H105" s="6">
        <f>1+_xlfn.COUNTIFS(A:A,A105,O:O,"&lt;"&amp;O105)</f>
        <v>9</v>
      </c>
      <c r="I105" s="2">
        <f>_xlfn.AVERAGEIF(A:A,A105,G:G)</f>
        <v>50.82052777777776</v>
      </c>
      <c r="J105" s="2">
        <f t="shared" si="8"/>
        <v>-7.9252611111110625</v>
      </c>
      <c r="K105" s="2">
        <f t="shared" si="9"/>
        <v>82.07473888888893</v>
      </c>
      <c r="L105" s="2">
        <f t="shared" si="10"/>
        <v>137.6183581425039</v>
      </c>
      <c r="M105" s="2">
        <f>SUMIF(A:A,A105,L:L)</f>
        <v>3112.7156123241793</v>
      </c>
      <c r="N105" s="3">
        <f t="shared" si="11"/>
        <v>0.04421167086309823</v>
      </c>
      <c r="O105" s="7">
        <f t="shared" si="12"/>
        <v>22.618462059407513</v>
      </c>
      <c r="P105" s="3">
        <f t="shared" si="13"/>
      </c>
      <c r="Q105" s="3">
        <f>IF(ISNUMBER(P105),SUMIF(A:A,A105,P:P),"")</f>
      </c>
      <c r="R105" s="3">
        <f t="shared" si="14"/>
      </c>
      <c r="S105" s="8">
        <f t="shared" si="15"/>
      </c>
    </row>
    <row r="106" spans="1:19" ht="15">
      <c r="A106" s="1">
        <v>34</v>
      </c>
      <c r="B106" s="5">
        <v>0.6458333333333334</v>
      </c>
      <c r="C106" s="1" t="s">
        <v>378</v>
      </c>
      <c r="D106" s="1">
        <v>3</v>
      </c>
      <c r="E106" s="1">
        <v>13</v>
      </c>
      <c r="F106" s="1" t="s">
        <v>391</v>
      </c>
      <c r="G106" s="2">
        <v>72.2601666666666</v>
      </c>
      <c r="H106" s="6">
        <f>1+_xlfn.COUNTIFS(A:A,A106,O:O,"&lt;"&amp;O106)</f>
        <v>1</v>
      </c>
      <c r="I106" s="2">
        <f>_xlfn.AVERAGEIF(A:A,A106,G:G)</f>
        <v>51.43972083333331</v>
      </c>
      <c r="J106" s="2">
        <f t="shared" si="8"/>
        <v>20.820445833333295</v>
      </c>
      <c r="K106" s="2">
        <f t="shared" si="9"/>
        <v>110.8204458333333</v>
      </c>
      <c r="L106" s="2">
        <f t="shared" si="10"/>
        <v>772.1870010257788</v>
      </c>
      <c r="M106" s="2">
        <f>SUMIF(A:A,A106,L:L)</f>
        <v>2208.3422425383424</v>
      </c>
      <c r="N106" s="3">
        <f t="shared" si="11"/>
        <v>0.349668174683921</v>
      </c>
      <c r="O106" s="7">
        <f t="shared" si="12"/>
        <v>2.85985420578793</v>
      </c>
      <c r="P106" s="3">
        <f t="shared" si="13"/>
        <v>0.349668174683921</v>
      </c>
      <c r="Q106" s="3">
        <f>IF(ISNUMBER(P106),SUMIF(A:A,A106,P:P),"")</f>
        <v>0.9634565986437962</v>
      </c>
      <c r="R106" s="3">
        <f t="shared" si="14"/>
        <v>0.36293090438752434</v>
      </c>
      <c r="S106" s="8">
        <f t="shared" si="15"/>
        <v>2.7553454057255937</v>
      </c>
    </row>
    <row r="107" spans="1:19" ht="15">
      <c r="A107" s="1">
        <v>34</v>
      </c>
      <c r="B107" s="5">
        <v>0.6458333333333334</v>
      </c>
      <c r="C107" s="1" t="s">
        <v>378</v>
      </c>
      <c r="D107" s="1">
        <v>3</v>
      </c>
      <c r="E107" s="1">
        <v>1</v>
      </c>
      <c r="F107" s="1" t="s">
        <v>385</v>
      </c>
      <c r="G107" s="2">
        <v>58.578233333333294</v>
      </c>
      <c r="H107" s="6">
        <f>1+_xlfn.COUNTIFS(A:A,A107,O:O,"&lt;"&amp;O107)</f>
        <v>2</v>
      </c>
      <c r="I107" s="2">
        <f>_xlfn.AVERAGEIF(A:A,A107,G:G)</f>
        <v>51.43972083333331</v>
      </c>
      <c r="J107" s="2">
        <f t="shared" si="8"/>
        <v>7.138512499999983</v>
      </c>
      <c r="K107" s="2">
        <f t="shared" si="9"/>
        <v>97.13851249999999</v>
      </c>
      <c r="L107" s="2">
        <f t="shared" si="10"/>
        <v>339.7842135177013</v>
      </c>
      <c r="M107" s="2">
        <f>SUMIF(A:A,A107,L:L)</f>
        <v>2208.3422425383424</v>
      </c>
      <c r="N107" s="3">
        <f t="shared" si="11"/>
        <v>0.1538639287754338</v>
      </c>
      <c r="O107" s="7">
        <f t="shared" si="12"/>
        <v>6.499249095995148</v>
      </c>
      <c r="P107" s="3">
        <f t="shared" si="13"/>
        <v>0.1538639287754338</v>
      </c>
      <c r="Q107" s="3">
        <f>IF(ISNUMBER(P107),SUMIF(A:A,A107,P:P),"")</f>
        <v>0.9634565986437962</v>
      </c>
      <c r="R107" s="3">
        <f t="shared" si="14"/>
        <v>0.1596999065573057</v>
      </c>
      <c r="S107" s="8">
        <f t="shared" si="15"/>
        <v>6.261744427766251</v>
      </c>
    </row>
    <row r="108" spans="1:19" ht="15">
      <c r="A108" s="1">
        <v>34</v>
      </c>
      <c r="B108" s="5">
        <v>0.6458333333333334</v>
      </c>
      <c r="C108" s="1" t="s">
        <v>378</v>
      </c>
      <c r="D108" s="1">
        <v>3</v>
      </c>
      <c r="E108" s="1">
        <v>6</v>
      </c>
      <c r="F108" s="1" t="s">
        <v>386</v>
      </c>
      <c r="G108" s="2">
        <v>56.474999999999994</v>
      </c>
      <c r="H108" s="6">
        <f>1+_xlfn.COUNTIFS(A:A,A108,O:O,"&lt;"&amp;O108)</f>
        <v>3</v>
      </c>
      <c r="I108" s="2">
        <f>_xlfn.AVERAGEIF(A:A,A108,G:G)</f>
        <v>51.43972083333331</v>
      </c>
      <c r="J108" s="2">
        <f t="shared" si="8"/>
        <v>5.035279166666683</v>
      </c>
      <c r="K108" s="2">
        <f t="shared" si="9"/>
        <v>95.03527916666668</v>
      </c>
      <c r="L108" s="2">
        <f t="shared" si="10"/>
        <v>299.5006985679415</v>
      </c>
      <c r="M108" s="2">
        <f>SUMIF(A:A,A108,L:L)</f>
        <v>2208.3422425383424</v>
      </c>
      <c r="N108" s="3">
        <f t="shared" si="11"/>
        <v>0.1356224106928668</v>
      </c>
      <c r="O108" s="7">
        <f t="shared" si="12"/>
        <v>7.37341266012901</v>
      </c>
      <c r="P108" s="3">
        <f t="shared" si="13"/>
        <v>0.1356224106928668</v>
      </c>
      <c r="Q108" s="3">
        <f>IF(ISNUMBER(P108),SUMIF(A:A,A108,P:P),"")</f>
        <v>0.9634565986437962</v>
      </c>
      <c r="R108" s="3">
        <f t="shared" si="14"/>
        <v>0.14076649730125348</v>
      </c>
      <c r="S108" s="8">
        <f t="shared" si="15"/>
        <v>7.103963081925</v>
      </c>
    </row>
    <row r="109" spans="1:19" ht="15">
      <c r="A109" s="1">
        <v>34</v>
      </c>
      <c r="B109" s="5">
        <v>0.6458333333333334</v>
      </c>
      <c r="C109" s="1" t="s">
        <v>378</v>
      </c>
      <c r="D109" s="1">
        <v>3</v>
      </c>
      <c r="E109" s="1">
        <v>7</v>
      </c>
      <c r="F109" s="1" t="s">
        <v>387</v>
      </c>
      <c r="G109" s="2">
        <v>51.5909333333333</v>
      </c>
      <c r="H109" s="6">
        <f>1+_xlfn.COUNTIFS(A:A,A109,O:O,"&lt;"&amp;O109)</f>
        <v>4</v>
      </c>
      <c r="I109" s="2">
        <f>_xlfn.AVERAGEIF(A:A,A109,G:G)</f>
        <v>51.43972083333331</v>
      </c>
      <c r="J109" s="2">
        <f t="shared" si="8"/>
        <v>0.15121249999998554</v>
      </c>
      <c r="K109" s="2">
        <f t="shared" si="9"/>
        <v>90.15121249999999</v>
      </c>
      <c r="L109" s="2">
        <f t="shared" si="10"/>
        <v>223.42432139954906</v>
      </c>
      <c r="M109" s="2">
        <f>SUMIF(A:A,A109,L:L)</f>
        <v>2208.3422425383424</v>
      </c>
      <c r="N109" s="3">
        <f t="shared" si="11"/>
        <v>0.10117286944741757</v>
      </c>
      <c r="O109" s="7">
        <f t="shared" si="12"/>
        <v>9.884072730780147</v>
      </c>
      <c r="P109" s="3">
        <f t="shared" si="13"/>
        <v>0.10117286944741757</v>
      </c>
      <c r="Q109" s="3">
        <f>IF(ISNUMBER(P109),SUMIF(A:A,A109,P:P),"")</f>
        <v>0.9634565986437962</v>
      </c>
      <c r="R109" s="3">
        <f t="shared" si="14"/>
        <v>0.10501030310014271</v>
      </c>
      <c r="S109" s="8">
        <f t="shared" si="15"/>
        <v>9.522875093945338</v>
      </c>
    </row>
    <row r="110" spans="1:19" ht="15">
      <c r="A110" s="1">
        <v>34</v>
      </c>
      <c r="B110" s="5">
        <v>0.6458333333333334</v>
      </c>
      <c r="C110" s="1" t="s">
        <v>378</v>
      </c>
      <c r="D110" s="1">
        <v>3</v>
      </c>
      <c r="E110" s="1">
        <v>8</v>
      </c>
      <c r="F110" s="1" t="s">
        <v>388</v>
      </c>
      <c r="G110" s="2">
        <v>50.290666666666695</v>
      </c>
      <c r="H110" s="6">
        <f>1+_xlfn.COUNTIFS(A:A,A110,O:O,"&lt;"&amp;O110)</f>
        <v>5</v>
      </c>
      <c r="I110" s="2">
        <f>_xlfn.AVERAGEIF(A:A,A110,G:G)</f>
        <v>51.43972083333331</v>
      </c>
      <c r="J110" s="2">
        <f aca="true" t="shared" si="16" ref="J110:J164">G110-I110</f>
        <v>-1.149054166666616</v>
      </c>
      <c r="K110" s="2">
        <f aca="true" t="shared" si="17" ref="K110:K164">90+J110</f>
        <v>88.85094583333338</v>
      </c>
      <c r="L110" s="2">
        <f aca="true" t="shared" si="18" ref="L110:L164">EXP(0.06*K110)</f>
        <v>206.65624279287724</v>
      </c>
      <c r="M110" s="2">
        <f>SUMIF(A:A,A110,L:L)</f>
        <v>2208.3422425383424</v>
      </c>
      <c r="N110" s="3">
        <f aca="true" t="shared" si="19" ref="N110:N164">L110/M110</f>
        <v>0.09357980788129092</v>
      </c>
      <c r="O110" s="7">
        <f aca="true" t="shared" si="20" ref="O110:O164">1/N110</f>
        <v>10.686065964877093</v>
      </c>
      <c r="P110" s="3">
        <f aca="true" t="shared" si="21" ref="P110:P164">IF(O110&gt;21,"",N110)</f>
        <v>0.09357980788129092</v>
      </c>
      <c r="Q110" s="3">
        <f>IF(ISNUMBER(P110),SUMIF(A:A,A110,P:P),"")</f>
        <v>0.9634565986437962</v>
      </c>
      <c r="R110" s="3">
        <f aca="true" t="shared" si="22" ref="R110:R164">_xlfn.IFERROR(P110*(1/Q110),"")</f>
        <v>0.09712924070790316</v>
      </c>
      <c r="S110" s="8">
        <f aca="true" t="shared" si="23" ref="S110:S164">_xlfn.IFERROR(1/R110,"")</f>
        <v>10.29556076740372</v>
      </c>
    </row>
    <row r="111" spans="1:19" ht="15">
      <c r="A111" s="1">
        <v>34</v>
      </c>
      <c r="B111" s="5">
        <v>0.6458333333333334</v>
      </c>
      <c r="C111" s="1" t="s">
        <v>378</v>
      </c>
      <c r="D111" s="1">
        <v>3</v>
      </c>
      <c r="E111" s="1">
        <v>12</v>
      </c>
      <c r="F111" s="1" t="s">
        <v>390</v>
      </c>
      <c r="G111" s="2">
        <v>47.0608333333333</v>
      </c>
      <c r="H111" s="6">
        <f>1+_xlfn.COUNTIFS(A:A,A111,O:O,"&lt;"&amp;O111)</f>
        <v>6</v>
      </c>
      <c r="I111" s="2">
        <f>_xlfn.AVERAGEIF(A:A,A111,G:G)</f>
        <v>51.43972083333331</v>
      </c>
      <c r="J111" s="2">
        <f t="shared" si="16"/>
        <v>-4.378887500000012</v>
      </c>
      <c r="K111" s="2">
        <f t="shared" si="17"/>
        <v>85.62111249999998</v>
      </c>
      <c r="L111" s="2">
        <f t="shared" si="18"/>
        <v>170.24979654632818</v>
      </c>
      <c r="M111" s="2">
        <f>SUMIF(A:A,A111,L:L)</f>
        <v>2208.3422425383424</v>
      </c>
      <c r="N111" s="3">
        <f t="shared" si="19"/>
        <v>0.0770939364682158</v>
      </c>
      <c r="O111" s="7">
        <f t="shared" si="20"/>
        <v>12.971188731714054</v>
      </c>
      <c r="P111" s="3">
        <f t="shared" si="21"/>
        <v>0.0770939364682158</v>
      </c>
      <c r="Q111" s="3">
        <f>IF(ISNUMBER(P111),SUMIF(A:A,A111,P:P),"")</f>
        <v>0.9634565986437962</v>
      </c>
      <c r="R111" s="3">
        <f t="shared" si="22"/>
        <v>0.08001806887485811</v>
      </c>
      <c r="S111" s="8">
        <f t="shared" si="23"/>
        <v>12.497177375823957</v>
      </c>
    </row>
    <row r="112" spans="1:19" ht="15">
      <c r="A112" s="1">
        <v>34</v>
      </c>
      <c r="B112" s="5">
        <v>0.6458333333333334</v>
      </c>
      <c r="C112" s="1" t="s">
        <v>378</v>
      </c>
      <c r="D112" s="1">
        <v>3</v>
      </c>
      <c r="E112" s="1">
        <v>9</v>
      </c>
      <c r="F112" s="1" t="s">
        <v>389</v>
      </c>
      <c r="G112" s="2">
        <v>34.6187666666666</v>
      </c>
      <c r="H112" s="6">
        <f>1+_xlfn.COUNTIFS(A:A,A112,O:O,"&lt;"&amp;O112)</f>
        <v>8</v>
      </c>
      <c r="I112" s="2">
        <f>_xlfn.AVERAGEIF(A:A,A112,G:G)</f>
        <v>51.43972083333331</v>
      </c>
      <c r="J112" s="2">
        <f t="shared" si="16"/>
        <v>-16.82095416666671</v>
      </c>
      <c r="K112" s="2">
        <f t="shared" si="17"/>
        <v>73.17904583333329</v>
      </c>
      <c r="L112" s="2">
        <f t="shared" si="18"/>
        <v>80.70033690093766</v>
      </c>
      <c r="M112" s="2">
        <f>SUMIF(A:A,A112,L:L)</f>
        <v>2208.3422425383424</v>
      </c>
      <c r="N112" s="3">
        <f t="shared" si="19"/>
        <v>0.036543401356203736</v>
      </c>
      <c r="O112" s="7">
        <f t="shared" si="20"/>
        <v>27.36472147878584</v>
      </c>
      <c r="P112" s="3">
        <f t="shared" si="21"/>
      </c>
      <c r="Q112" s="3">
        <f>IF(ISNUMBER(P112),SUMIF(A:A,A112,P:P),"")</f>
      </c>
      <c r="R112" s="3">
        <f t="shared" si="22"/>
      </c>
      <c r="S112" s="8">
        <f t="shared" si="23"/>
      </c>
    </row>
    <row r="113" spans="1:19" ht="15">
      <c r="A113" s="1">
        <v>34</v>
      </c>
      <c r="B113" s="5">
        <v>0.6458333333333334</v>
      </c>
      <c r="C113" s="1" t="s">
        <v>378</v>
      </c>
      <c r="D113" s="1">
        <v>3</v>
      </c>
      <c r="E113" s="1">
        <v>10</v>
      </c>
      <c r="F113" s="1" t="s">
        <v>20</v>
      </c>
      <c r="G113" s="2">
        <v>40.6431666666667</v>
      </c>
      <c r="H113" s="6">
        <f>1+_xlfn.COUNTIFS(A:A,A113,O:O,"&lt;"&amp;O113)</f>
        <v>7</v>
      </c>
      <c r="I113" s="2">
        <f>_xlfn.AVERAGEIF(A:A,A113,G:G)</f>
        <v>51.43972083333331</v>
      </c>
      <c r="J113" s="2">
        <f t="shared" si="16"/>
        <v>-10.79655416666661</v>
      </c>
      <c r="K113" s="2">
        <f t="shared" si="17"/>
        <v>79.20344583333339</v>
      </c>
      <c r="L113" s="2">
        <f t="shared" si="18"/>
        <v>115.83963178722848</v>
      </c>
      <c r="M113" s="2">
        <f>SUMIF(A:A,A113,L:L)</f>
        <v>2208.3422425383424</v>
      </c>
      <c r="N113" s="3">
        <f t="shared" si="19"/>
        <v>0.05245547069465036</v>
      </c>
      <c r="O113" s="7">
        <f t="shared" si="20"/>
        <v>19.06378851923989</v>
      </c>
      <c r="P113" s="3">
        <f t="shared" si="21"/>
        <v>0.05245547069465036</v>
      </c>
      <c r="Q113" s="3">
        <f>IF(ISNUMBER(P113),SUMIF(A:A,A113,P:P),"")</f>
        <v>0.9634565986437962</v>
      </c>
      <c r="R113" s="3">
        <f t="shared" si="22"/>
        <v>0.054445079071012634</v>
      </c>
      <c r="S113" s="8">
        <f t="shared" si="23"/>
        <v>18.367132844011515</v>
      </c>
    </row>
    <row r="114" spans="1:19" ht="15">
      <c r="A114" s="1">
        <v>24</v>
      </c>
      <c r="B114" s="5">
        <v>0.6486111111111111</v>
      </c>
      <c r="C114" s="1" t="s">
        <v>270</v>
      </c>
      <c r="D114" s="1">
        <v>3</v>
      </c>
      <c r="E114" s="1">
        <v>2</v>
      </c>
      <c r="F114" s="1" t="s">
        <v>292</v>
      </c>
      <c r="G114" s="2">
        <v>61.054133333333304</v>
      </c>
      <c r="H114" s="6">
        <f>1+_xlfn.COUNTIFS(A:A,A114,O:O,"&lt;"&amp;O114)</f>
        <v>1</v>
      </c>
      <c r="I114" s="2">
        <f>_xlfn.AVERAGEIF(A:A,A114,G:G)</f>
        <v>47.538069696969664</v>
      </c>
      <c r="J114" s="2">
        <f t="shared" si="16"/>
        <v>13.51606363636364</v>
      </c>
      <c r="K114" s="2">
        <f t="shared" si="17"/>
        <v>103.51606363636364</v>
      </c>
      <c r="L114" s="2">
        <f t="shared" si="18"/>
        <v>498.18117604486264</v>
      </c>
      <c r="M114" s="2">
        <f>SUMIF(A:A,A114,L:L)</f>
        <v>2902.4635700539116</v>
      </c>
      <c r="N114" s="3">
        <f t="shared" si="19"/>
        <v>0.17164080238072005</v>
      </c>
      <c r="O114" s="7">
        <f t="shared" si="20"/>
        <v>5.82612051522504</v>
      </c>
      <c r="P114" s="3">
        <f t="shared" si="21"/>
        <v>0.17164080238072005</v>
      </c>
      <c r="Q114" s="3">
        <f>IF(ISNUMBER(P114),SUMIF(A:A,A114,P:P),"")</f>
        <v>0.8990048744294951</v>
      </c>
      <c r="R114" s="3">
        <f t="shared" si="22"/>
        <v>0.1909231053832079</v>
      </c>
      <c r="S114" s="8">
        <f t="shared" si="23"/>
        <v>5.237710742200992</v>
      </c>
    </row>
    <row r="115" spans="1:19" ht="15">
      <c r="A115" s="1">
        <v>24</v>
      </c>
      <c r="B115" s="5">
        <v>0.6486111111111111</v>
      </c>
      <c r="C115" s="1" t="s">
        <v>270</v>
      </c>
      <c r="D115" s="1">
        <v>3</v>
      </c>
      <c r="E115" s="1">
        <v>8</v>
      </c>
      <c r="F115" s="1" t="s">
        <v>297</v>
      </c>
      <c r="G115" s="2">
        <v>59.4473333333333</v>
      </c>
      <c r="H115" s="6">
        <f>1+_xlfn.COUNTIFS(A:A,A115,O:O,"&lt;"&amp;O115)</f>
        <v>2</v>
      </c>
      <c r="I115" s="2">
        <f>_xlfn.AVERAGEIF(A:A,A115,G:G)</f>
        <v>47.538069696969664</v>
      </c>
      <c r="J115" s="2">
        <f t="shared" si="16"/>
        <v>11.909263636363633</v>
      </c>
      <c r="K115" s="2">
        <f t="shared" si="17"/>
        <v>101.90926363636363</v>
      </c>
      <c r="L115" s="2">
        <f t="shared" si="18"/>
        <v>452.3950570773925</v>
      </c>
      <c r="M115" s="2">
        <f>SUMIF(A:A,A115,L:L)</f>
        <v>2902.4635700539116</v>
      </c>
      <c r="N115" s="3">
        <f t="shared" si="19"/>
        <v>0.15586588639560067</v>
      </c>
      <c r="O115" s="7">
        <f t="shared" si="20"/>
        <v>6.415772066133293</v>
      </c>
      <c r="P115" s="3">
        <f t="shared" si="21"/>
        <v>0.15586588639560067</v>
      </c>
      <c r="Q115" s="3">
        <f>IF(ISNUMBER(P115),SUMIF(A:A,A115,P:P),"")</f>
        <v>0.8990048744294951</v>
      </c>
      <c r="R115" s="3">
        <f t="shared" si="22"/>
        <v>0.17337601922849702</v>
      </c>
      <c r="S115" s="8">
        <f t="shared" si="23"/>
        <v>5.7678103606824225</v>
      </c>
    </row>
    <row r="116" spans="1:19" ht="15">
      <c r="A116" s="1">
        <v>24</v>
      </c>
      <c r="B116" s="5">
        <v>0.6486111111111111</v>
      </c>
      <c r="C116" s="1" t="s">
        <v>270</v>
      </c>
      <c r="D116" s="1">
        <v>3</v>
      </c>
      <c r="E116" s="1">
        <v>4</v>
      </c>
      <c r="F116" s="1" t="s">
        <v>293</v>
      </c>
      <c r="G116" s="2">
        <v>55.643999999999906</v>
      </c>
      <c r="H116" s="6">
        <f>1+_xlfn.COUNTIFS(A:A,A116,O:O,"&lt;"&amp;O116)</f>
        <v>3</v>
      </c>
      <c r="I116" s="2">
        <f>_xlfn.AVERAGEIF(A:A,A116,G:G)</f>
        <v>47.538069696969664</v>
      </c>
      <c r="J116" s="2">
        <f t="shared" si="16"/>
        <v>8.105930303030242</v>
      </c>
      <c r="K116" s="2">
        <f t="shared" si="17"/>
        <v>98.10593030303025</v>
      </c>
      <c r="L116" s="2">
        <f t="shared" si="18"/>
        <v>360.0906546357356</v>
      </c>
      <c r="M116" s="2">
        <f>SUMIF(A:A,A116,L:L)</f>
        <v>2902.4635700539116</v>
      </c>
      <c r="N116" s="3">
        <f t="shared" si="19"/>
        <v>0.12406379819921293</v>
      </c>
      <c r="O116" s="7">
        <f t="shared" si="20"/>
        <v>8.060369056203408</v>
      </c>
      <c r="P116" s="3">
        <f t="shared" si="21"/>
        <v>0.12406379819921293</v>
      </c>
      <c r="Q116" s="3">
        <f>IF(ISNUMBER(P116),SUMIF(A:A,A116,P:P),"")</f>
        <v>0.8990048744294951</v>
      </c>
      <c r="R116" s="3">
        <f t="shared" si="22"/>
        <v>0.13800125197090096</v>
      </c>
      <c r="S116" s="8">
        <f t="shared" si="23"/>
        <v>7.246311071227533</v>
      </c>
    </row>
    <row r="117" spans="1:19" ht="15">
      <c r="A117" s="1">
        <v>24</v>
      </c>
      <c r="B117" s="5">
        <v>0.6486111111111111</v>
      </c>
      <c r="C117" s="1" t="s">
        <v>270</v>
      </c>
      <c r="D117" s="1">
        <v>3</v>
      </c>
      <c r="E117" s="1">
        <v>1</v>
      </c>
      <c r="F117" s="1" t="s">
        <v>291</v>
      </c>
      <c r="G117" s="2">
        <v>54.99776666666661</v>
      </c>
      <c r="H117" s="6">
        <f>1+_xlfn.COUNTIFS(A:A,A117,O:O,"&lt;"&amp;O117)</f>
        <v>4</v>
      </c>
      <c r="I117" s="2">
        <f>_xlfn.AVERAGEIF(A:A,A117,G:G)</f>
        <v>47.538069696969664</v>
      </c>
      <c r="J117" s="2">
        <f t="shared" si="16"/>
        <v>7.459696969696942</v>
      </c>
      <c r="K117" s="2">
        <f t="shared" si="17"/>
        <v>97.45969696969695</v>
      </c>
      <c r="L117" s="2">
        <f t="shared" si="18"/>
        <v>346.3957190398142</v>
      </c>
      <c r="M117" s="2">
        <f>SUMIF(A:A,A117,L:L)</f>
        <v>2902.4635700539116</v>
      </c>
      <c r="N117" s="3">
        <f t="shared" si="19"/>
        <v>0.11934541491364183</v>
      </c>
      <c r="O117" s="7">
        <f t="shared" si="20"/>
        <v>8.379039954937511</v>
      </c>
      <c r="P117" s="3">
        <f t="shared" si="21"/>
        <v>0.11934541491364183</v>
      </c>
      <c r="Q117" s="3">
        <f>IF(ISNUMBER(P117),SUMIF(A:A,A117,P:P),"")</f>
        <v>0.8990048744294951</v>
      </c>
      <c r="R117" s="3">
        <f t="shared" si="22"/>
        <v>0.13275280068907075</v>
      </c>
      <c r="S117" s="8">
        <f t="shared" si="23"/>
        <v>7.532797762528319</v>
      </c>
    </row>
    <row r="118" spans="1:19" ht="15">
      <c r="A118" s="1">
        <v>24</v>
      </c>
      <c r="B118" s="5">
        <v>0.6486111111111111</v>
      </c>
      <c r="C118" s="1" t="s">
        <v>270</v>
      </c>
      <c r="D118" s="1">
        <v>3</v>
      </c>
      <c r="E118" s="1">
        <v>7</v>
      </c>
      <c r="F118" s="1" t="s">
        <v>296</v>
      </c>
      <c r="G118" s="2">
        <v>54.4341333333333</v>
      </c>
      <c r="H118" s="6">
        <f>1+_xlfn.COUNTIFS(A:A,A118,O:O,"&lt;"&amp;O118)</f>
        <v>5</v>
      </c>
      <c r="I118" s="2">
        <f>_xlfn.AVERAGEIF(A:A,A118,G:G)</f>
        <v>47.538069696969664</v>
      </c>
      <c r="J118" s="2">
        <f t="shared" si="16"/>
        <v>6.896063636363635</v>
      </c>
      <c r="K118" s="2">
        <f t="shared" si="17"/>
        <v>96.89606363636364</v>
      </c>
      <c r="L118" s="2">
        <f t="shared" si="18"/>
        <v>334.8771734519737</v>
      </c>
      <c r="M118" s="2">
        <f>SUMIF(A:A,A118,L:L)</f>
        <v>2902.4635700539116</v>
      </c>
      <c r="N118" s="3">
        <f t="shared" si="19"/>
        <v>0.11537687394496861</v>
      </c>
      <c r="O118" s="7">
        <f t="shared" si="20"/>
        <v>8.66724817381489</v>
      </c>
      <c r="P118" s="3">
        <f t="shared" si="21"/>
        <v>0.11537687394496861</v>
      </c>
      <c r="Q118" s="3">
        <f>IF(ISNUMBER(P118),SUMIF(A:A,A118,P:P),"")</f>
        <v>0.8990048744294951</v>
      </c>
      <c r="R118" s="3">
        <f t="shared" si="22"/>
        <v>0.12833842977568538</v>
      </c>
      <c r="S118" s="8">
        <f t="shared" si="23"/>
        <v>7.791898356149726</v>
      </c>
    </row>
    <row r="119" spans="1:19" ht="15">
      <c r="A119" s="1">
        <v>24</v>
      </c>
      <c r="B119" s="5">
        <v>0.6486111111111111</v>
      </c>
      <c r="C119" s="1" t="s">
        <v>270</v>
      </c>
      <c r="D119" s="1">
        <v>3</v>
      </c>
      <c r="E119" s="1">
        <v>5</v>
      </c>
      <c r="F119" s="1" t="s">
        <v>294</v>
      </c>
      <c r="G119" s="2">
        <v>51.6262333333333</v>
      </c>
      <c r="H119" s="6">
        <f>1+_xlfn.COUNTIFS(A:A,A119,O:O,"&lt;"&amp;O119)</f>
        <v>6</v>
      </c>
      <c r="I119" s="2">
        <f>_xlfn.AVERAGEIF(A:A,A119,G:G)</f>
        <v>47.538069696969664</v>
      </c>
      <c r="J119" s="2">
        <f t="shared" si="16"/>
        <v>4.088163636363639</v>
      </c>
      <c r="K119" s="2">
        <f t="shared" si="17"/>
        <v>94.08816363636365</v>
      </c>
      <c r="L119" s="2">
        <f t="shared" si="18"/>
        <v>282.9555500036005</v>
      </c>
      <c r="M119" s="2">
        <f>SUMIF(A:A,A119,L:L)</f>
        <v>2902.4635700539116</v>
      </c>
      <c r="N119" s="3">
        <f t="shared" si="19"/>
        <v>0.09748806252832477</v>
      </c>
      <c r="O119" s="7">
        <f t="shared" si="20"/>
        <v>10.257666159992194</v>
      </c>
      <c r="P119" s="3">
        <f t="shared" si="21"/>
        <v>0.09748806252832477</v>
      </c>
      <c r="Q119" s="3">
        <f>IF(ISNUMBER(P119),SUMIF(A:A,A119,P:P),"")</f>
        <v>0.8990048744294951</v>
      </c>
      <c r="R119" s="3">
        <f t="shared" si="22"/>
        <v>0.10843997101816641</v>
      </c>
      <c r="S119" s="8">
        <f t="shared" si="23"/>
        <v>9.221691878103462</v>
      </c>
    </row>
    <row r="120" spans="1:19" ht="15">
      <c r="A120" s="1">
        <v>24</v>
      </c>
      <c r="B120" s="5">
        <v>0.6486111111111111</v>
      </c>
      <c r="C120" s="1" t="s">
        <v>270</v>
      </c>
      <c r="D120" s="1">
        <v>3</v>
      </c>
      <c r="E120" s="1">
        <v>6</v>
      </c>
      <c r="F120" s="1" t="s">
        <v>295</v>
      </c>
      <c r="G120" s="2">
        <v>39.9939666666667</v>
      </c>
      <c r="H120" s="6">
        <f>1+_xlfn.COUNTIFS(A:A,A120,O:O,"&lt;"&amp;O120)</f>
        <v>8</v>
      </c>
      <c r="I120" s="2">
        <f>_xlfn.AVERAGEIF(A:A,A120,G:G)</f>
        <v>47.538069696969664</v>
      </c>
      <c r="J120" s="2">
        <f t="shared" si="16"/>
        <v>-7.5441030303029635</v>
      </c>
      <c r="K120" s="2">
        <f t="shared" si="17"/>
        <v>82.45589696969704</v>
      </c>
      <c r="L120" s="2">
        <f t="shared" si="18"/>
        <v>140.8018831362625</v>
      </c>
      <c r="M120" s="2">
        <f>SUMIF(A:A,A120,L:L)</f>
        <v>2902.4635700539116</v>
      </c>
      <c r="N120" s="3">
        <f t="shared" si="19"/>
        <v>0.04851116292689495</v>
      </c>
      <c r="O120" s="7">
        <f t="shared" si="20"/>
        <v>20.613812155090443</v>
      </c>
      <c r="P120" s="3">
        <f t="shared" si="21"/>
        <v>0.04851116292689495</v>
      </c>
      <c r="Q120" s="3">
        <f>IF(ISNUMBER(P120),SUMIF(A:A,A120,P:P),"")</f>
        <v>0.8990048744294951</v>
      </c>
      <c r="R120" s="3">
        <f t="shared" si="22"/>
        <v>0.05396095650502446</v>
      </c>
      <c r="S120" s="8">
        <f t="shared" si="23"/>
        <v>18.53191760800028</v>
      </c>
    </row>
    <row r="121" spans="1:19" ht="15">
      <c r="A121" s="1">
        <v>24</v>
      </c>
      <c r="B121" s="5">
        <v>0.6486111111111111</v>
      </c>
      <c r="C121" s="1" t="s">
        <v>270</v>
      </c>
      <c r="D121" s="1">
        <v>3</v>
      </c>
      <c r="E121" s="1">
        <v>9</v>
      </c>
      <c r="F121" s="1" t="s">
        <v>298</v>
      </c>
      <c r="G121" s="2">
        <v>38.094899999999996</v>
      </c>
      <c r="H121" s="6">
        <f>1+_xlfn.COUNTIFS(A:A,A121,O:O,"&lt;"&amp;O121)</f>
        <v>9</v>
      </c>
      <c r="I121" s="2">
        <f>_xlfn.AVERAGEIF(A:A,A121,G:G)</f>
        <v>47.538069696969664</v>
      </c>
      <c r="J121" s="2">
        <f t="shared" si="16"/>
        <v>-9.443169696969669</v>
      </c>
      <c r="K121" s="2">
        <f t="shared" si="17"/>
        <v>80.55683030303032</v>
      </c>
      <c r="L121" s="2">
        <f t="shared" si="18"/>
        <v>125.63863599817317</v>
      </c>
      <c r="M121" s="2">
        <f>SUMIF(A:A,A121,L:L)</f>
        <v>2902.4635700539116</v>
      </c>
      <c r="N121" s="3">
        <f t="shared" si="19"/>
        <v>0.04328689506888092</v>
      </c>
      <c r="O121" s="7">
        <f t="shared" si="20"/>
        <v>23.101680044473852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24</v>
      </c>
      <c r="B122" s="5">
        <v>0.6486111111111111</v>
      </c>
      <c r="C122" s="1" t="s">
        <v>270</v>
      </c>
      <c r="D122" s="1">
        <v>3</v>
      </c>
      <c r="E122" s="1">
        <v>10</v>
      </c>
      <c r="F122" s="1" t="s">
        <v>299</v>
      </c>
      <c r="G122" s="2">
        <v>45.3040333333333</v>
      </c>
      <c r="H122" s="6">
        <f>1+_xlfn.COUNTIFS(A:A,A122,O:O,"&lt;"&amp;O122)</f>
        <v>7</v>
      </c>
      <c r="I122" s="2">
        <f>_xlfn.AVERAGEIF(A:A,A122,G:G)</f>
        <v>47.538069696969664</v>
      </c>
      <c r="J122" s="2">
        <f t="shared" si="16"/>
        <v>-2.2340363636363634</v>
      </c>
      <c r="K122" s="2">
        <f t="shared" si="17"/>
        <v>87.76596363636364</v>
      </c>
      <c r="L122" s="2">
        <f t="shared" si="18"/>
        <v>193.6316839428588</v>
      </c>
      <c r="M122" s="2">
        <f>SUMIF(A:A,A122,L:L)</f>
        <v>2902.4635700539116</v>
      </c>
      <c r="N122" s="3">
        <f t="shared" si="19"/>
        <v>0.06671287314013116</v>
      </c>
      <c r="O122" s="7">
        <f t="shared" si="20"/>
        <v>14.989610744233552</v>
      </c>
      <c r="P122" s="3">
        <f t="shared" si="21"/>
        <v>0.06671287314013116</v>
      </c>
      <c r="Q122" s="3">
        <f>IF(ISNUMBER(P122),SUMIF(A:A,A122,P:P),"")</f>
        <v>0.8990048744294951</v>
      </c>
      <c r="R122" s="3">
        <f t="shared" si="22"/>
        <v>0.07420746542944708</v>
      </c>
      <c r="S122" s="8">
        <f t="shared" si="23"/>
        <v>13.475733124866695</v>
      </c>
    </row>
    <row r="123" spans="1:19" ht="15">
      <c r="A123" s="1">
        <v>24</v>
      </c>
      <c r="B123" s="5">
        <v>0.6486111111111111</v>
      </c>
      <c r="C123" s="1" t="s">
        <v>270</v>
      </c>
      <c r="D123" s="1">
        <v>3</v>
      </c>
      <c r="E123" s="1">
        <v>11</v>
      </c>
      <c r="F123" s="1" t="s">
        <v>300</v>
      </c>
      <c r="G123" s="2">
        <v>33.5723333333333</v>
      </c>
      <c r="H123" s="6">
        <f>1+_xlfn.COUNTIFS(A:A,A123,O:O,"&lt;"&amp;O123)</f>
        <v>10</v>
      </c>
      <c r="I123" s="2">
        <f>_xlfn.AVERAGEIF(A:A,A123,G:G)</f>
        <v>47.538069696969664</v>
      </c>
      <c r="J123" s="2">
        <f t="shared" si="16"/>
        <v>-13.965736363636367</v>
      </c>
      <c r="K123" s="2">
        <f t="shared" si="17"/>
        <v>76.03426363636363</v>
      </c>
      <c r="L123" s="2">
        <f t="shared" si="18"/>
        <v>95.78018421072431</v>
      </c>
      <c r="M123" s="2">
        <f>SUMIF(A:A,A123,L:L)</f>
        <v>2902.4635700539116</v>
      </c>
      <c r="N123" s="3">
        <f t="shared" si="19"/>
        <v>0.03299961632557037</v>
      </c>
      <c r="O123" s="7">
        <f t="shared" si="20"/>
        <v>30.303382625243774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24</v>
      </c>
      <c r="B124" s="5">
        <v>0.6486111111111111</v>
      </c>
      <c r="C124" s="1" t="s">
        <v>270</v>
      </c>
      <c r="D124" s="1">
        <v>3</v>
      </c>
      <c r="E124" s="1">
        <v>14</v>
      </c>
      <c r="F124" s="1" t="s">
        <v>301</v>
      </c>
      <c r="G124" s="2">
        <v>28.7499333333333</v>
      </c>
      <c r="H124" s="6">
        <f>1+_xlfn.COUNTIFS(A:A,A124,O:O,"&lt;"&amp;O124)</f>
        <v>11</v>
      </c>
      <c r="I124" s="2">
        <f>_xlfn.AVERAGEIF(A:A,A124,G:G)</f>
        <v>47.538069696969664</v>
      </c>
      <c r="J124" s="2">
        <f t="shared" si="16"/>
        <v>-18.788136363636365</v>
      </c>
      <c r="K124" s="2">
        <f t="shared" si="17"/>
        <v>71.21186363636363</v>
      </c>
      <c r="L124" s="2">
        <f t="shared" si="18"/>
        <v>71.71585251251409</v>
      </c>
      <c r="M124" s="2">
        <f>SUMIF(A:A,A124,L:L)</f>
        <v>2902.4635700539116</v>
      </c>
      <c r="N124" s="3">
        <f t="shared" si="19"/>
        <v>0.0247086141760539</v>
      </c>
      <c r="O124" s="7">
        <f t="shared" si="20"/>
        <v>40.47171536512718</v>
      </c>
      <c r="P124" s="3">
        <f t="shared" si="21"/>
      </c>
      <c r="Q124" s="3">
        <f>IF(ISNUMBER(P124),SUMIF(A:A,A124,P:P),"")</f>
      </c>
      <c r="R124" s="3">
        <f t="shared" si="22"/>
      </c>
      <c r="S124" s="8">
        <f t="shared" si="23"/>
      </c>
    </row>
    <row r="125" spans="1:19" ht="15">
      <c r="A125" s="1">
        <v>52</v>
      </c>
      <c r="B125" s="5">
        <v>0.6597222222222222</v>
      </c>
      <c r="C125" s="1" t="s">
        <v>543</v>
      </c>
      <c r="D125" s="1">
        <v>5</v>
      </c>
      <c r="E125" s="1">
        <v>3</v>
      </c>
      <c r="F125" s="1" t="s">
        <v>554</v>
      </c>
      <c r="G125" s="2">
        <v>72.2098</v>
      </c>
      <c r="H125" s="6">
        <f>1+_xlfn.COUNTIFS(A:A,A125,O:O,"&lt;"&amp;O125)</f>
        <v>1</v>
      </c>
      <c r="I125" s="2">
        <f>_xlfn.AVERAGEIF(A:A,A125,G:G)</f>
        <v>48.037518518518525</v>
      </c>
      <c r="J125" s="2">
        <f t="shared" si="16"/>
        <v>24.172281481481477</v>
      </c>
      <c r="K125" s="2">
        <f t="shared" si="17"/>
        <v>114.17228148148148</v>
      </c>
      <c r="L125" s="2">
        <f t="shared" si="18"/>
        <v>944.1989432299533</v>
      </c>
      <c r="M125" s="2">
        <f>SUMIF(A:A,A125,L:L)</f>
        <v>2750.7768237002256</v>
      </c>
      <c r="N125" s="3">
        <f t="shared" si="19"/>
        <v>0.3432481090777324</v>
      </c>
      <c r="O125" s="7">
        <f t="shared" si="20"/>
        <v>2.913344527044543</v>
      </c>
      <c r="P125" s="3">
        <f t="shared" si="21"/>
        <v>0.3432481090777324</v>
      </c>
      <c r="Q125" s="3">
        <f>IF(ISNUMBER(P125),SUMIF(A:A,A125,P:P),"")</f>
        <v>0.9490351607233564</v>
      </c>
      <c r="R125" s="3">
        <f t="shared" si="22"/>
        <v>0.3616811297234847</v>
      </c>
      <c r="S125" s="8">
        <f t="shared" si="23"/>
        <v>2.7648663914662284</v>
      </c>
    </row>
    <row r="126" spans="1:19" ht="15">
      <c r="A126" s="1">
        <v>52</v>
      </c>
      <c r="B126" s="5">
        <v>0.6597222222222222</v>
      </c>
      <c r="C126" s="1" t="s">
        <v>543</v>
      </c>
      <c r="D126" s="1">
        <v>5</v>
      </c>
      <c r="E126" s="1">
        <v>5</v>
      </c>
      <c r="F126" s="1" t="s">
        <v>556</v>
      </c>
      <c r="G126" s="2">
        <v>58.5554333333334</v>
      </c>
      <c r="H126" s="6">
        <f>1+_xlfn.COUNTIFS(A:A,A126,O:O,"&lt;"&amp;O126)</f>
        <v>2</v>
      </c>
      <c r="I126" s="2">
        <f>_xlfn.AVERAGEIF(A:A,A126,G:G)</f>
        <v>48.037518518518525</v>
      </c>
      <c r="J126" s="2">
        <f t="shared" si="16"/>
        <v>10.517914814814873</v>
      </c>
      <c r="K126" s="2">
        <f t="shared" si="17"/>
        <v>100.51791481481487</v>
      </c>
      <c r="L126" s="2">
        <f t="shared" si="18"/>
        <v>416.16211708977244</v>
      </c>
      <c r="M126" s="2">
        <f>SUMIF(A:A,A126,L:L)</f>
        <v>2750.7768237002256</v>
      </c>
      <c r="N126" s="3">
        <f t="shared" si="19"/>
        <v>0.15128894263765433</v>
      </c>
      <c r="O126" s="7">
        <f t="shared" si="20"/>
        <v>6.6098683920017685</v>
      </c>
      <c r="P126" s="3">
        <f t="shared" si="21"/>
        <v>0.15128894263765433</v>
      </c>
      <c r="Q126" s="3">
        <f>IF(ISNUMBER(P126),SUMIF(A:A,A126,P:P),"")</f>
        <v>0.9490351607233564</v>
      </c>
      <c r="R126" s="3">
        <f t="shared" si="22"/>
        <v>0.1594134220720986</v>
      </c>
      <c r="S126" s="8">
        <f t="shared" si="23"/>
        <v>6.272997511763631</v>
      </c>
    </row>
    <row r="127" spans="1:19" ht="15">
      <c r="A127" s="1">
        <v>52</v>
      </c>
      <c r="B127" s="5">
        <v>0.6597222222222222</v>
      </c>
      <c r="C127" s="1" t="s">
        <v>543</v>
      </c>
      <c r="D127" s="1">
        <v>5</v>
      </c>
      <c r="E127" s="1">
        <v>4</v>
      </c>
      <c r="F127" s="1" t="s">
        <v>555</v>
      </c>
      <c r="G127" s="2">
        <v>57.435033333333294</v>
      </c>
      <c r="H127" s="6">
        <f>1+_xlfn.COUNTIFS(A:A,A127,O:O,"&lt;"&amp;O127)</f>
        <v>3</v>
      </c>
      <c r="I127" s="2">
        <f>_xlfn.AVERAGEIF(A:A,A127,G:G)</f>
        <v>48.037518518518525</v>
      </c>
      <c r="J127" s="2">
        <f t="shared" si="16"/>
        <v>9.39751481481477</v>
      </c>
      <c r="K127" s="2">
        <f t="shared" si="17"/>
        <v>99.39751481481477</v>
      </c>
      <c r="L127" s="2">
        <f t="shared" si="18"/>
        <v>389.10564545331346</v>
      </c>
      <c r="M127" s="2">
        <f>SUMIF(A:A,A127,L:L)</f>
        <v>2750.7768237002256</v>
      </c>
      <c r="N127" s="3">
        <f t="shared" si="19"/>
        <v>0.14145300414808112</v>
      </c>
      <c r="O127" s="7">
        <f t="shared" si="20"/>
        <v>7.069485770363298</v>
      </c>
      <c r="P127" s="3">
        <f t="shared" si="21"/>
        <v>0.14145300414808112</v>
      </c>
      <c r="Q127" s="3">
        <f>IF(ISNUMBER(P127),SUMIF(A:A,A127,P:P),"")</f>
        <v>0.9490351607233564</v>
      </c>
      <c r="R127" s="3">
        <f t="shared" si="22"/>
        <v>0.14904927657292</v>
      </c>
      <c r="S127" s="8">
        <f t="shared" si="23"/>
        <v>6.709190564308213</v>
      </c>
    </row>
    <row r="128" spans="1:19" ht="15">
      <c r="A128" s="1">
        <v>52</v>
      </c>
      <c r="B128" s="5">
        <v>0.6597222222222222</v>
      </c>
      <c r="C128" s="1" t="s">
        <v>543</v>
      </c>
      <c r="D128" s="1">
        <v>5</v>
      </c>
      <c r="E128" s="1">
        <v>1</v>
      </c>
      <c r="F128" s="1" t="s">
        <v>552</v>
      </c>
      <c r="G128" s="2">
        <v>53.05069999999999</v>
      </c>
      <c r="H128" s="6">
        <f>1+_xlfn.COUNTIFS(A:A,A128,O:O,"&lt;"&amp;O128)</f>
        <v>4</v>
      </c>
      <c r="I128" s="2">
        <f>_xlfn.AVERAGEIF(A:A,A128,G:G)</f>
        <v>48.037518518518525</v>
      </c>
      <c r="J128" s="2">
        <f t="shared" si="16"/>
        <v>5.0131814814814675</v>
      </c>
      <c r="K128" s="2">
        <f t="shared" si="17"/>
        <v>95.01318148148147</v>
      </c>
      <c r="L128" s="2">
        <f t="shared" si="18"/>
        <v>299.10386536994434</v>
      </c>
      <c r="M128" s="2">
        <f>SUMIF(A:A,A128,L:L)</f>
        <v>2750.7768237002256</v>
      </c>
      <c r="N128" s="3">
        <f t="shared" si="19"/>
        <v>0.10873432653384174</v>
      </c>
      <c r="O128" s="7">
        <f t="shared" si="20"/>
        <v>9.196727766449785</v>
      </c>
      <c r="P128" s="3">
        <f t="shared" si="21"/>
        <v>0.10873432653384174</v>
      </c>
      <c r="Q128" s="3">
        <f>IF(ISNUMBER(P128),SUMIF(A:A,A128,P:P),"")</f>
        <v>0.9490351607233564</v>
      </c>
      <c r="R128" s="3">
        <f t="shared" si="22"/>
        <v>0.11457354904634327</v>
      </c>
      <c r="S128" s="8">
        <f t="shared" si="23"/>
        <v>8.728018013961627</v>
      </c>
    </row>
    <row r="129" spans="1:19" ht="15">
      <c r="A129" s="1">
        <v>52</v>
      </c>
      <c r="B129" s="5">
        <v>0.6597222222222222</v>
      </c>
      <c r="C129" s="1" t="s">
        <v>543</v>
      </c>
      <c r="D129" s="1">
        <v>5</v>
      </c>
      <c r="E129" s="1">
        <v>2</v>
      </c>
      <c r="F129" s="1" t="s">
        <v>553</v>
      </c>
      <c r="G129" s="2">
        <v>50.2771</v>
      </c>
      <c r="H129" s="6">
        <f>1+_xlfn.COUNTIFS(A:A,A129,O:O,"&lt;"&amp;O129)</f>
        <v>5</v>
      </c>
      <c r="I129" s="2">
        <f>_xlfn.AVERAGEIF(A:A,A129,G:G)</f>
        <v>48.037518518518525</v>
      </c>
      <c r="J129" s="2">
        <f t="shared" si="16"/>
        <v>2.2395814814814727</v>
      </c>
      <c r="K129" s="2">
        <f t="shared" si="17"/>
        <v>92.23958148148148</v>
      </c>
      <c r="L129" s="2">
        <f t="shared" si="18"/>
        <v>253.24942911438768</v>
      </c>
      <c r="M129" s="2">
        <f>SUMIF(A:A,A129,L:L)</f>
        <v>2750.7768237002256</v>
      </c>
      <c r="N129" s="3">
        <f t="shared" si="19"/>
        <v>0.09206469493723869</v>
      </c>
      <c r="O129" s="7">
        <f t="shared" si="20"/>
        <v>10.861927046863173</v>
      </c>
      <c r="P129" s="3">
        <f t="shared" si="21"/>
        <v>0.09206469493723869</v>
      </c>
      <c r="Q129" s="3">
        <f>IF(ISNUMBER(P129),SUMIF(A:A,A129,P:P),"")</f>
        <v>0.9490351607233564</v>
      </c>
      <c r="R129" s="3">
        <f t="shared" si="22"/>
        <v>0.09700872923092418</v>
      </c>
      <c r="S129" s="8">
        <f t="shared" si="23"/>
        <v>10.308350680685162</v>
      </c>
    </row>
    <row r="130" spans="1:19" ht="15">
      <c r="A130" s="1">
        <v>52</v>
      </c>
      <c r="B130" s="5">
        <v>0.6597222222222222</v>
      </c>
      <c r="C130" s="1" t="s">
        <v>543</v>
      </c>
      <c r="D130" s="1">
        <v>5</v>
      </c>
      <c r="E130" s="1">
        <v>6</v>
      </c>
      <c r="F130" s="1" t="s">
        <v>557</v>
      </c>
      <c r="G130" s="2">
        <v>43.853666666666705</v>
      </c>
      <c r="H130" s="6">
        <f>1+_xlfn.COUNTIFS(A:A,A130,O:O,"&lt;"&amp;O130)</f>
        <v>6</v>
      </c>
      <c r="I130" s="2">
        <f>_xlfn.AVERAGEIF(A:A,A130,G:G)</f>
        <v>48.037518518518525</v>
      </c>
      <c r="J130" s="2">
        <f t="shared" si="16"/>
        <v>-4.18385185185182</v>
      </c>
      <c r="K130" s="2">
        <f t="shared" si="17"/>
        <v>85.81614814814819</v>
      </c>
      <c r="L130" s="2">
        <f t="shared" si="18"/>
        <v>172.25378592351527</v>
      </c>
      <c r="M130" s="2">
        <f>SUMIF(A:A,A130,L:L)</f>
        <v>2750.7768237002256</v>
      </c>
      <c r="N130" s="3">
        <f t="shared" si="19"/>
        <v>0.06262005133946379</v>
      </c>
      <c r="O130" s="7">
        <f t="shared" si="20"/>
        <v>15.969325776802581</v>
      </c>
      <c r="P130" s="3">
        <f t="shared" si="21"/>
        <v>0.06262005133946379</v>
      </c>
      <c r="Q130" s="3">
        <f>IF(ISNUMBER(P130),SUMIF(A:A,A130,P:P),"")</f>
        <v>0.9490351607233564</v>
      </c>
      <c r="R130" s="3">
        <f t="shared" si="22"/>
        <v>0.06598285704371024</v>
      </c>
      <c r="S130" s="8">
        <f t="shared" si="23"/>
        <v>15.155451655231474</v>
      </c>
    </row>
    <row r="131" spans="1:19" ht="15">
      <c r="A131" s="1">
        <v>52</v>
      </c>
      <c r="B131" s="5">
        <v>0.6597222222222222</v>
      </c>
      <c r="C131" s="1" t="s">
        <v>543</v>
      </c>
      <c r="D131" s="1">
        <v>5</v>
      </c>
      <c r="E131" s="1">
        <v>8</v>
      </c>
      <c r="F131" s="1" t="s">
        <v>559</v>
      </c>
      <c r="G131" s="2">
        <v>39.9775</v>
      </c>
      <c r="H131" s="6">
        <f>1+_xlfn.COUNTIFS(A:A,A131,O:O,"&lt;"&amp;O131)</f>
        <v>7</v>
      </c>
      <c r="I131" s="2">
        <f>_xlfn.AVERAGEIF(A:A,A131,G:G)</f>
        <v>48.037518518518525</v>
      </c>
      <c r="J131" s="2">
        <f t="shared" si="16"/>
        <v>-8.060018518518525</v>
      </c>
      <c r="K131" s="2">
        <f t="shared" si="17"/>
        <v>81.93998148148148</v>
      </c>
      <c r="L131" s="2">
        <f t="shared" si="18"/>
        <v>136.51013881354064</v>
      </c>
      <c r="M131" s="2">
        <f>SUMIF(A:A,A131,L:L)</f>
        <v>2750.7768237002256</v>
      </c>
      <c r="N131" s="3">
        <f t="shared" si="19"/>
        <v>0.0496260320493442</v>
      </c>
      <c r="O131" s="7">
        <f t="shared" si="20"/>
        <v>20.150714427574606</v>
      </c>
      <c r="P131" s="3">
        <f t="shared" si="21"/>
        <v>0.0496260320493442</v>
      </c>
      <c r="Q131" s="3">
        <f>IF(ISNUMBER(P131),SUMIF(A:A,A131,P:P),"")</f>
        <v>0.9490351607233564</v>
      </c>
      <c r="R131" s="3">
        <f t="shared" si="22"/>
        <v>0.052291036310518936</v>
      </c>
      <c r="S131" s="8">
        <f t="shared" si="23"/>
        <v>19.12373650546372</v>
      </c>
    </row>
    <row r="132" spans="1:19" ht="15">
      <c r="A132" s="1">
        <v>52</v>
      </c>
      <c r="B132" s="5">
        <v>0.6597222222222222</v>
      </c>
      <c r="C132" s="1" t="s">
        <v>543</v>
      </c>
      <c r="D132" s="1">
        <v>5</v>
      </c>
      <c r="E132" s="1">
        <v>7</v>
      </c>
      <c r="F132" s="1" t="s">
        <v>558</v>
      </c>
      <c r="G132" s="2">
        <v>32.059433333333295</v>
      </c>
      <c r="H132" s="6">
        <f>1+_xlfn.COUNTIFS(A:A,A132,O:O,"&lt;"&amp;O132)</f>
        <v>8</v>
      </c>
      <c r="I132" s="2">
        <f>_xlfn.AVERAGEIF(A:A,A132,G:G)</f>
        <v>48.037518518518525</v>
      </c>
      <c r="J132" s="2">
        <f t="shared" si="16"/>
        <v>-15.978085185185229</v>
      </c>
      <c r="K132" s="2">
        <f t="shared" si="17"/>
        <v>74.02191481481478</v>
      </c>
      <c r="L132" s="2">
        <f t="shared" si="18"/>
        <v>84.88648461991026</v>
      </c>
      <c r="M132" s="2">
        <f>SUMIF(A:A,A132,L:L)</f>
        <v>2750.7768237002256</v>
      </c>
      <c r="N132" s="3">
        <f t="shared" si="19"/>
        <v>0.0308590954702478</v>
      </c>
      <c r="O132" s="7">
        <f t="shared" si="20"/>
        <v>32.405356824672026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52</v>
      </c>
      <c r="B133" s="5">
        <v>0.6597222222222222</v>
      </c>
      <c r="C133" s="1" t="s">
        <v>543</v>
      </c>
      <c r="D133" s="1">
        <v>5</v>
      </c>
      <c r="E133" s="1">
        <v>9</v>
      </c>
      <c r="F133" s="1" t="s">
        <v>560</v>
      </c>
      <c r="G133" s="2">
        <v>24.919</v>
      </c>
      <c r="H133" s="6">
        <f>1+_xlfn.COUNTIFS(A:A,A133,O:O,"&lt;"&amp;O133)</f>
        <v>9</v>
      </c>
      <c r="I133" s="2">
        <f>_xlfn.AVERAGEIF(A:A,A133,G:G)</f>
        <v>48.037518518518525</v>
      </c>
      <c r="J133" s="2">
        <f t="shared" si="16"/>
        <v>-23.118518518518524</v>
      </c>
      <c r="K133" s="2">
        <f t="shared" si="17"/>
        <v>66.88148148148147</v>
      </c>
      <c r="L133" s="2">
        <f t="shared" si="18"/>
        <v>55.30641408588793</v>
      </c>
      <c r="M133" s="2">
        <f>SUMIF(A:A,A133,L:L)</f>
        <v>2750.7768237002256</v>
      </c>
      <c r="N133" s="3">
        <f t="shared" si="19"/>
        <v>0.020105743806395803</v>
      </c>
      <c r="O133" s="7">
        <f t="shared" si="20"/>
        <v>49.737030851944496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44</v>
      </c>
      <c r="B134" s="5">
        <v>0.6645833333333333</v>
      </c>
      <c r="C134" s="1" t="s">
        <v>473</v>
      </c>
      <c r="D134" s="1">
        <v>2</v>
      </c>
      <c r="E134" s="1">
        <v>1</v>
      </c>
      <c r="F134" s="1" t="s">
        <v>474</v>
      </c>
      <c r="G134" s="2">
        <v>66.5227666666666</v>
      </c>
      <c r="H134" s="6">
        <f>1+_xlfn.COUNTIFS(A:A,A134,O:O,"&lt;"&amp;O134)</f>
        <v>1</v>
      </c>
      <c r="I134" s="2">
        <f>_xlfn.AVERAGEIF(A:A,A134,G:G)</f>
        <v>50.49737777777775</v>
      </c>
      <c r="J134" s="2">
        <f t="shared" si="16"/>
        <v>16.02538888888885</v>
      </c>
      <c r="K134" s="2">
        <f t="shared" si="17"/>
        <v>106.02538888888884</v>
      </c>
      <c r="L134" s="2">
        <f t="shared" si="18"/>
        <v>579.1278896072921</v>
      </c>
      <c r="M134" s="2">
        <f>SUMIF(A:A,A134,L:L)</f>
        <v>2442.278476948428</v>
      </c>
      <c r="N134" s="3">
        <f t="shared" si="19"/>
        <v>0.23712606693848418</v>
      </c>
      <c r="O134" s="7">
        <f t="shared" si="20"/>
        <v>4.217166053951472</v>
      </c>
      <c r="P134" s="3">
        <f t="shared" si="21"/>
        <v>0.23712606693848418</v>
      </c>
      <c r="Q134" s="3">
        <f>IF(ISNUMBER(P134),SUMIF(A:A,A134,P:P),"")</f>
        <v>0.9359041450943025</v>
      </c>
      <c r="R134" s="3">
        <f t="shared" si="22"/>
        <v>0.2533657620616598</v>
      </c>
      <c r="S134" s="8">
        <f t="shared" si="23"/>
        <v>3.9468631904441662</v>
      </c>
    </row>
    <row r="135" spans="1:19" ht="15">
      <c r="A135" s="1">
        <v>44</v>
      </c>
      <c r="B135" s="5">
        <v>0.6645833333333333</v>
      </c>
      <c r="C135" s="1" t="s">
        <v>473</v>
      </c>
      <c r="D135" s="1">
        <v>2</v>
      </c>
      <c r="E135" s="1">
        <v>6</v>
      </c>
      <c r="F135" s="1" t="s">
        <v>479</v>
      </c>
      <c r="G135" s="2">
        <v>62.0776</v>
      </c>
      <c r="H135" s="6">
        <f>1+_xlfn.COUNTIFS(A:A,A135,O:O,"&lt;"&amp;O135)</f>
        <v>2</v>
      </c>
      <c r="I135" s="2">
        <f>_xlfn.AVERAGEIF(A:A,A135,G:G)</f>
        <v>50.49737777777775</v>
      </c>
      <c r="J135" s="2">
        <f t="shared" si="16"/>
        <v>11.580222222222247</v>
      </c>
      <c r="K135" s="2">
        <f t="shared" si="17"/>
        <v>101.58022222222225</v>
      </c>
      <c r="L135" s="2">
        <f t="shared" si="18"/>
        <v>443.5512412173036</v>
      </c>
      <c r="M135" s="2">
        <f>SUMIF(A:A,A135,L:L)</f>
        <v>2442.278476948428</v>
      </c>
      <c r="N135" s="3">
        <f t="shared" si="19"/>
        <v>0.18161370433543308</v>
      </c>
      <c r="O135" s="7">
        <f t="shared" si="20"/>
        <v>5.506192407997146</v>
      </c>
      <c r="P135" s="3">
        <f t="shared" si="21"/>
        <v>0.18161370433543308</v>
      </c>
      <c r="Q135" s="3">
        <f>IF(ISNUMBER(P135),SUMIF(A:A,A135,P:P),"")</f>
        <v>0.9359041450943025</v>
      </c>
      <c r="R135" s="3">
        <f t="shared" si="22"/>
        <v>0.19405160804916996</v>
      </c>
      <c r="S135" s="8">
        <f t="shared" si="23"/>
        <v>5.153268298331308</v>
      </c>
    </row>
    <row r="136" spans="1:19" ht="15">
      <c r="A136" s="1">
        <v>44</v>
      </c>
      <c r="B136" s="5">
        <v>0.6645833333333333</v>
      </c>
      <c r="C136" s="1" t="s">
        <v>473</v>
      </c>
      <c r="D136" s="1">
        <v>2</v>
      </c>
      <c r="E136" s="1">
        <v>9</v>
      </c>
      <c r="F136" s="1" t="s">
        <v>482</v>
      </c>
      <c r="G136" s="2">
        <v>56.31699999999999</v>
      </c>
      <c r="H136" s="6">
        <f>1+_xlfn.COUNTIFS(A:A,A136,O:O,"&lt;"&amp;O136)</f>
        <v>3</v>
      </c>
      <c r="I136" s="2">
        <f>_xlfn.AVERAGEIF(A:A,A136,G:G)</f>
        <v>50.49737777777775</v>
      </c>
      <c r="J136" s="2">
        <f t="shared" si="16"/>
        <v>5.819622222222243</v>
      </c>
      <c r="K136" s="2">
        <f t="shared" si="17"/>
        <v>95.81962222222225</v>
      </c>
      <c r="L136" s="2">
        <f t="shared" si="18"/>
        <v>313.9322923923979</v>
      </c>
      <c r="M136" s="2">
        <f>SUMIF(A:A,A136,L:L)</f>
        <v>2442.278476948428</v>
      </c>
      <c r="N136" s="3">
        <f t="shared" si="19"/>
        <v>0.12854074396325568</v>
      </c>
      <c r="O136" s="7">
        <f t="shared" si="20"/>
        <v>7.779634450270938</v>
      </c>
      <c r="P136" s="3">
        <f t="shared" si="21"/>
        <v>0.12854074396325568</v>
      </c>
      <c r="Q136" s="3">
        <f>IF(ISNUMBER(P136),SUMIF(A:A,A136,P:P),"")</f>
        <v>0.9359041450943025</v>
      </c>
      <c r="R136" s="3">
        <f t="shared" si="22"/>
        <v>0.13734391992708164</v>
      </c>
      <c r="S136" s="8">
        <f t="shared" si="23"/>
        <v>7.280992129327006</v>
      </c>
    </row>
    <row r="137" spans="1:19" ht="15">
      <c r="A137" s="1">
        <v>44</v>
      </c>
      <c r="B137" s="5">
        <v>0.6645833333333333</v>
      </c>
      <c r="C137" s="1" t="s">
        <v>473</v>
      </c>
      <c r="D137" s="1">
        <v>2</v>
      </c>
      <c r="E137" s="1">
        <v>8</v>
      </c>
      <c r="F137" s="1" t="s">
        <v>481</v>
      </c>
      <c r="G137" s="2">
        <v>55.018666666666604</v>
      </c>
      <c r="H137" s="6">
        <f>1+_xlfn.COUNTIFS(A:A,A137,O:O,"&lt;"&amp;O137)</f>
        <v>4</v>
      </c>
      <c r="I137" s="2">
        <f>_xlfn.AVERAGEIF(A:A,A137,G:G)</f>
        <v>50.49737777777775</v>
      </c>
      <c r="J137" s="2">
        <f t="shared" si="16"/>
        <v>4.521288888888854</v>
      </c>
      <c r="K137" s="2">
        <f t="shared" si="17"/>
        <v>94.52128888888885</v>
      </c>
      <c r="L137" s="2">
        <f t="shared" si="18"/>
        <v>290.40524187844187</v>
      </c>
      <c r="M137" s="2">
        <f>SUMIF(A:A,A137,L:L)</f>
        <v>2442.278476948428</v>
      </c>
      <c r="N137" s="3">
        <f t="shared" si="19"/>
        <v>0.11890750568350285</v>
      </c>
      <c r="O137" s="7">
        <f t="shared" si="20"/>
        <v>8.40989804850258</v>
      </c>
      <c r="P137" s="3">
        <f t="shared" si="21"/>
        <v>0.11890750568350285</v>
      </c>
      <c r="Q137" s="3">
        <f>IF(ISNUMBER(P137),SUMIF(A:A,A137,P:P),"")</f>
        <v>0.9359041450943025</v>
      </c>
      <c r="R137" s="3">
        <f t="shared" si="22"/>
        <v>0.12705094459382016</v>
      </c>
      <c r="S137" s="8">
        <f t="shared" si="23"/>
        <v>7.87085844341405</v>
      </c>
    </row>
    <row r="138" spans="1:19" ht="15">
      <c r="A138" s="1">
        <v>44</v>
      </c>
      <c r="B138" s="5">
        <v>0.6645833333333333</v>
      </c>
      <c r="C138" s="1" t="s">
        <v>473</v>
      </c>
      <c r="D138" s="1">
        <v>2</v>
      </c>
      <c r="E138" s="1">
        <v>5</v>
      </c>
      <c r="F138" s="1" t="s">
        <v>478</v>
      </c>
      <c r="G138" s="2">
        <v>53.968366666666704</v>
      </c>
      <c r="H138" s="6">
        <f>1+_xlfn.COUNTIFS(A:A,A138,O:O,"&lt;"&amp;O138)</f>
        <v>5</v>
      </c>
      <c r="I138" s="2">
        <f>_xlfn.AVERAGEIF(A:A,A138,G:G)</f>
        <v>50.49737777777775</v>
      </c>
      <c r="J138" s="2">
        <f t="shared" si="16"/>
        <v>3.4709888888889537</v>
      </c>
      <c r="K138" s="2">
        <f t="shared" si="17"/>
        <v>93.47098888888895</v>
      </c>
      <c r="L138" s="2">
        <f t="shared" si="18"/>
        <v>272.6691984971333</v>
      </c>
      <c r="M138" s="2">
        <f>SUMIF(A:A,A138,L:L)</f>
        <v>2442.278476948428</v>
      </c>
      <c r="N138" s="3">
        <f t="shared" si="19"/>
        <v>0.1116454167985902</v>
      </c>
      <c r="O138" s="7">
        <f t="shared" si="20"/>
        <v>8.956928360113636</v>
      </c>
      <c r="P138" s="3">
        <f t="shared" si="21"/>
        <v>0.1116454167985902</v>
      </c>
      <c r="Q138" s="3">
        <f>IF(ISNUMBER(P138),SUMIF(A:A,A138,P:P),"")</f>
        <v>0.9359041450943025</v>
      </c>
      <c r="R138" s="3">
        <f t="shared" si="22"/>
        <v>0.1192915079859388</v>
      </c>
      <c r="S138" s="8">
        <f t="shared" si="23"/>
        <v>8.382826379543065</v>
      </c>
    </row>
    <row r="139" spans="1:19" ht="15">
      <c r="A139" s="1">
        <v>44</v>
      </c>
      <c r="B139" s="5">
        <v>0.6645833333333333</v>
      </c>
      <c r="C139" s="1" t="s">
        <v>473</v>
      </c>
      <c r="D139" s="1">
        <v>2</v>
      </c>
      <c r="E139" s="1">
        <v>4</v>
      </c>
      <c r="F139" s="1" t="s">
        <v>477</v>
      </c>
      <c r="G139" s="2">
        <v>52.594566666666594</v>
      </c>
      <c r="H139" s="6">
        <f>1+_xlfn.COUNTIFS(A:A,A139,O:O,"&lt;"&amp;O139)</f>
        <v>6</v>
      </c>
      <c r="I139" s="2">
        <f>_xlfn.AVERAGEIF(A:A,A139,G:G)</f>
        <v>50.49737777777775</v>
      </c>
      <c r="J139" s="2">
        <f t="shared" si="16"/>
        <v>2.0971888888888444</v>
      </c>
      <c r="K139" s="2">
        <f t="shared" si="17"/>
        <v>92.09718888888884</v>
      </c>
      <c r="L139" s="2">
        <f t="shared" si="18"/>
        <v>251.09499491621733</v>
      </c>
      <c r="M139" s="2">
        <f>SUMIF(A:A,A139,L:L)</f>
        <v>2442.278476948428</v>
      </c>
      <c r="N139" s="3">
        <f t="shared" si="19"/>
        <v>0.1028117789540343</v>
      </c>
      <c r="O139" s="7">
        <f t="shared" si="20"/>
        <v>9.726511983097636</v>
      </c>
      <c r="P139" s="3">
        <f t="shared" si="21"/>
        <v>0.1028117789540343</v>
      </c>
      <c r="Q139" s="3">
        <f>IF(ISNUMBER(P139),SUMIF(A:A,A139,P:P),"")</f>
        <v>0.9359041450943025</v>
      </c>
      <c r="R139" s="3">
        <f t="shared" si="22"/>
        <v>0.10985289411628249</v>
      </c>
      <c r="S139" s="8">
        <f t="shared" si="23"/>
        <v>9.103082882290483</v>
      </c>
    </row>
    <row r="140" spans="1:19" ht="15">
      <c r="A140" s="1">
        <v>44</v>
      </c>
      <c r="B140" s="5">
        <v>0.6645833333333333</v>
      </c>
      <c r="C140" s="1" t="s">
        <v>473</v>
      </c>
      <c r="D140" s="1">
        <v>2</v>
      </c>
      <c r="E140" s="1">
        <v>7</v>
      </c>
      <c r="F140" s="1" t="s">
        <v>480</v>
      </c>
      <c r="G140" s="2">
        <v>42.246733333333296</v>
      </c>
      <c r="H140" s="6">
        <f>1+_xlfn.COUNTIFS(A:A,A140,O:O,"&lt;"&amp;O140)</f>
        <v>7</v>
      </c>
      <c r="I140" s="2">
        <f>_xlfn.AVERAGEIF(A:A,A140,G:G)</f>
        <v>50.49737777777775</v>
      </c>
      <c r="J140" s="2">
        <f t="shared" si="16"/>
        <v>-8.250644444444454</v>
      </c>
      <c r="K140" s="2">
        <f t="shared" si="17"/>
        <v>81.74935555555555</v>
      </c>
      <c r="L140" s="2">
        <f t="shared" si="18"/>
        <v>134.95769154184788</v>
      </c>
      <c r="M140" s="2">
        <f>SUMIF(A:A,A140,L:L)</f>
        <v>2442.278476948428</v>
      </c>
      <c r="N140" s="3">
        <f t="shared" si="19"/>
        <v>0.05525892842100238</v>
      </c>
      <c r="O140" s="7">
        <f t="shared" si="20"/>
        <v>18.096623090141716</v>
      </c>
      <c r="P140" s="3">
        <f t="shared" si="21"/>
        <v>0.05525892842100238</v>
      </c>
      <c r="Q140" s="3">
        <f>IF(ISNUMBER(P140),SUMIF(A:A,A140,P:P),"")</f>
        <v>0.9359041450943025</v>
      </c>
      <c r="R140" s="3">
        <f t="shared" si="22"/>
        <v>0.05904336326604734</v>
      </c>
      <c r="S140" s="8">
        <f t="shared" si="23"/>
        <v>16.936704562272897</v>
      </c>
    </row>
    <row r="141" spans="1:19" ht="15">
      <c r="A141" s="1">
        <v>44</v>
      </c>
      <c r="B141" s="5">
        <v>0.6645833333333333</v>
      </c>
      <c r="C141" s="1" t="s">
        <v>473</v>
      </c>
      <c r="D141" s="1">
        <v>2</v>
      </c>
      <c r="E141" s="1">
        <v>2</v>
      </c>
      <c r="F141" s="1" t="s">
        <v>475</v>
      </c>
      <c r="G141" s="2">
        <v>29.686</v>
      </c>
      <c r="H141" s="6">
        <f>1+_xlfn.COUNTIFS(A:A,A141,O:O,"&lt;"&amp;O141)</f>
        <v>9</v>
      </c>
      <c r="I141" s="2">
        <f>_xlfn.AVERAGEIF(A:A,A141,G:G)</f>
        <v>50.49737777777775</v>
      </c>
      <c r="J141" s="2">
        <f t="shared" si="16"/>
        <v>-20.81137777777775</v>
      </c>
      <c r="K141" s="2">
        <f t="shared" si="17"/>
        <v>69.18862222222225</v>
      </c>
      <c r="L141" s="2">
        <f t="shared" si="18"/>
        <v>63.51761908599865</v>
      </c>
      <c r="M141" s="2">
        <f>SUMIF(A:A,A141,L:L)</f>
        <v>2442.278476948428</v>
      </c>
      <c r="N141" s="3">
        <f t="shared" si="19"/>
        <v>0.026007525221023318</v>
      </c>
      <c r="O141" s="7">
        <f t="shared" si="20"/>
        <v>38.45040969879152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44</v>
      </c>
      <c r="B142" s="5">
        <v>0.6645833333333333</v>
      </c>
      <c r="C142" s="1" t="s">
        <v>473</v>
      </c>
      <c r="D142" s="1">
        <v>2</v>
      </c>
      <c r="E142" s="1">
        <v>3</v>
      </c>
      <c r="F142" s="1" t="s">
        <v>476</v>
      </c>
      <c r="G142" s="2">
        <v>36.0447</v>
      </c>
      <c r="H142" s="6">
        <f>1+_xlfn.COUNTIFS(A:A,A142,O:O,"&lt;"&amp;O142)</f>
        <v>8</v>
      </c>
      <c r="I142" s="2">
        <f>_xlfn.AVERAGEIF(A:A,A142,G:G)</f>
        <v>50.49737777777775</v>
      </c>
      <c r="J142" s="2">
        <f t="shared" si="16"/>
        <v>-14.452677777777751</v>
      </c>
      <c r="K142" s="2">
        <f t="shared" si="17"/>
        <v>75.54732222222225</v>
      </c>
      <c r="L142" s="2">
        <f t="shared" si="18"/>
        <v>93.02230781179516</v>
      </c>
      <c r="M142" s="2">
        <f>SUMIF(A:A,A142,L:L)</f>
        <v>2442.278476948428</v>
      </c>
      <c r="N142" s="3">
        <f t="shared" si="19"/>
        <v>0.03808832968467398</v>
      </c>
      <c r="O142" s="7">
        <f t="shared" si="20"/>
        <v>26.25476119007605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19</v>
      </c>
      <c r="B143" s="5">
        <v>0.6701388888888888</v>
      </c>
      <c r="C143" s="1" t="s">
        <v>160</v>
      </c>
      <c r="D143" s="1">
        <v>6</v>
      </c>
      <c r="E143" s="1">
        <v>1</v>
      </c>
      <c r="F143" s="1" t="s">
        <v>229</v>
      </c>
      <c r="G143" s="2">
        <v>73.888</v>
      </c>
      <c r="H143" s="6">
        <f>1+_xlfn.COUNTIFS(A:A,A143,O:O,"&lt;"&amp;O143)</f>
        <v>1</v>
      </c>
      <c r="I143" s="2">
        <f>_xlfn.AVERAGEIF(A:A,A143,G:G)</f>
        <v>52.01102142857142</v>
      </c>
      <c r="J143" s="2">
        <f t="shared" si="16"/>
        <v>21.876978571428587</v>
      </c>
      <c r="K143" s="2">
        <f t="shared" si="17"/>
        <v>111.8769785714286</v>
      </c>
      <c r="L143" s="2">
        <f t="shared" si="18"/>
        <v>822.7222955632849</v>
      </c>
      <c r="M143" s="2">
        <f>SUMIF(A:A,A143,L:L)</f>
        <v>3816.904479221919</v>
      </c>
      <c r="N143" s="3">
        <f t="shared" si="19"/>
        <v>0.21554699627458268</v>
      </c>
      <c r="O143" s="7">
        <f t="shared" si="20"/>
        <v>4.639359477439028</v>
      </c>
      <c r="P143" s="3">
        <f t="shared" si="21"/>
        <v>0.21554699627458268</v>
      </c>
      <c r="Q143" s="3">
        <f>IF(ISNUMBER(P143),SUMIF(A:A,A143,P:P),"")</f>
        <v>0.8910892380742713</v>
      </c>
      <c r="R143" s="3">
        <f t="shared" si="22"/>
        <v>0.2418915940903969</v>
      </c>
      <c r="S143" s="8">
        <f t="shared" si="23"/>
        <v>4.134083301903793</v>
      </c>
    </row>
    <row r="144" spans="1:19" ht="15">
      <c r="A144" s="1">
        <v>19</v>
      </c>
      <c r="B144" s="5">
        <v>0.6701388888888888</v>
      </c>
      <c r="C144" s="1" t="s">
        <v>160</v>
      </c>
      <c r="D144" s="1">
        <v>6</v>
      </c>
      <c r="E144" s="1">
        <v>2</v>
      </c>
      <c r="F144" s="1" t="s">
        <v>230</v>
      </c>
      <c r="G144" s="2">
        <v>61.8275</v>
      </c>
      <c r="H144" s="6">
        <f>1+_xlfn.COUNTIFS(A:A,A144,O:O,"&lt;"&amp;O144)</f>
        <v>2</v>
      </c>
      <c r="I144" s="2">
        <f>_xlfn.AVERAGEIF(A:A,A144,G:G)</f>
        <v>52.01102142857142</v>
      </c>
      <c r="J144" s="2">
        <f t="shared" si="16"/>
        <v>9.816478571428583</v>
      </c>
      <c r="K144" s="2">
        <f t="shared" si="17"/>
        <v>99.81647857142858</v>
      </c>
      <c r="L144" s="2">
        <f t="shared" si="18"/>
        <v>399.01089180960275</v>
      </c>
      <c r="M144" s="2">
        <f>SUMIF(A:A,A144,L:L)</f>
        <v>3816.904479221919</v>
      </c>
      <c r="N144" s="3">
        <f t="shared" si="19"/>
        <v>0.10453782482157942</v>
      </c>
      <c r="O144" s="7">
        <f t="shared" si="20"/>
        <v>9.565915511507496</v>
      </c>
      <c r="P144" s="3">
        <f t="shared" si="21"/>
        <v>0.10453782482157942</v>
      </c>
      <c r="Q144" s="3">
        <f>IF(ISNUMBER(P144),SUMIF(A:A,A144,P:P),"")</f>
        <v>0.8910892380742713</v>
      </c>
      <c r="R144" s="3">
        <f t="shared" si="22"/>
        <v>0.11731465307278945</v>
      </c>
      <c r="S144" s="8">
        <f t="shared" si="23"/>
        <v>8.524084364632069</v>
      </c>
    </row>
    <row r="145" spans="1:19" ht="15">
      <c r="A145" s="1">
        <v>19</v>
      </c>
      <c r="B145" s="5">
        <v>0.6701388888888888</v>
      </c>
      <c r="C145" s="1" t="s">
        <v>160</v>
      </c>
      <c r="D145" s="1">
        <v>6</v>
      </c>
      <c r="E145" s="1">
        <v>6</v>
      </c>
      <c r="F145" s="1" t="s">
        <v>234</v>
      </c>
      <c r="G145" s="2">
        <v>59.455999999999996</v>
      </c>
      <c r="H145" s="6">
        <f>1+_xlfn.COUNTIFS(A:A,A145,O:O,"&lt;"&amp;O145)</f>
        <v>3</v>
      </c>
      <c r="I145" s="2">
        <f>_xlfn.AVERAGEIF(A:A,A145,G:G)</f>
        <v>52.01102142857142</v>
      </c>
      <c r="J145" s="2">
        <f t="shared" si="16"/>
        <v>7.444978571428578</v>
      </c>
      <c r="K145" s="2">
        <f t="shared" si="17"/>
        <v>97.44497857142858</v>
      </c>
      <c r="L145" s="2">
        <f t="shared" si="18"/>
        <v>346.089950663231</v>
      </c>
      <c r="M145" s="2">
        <f>SUMIF(A:A,A145,L:L)</f>
        <v>3816.904479221919</v>
      </c>
      <c r="N145" s="3">
        <f t="shared" si="19"/>
        <v>0.09067293995625007</v>
      </c>
      <c r="O145" s="7">
        <f t="shared" si="20"/>
        <v>11.028648684850216</v>
      </c>
      <c r="P145" s="3">
        <f t="shared" si="21"/>
        <v>0.09067293995625007</v>
      </c>
      <c r="Q145" s="3">
        <f>IF(ISNUMBER(P145),SUMIF(A:A,A145,P:P),"")</f>
        <v>0.8910892380742713</v>
      </c>
      <c r="R145" s="3">
        <f t="shared" si="22"/>
        <v>0.10175517342371111</v>
      </c>
      <c r="S145" s="8">
        <f t="shared" si="23"/>
        <v>9.827510153571993</v>
      </c>
    </row>
    <row r="146" spans="1:19" ht="15">
      <c r="A146" s="1">
        <v>19</v>
      </c>
      <c r="B146" s="5">
        <v>0.6701388888888888</v>
      </c>
      <c r="C146" s="1" t="s">
        <v>160</v>
      </c>
      <c r="D146" s="1">
        <v>6</v>
      </c>
      <c r="E146" s="1">
        <v>3</v>
      </c>
      <c r="F146" s="1" t="s">
        <v>231</v>
      </c>
      <c r="G146" s="2">
        <v>58.973866666666694</v>
      </c>
      <c r="H146" s="6">
        <f>1+_xlfn.COUNTIFS(A:A,A146,O:O,"&lt;"&amp;O146)</f>
        <v>4</v>
      </c>
      <c r="I146" s="2">
        <f>_xlfn.AVERAGEIF(A:A,A146,G:G)</f>
        <v>52.01102142857142</v>
      </c>
      <c r="J146" s="2">
        <f t="shared" si="16"/>
        <v>6.962845238095277</v>
      </c>
      <c r="K146" s="2">
        <f t="shared" si="17"/>
        <v>96.96284523809527</v>
      </c>
      <c r="L146" s="2">
        <f t="shared" si="18"/>
        <v>336.2216833504338</v>
      </c>
      <c r="M146" s="2">
        <f>SUMIF(A:A,A146,L:L)</f>
        <v>3816.904479221919</v>
      </c>
      <c r="N146" s="3">
        <f t="shared" si="19"/>
        <v>0.08808752882885167</v>
      </c>
      <c r="O146" s="7">
        <f t="shared" si="20"/>
        <v>11.352344801758884</v>
      </c>
      <c r="P146" s="3">
        <f t="shared" si="21"/>
        <v>0.08808752882885167</v>
      </c>
      <c r="Q146" s="3">
        <f>IF(ISNUMBER(P146),SUMIF(A:A,A146,P:P),"")</f>
        <v>0.8910892380742713</v>
      </c>
      <c r="R146" s="3">
        <f t="shared" si="22"/>
        <v>0.09885376802352276</v>
      </c>
      <c r="S146" s="8">
        <f t="shared" si="23"/>
        <v>10.115952279755739</v>
      </c>
    </row>
    <row r="147" spans="1:19" ht="15">
      <c r="A147" s="1">
        <v>19</v>
      </c>
      <c r="B147" s="5">
        <v>0.6701388888888888</v>
      </c>
      <c r="C147" s="1" t="s">
        <v>160</v>
      </c>
      <c r="D147" s="1">
        <v>6</v>
      </c>
      <c r="E147" s="1">
        <v>11</v>
      </c>
      <c r="F147" s="1" t="s">
        <v>239</v>
      </c>
      <c r="G147" s="2">
        <v>58.715966666666596</v>
      </c>
      <c r="H147" s="6">
        <f>1+_xlfn.COUNTIFS(A:A,A147,O:O,"&lt;"&amp;O147)</f>
        <v>5</v>
      </c>
      <c r="I147" s="2">
        <f>_xlfn.AVERAGEIF(A:A,A147,G:G)</f>
        <v>52.01102142857142</v>
      </c>
      <c r="J147" s="2">
        <f t="shared" si="16"/>
        <v>6.704945238095178</v>
      </c>
      <c r="K147" s="2">
        <f t="shared" si="17"/>
        <v>96.70494523809518</v>
      </c>
      <c r="L147" s="2">
        <f t="shared" si="18"/>
        <v>331.0590354427642</v>
      </c>
      <c r="M147" s="2">
        <f>SUMIF(A:A,A147,L:L)</f>
        <v>3816.904479221919</v>
      </c>
      <c r="N147" s="3">
        <f t="shared" si="19"/>
        <v>0.08673495426593726</v>
      </c>
      <c r="O147" s="7">
        <f t="shared" si="20"/>
        <v>11.529377152075378</v>
      </c>
      <c r="P147" s="3">
        <f t="shared" si="21"/>
        <v>0.08673495426593726</v>
      </c>
      <c r="Q147" s="3">
        <f>IF(ISNUMBER(P147),SUMIF(A:A,A147,P:P),"")</f>
        <v>0.8910892380742713</v>
      </c>
      <c r="R147" s="3">
        <f t="shared" si="22"/>
        <v>0.09733587901182575</v>
      </c>
      <c r="S147" s="8">
        <f t="shared" si="23"/>
        <v>10.27370390191376</v>
      </c>
    </row>
    <row r="148" spans="1:19" ht="15">
      <c r="A148" s="1">
        <v>19</v>
      </c>
      <c r="B148" s="5">
        <v>0.6701388888888888</v>
      </c>
      <c r="C148" s="1" t="s">
        <v>160</v>
      </c>
      <c r="D148" s="1">
        <v>6</v>
      </c>
      <c r="E148" s="1">
        <v>5</v>
      </c>
      <c r="F148" s="1" t="s">
        <v>233</v>
      </c>
      <c r="G148" s="2">
        <v>55.8712666666667</v>
      </c>
      <c r="H148" s="6">
        <f>1+_xlfn.COUNTIFS(A:A,A148,O:O,"&lt;"&amp;O148)</f>
        <v>6</v>
      </c>
      <c r="I148" s="2">
        <f>_xlfn.AVERAGEIF(A:A,A148,G:G)</f>
        <v>52.01102142857142</v>
      </c>
      <c r="J148" s="2">
        <f t="shared" si="16"/>
        <v>3.860245238095281</v>
      </c>
      <c r="K148" s="2">
        <f t="shared" si="17"/>
        <v>93.86024523809527</v>
      </c>
      <c r="L148" s="2">
        <f t="shared" si="18"/>
        <v>279.11244080905857</v>
      </c>
      <c r="M148" s="2">
        <f>SUMIF(A:A,A148,L:L)</f>
        <v>3816.904479221919</v>
      </c>
      <c r="N148" s="3">
        <f t="shared" si="19"/>
        <v>0.07312534079080649</v>
      </c>
      <c r="O148" s="7">
        <f t="shared" si="20"/>
        <v>13.675149943721324</v>
      </c>
      <c r="P148" s="3">
        <f t="shared" si="21"/>
        <v>0.07312534079080649</v>
      </c>
      <c r="Q148" s="3">
        <f>IF(ISNUMBER(P148),SUMIF(A:A,A148,P:P),"")</f>
        <v>0.8910892380742713</v>
      </c>
      <c r="R148" s="3">
        <f t="shared" si="22"/>
        <v>0.0820628705480018</v>
      </c>
      <c r="S148" s="8">
        <f t="shared" si="23"/>
        <v>12.185778943902049</v>
      </c>
    </row>
    <row r="149" spans="1:19" ht="15">
      <c r="A149" s="1">
        <v>19</v>
      </c>
      <c r="B149" s="5">
        <v>0.6701388888888888</v>
      </c>
      <c r="C149" s="1" t="s">
        <v>160</v>
      </c>
      <c r="D149" s="1">
        <v>6</v>
      </c>
      <c r="E149" s="1">
        <v>8</v>
      </c>
      <c r="F149" s="1" t="s">
        <v>236</v>
      </c>
      <c r="G149" s="2">
        <v>54.1649</v>
      </c>
      <c r="H149" s="6">
        <f>1+_xlfn.COUNTIFS(A:A,A149,O:O,"&lt;"&amp;O149)</f>
        <v>7</v>
      </c>
      <c r="I149" s="2">
        <f>_xlfn.AVERAGEIF(A:A,A149,G:G)</f>
        <v>52.01102142857142</v>
      </c>
      <c r="J149" s="2">
        <f t="shared" si="16"/>
        <v>2.153878571428585</v>
      </c>
      <c r="K149" s="2">
        <f t="shared" si="17"/>
        <v>92.15387857142858</v>
      </c>
      <c r="L149" s="2">
        <f t="shared" si="18"/>
        <v>251.95051880567127</v>
      </c>
      <c r="M149" s="2">
        <f>SUMIF(A:A,A149,L:L)</f>
        <v>3816.904479221919</v>
      </c>
      <c r="N149" s="3">
        <f t="shared" si="19"/>
        <v>0.06600912340804288</v>
      </c>
      <c r="O149" s="7">
        <f t="shared" si="20"/>
        <v>15.149420994706848</v>
      </c>
      <c r="P149" s="3">
        <f t="shared" si="21"/>
        <v>0.06600912340804288</v>
      </c>
      <c r="Q149" s="3">
        <f>IF(ISNUMBER(P149),SUMIF(A:A,A149,P:P),"")</f>
        <v>0.8910892380742713</v>
      </c>
      <c r="R149" s="3">
        <f t="shared" si="22"/>
        <v>0.07407689442046779</v>
      </c>
      <c r="S149" s="8">
        <f t="shared" si="23"/>
        <v>13.499486011439693</v>
      </c>
    </row>
    <row r="150" spans="1:19" ht="15">
      <c r="A150" s="1">
        <v>19</v>
      </c>
      <c r="B150" s="5">
        <v>0.6701388888888888</v>
      </c>
      <c r="C150" s="1" t="s">
        <v>160</v>
      </c>
      <c r="D150" s="1">
        <v>6</v>
      </c>
      <c r="E150" s="1">
        <v>7</v>
      </c>
      <c r="F150" s="1" t="s">
        <v>235</v>
      </c>
      <c r="G150" s="2">
        <v>52.24793333333329</v>
      </c>
      <c r="H150" s="6">
        <f>1+_xlfn.COUNTIFS(A:A,A150,O:O,"&lt;"&amp;O150)</f>
        <v>8</v>
      </c>
      <c r="I150" s="2">
        <f>_xlfn.AVERAGEIF(A:A,A150,G:G)</f>
        <v>52.01102142857142</v>
      </c>
      <c r="J150" s="2">
        <f t="shared" si="16"/>
        <v>0.2369119047618753</v>
      </c>
      <c r="K150" s="2">
        <f t="shared" si="17"/>
        <v>90.23691190476188</v>
      </c>
      <c r="L150" s="2">
        <f t="shared" si="18"/>
        <v>224.57611999659488</v>
      </c>
      <c r="M150" s="2">
        <f>SUMIF(A:A,A150,L:L)</f>
        <v>3816.904479221919</v>
      </c>
      <c r="N150" s="3">
        <f t="shared" si="19"/>
        <v>0.058837238715068664</v>
      </c>
      <c r="O150" s="7">
        <f t="shared" si="20"/>
        <v>16.996038934503776</v>
      </c>
      <c r="P150" s="3">
        <f t="shared" si="21"/>
        <v>0.058837238715068664</v>
      </c>
      <c r="Q150" s="3">
        <f>IF(ISNUMBER(P150),SUMIF(A:A,A150,P:P),"")</f>
        <v>0.8910892380742713</v>
      </c>
      <c r="R150" s="3">
        <f t="shared" si="22"/>
        <v>0.06602844720941928</v>
      </c>
      <c r="S150" s="8">
        <f t="shared" si="23"/>
        <v>15.144987384427619</v>
      </c>
    </row>
    <row r="151" spans="1:19" ht="15">
      <c r="A151" s="1">
        <v>19</v>
      </c>
      <c r="B151" s="5">
        <v>0.6701388888888888</v>
      </c>
      <c r="C151" s="1" t="s">
        <v>160</v>
      </c>
      <c r="D151" s="1">
        <v>6</v>
      </c>
      <c r="E151" s="1">
        <v>14</v>
      </c>
      <c r="F151" s="1" t="s">
        <v>242</v>
      </c>
      <c r="G151" s="2">
        <v>51.93489999999999</v>
      </c>
      <c r="H151" s="6">
        <f>1+_xlfn.COUNTIFS(A:A,A151,O:O,"&lt;"&amp;O151)</f>
        <v>9</v>
      </c>
      <c r="I151" s="2">
        <f>_xlfn.AVERAGEIF(A:A,A151,G:G)</f>
        <v>52.01102142857142</v>
      </c>
      <c r="J151" s="2">
        <f t="shared" si="16"/>
        <v>-0.07612142857142601</v>
      </c>
      <c r="K151" s="2">
        <f t="shared" si="17"/>
        <v>89.92387857142857</v>
      </c>
      <c r="L151" s="2">
        <f t="shared" si="18"/>
        <v>220.39749561056163</v>
      </c>
      <c r="M151" s="2">
        <f>SUMIF(A:A,A151,L:L)</f>
        <v>3816.904479221919</v>
      </c>
      <c r="N151" s="3">
        <f t="shared" si="19"/>
        <v>0.057742470845246294</v>
      </c>
      <c r="O151" s="7">
        <f t="shared" si="20"/>
        <v>17.31827518569594</v>
      </c>
      <c r="P151" s="3">
        <f t="shared" si="21"/>
        <v>0.057742470845246294</v>
      </c>
      <c r="Q151" s="3">
        <f>IF(ISNUMBER(P151),SUMIF(A:A,A151,P:P),"")</f>
        <v>0.8910892380742713</v>
      </c>
      <c r="R151" s="3">
        <f t="shared" si="22"/>
        <v>0.06479987455581135</v>
      </c>
      <c r="S151" s="8">
        <f t="shared" si="23"/>
        <v>15.432128639982352</v>
      </c>
    </row>
    <row r="152" spans="1:19" ht="15">
      <c r="A152" s="1">
        <v>19</v>
      </c>
      <c r="B152" s="5">
        <v>0.6701388888888888</v>
      </c>
      <c r="C152" s="1" t="s">
        <v>160</v>
      </c>
      <c r="D152" s="1">
        <v>6</v>
      </c>
      <c r="E152" s="1">
        <v>4</v>
      </c>
      <c r="F152" s="1" t="s">
        <v>232</v>
      </c>
      <c r="G152" s="2">
        <v>49.4668666666667</v>
      </c>
      <c r="H152" s="6">
        <f>1+_xlfn.COUNTIFS(A:A,A152,O:O,"&lt;"&amp;O152)</f>
        <v>10</v>
      </c>
      <c r="I152" s="2">
        <f>_xlfn.AVERAGEIF(A:A,A152,G:G)</f>
        <v>52.01102142857142</v>
      </c>
      <c r="J152" s="2">
        <f t="shared" si="16"/>
        <v>-2.5441547619047213</v>
      </c>
      <c r="K152" s="2">
        <f t="shared" si="17"/>
        <v>87.45584523809528</v>
      </c>
      <c r="L152" s="2">
        <f t="shared" si="18"/>
        <v>190.06207214092993</v>
      </c>
      <c r="M152" s="2">
        <f>SUMIF(A:A,A152,L:L)</f>
        <v>3816.904479221919</v>
      </c>
      <c r="N152" s="3">
        <f t="shared" si="19"/>
        <v>0.04979482016790589</v>
      </c>
      <c r="O152" s="7">
        <f t="shared" si="20"/>
        <v>20.082410110691136</v>
      </c>
      <c r="P152" s="3">
        <f t="shared" si="21"/>
        <v>0.04979482016790589</v>
      </c>
      <c r="Q152" s="3">
        <f>IF(ISNUMBER(P152),SUMIF(A:A,A152,P:P),"")</f>
        <v>0.8910892380742713</v>
      </c>
      <c r="R152" s="3">
        <f t="shared" si="22"/>
        <v>0.05588084564405383</v>
      </c>
      <c r="S152" s="8">
        <f t="shared" si="23"/>
        <v>17.895219524230804</v>
      </c>
    </row>
    <row r="153" spans="1:19" ht="15">
      <c r="A153" s="1">
        <v>19</v>
      </c>
      <c r="B153" s="5">
        <v>0.6701388888888888</v>
      </c>
      <c r="C153" s="1" t="s">
        <v>160</v>
      </c>
      <c r="D153" s="1">
        <v>6</v>
      </c>
      <c r="E153" s="1">
        <v>9</v>
      </c>
      <c r="F153" s="1" t="s">
        <v>237</v>
      </c>
      <c r="G153" s="2">
        <v>36.961066666666696</v>
      </c>
      <c r="H153" s="6">
        <f>1+_xlfn.COUNTIFS(A:A,A153,O:O,"&lt;"&amp;O153)</f>
        <v>13</v>
      </c>
      <c r="I153" s="2">
        <f>_xlfn.AVERAGEIF(A:A,A153,G:G)</f>
        <v>52.01102142857142</v>
      </c>
      <c r="J153" s="2">
        <f t="shared" si="16"/>
        <v>-15.049954761904722</v>
      </c>
      <c r="K153" s="2">
        <f t="shared" si="17"/>
        <v>74.95004523809527</v>
      </c>
      <c r="L153" s="2">
        <f t="shared" si="18"/>
        <v>89.74772817958369</v>
      </c>
      <c r="M153" s="2">
        <f>SUMIF(A:A,A153,L:L)</f>
        <v>3816.904479221919</v>
      </c>
      <c r="N153" s="3">
        <f t="shared" si="19"/>
        <v>0.023513223521349134</v>
      </c>
      <c r="O153" s="7">
        <f t="shared" si="20"/>
        <v>42.529260145553295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19</v>
      </c>
      <c r="B154" s="5">
        <v>0.6701388888888888</v>
      </c>
      <c r="C154" s="1" t="s">
        <v>160</v>
      </c>
      <c r="D154" s="1">
        <v>6</v>
      </c>
      <c r="E154" s="1">
        <v>10</v>
      </c>
      <c r="F154" s="1" t="s">
        <v>238</v>
      </c>
      <c r="G154" s="2">
        <v>40.1438</v>
      </c>
      <c r="H154" s="6">
        <f>1+_xlfn.COUNTIFS(A:A,A154,O:O,"&lt;"&amp;O154)</f>
        <v>12</v>
      </c>
      <c r="I154" s="2">
        <f>_xlfn.AVERAGEIF(A:A,A154,G:G)</f>
        <v>52.01102142857142</v>
      </c>
      <c r="J154" s="2">
        <f t="shared" si="16"/>
        <v>-11.867221428571419</v>
      </c>
      <c r="K154" s="2">
        <f t="shared" si="17"/>
        <v>78.13277857142859</v>
      </c>
      <c r="L154" s="2">
        <f t="shared" si="18"/>
        <v>108.63207505270387</v>
      </c>
      <c r="M154" s="2">
        <f>SUMIF(A:A,A154,L:L)</f>
        <v>3816.904479221919</v>
      </c>
      <c r="N154" s="3">
        <f t="shared" si="19"/>
        <v>0.02846077905382863</v>
      </c>
      <c r="O154" s="7">
        <f t="shared" si="20"/>
        <v>35.13607263204824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19</v>
      </c>
      <c r="B155" s="5">
        <v>0.6701388888888888</v>
      </c>
      <c r="C155" s="1" t="s">
        <v>160</v>
      </c>
      <c r="D155" s="1">
        <v>6</v>
      </c>
      <c r="E155" s="1">
        <v>12</v>
      </c>
      <c r="F155" s="1" t="s">
        <v>240</v>
      </c>
      <c r="G155" s="2">
        <v>47.3652</v>
      </c>
      <c r="H155" s="6">
        <f>1+_xlfn.COUNTIFS(A:A,A155,O:O,"&lt;"&amp;O155)</f>
        <v>11</v>
      </c>
      <c r="I155" s="2">
        <f>_xlfn.AVERAGEIF(A:A,A155,G:G)</f>
        <v>52.01102142857142</v>
      </c>
      <c r="J155" s="2">
        <f t="shared" si="16"/>
        <v>-4.645821428571416</v>
      </c>
      <c r="K155" s="2">
        <f t="shared" si="17"/>
        <v>85.35417857142858</v>
      </c>
      <c r="L155" s="2">
        <f t="shared" si="18"/>
        <v>167.54478929318284</v>
      </c>
      <c r="M155" s="2">
        <f>SUMIF(A:A,A155,L:L)</f>
        <v>3816.904479221919</v>
      </c>
      <c r="N155" s="3">
        <f t="shared" si="19"/>
        <v>0.043895462987152634</v>
      </c>
      <c r="O155" s="7">
        <f t="shared" si="20"/>
        <v>22.781397710571614</v>
      </c>
      <c r="P155" s="3">
        <f t="shared" si="21"/>
      </c>
      <c r="Q155" s="3">
        <f>IF(ISNUMBER(P155),SUMIF(A:A,A155,P:P),"")</f>
      </c>
      <c r="R155" s="3">
        <f t="shared" si="22"/>
      </c>
      <c r="S155" s="8">
        <f t="shared" si="23"/>
      </c>
    </row>
    <row r="156" spans="1:19" ht="15">
      <c r="A156" s="1">
        <v>19</v>
      </c>
      <c r="B156" s="5">
        <v>0.6701388888888888</v>
      </c>
      <c r="C156" s="1" t="s">
        <v>160</v>
      </c>
      <c r="D156" s="1">
        <v>6</v>
      </c>
      <c r="E156" s="1">
        <v>13</v>
      </c>
      <c r="F156" s="1" t="s">
        <v>241</v>
      </c>
      <c r="G156" s="2">
        <v>27.1370333333333</v>
      </c>
      <c r="H156" s="6">
        <f>1+_xlfn.COUNTIFS(A:A,A156,O:O,"&lt;"&amp;O156)</f>
        <v>14</v>
      </c>
      <c r="I156" s="2">
        <f>_xlfn.AVERAGEIF(A:A,A156,G:G)</f>
        <v>52.01102142857142</v>
      </c>
      <c r="J156" s="2">
        <f t="shared" si="16"/>
        <v>-24.87398809523812</v>
      </c>
      <c r="K156" s="2">
        <f t="shared" si="17"/>
        <v>65.12601190476188</v>
      </c>
      <c r="L156" s="2">
        <f t="shared" si="18"/>
        <v>49.777382504315206</v>
      </c>
      <c r="M156" s="2">
        <f>SUMIF(A:A,A156,L:L)</f>
        <v>3816.904479221919</v>
      </c>
      <c r="N156" s="3">
        <f t="shared" si="19"/>
        <v>0.013041296363398226</v>
      </c>
      <c r="O156" s="7">
        <f t="shared" si="20"/>
        <v>76.67949352079795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25</v>
      </c>
      <c r="B157" s="5">
        <v>0.6736111111111112</v>
      </c>
      <c r="C157" s="1" t="s">
        <v>270</v>
      </c>
      <c r="D157" s="1">
        <v>4</v>
      </c>
      <c r="E157" s="1">
        <v>2</v>
      </c>
      <c r="F157" s="1" t="s">
        <v>303</v>
      </c>
      <c r="G157" s="2">
        <v>72.6389333333333</v>
      </c>
      <c r="H157" s="6">
        <f>1+_xlfn.COUNTIFS(A:A,A157,O:O,"&lt;"&amp;O157)</f>
        <v>1</v>
      </c>
      <c r="I157" s="2">
        <f>_xlfn.AVERAGEIF(A:A,A157,G:G)</f>
        <v>49.038169230769235</v>
      </c>
      <c r="J157" s="2">
        <f t="shared" si="16"/>
        <v>23.600764102564064</v>
      </c>
      <c r="K157" s="2">
        <f t="shared" si="17"/>
        <v>113.60076410256406</v>
      </c>
      <c r="L157" s="2">
        <f t="shared" si="18"/>
        <v>912.3702158666127</v>
      </c>
      <c r="M157" s="2">
        <f>SUMIF(A:A,A157,L:L)</f>
        <v>4083.952292593514</v>
      </c>
      <c r="N157" s="3">
        <f t="shared" si="19"/>
        <v>0.22340373993135262</v>
      </c>
      <c r="O157" s="7">
        <f t="shared" si="20"/>
        <v>4.476200802669102</v>
      </c>
      <c r="P157" s="3">
        <f t="shared" si="21"/>
        <v>0.22340373993135262</v>
      </c>
      <c r="Q157" s="3">
        <f>IF(ISNUMBER(P157),SUMIF(A:A,A157,P:P),"")</f>
        <v>0.8858894509643067</v>
      </c>
      <c r="R157" s="3">
        <f t="shared" si="22"/>
        <v>0.2521801559869277</v>
      </c>
      <c r="S157" s="8">
        <f t="shared" si="23"/>
        <v>3.96541907148252</v>
      </c>
    </row>
    <row r="158" spans="1:19" ht="15">
      <c r="A158" s="1">
        <v>25</v>
      </c>
      <c r="B158" s="5">
        <v>0.6736111111111112</v>
      </c>
      <c r="C158" s="1" t="s">
        <v>270</v>
      </c>
      <c r="D158" s="1">
        <v>4</v>
      </c>
      <c r="E158" s="1">
        <v>6</v>
      </c>
      <c r="F158" s="1" t="s">
        <v>307</v>
      </c>
      <c r="G158" s="2">
        <v>65.50433333333329</v>
      </c>
      <c r="H158" s="6">
        <f>1+_xlfn.COUNTIFS(A:A,A158,O:O,"&lt;"&amp;O158)</f>
        <v>2</v>
      </c>
      <c r="I158" s="2">
        <f>_xlfn.AVERAGEIF(A:A,A158,G:G)</f>
        <v>49.038169230769235</v>
      </c>
      <c r="J158" s="2">
        <f t="shared" si="16"/>
        <v>16.466164102564058</v>
      </c>
      <c r="K158" s="2">
        <f t="shared" si="17"/>
        <v>106.46616410256405</v>
      </c>
      <c r="L158" s="2">
        <f t="shared" si="18"/>
        <v>594.6481262492591</v>
      </c>
      <c r="M158" s="2">
        <f>SUMIF(A:A,A158,L:L)</f>
        <v>4083.952292593514</v>
      </c>
      <c r="N158" s="3">
        <f t="shared" si="19"/>
        <v>0.145606041316322</v>
      </c>
      <c r="O158" s="7">
        <f t="shared" si="20"/>
        <v>6.867846903601678</v>
      </c>
      <c r="P158" s="3">
        <f t="shared" si="21"/>
        <v>0.145606041316322</v>
      </c>
      <c r="Q158" s="3">
        <f>IF(ISNUMBER(P158),SUMIF(A:A,A158,P:P),"")</f>
        <v>0.8858894509643067</v>
      </c>
      <c r="R158" s="3">
        <f t="shared" si="22"/>
        <v>0.16436141231598048</v>
      </c>
      <c r="S158" s="8">
        <f t="shared" si="23"/>
        <v>6.084153122738605</v>
      </c>
    </row>
    <row r="159" spans="1:19" ht="15">
      <c r="A159" s="1">
        <v>25</v>
      </c>
      <c r="B159" s="5">
        <v>0.6736111111111112</v>
      </c>
      <c r="C159" s="1" t="s">
        <v>270</v>
      </c>
      <c r="D159" s="1">
        <v>4</v>
      </c>
      <c r="E159" s="1">
        <v>3</v>
      </c>
      <c r="F159" s="1" t="s">
        <v>304</v>
      </c>
      <c r="G159" s="2">
        <v>64.7493333333333</v>
      </c>
      <c r="H159" s="6">
        <f>1+_xlfn.COUNTIFS(A:A,A159,O:O,"&lt;"&amp;O159)</f>
        <v>3</v>
      </c>
      <c r="I159" s="2">
        <f>_xlfn.AVERAGEIF(A:A,A159,G:G)</f>
        <v>49.038169230769235</v>
      </c>
      <c r="J159" s="2">
        <f t="shared" si="16"/>
        <v>15.711164102564062</v>
      </c>
      <c r="K159" s="2">
        <f t="shared" si="17"/>
        <v>105.71116410256406</v>
      </c>
      <c r="L159" s="2">
        <f t="shared" si="18"/>
        <v>568.3115922168187</v>
      </c>
      <c r="M159" s="2">
        <f>SUMIF(A:A,A159,L:L)</f>
        <v>4083.952292593514</v>
      </c>
      <c r="N159" s="3">
        <f t="shared" si="19"/>
        <v>0.13915725539876775</v>
      </c>
      <c r="O159" s="7">
        <f t="shared" si="20"/>
        <v>7.186114709825293</v>
      </c>
      <c r="P159" s="3">
        <f t="shared" si="21"/>
        <v>0.13915725539876775</v>
      </c>
      <c r="Q159" s="3">
        <f>IF(ISNUMBER(P159),SUMIF(A:A,A159,P:P),"")</f>
        <v>0.8858894509643067</v>
      </c>
      <c r="R159" s="3">
        <f t="shared" si="22"/>
        <v>0.1570819646258261</v>
      </c>
      <c r="S159" s="8">
        <f t="shared" si="23"/>
        <v>6.366103214853657</v>
      </c>
    </row>
    <row r="160" spans="1:19" ht="15">
      <c r="A160" s="1">
        <v>25</v>
      </c>
      <c r="B160" s="5">
        <v>0.6736111111111112</v>
      </c>
      <c r="C160" s="1" t="s">
        <v>270</v>
      </c>
      <c r="D160" s="1">
        <v>4</v>
      </c>
      <c r="E160" s="1">
        <v>1</v>
      </c>
      <c r="F160" s="1" t="s">
        <v>302</v>
      </c>
      <c r="G160" s="2">
        <v>61.19186666666659</v>
      </c>
      <c r="H160" s="6">
        <f>1+_xlfn.COUNTIFS(A:A,A160,O:O,"&lt;"&amp;O160)</f>
        <v>4</v>
      </c>
      <c r="I160" s="2">
        <f>_xlfn.AVERAGEIF(A:A,A160,G:G)</f>
        <v>49.038169230769235</v>
      </c>
      <c r="J160" s="2">
        <f t="shared" si="16"/>
        <v>12.153697435897357</v>
      </c>
      <c r="K160" s="2">
        <f t="shared" si="17"/>
        <v>102.15369743589736</v>
      </c>
      <c r="L160" s="2">
        <f t="shared" si="18"/>
        <v>459.0787877280385</v>
      </c>
      <c r="M160" s="2">
        <f>SUMIF(A:A,A160,L:L)</f>
        <v>4083.952292593514</v>
      </c>
      <c r="N160" s="3">
        <f t="shared" si="19"/>
        <v>0.11241041883878142</v>
      </c>
      <c r="O160" s="7">
        <f t="shared" si="20"/>
        <v>8.895972547119463</v>
      </c>
      <c r="P160" s="3">
        <f t="shared" si="21"/>
        <v>0.11241041883878142</v>
      </c>
      <c r="Q160" s="3">
        <f>IF(ISNUMBER(P160),SUMIF(A:A,A160,P:P),"")</f>
        <v>0.8858894509643067</v>
      </c>
      <c r="R160" s="3">
        <f t="shared" si="22"/>
        <v>0.1268898943501592</v>
      </c>
      <c r="S160" s="8">
        <f t="shared" si="23"/>
        <v>7.8808482355612055</v>
      </c>
    </row>
    <row r="161" spans="1:19" ht="15">
      <c r="A161" s="1">
        <v>25</v>
      </c>
      <c r="B161" s="5">
        <v>0.6736111111111112</v>
      </c>
      <c r="C161" s="1" t="s">
        <v>270</v>
      </c>
      <c r="D161" s="1">
        <v>4</v>
      </c>
      <c r="E161" s="1">
        <v>7</v>
      </c>
      <c r="F161" s="1" t="s">
        <v>308</v>
      </c>
      <c r="G161" s="2">
        <v>56.1369</v>
      </c>
      <c r="H161" s="6">
        <f>1+_xlfn.COUNTIFS(A:A,A161,O:O,"&lt;"&amp;O161)</f>
        <v>5</v>
      </c>
      <c r="I161" s="2">
        <f>_xlfn.AVERAGEIF(A:A,A161,G:G)</f>
        <v>49.038169230769235</v>
      </c>
      <c r="J161" s="2">
        <f t="shared" si="16"/>
        <v>7.098730769230762</v>
      </c>
      <c r="K161" s="2">
        <f t="shared" si="17"/>
        <v>97.09873076923077</v>
      </c>
      <c r="L161" s="2">
        <f t="shared" si="18"/>
        <v>338.9741484299299</v>
      </c>
      <c r="M161" s="2">
        <f>SUMIF(A:A,A161,L:L)</f>
        <v>4083.952292593514</v>
      </c>
      <c r="N161" s="3">
        <f t="shared" si="19"/>
        <v>0.08300149564545094</v>
      </c>
      <c r="O161" s="7">
        <f t="shared" si="20"/>
        <v>12.047975668674676</v>
      </c>
      <c r="P161" s="3">
        <f t="shared" si="21"/>
        <v>0.08300149564545094</v>
      </c>
      <c r="Q161" s="3">
        <f>IF(ISNUMBER(P161),SUMIF(A:A,A161,P:P),"")</f>
        <v>0.8858894509643067</v>
      </c>
      <c r="R161" s="3">
        <f t="shared" si="22"/>
        <v>0.09369283667968085</v>
      </c>
      <c r="S161" s="8">
        <f t="shared" si="23"/>
        <v>10.673174550353536</v>
      </c>
    </row>
    <row r="162" spans="1:19" ht="15">
      <c r="A162" s="1">
        <v>25</v>
      </c>
      <c r="B162" s="5">
        <v>0.6736111111111112</v>
      </c>
      <c r="C162" s="1" t="s">
        <v>270</v>
      </c>
      <c r="D162" s="1">
        <v>4</v>
      </c>
      <c r="E162" s="1">
        <v>5</v>
      </c>
      <c r="F162" s="1" t="s">
        <v>306</v>
      </c>
      <c r="G162" s="2">
        <v>53.3150333333333</v>
      </c>
      <c r="H162" s="6">
        <f>1+_xlfn.COUNTIFS(A:A,A162,O:O,"&lt;"&amp;O162)</f>
        <v>6</v>
      </c>
      <c r="I162" s="2">
        <f>_xlfn.AVERAGEIF(A:A,A162,G:G)</f>
        <v>49.038169230769235</v>
      </c>
      <c r="J162" s="2">
        <f t="shared" si="16"/>
        <v>4.276864102564062</v>
      </c>
      <c r="K162" s="2">
        <f t="shared" si="17"/>
        <v>94.27686410256406</v>
      </c>
      <c r="L162" s="2">
        <f t="shared" si="18"/>
        <v>286.1773850923511</v>
      </c>
      <c r="M162" s="2">
        <f>SUMIF(A:A,A162,L:L)</f>
        <v>4083.952292593514</v>
      </c>
      <c r="N162" s="3">
        <f t="shared" si="19"/>
        <v>0.07007363568162892</v>
      </c>
      <c r="O162" s="7">
        <f t="shared" si="20"/>
        <v>14.270702387177097</v>
      </c>
      <c r="P162" s="3">
        <f t="shared" si="21"/>
        <v>0.07007363568162892</v>
      </c>
      <c r="Q162" s="3">
        <f>IF(ISNUMBER(P162),SUMIF(A:A,A162,P:P),"")</f>
        <v>0.8858894509643067</v>
      </c>
      <c r="R162" s="3">
        <f t="shared" si="22"/>
        <v>0.07909975178658296</v>
      </c>
      <c r="S162" s="8">
        <f t="shared" si="23"/>
        <v>12.642264702651339</v>
      </c>
    </row>
    <row r="163" spans="1:19" ht="15">
      <c r="A163" s="1">
        <v>25</v>
      </c>
      <c r="B163" s="5">
        <v>0.6736111111111112</v>
      </c>
      <c r="C163" s="1" t="s">
        <v>270</v>
      </c>
      <c r="D163" s="1">
        <v>4</v>
      </c>
      <c r="E163" s="1">
        <v>11</v>
      </c>
      <c r="F163" s="1" t="s">
        <v>312</v>
      </c>
      <c r="G163" s="2">
        <v>50.5437666666667</v>
      </c>
      <c r="H163" s="6">
        <f>1+_xlfn.COUNTIFS(A:A,A163,O:O,"&lt;"&amp;O163)</f>
        <v>7</v>
      </c>
      <c r="I163" s="2">
        <f>_xlfn.AVERAGEIF(A:A,A163,G:G)</f>
        <v>49.038169230769235</v>
      </c>
      <c r="J163" s="2">
        <f t="shared" si="16"/>
        <v>1.5055974358974638</v>
      </c>
      <c r="K163" s="2">
        <f t="shared" si="17"/>
        <v>91.50559743589747</v>
      </c>
      <c r="L163" s="2">
        <f t="shared" si="18"/>
        <v>242.33858167306383</v>
      </c>
      <c r="M163" s="2">
        <f>SUMIF(A:A,A163,L:L)</f>
        <v>4083.952292593514</v>
      </c>
      <c r="N163" s="3">
        <f t="shared" si="19"/>
        <v>0.05933922933246772</v>
      </c>
      <c r="O163" s="7">
        <f t="shared" si="20"/>
        <v>16.852257962387213</v>
      </c>
      <c r="P163" s="3">
        <f t="shared" si="21"/>
        <v>0.05933922933246772</v>
      </c>
      <c r="Q163" s="3">
        <f>IF(ISNUMBER(P163),SUMIF(A:A,A163,P:P),"")</f>
        <v>0.8858894509643067</v>
      </c>
      <c r="R163" s="3">
        <f t="shared" si="22"/>
        <v>0.06698265711130874</v>
      </c>
      <c r="S163" s="8">
        <f t="shared" si="23"/>
        <v>14.929237553808075</v>
      </c>
    </row>
    <row r="164" spans="1:19" ht="15">
      <c r="A164" s="1">
        <v>25</v>
      </c>
      <c r="B164" s="5">
        <v>0.6736111111111112</v>
      </c>
      <c r="C164" s="1" t="s">
        <v>270</v>
      </c>
      <c r="D164" s="1">
        <v>4</v>
      </c>
      <c r="E164" s="1">
        <v>8</v>
      </c>
      <c r="F164" s="1" t="s">
        <v>309</v>
      </c>
      <c r="G164" s="2">
        <v>48.6285666666667</v>
      </c>
      <c r="H164" s="6">
        <f>1+_xlfn.COUNTIFS(A:A,A164,O:O,"&lt;"&amp;O164)</f>
        <v>8</v>
      </c>
      <c r="I164" s="2">
        <f>_xlfn.AVERAGEIF(A:A,A164,G:G)</f>
        <v>49.038169230769235</v>
      </c>
      <c r="J164" s="2">
        <f t="shared" si="16"/>
        <v>-0.4096025641025349</v>
      </c>
      <c r="K164" s="2">
        <f t="shared" si="17"/>
        <v>89.59039743589747</v>
      </c>
      <c r="L164" s="2">
        <f t="shared" si="18"/>
        <v>216.0314169940159</v>
      </c>
      <c r="M164" s="2">
        <f>SUMIF(A:A,A164,L:L)</f>
        <v>4083.952292593514</v>
      </c>
      <c r="N164" s="3">
        <f t="shared" si="19"/>
        <v>0.052897634819535355</v>
      </c>
      <c r="O164" s="7">
        <f t="shared" si="20"/>
        <v>18.904436907464437</v>
      </c>
      <c r="P164" s="3">
        <f t="shared" si="21"/>
        <v>0.052897634819535355</v>
      </c>
      <c r="Q164" s="3">
        <f>IF(ISNUMBER(P164),SUMIF(A:A,A164,P:P),"")</f>
        <v>0.8858894509643067</v>
      </c>
      <c r="R164" s="3">
        <f t="shared" si="22"/>
        <v>0.0597113271435339</v>
      </c>
      <c r="S164" s="8">
        <f t="shared" si="23"/>
        <v>16.747241232743047</v>
      </c>
    </row>
    <row r="165" spans="1:19" ht="15">
      <c r="A165" s="1">
        <v>25</v>
      </c>
      <c r="B165" s="5">
        <v>0.6736111111111112</v>
      </c>
      <c r="C165" s="1" t="s">
        <v>270</v>
      </c>
      <c r="D165" s="1">
        <v>4</v>
      </c>
      <c r="E165" s="1">
        <v>4</v>
      </c>
      <c r="F165" s="1" t="s">
        <v>305</v>
      </c>
      <c r="G165" s="2">
        <v>39.6026666666667</v>
      </c>
      <c r="H165" s="6">
        <f>1+_xlfn.COUNTIFS(A:A,A165,O:O,"&lt;"&amp;O165)</f>
        <v>10</v>
      </c>
      <c r="I165" s="2">
        <f>_xlfn.AVERAGEIF(A:A,A165,G:G)</f>
        <v>49.038169230769235</v>
      </c>
      <c r="J165" s="2">
        <f aca="true" t="shared" si="24" ref="J165:J220">G165-I165</f>
        <v>-9.435502564102535</v>
      </c>
      <c r="K165" s="2">
        <f aca="true" t="shared" si="25" ref="K165:K220">90+J165</f>
        <v>80.56449743589747</v>
      </c>
      <c r="L165" s="2">
        <f aca="true" t="shared" si="26" ref="L165:L220">EXP(0.06*K165)</f>
        <v>125.69644658132287</v>
      </c>
      <c r="M165" s="2">
        <f>SUMIF(A:A,A165,L:L)</f>
        <v>4083.952292593514</v>
      </c>
      <c r="N165" s="3">
        <f aca="true" t="shared" si="27" ref="N165:N220">L165/M165</f>
        <v>0.03077813783703613</v>
      </c>
      <c r="O165" s="7">
        <f aca="true" t="shared" si="28" ref="O165:O220">1/N165</f>
        <v>32.49059463229364</v>
      </c>
      <c r="P165" s="3">
        <f aca="true" t="shared" si="29" ref="P165:P220">IF(O165&gt;21,"",N165)</f>
      </c>
      <c r="Q165" s="3">
        <f>IF(ISNUMBER(P165),SUMIF(A:A,A165,P:P),"")</f>
      </c>
      <c r="R165" s="3">
        <f aca="true" t="shared" si="30" ref="R165:R220">_xlfn.IFERROR(P165*(1/Q165),"")</f>
      </c>
      <c r="S165" s="8">
        <f aca="true" t="shared" si="31" ref="S165:S220">_xlfn.IFERROR(1/R165,"")</f>
      </c>
    </row>
    <row r="166" spans="1:19" ht="15">
      <c r="A166" s="1">
        <v>25</v>
      </c>
      <c r="B166" s="5">
        <v>0.6736111111111112</v>
      </c>
      <c r="C166" s="1" t="s">
        <v>270</v>
      </c>
      <c r="D166" s="1">
        <v>4</v>
      </c>
      <c r="E166" s="1">
        <v>9</v>
      </c>
      <c r="F166" s="1" t="s">
        <v>310</v>
      </c>
      <c r="G166" s="2">
        <v>43.7567333333333</v>
      </c>
      <c r="H166" s="6">
        <f>1+_xlfn.COUNTIFS(A:A,A166,O:O,"&lt;"&amp;O166)</f>
        <v>9</v>
      </c>
      <c r="I166" s="2">
        <f>_xlfn.AVERAGEIF(A:A,A166,G:G)</f>
        <v>49.038169230769235</v>
      </c>
      <c r="J166" s="2">
        <f t="shared" si="24"/>
        <v>-5.281435897435934</v>
      </c>
      <c r="K166" s="2">
        <f t="shared" si="25"/>
        <v>84.71856410256407</v>
      </c>
      <c r="L166" s="2">
        <f t="shared" si="26"/>
        <v>161.27546184961028</v>
      </c>
      <c r="M166" s="2">
        <f>SUMIF(A:A,A166,L:L)</f>
        <v>4083.952292593514</v>
      </c>
      <c r="N166" s="3">
        <f t="shared" si="27"/>
        <v>0.039490045498840116</v>
      </c>
      <c r="O166" s="7">
        <f t="shared" si="28"/>
        <v>25.322837372506232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25</v>
      </c>
      <c r="B167" s="5">
        <v>0.6736111111111112</v>
      </c>
      <c r="C167" s="1" t="s">
        <v>270</v>
      </c>
      <c r="D167" s="1">
        <v>4</v>
      </c>
      <c r="E167" s="1">
        <v>10</v>
      </c>
      <c r="F167" s="1" t="s">
        <v>311</v>
      </c>
      <c r="G167" s="2">
        <v>28.7545333333334</v>
      </c>
      <c r="H167" s="6">
        <f>1+_xlfn.COUNTIFS(A:A,A167,O:O,"&lt;"&amp;O167)</f>
        <v>11</v>
      </c>
      <c r="I167" s="2">
        <f>_xlfn.AVERAGEIF(A:A,A167,G:G)</f>
        <v>49.038169230769235</v>
      </c>
      <c r="J167" s="2">
        <f t="shared" si="24"/>
        <v>-20.283635897435836</v>
      </c>
      <c r="K167" s="2">
        <f t="shared" si="25"/>
        <v>69.71636410256417</v>
      </c>
      <c r="L167" s="2">
        <f t="shared" si="26"/>
        <v>65.56105501824896</v>
      </c>
      <c r="M167" s="2">
        <f>SUMIF(A:A,A167,L:L)</f>
        <v>4083.952292593514</v>
      </c>
      <c r="N167" s="3">
        <f t="shared" si="27"/>
        <v>0.016053335181497534</v>
      </c>
      <c r="O167" s="7">
        <f t="shared" si="28"/>
        <v>62.29235163248582</v>
      </c>
      <c r="P167" s="3">
        <f t="shared" si="29"/>
      </c>
      <c r="Q167" s="3">
        <f>IF(ISNUMBER(P167),SUMIF(A:A,A167,P:P),"")</f>
      </c>
      <c r="R167" s="3">
        <f t="shared" si="30"/>
      </c>
      <c r="S167" s="8">
        <f t="shared" si="31"/>
      </c>
    </row>
    <row r="168" spans="1:19" ht="15">
      <c r="A168" s="1">
        <v>25</v>
      </c>
      <c r="B168" s="5">
        <v>0.6736111111111112</v>
      </c>
      <c r="C168" s="1" t="s">
        <v>270</v>
      </c>
      <c r="D168" s="1">
        <v>4</v>
      </c>
      <c r="E168" s="1">
        <v>12</v>
      </c>
      <c r="F168" s="1" t="s">
        <v>313</v>
      </c>
      <c r="G168" s="2">
        <v>26.934766666666697</v>
      </c>
      <c r="H168" s="6">
        <f>1+_xlfn.COUNTIFS(A:A,A168,O:O,"&lt;"&amp;O168)</f>
        <v>12</v>
      </c>
      <c r="I168" s="2">
        <f>_xlfn.AVERAGEIF(A:A,A168,G:G)</f>
        <v>49.038169230769235</v>
      </c>
      <c r="J168" s="2">
        <f t="shared" si="24"/>
        <v>-22.103402564102538</v>
      </c>
      <c r="K168" s="2">
        <f t="shared" si="25"/>
        <v>67.89659743589746</v>
      </c>
      <c r="L168" s="2">
        <f t="shared" si="26"/>
        <v>58.77965820487939</v>
      </c>
      <c r="M168" s="2">
        <f>SUMIF(A:A,A168,L:L)</f>
        <v>4083.952292593514</v>
      </c>
      <c r="N168" s="3">
        <f t="shared" si="27"/>
        <v>0.014392836642945054</v>
      </c>
      <c r="O168" s="7">
        <f t="shared" si="28"/>
        <v>69.47900714833519</v>
      </c>
      <c r="P168" s="3">
        <f t="shared" si="29"/>
      </c>
      <c r="Q168" s="3">
        <f>IF(ISNUMBER(P168),SUMIF(A:A,A168,P:P),"")</f>
      </c>
      <c r="R168" s="3">
        <f t="shared" si="30"/>
      </c>
      <c r="S168" s="8">
        <f t="shared" si="31"/>
      </c>
    </row>
    <row r="169" spans="1:19" ht="15">
      <c r="A169" s="1">
        <v>25</v>
      </c>
      <c r="B169" s="5">
        <v>0.6736111111111112</v>
      </c>
      <c r="C169" s="1" t="s">
        <v>270</v>
      </c>
      <c r="D169" s="1">
        <v>4</v>
      </c>
      <c r="E169" s="1">
        <v>13</v>
      </c>
      <c r="F169" s="1" t="s">
        <v>314</v>
      </c>
      <c r="G169" s="2">
        <v>25.738766666666702</v>
      </c>
      <c r="H169" s="6">
        <f>1+_xlfn.COUNTIFS(A:A,A169,O:O,"&lt;"&amp;O169)</f>
        <v>13</v>
      </c>
      <c r="I169" s="2">
        <f>_xlfn.AVERAGEIF(A:A,A169,G:G)</f>
        <v>49.038169230769235</v>
      </c>
      <c r="J169" s="2">
        <f t="shared" si="24"/>
        <v>-23.299402564102532</v>
      </c>
      <c r="K169" s="2">
        <f t="shared" si="25"/>
        <v>66.70059743589746</v>
      </c>
      <c r="L169" s="2">
        <f t="shared" si="26"/>
        <v>54.70941668936318</v>
      </c>
      <c r="M169" s="2">
        <f>SUMIF(A:A,A169,L:L)</f>
        <v>4083.952292593514</v>
      </c>
      <c r="N169" s="3">
        <f t="shared" si="27"/>
        <v>0.013396193875374574</v>
      </c>
      <c r="O169" s="7">
        <f t="shared" si="28"/>
        <v>74.64806864569499</v>
      </c>
      <c r="P169" s="3">
        <f t="shared" si="29"/>
      </c>
      <c r="Q169" s="3">
        <f>IF(ISNUMBER(P169),SUMIF(A:A,A169,P:P),"")</f>
      </c>
      <c r="R169" s="3">
        <f t="shared" si="30"/>
      </c>
      <c r="S169" s="8">
        <f t="shared" si="31"/>
      </c>
    </row>
    <row r="170" spans="1:19" ht="15">
      <c r="A170" s="1">
        <v>29</v>
      </c>
      <c r="B170" s="5">
        <v>0.6770833333333334</v>
      </c>
      <c r="C170" s="1" t="s">
        <v>347</v>
      </c>
      <c r="D170" s="1">
        <v>3</v>
      </c>
      <c r="E170" s="1">
        <v>5</v>
      </c>
      <c r="F170" s="1" t="s">
        <v>350</v>
      </c>
      <c r="G170" s="2">
        <v>55.46846666666671</v>
      </c>
      <c r="H170" s="6">
        <f>1+_xlfn.COUNTIFS(A:A,A170,O:O,"&lt;"&amp;O170)</f>
        <v>1</v>
      </c>
      <c r="I170" s="2">
        <f>_xlfn.AVERAGEIF(A:A,A170,G:G)</f>
        <v>47.94708333333333</v>
      </c>
      <c r="J170" s="2">
        <f t="shared" si="24"/>
        <v>7.521383333333375</v>
      </c>
      <c r="K170" s="2">
        <f t="shared" si="25"/>
        <v>97.52138333333338</v>
      </c>
      <c r="L170" s="2">
        <f t="shared" si="26"/>
        <v>347.6801681004984</v>
      </c>
      <c r="M170" s="2">
        <f>SUMIF(A:A,A170,L:L)</f>
        <v>1454.9096339734092</v>
      </c>
      <c r="N170" s="3">
        <f t="shared" si="27"/>
        <v>0.23897028377698737</v>
      </c>
      <c r="O170" s="7">
        <f t="shared" si="28"/>
        <v>4.184620715993388</v>
      </c>
      <c r="P170" s="3">
        <f t="shared" si="29"/>
        <v>0.23897028377698737</v>
      </c>
      <c r="Q170" s="3">
        <f>IF(ISNUMBER(P170),SUMIF(A:A,A170,P:P),"")</f>
        <v>1</v>
      </c>
      <c r="R170" s="3">
        <f t="shared" si="30"/>
        <v>0.23897028377698737</v>
      </c>
      <c r="S170" s="8">
        <f t="shared" si="31"/>
        <v>4.184620715993388</v>
      </c>
    </row>
    <row r="171" spans="1:19" ht="15">
      <c r="A171" s="1">
        <v>29</v>
      </c>
      <c r="B171" s="5">
        <v>0.6770833333333334</v>
      </c>
      <c r="C171" s="1" t="s">
        <v>347</v>
      </c>
      <c r="D171" s="1">
        <v>3</v>
      </c>
      <c r="E171" s="1">
        <v>9</v>
      </c>
      <c r="F171" s="1" t="s">
        <v>353</v>
      </c>
      <c r="G171" s="2">
        <v>54.151366666666604</v>
      </c>
      <c r="H171" s="6">
        <f>1+_xlfn.COUNTIFS(A:A,A171,O:O,"&lt;"&amp;O171)</f>
        <v>2</v>
      </c>
      <c r="I171" s="2">
        <f>_xlfn.AVERAGEIF(A:A,A171,G:G)</f>
        <v>47.94708333333333</v>
      </c>
      <c r="J171" s="2">
        <f t="shared" si="24"/>
        <v>6.204283333333272</v>
      </c>
      <c r="K171" s="2">
        <f t="shared" si="25"/>
        <v>96.20428333333328</v>
      </c>
      <c r="L171" s="2">
        <f t="shared" si="26"/>
        <v>321.2620033419633</v>
      </c>
      <c r="M171" s="2">
        <f>SUMIF(A:A,A171,L:L)</f>
        <v>1454.9096339734092</v>
      </c>
      <c r="N171" s="3">
        <f t="shared" si="27"/>
        <v>0.22081234177038578</v>
      </c>
      <c r="O171" s="7">
        <f t="shared" si="28"/>
        <v>4.528732370583984</v>
      </c>
      <c r="P171" s="3">
        <f t="shared" si="29"/>
        <v>0.22081234177038578</v>
      </c>
      <c r="Q171" s="3">
        <f>IF(ISNUMBER(P171),SUMIF(A:A,A171,P:P),"")</f>
        <v>1</v>
      </c>
      <c r="R171" s="3">
        <f t="shared" si="30"/>
        <v>0.22081234177038578</v>
      </c>
      <c r="S171" s="8">
        <f t="shared" si="31"/>
        <v>4.528732370583984</v>
      </c>
    </row>
    <row r="172" spans="1:19" ht="15">
      <c r="A172" s="1">
        <v>29</v>
      </c>
      <c r="B172" s="5">
        <v>0.6770833333333334</v>
      </c>
      <c r="C172" s="1" t="s">
        <v>347</v>
      </c>
      <c r="D172" s="1">
        <v>3</v>
      </c>
      <c r="E172" s="1">
        <v>6</v>
      </c>
      <c r="F172" s="1" t="s">
        <v>351</v>
      </c>
      <c r="G172" s="2">
        <v>53.862266666666706</v>
      </c>
      <c r="H172" s="6">
        <f>1+_xlfn.COUNTIFS(A:A,A172,O:O,"&lt;"&amp;O172)</f>
        <v>3</v>
      </c>
      <c r="I172" s="2">
        <f>_xlfn.AVERAGEIF(A:A,A172,G:G)</f>
        <v>47.94708333333333</v>
      </c>
      <c r="J172" s="2">
        <f t="shared" si="24"/>
        <v>5.915183333333374</v>
      </c>
      <c r="K172" s="2">
        <f t="shared" si="25"/>
        <v>95.91518333333337</v>
      </c>
      <c r="L172" s="2">
        <f t="shared" si="26"/>
        <v>315.7374456410287</v>
      </c>
      <c r="M172" s="2">
        <f>SUMIF(A:A,A172,L:L)</f>
        <v>1454.9096339734092</v>
      </c>
      <c r="N172" s="3">
        <f t="shared" si="27"/>
        <v>0.21701515906437344</v>
      </c>
      <c r="O172" s="7">
        <f t="shared" si="28"/>
        <v>4.607973029678397</v>
      </c>
      <c r="P172" s="3">
        <f t="shared" si="29"/>
        <v>0.21701515906437344</v>
      </c>
      <c r="Q172" s="3">
        <f>IF(ISNUMBER(P172),SUMIF(A:A,A172,P:P),"")</f>
        <v>1</v>
      </c>
      <c r="R172" s="3">
        <f t="shared" si="30"/>
        <v>0.21701515906437344</v>
      </c>
      <c r="S172" s="8">
        <f t="shared" si="31"/>
        <v>4.607973029678397</v>
      </c>
    </row>
    <row r="173" spans="1:19" ht="15">
      <c r="A173" s="1">
        <v>29</v>
      </c>
      <c r="B173" s="5">
        <v>0.6770833333333334</v>
      </c>
      <c r="C173" s="1" t="s">
        <v>347</v>
      </c>
      <c r="D173" s="1">
        <v>3</v>
      </c>
      <c r="E173" s="1">
        <v>1</v>
      </c>
      <c r="F173" s="1" t="s">
        <v>348</v>
      </c>
      <c r="G173" s="2">
        <v>47.5181666666667</v>
      </c>
      <c r="H173" s="6">
        <f>1+_xlfn.COUNTIFS(A:A,A173,O:O,"&lt;"&amp;O173)</f>
        <v>4</v>
      </c>
      <c r="I173" s="2">
        <f>_xlfn.AVERAGEIF(A:A,A173,G:G)</f>
        <v>47.94708333333333</v>
      </c>
      <c r="J173" s="2">
        <f t="shared" si="24"/>
        <v>-0.4289166666666304</v>
      </c>
      <c r="K173" s="2">
        <f t="shared" si="25"/>
        <v>89.57108333333338</v>
      </c>
      <c r="L173" s="2">
        <f t="shared" si="26"/>
        <v>215.78121481823726</v>
      </c>
      <c r="M173" s="2">
        <f>SUMIF(A:A,A173,L:L)</f>
        <v>1454.9096339734092</v>
      </c>
      <c r="N173" s="3">
        <f t="shared" si="27"/>
        <v>0.1483124517011625</v>
      </c>
      <c r="O173" s="7">
        <f t="shared" si="28"/>
        <v>6.7425222125982955</v>
      </c>
      <c r="P173" s="3">
        <f t="shared" si="29"/>
        <v>0.1483124517011625</v>
      </c>
      <c r="Q173" s="3">
        <f>IF(ISNUMBER(P173),SUMIF(A:A,A173,P:P),"")</f>
        <v>1</v>
      </c>
      <c r="R173" s="3">
        <f t="shared" si="30"/>
        <v>0.1483124517011625</v>
      </c>
      <c r="S173" s="8">
        <f t="shared" si="31"/>
        <v>6.7425222125982955</v>
      </c>
    </row>
    <row r="174" spans="1:19" ht="15">
      <c r="A174" s="1">
        <v>29</v>
      </c>
      <c r="B174" s="5">
        <v>0.6770833333333334</v>
      </c>
      <c r="C174" s="1" t="s">
        <v>347</v>
      </c>
      <c r="D174" s="1">
        <v>3</v>
      </c>
      <c r="E174" s="1">
        <v>8</v>
      </c>
      <c r="F174" s="1" t="s">
        <v>352</v>
      </c>
      <c r="G174" s="2">
        <v>41.8748333333333</v>
      </c>
      <c r="H174" s="6">
        <f>1+_xlfn.COUNTIFS(A:A,A174,O:O,"&lt;"&amp;O174)</f>
        <v>5</v>
      </c>
      <c r="I174" s="2">
        <f>_xlfn.AVERAGEIF(A:A,A174,G:G)</f>
        <v>47.94708333333333</v>
      </c>
      <c r="J174" s="2">
        <f t="shared" si="24"/>
        <v>-6.072250000000032</v>
      </c>
      <c r="K174" s="2">
        <f t="shared" si="25"/>
        <v>83.92774999999997</v>
      </c>
      <c r="L174" s="2">
        <f t="shared" si="26"/>
        <v>153.80183683336486</v>
      </c>
      <c r="M174" s="2">
        <f>SUMIF(A:A,A174,L:L)</f>
        <v>1454.9096339734092</v>
      </c>
      <c r="N174" s="3">
        <f t="shared" si="27"/>
        <v>0.10571229528072246</v>
      </c>
      <c r="O174" s="7">
        <f t="shared" si="28"/>
        <v>9.459637569541625</v>
      </c>
      <c r="P174" s="3">
        <f t="shared" si="29"/>
        <v>0.10571229528072246</v>
      </c>
      <c r="Q174" s="3">
        <f>IF(ISNUMBER(P174),SUMIF(A:A,A174,P:P),"")</f>
        <v>1</v>
      </c>
      <c r="R174" s="3">
        <f t="shared" si="30"/>
        <v>0.10571229528072246</v>
      </c>
      <c r="S174" s="8">
        <f t="shared" si="31"/>
        <v>9.459637569541625</v>
      </c>
    </row>
    <row r="175" spans="1:19" ht="15">
      <c r="A175" s="1">
        <v>29</v>
      </c>
      <c r="B175" s="5">
        <v>0.6770833333333334</v>
      </c>
      <c r="C175" s="1" t="s">
        <v>347</v>
      </c>
      <c r="D175" s="1">
        <v>3</v>
      </c>
      <c r="E175" s="1">
        <v>3</v>
      </c>
      <c r="F175" s="1" t="s">
        <v>349</v>
      </c>
      <c r="G175" s="2">
        <v>34.8074</v>
      </c>
      <c r="H175" s="6">
        <f>1+_xlfn.COUNTIFS(A:A,A175,O:O,"&lt;"&amp;O175)</f>
        <v>6</v>
      </c>
      <c r="I175" s="2">
        <f>_xlfn.AVERAGEIF(A:A,A175,G:G)</f>
        <v>47.94708333333333</v>
      </c>
      <c r="J175" s="2">
        <f t="shared" si="24"/>
        <v>-13.13968333333333</v>
      </c>
      <c r="K175" s="2">
        <f t="shared" si="25"/>
        <v>76.86031666666668</v>
      </c>
      <c r="L175" s="2">
        <f t="shared" si="26"/>
        <v>100.64696523831662</v>
      </c>
      <c r="M175" s="2">
        <f>SUMIF(A:A,A175,L:L)</f>
        <v>1454.9096339734092</v>
      </c>
      <c r="N175" s="3">
        <f t="shared" si="27"/>
        <v>0.06917746840636847</v>
      </c>
      <c r="O175" s="7">
        <f t="shared" si="28"/>
        <v>14.45557380223443</v>
      </c>
      <c r="P175" s="3">
        <f t="shared" si="29"/>
        <v>0.06917746840636847</v>
      </c>
      <c r="Q175" s="3">
        <f>IF(ISNUMBER(P175),SUMIF(A:A,A175,P:P),"")</f>
        <v>1</v>
      </c>
      <c r="R175" s="3">
        <f t="shared" si="30"/>
        <v>0.06917746840636847</v>
      </c>
      <c r="S175" s="8">
        <f t="shared" si="31"/>
        <v>14.45557380223443</v>
      </c>
    </row>
    <row r="176" spans="1:19" ht="15">
      <c r="A176" s="1">
        <v>53</v>
      </c>
      <c r="B176" s="5">
        <v>0.6840277777777778</v>
      </c>
      <c r="C176" s="1" t="s">
        <v>543</v>
      </c>
      <c r="D176" s="1">
        <v>6</v>
      </c>
      <c r="E176" s="1">
        <v>6</v>
      </c>
      <c r="F176" s="1" t="s">
        <v>566</v>
      </c>
      <c r="G176" s="2">
        <v>74.8883</v>
      </c>
      <c r="H176" s="6">
        <f>1+_xlfn.COUNTIFS(A:A,A176,O:O,"&lt;"&amp;O176)</f>
        <v>1</v>
      </c>
      <c r="I176" s="2">
        <f>_xlfn.AVERAGEIF(A:A,A176,G:G)</f>
        <v>51.07616944444444</v>
      </c>
      <c r="J176" s="2">
        <f t="shared" si="24"/>
        <v>23.812130555555562</v>
      </c>
      <c r="K176" s="2">
        <f t="shared" si="25"/>
        <v>113.81213055555557</v>
      </c>
      <c r="L176" s="2">
        <f t="shared" si="26"/>
        <v>924.0145639178598</v>
      </c>
      <c r="M176" s="2">
        <f>SUMIF(A:A,A176,L:L)</f>
        <v>3294.280553372493</v>
      </c>
      <c r="N176" s="3">
        <f t="shared" si="27"/>
        <v>0.28049054989317995</v>
      </c>
      <c r="O176" s="7">
        <f t="shared" si="28"/>
        <v>3.5651825003759767</v>
      </c>
      <c r="P176" s="3">
        <f t="shared" si="29"/>
        <v>0.28049054989317995</v>
      </c>
      <c r="Q176" s="3">
        <f>IF(ISNUMBER(P176),SUMIF(A:A,A176,P:P),"")</f>
        <v>0.9016009484603267</v>
      </c>
      <c r="R176" s="3">
        <f t="shared" si="30"/>
        <v>0.3111027671079723</v>
      </c>
      <c r="S176" s="8">
        <f t="shared" si="31"/>
        <v>3.2143719237731396</v>
      </c>
    </row>
    <row r="177" spans="1:19" ht="15">
      <c r="A177" s="1">
        <v>53</v>
      </c>
      <c r="B177" s="5">
        <v>0.6840277777777778</v>
      </c>
      <c r="C177" s="1" t="s">
        <v>543</v>
      </c>
      <c r="D177" s="1">
        <v>6</v>
      </c>
      <c r="E177" s="1">
        <v>10</v>
      </c>
      <c r="F177" s="1" t="s">
        <v>570</v>
      </c>
      <c r="G177" s="2">
        <v>60.6675</v>
      </c>
      <c r="H177" s="6">
        <f>1+_xlfn.COUNTIFS(A:A,A177,O:O,"&lt;"&amp;O177)</f>
        <v>2</v>
      </c>
      <c r="I177" s="2">
        <f>_xlfn.AVERAGEIF(A:A,A177,G:G)</f>
        <v>51.07616944444444</v>
      </c>
      <c r="J177" s="2">
        <f t="shared" si="24"/>
        <v>9.591330555555558</v>
      </c>
      <c r="K177" s="2">
        <f t="shared" si="25"/>
        <v>99.59133055555556</v>
      </c>
      <c r="L177" s="2">
        <f t="shared" si="26"/>
        <v>393.6569455049016</v>
      </c>
      <c r="M177" s="2">
        <f>SUMIF(A:A,A177,L:L)</f>
        <v>3294.280553372493</v>
      </c>
      <c r="N177" s="3">
        <f t="shared" si="27"/>
        <v>0.1194970917403797</v>
      </c>
      <c r="O177" s="7">
        <f t="shared" si="28"/>
        <v>8.36840449784843</v>
      </c>
      <c r="P177" s="3">
        <f t="shared" si="29"/>
        <v>0.1194970917403797</v>
      </c>
      <c r="Q177" s="3">
        <f>IF(ISNUMBER(P177),SUMIF(A:A,A177,P:P),"")</f>
        <v>0.9016009484603267</v>
      </c>
      <c r="R177" s="3">
        <f t="shared" si="30"/>
        <v>0.13253878220120124</v>
      </c>
      <c r="S177" s="8">
        <f t="shared" si="31"/>
        <v>7.544961432359808</v>
      </c>
    </row>
    <row r="178" spans="1:19" ht="15">
      <c r="A178" s="1">
        <v>53</v>
      </c>
      <c r="B178" s="5">
        <v>0.6840277777777778</v>
      </c>
      <c r="C178" s="1" t="s">
        <v>543</v>
      </c>
      <c r="D178" s="1">
        <v>6</v>
      </c>
      <c r="E178" s="1">
        <v>3</v>
      </c>
      <c r="F178" s="1" t="s">
        <v>563</v>
      </c>
      <c r="G178" s="2">
        <v>59.6586333333333</v>
      </c>
      <c r="H178" s="6">
        <f>1+_xlfn.COUNTIFS(A:A,A178,O:O,"&lt;"&amp;O178)</f>
        <v>3</v>
      </c>
      <c r="I178" s="2">
        <f>_xlfn.AVERAGEIF(A:A,A178,G:G)</f>
        <v>51.07616944444444</v>
      </c>
      <c r="J178" s="2">
        <f t="shared" si="24"/>
        <v>8.58246388888886</v>
      </c>
      <c r="K178" s="2">
        <f t="shared" si="25"/>
        <v>98.58246388888887</v>
      </c>
      <c r="L178" s="2">
        <f t="shared" si="26"/>
        <v>370.53497262574155</v>
      </c>
      <c r="M178" s="2">
        <f>SUMIF(A:A,A178,L:L)</f>
        <v>3294.280553372493</v>
      </c>
      <c r="N178" s="3">
        <f t="shared" si="27"/>
        <v>0.11247826850885828</v>
      </c>
      <c r="O178" s="7">
        <f t="shared" si="28"/>
        <v>8.890606276724863</v>
      </c>
      <c r="P178" s="3">
        <f t="shared" si="29"/>
        <v>0.11247826850885828</v>
      </c>
      <c r="Q178" s="3">
        <f>IF(ISNUMBER(P178),SUMIF(A:A,A178,P:P),"")</f>
        <v>0.9016009484603267</v>
      </c>
      <c r="R178" s="3">
        <f t="shared" si="30"/>
        <v>0.12475393764939866</v>
      </c>
      <c r="S178" s="8">
        <f t="shared" si="31"/>
        <v>8.01577905148247</v>
      </c>
    </row>
    <row r="179" spans="1:19" ht="15">
      <c r="A179" s="1">
        <v>53</v>
      </c>
      <c r="B179" s="5">
        <v>0.6840277777777778</v>
      </c>
      <c r="C179" s="1" t="s">
        <v>543</v>
      </c>
      <c r="D179" s="1">
        <v>6</v>
      </c>
      <c r="E179" s="1">
        <v>1</v>
      </c>
      <c r="F179" s="1" t="s">
        <v>561</v>
      </c>
      <c r="G179" s="2">
        <v>53.9982</v>
      </c>
      <c r="H179" s="6">
        <f>1+_xlfn.COUNTIFS(A:A,A179,O:O,"&lt;"&amp;O179)</f>
        <v>4</v>
      </c>
      <c r="I179" s="2">
        <f>_xlfn.AVERAGEIF(A:A,A179,G:G)</f>
        <v>51.07616944444444</v>
      </c>
      <c r="J179" s="2">
        <f t="shared" si="24"/>
        <v>2.9220305555555584</v>
      </c>
      <c r="K179" s="2">
        <f t="shared" si="25"/>
        <v>92.92203055555555</v>
      </c>
      <c r="L179" s="2">
        <f t="shared" si="26"/>
        <v>263.83445269621365</v>
      </c>
      <c r="M179" s="2">
        <f>SUMIF(A:A,A179,L:L)</f>
        <v>3294.280553372493</v>
      </c>
      <c r="N179" s="3">
        <f t="shared" si="27"/>
        <v>0.08008864103153426</v>
      </c>
      <c r="O179" s="7">
        <f t="shared" si="28"/>
        <v>12.486165167995022</v>
      </c>
      <c r="P179" s="3">
        <f t="shared" si="29"/>
        <v>0.08008864103153426</v>
      </c>
      <c r="Q179" s="3">
        <f>IF(ISNUMBER(P179),SUMIF(A:A,A179,P:P),"")</f>
        <v>0.9016009484603267</v>
      </c>
      <c r="R179" s="3">
        <f t="shared" si="30"/>
        <v>0.08882936643789302</v>
      </c>
      <c r="S179" s="8">
        <f t="shared" si="31"/>
        <v>11.257538358096607</v>
      </c>
    </row>
    <row r="180" spans="1:19" ht="15">
      <c r="A180" s="1">
        <v>53</v>
      </c>
      <c r="B180" s="5">
        <v>0.6840277777777778</v>
      </c>
      <c r="C180" s="1" t="s">
        <v>543</v>
      </c>
      <c r="D180" s="1">
        <v>6</v>
      </c>
      <c r="E180" s="1">
        <v>11</v>
      </c>
      <c r="F180" s="1" t="s">
        <v>571</v>
      </c>
      <c r="G180" s="2">
        <v>51.9828333333334</v>
      </c>
      <c r="H180" s="6">
        <f>1+_xlfn.COUNTIFS(A:A,A180,O:O,"&lt;"&amp;O180)</f>
        <v>5</v>
      </c>
      <c r="I180" s="2">
        <f>_xlfn.AVERAGEIF(A:A,A180,G:G)</f>
        <v>51.07616944444444</v>
      </c>
      <c r="J180" s="2">
        <f t="shared" si="24"/>
        <v>0.9066638888889642</v>
      </c>
      <c r="K180" s="2">
        <f t="shared" si="25"/>
        <v>90.90666388888897</v>
      </c>
      <c r="L180" s="2">
        <f t="shared" si="26"/>
        <v>233.7845192807965</v>
      </c>
      <c r="M180" s="2">
        <f>SUMIF(A:A,A180,L:L)</f>
        <v>3294.280553372493</v>
      </c>
      <c r="N180" s="3">
        <f t="shared" si="27"/>
        <v>0.07096679092539993</v>
      </c>
      <c r="O180" s="7">
        <f t="shared" si="28"/>
        <v>14.091097920028496</v>
      </c>
      <c r="P180" s="3">
        <f t="shared" si="29"/>
        <v>0.07096679092539993</v>
      </c>
      <c r="Q180" s="3">
        <f>IF(ISNUMBER(P180),SUMIF(A:A,A180,P:P),"")</f>
        <v>0.9016009484603267</v>
      </c>
      <c r="R180" s="3">
        <f t="shared" si="30"/>
        <v>0.07871197456767393</v>
      </c>
      <c r="S180" s="8">
        <f t="shared" si="31"/>
        <v>12.704547249545028</v>
      </c>
    </row>
    <row r="181" spans="1:19" ht="15">
      <c r="A181" s="1">
        <v>53</v>
      </c>
      <c r="B181" s="5">
        <v>0.6840277777777778</v>
      </c>
      <c r="C181" s="1" t="s">
        <v>543</v>
      </c>
      <c r="D181" s="1">
        <v>6</v>
      </c>
      <c r="E181" s="1">
        <v>5</v>
      </c>
      <c r="F181" s="1" t="s">
        <v>565</v>
      </c>
      <c r="G181" s="2">
        <v>50.6462333333333</v>
      </c>
      <c r="H181" s="6">
        <f>1+_xlfn.COUNTIFS(A:A,A181,O:O,"&lt;"&amp;O181)</f>
        <v>6</v>
      </c>
      <c r="I181" s="2">
        <f>_xlfn.AVERAGEIF(A:A,A181,G:G)</f>
        <v>51.07616944444444</v>
      </c>
      <c r="J181" s="2">
        <f t="shared" si="24"/>
        <v>-0.4299361111111395</v>
      </c>
      <c r="K181" s="2">
        <f t="shared" si="25"/>
        <v>89.57006388888885</v>
      </c>
      <c r="L181" s="2">
        <f t="shared" si="26"/>
        <v>215.76801660424607</v>
      </c>
      <c r="M181" s="2">
        <f>SUMIF(A:A,A181,L:L)</f>
        <v>3294.280553372493</v>
      </c>
      <c r="N181" s="3">
        <f t="shared" si="27"/>
        <v>0.06549776593355272</v>
      </c>
      <c r="O181" s="7">
        <f t="shared" si="28"/>
        <v>15.267696321344713</v>
      </c>
      <c r="P181" s="3">
        <f t="shared" si="29"/>
        <v>0.06549776593355272</v>
      </c>
      <c r="Q181" s="3">
        <f>IF(ISNUMBER(P181),SUMIF(A:A,A181,P:P),"")</f>
        <v>0.9016009484603267</v>
      </c>
      <c r="R181" s="3">
        <f t="shared" si="30"/>
        <v>0.07264607035452207</v>
      </c>
      <c r="S181" s="8">
        <f t="shared" si="31"/>
        <v>13.765369484128636</v>
      </c>
    </row>
    <row r="182" spans="1:19" ht="15">
      <c r="A182" s="1">
        <v>53</v>
      </c>
      <c r="B182" s="5">
        <v>0.6840277777777778</v>
      </c>
      <c r="C182" s="1" t="s">
        <v>543</v>
      </c>
      <c r="D182" s="1">
        <v>6</v>
      </c>
      <c r="E182" s="1">
        <v>12</v>
      </c>
      <c r="F182" s="1" t="s">
        <v>572</v>
      </c>
      <c r="G182" s="2">
        <v>49.353666666666705</v>
      </c>
      <c r="H182" s="6">
        <f>1+_xlfn.COUNTIFS(A:A,A182,O:O,"&lt;"&amp;O182)</f>
        <v>7</v>
      </c>
      <c r="I182" s="2">
        <f>_xlfn.AVERAGEIF(A:A,A182,G:G)</f>
        <v>51.07616944444444</v>
      </c>
      <c r="J182" s="2">
        <f t="shared" si="24"/>
        <v>-1.7225027777777342</v>
      </c>
      <c r="K182" s="2">
        <f t="shared" si="25"/>
        <v>88.27749722222227</v>
      </c>
      <c r="L182" s="2">
        <f t="shared" si="26"/>
        <v>199.66677126926467</v>
      </c>
      <c r="M182" s="2">
        <f>SUMIF(A:A,A182,L:L)</f>
        <v>3294.280553372493</v>
      </c>
      <c r="N182" s="3">
        <f t="shared" si="27"/>
        <v>0.060610129597146005</v>
      </c>
      <c r="O182" s="7">
        <f t="shared" si="28"/>
        <v>16.49889229154672</v>
      </c>
      <c r="P182" s="3">
        <f t="shared" si="29"/>
        <v>0.060610129597146005</v>
      </c>
      <c r="Q182" s="3">
        <f>IF(ISNUMBER(P182),SUMIF(A:A,A182,P:P),"")</f>
        <v>0.9016009484603267</v>
      </c>
      <c r="R182" s="3">
        <f t="shared" si="30"/>
        <v>0.06722500647392902</v>
      </c>
      <c r="S182" s="8">
        <f t="shared" si="31"/>
        <v>14.875416938603296</v>
      </c>
    </row>
    <row r="183" spans="1:19" ht="15">
      <c r="A183" s="1">
        <v>53</v>
      </c>
      <c r="B183" s="5">
        <v>0.6840277777777778</v>
      </c>
      <c r="C183" s="1" t="s">
        <v>543</v>
      </c>
      <c r="D183" s="1">
        <v>6</v>
      </c>
      <c r="E183" s="1">
        <v>8</v>
      </c>
      <c r="F183" s="1" t="s">
        <v>568</v>
      </c>
      <c r="G183" s="2">
        <v>48.869799999999906</v>
      </c>
      <c r="H183" s="6">
        <f>1+_xlfn.COUNTIFS(A:A,A183,O:O,"&lt;"&amp;O183)</f>
        <v>8</v>
      </c>
      <c r="I183" s="2">
        <f>_xlfn.AVERAGEIF(A:A,A183,G:G)</f>
        <v>51.07616944444444</v>
      </c>
      <c r="J183" s="2">
        <f t="shared" si="24"/>
        <v>-2.206369444444533</v>
      </c>
      <c r="K183" s="2">
        <f t="shared" si="25"/>
        <v>87.79363055555547</v>
      </c>
      <c r="L183" s="2">
        <f t="shared" si="26"/>
        <v>193.9533824103075</v>
      </c>
      <c r="M183" s="2">
        <f>SUMIF(A:A,A183,L:L)</f>
        <v>3294.280553372493</v>
      </c>
      <c r="N183" s="3">
        <f t="shared" si="27"/>
        <v>0.058875793748577154</v>
      </c>
      <c r="O183" s="7">
        <f t="shared" si="28"/>
        <v>16.984909014906773</v>
      </c>
      <c r="P183" s="3">
        <f t="shared" si="29"/>
        <v>0.058875793748577154</v>
      </c>
      <c r="Q183" s="3">
        <f>IF(ISNUMBER(P183),SUMIF(A:A,A183,P:P),"")</f>
        <v>0.9016009484603267</v>
      </c>
      <c r="R183" s="3">
        <f t="shared" si="30"/>
        <v>0.06530138843478366</v>
      </c>
      <c r="S183" s="8">
        <f t="shared" si="31"/>
        <v>15.313610077352301</v>
      </c>
    </row>
    <row r="184" spans="1:19" ht="15">
      <c r="A184" s="1">
        <v>53</v>
      </c>
      <c r="B184" s="5">
        <v>0.6840277777777778</v>
      </c>
      <c r="C184" s="1" t="s">
        <v>543</v>
      </c>
      <c r="D184" s="1">
        <v>6</v>
      </c>
      <c r="E184" s="1">
        <v>9</v>
      </c>
      <c r="F184" s="1" t="s">
        <v>569</v>
      </c>
      <c r="G184" s="2">
        <v>47.1476333333334</v>
      </c>
      <c r="H184" s="6">
        <f>1+_xlfn.COUNTIFS(A:A,A184,O:O,"&lt;"&amp;O184)</f>
        <v>9</v>
      </c>
      <c r="I184" s="2">
        <f>_xlfn.AVERAGEIF(A:A,A184,G:G)</f>
        <v>51.07616944444444</v>
      </c>
      <c r="J184" s="2">
        <f t="shared" si="24"/>
        <v>-3.928536111111036</v>
      </c>
      <c r="K184" s="2">
        <f t="shared" si="25"/>
        <v>86.07146388888896</v>
      </c>
      <c r="L184" s="2">
        <f t="shared" si="26"/>
        <v>174.91284710571836</v>
      </c>
      <c r="M184" s="2">
        <f>SUMIF(A:A,A184,L:L)</f>
        <v>3294.280553372493</v>
      </c>
      <c r="N184" s="3">
        <f t="shared" si="27"/>
        <v>0.05309591708169868</v>
      </c>
      <c r="O184" s="7">
        <f t="shared" si="28"/>
        <v>18.833839868728514</v>
      </c>
      <c r="P184" s="3">
        <f t="shared" si="29"/>
        <v>0.05309591708169868</v>
      </c>
      <c r="Q184" s="3">
        <f>IF(ISNUMBER(P184),SUMIF(A:A,A184,P:P),"")</f>
        <v>0.9016009484603267</v>
      </c>
      <c r="R184" s="3">
        <f t="shared" si="30"/>
        <v>0.0588907067726261</v>
      </c>
      <c r="S184" s="8">
        <f t="shared" si="31"/>
        <v>16.980607888795543</v>
      </c>
    </row>
    <row r="185" spans="1:19" ht="15">
      <c r="A185" s="1">
        <v>53</v>
      </c>
      <c r="B185" s="5">
        <v>0.6840277777777778</v>
      </c>
      <c r="C185" s="1" t="s">
        <v>543</v>
      </c>
      <c r="D185" s="1">
        <v>6</v>
      </c>
      <c r="E185" s="1">
        <v>2</v>
      </c>
      <c r="F185" s="1" t="s">
        <v>562</v>
      </c>
      <c r="G185" s="2">
        <v>35.869133333333295</v>
      </c>
      <c r="H185" s="6">
        <f>1+_xlfn.COUNTIFS(A:A,A185,O:O,"&lt;"&amp;O185)</f>
        <v>11</v>
      </c>
      <c r="I185" s="2">
        <f>_xlfn.AVERAGEIF(A:A,A185,G:G)</f>
        <v>51.07616944444444</v>
      </c>
      <c r="J185" s="2">
        <f t="shared" si="24"/>
        <v>-15.207036111111144</v>
      </c>
      <c r="K185" s="2">
        <f t="shared" si="25"/>
        <v>74.79296388888886</v>
      </c>
      <c r="L185" s="2">
        <f t="shared" si="26"/>
        <v>88.90584010513629</v>
      </c>
      <c r="M185" s="2">
        <f>SUMIF(A:A,A185,L:L)</f>
        <v>3294.280553372493</v>
      </c>
      <c r="N185" s="3">
        <f t="shared" si="27"/>
        <v>0.02698793823559431</v>
      </c>
      <c r="O185" s="7">
        <f t="shared" si="28"/>
        <v>37.05359006198936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53</v>
      </c>
      <c r="B186" s="5">
        <v>0.6840277777777778</v>
      </c>
      <c r="C186" s="1" t="s">
        <v>543</v>
      </c>
      <c r="D186" s="1">
        <v>6</v>
      </c>
      <c r="E186" s="1">
        <v>4</v>
      </c>
      <c r="F186" s="1" t="s">
        <v>564</v>
      </c>
      <c r="G186" s="2">
        <v>44.4842</v>
      </c>
      <c r="H186" s="6">
        <f>1+_xlfn.COUNTIFS(A:A,A186,O:O,"&lt;"&amp;O186)</f>
        <v>10</v>
      </c>
      <c r="I186" s="2">
        <f>_xlfn.AVERAGEIF(A:A,A186,G:G)</f>
        <v>51.07616944444444</v>
      </c>
      <c r="J186" s="2">
        <f t="shared" si="24"/>
        <v>-6.591969444444437</v>
      </c>
      <c r="K186" s="2">
        <f t="shared" si="25"/>
        <v>83.40803055555557</v>
      </c>
      <c r="L186" s="2">
        <f t="shared" si="26"/>
        <v>149.07981495043182</v>
      </c>
      <c r="M186" s="2">
        <f>SUMIF(A:A,A186,L:L)</f>
        <v>3294.280553372493</v>
      </c>
      <c r="N186" s="3">
        <f t="shared" si="27"/>
        <v>0.045254134411172896</v>
      </c>
      <c r="O186" s="7">
        <f t="shared" si="28"/>
        <v>22.097428511484416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53</v>
      </c>
      <c r="B187" s="5">
        <v>0.6840277777777778</v>
      </c>
      <c r="C187" s="1" t="s">
        <v>543</v>
      </c>
      <c r="D187" s="1">
        <v>6</v>
      </c>
      <c r="E187" s="1">
        <v>7</v>
      </c>
      <c r="F187" s="1" t="s">
        <v>567</v>
      </c>
      <c r="G187" s="2">
        <v>35.347899999999996</v>
      </c>
      <c r="H187" s="6">
        <f>1+_xlfn.COUNTIFS(A:A,A187,O:O,"&lt;"&amp;O187)</f>
        <v>12</v>
      </c>
      <c r="I187" s="2">
        <f>_xlfn.AVERAGEIF(A:A,A187,G:G)</f>
        <v>51.07616944444444</v>
      </c>
      <c r="J187" s="2">
        <f t="shared" si="24"/>
        <v>-15.728269444444443</v>
      </c>
      <c r="K187" s="2">
        <f t="shared" si="25"/>
        <v>74.27173055555556</v>
      </c>
      <c r="L187" s="2">
        <f t="shared" si="26"/>
        <v>86.16842690187573</v>
      </c>
      <c r="M187" s="2">
        <f>SUMIF(A:A,A187,L:L)</f>
        <v>3294.280553372493</v>
      </c>
      <c r="N187" s="3">
        <f t="shared" si="27"/>
        <v>0.026156978892906222</v>
      </c>
      <c r="O187" s="7">
        <f t="shared" si="28"/>
        <v>38.23071479677648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35</v>
      </c>
      <c r="B188" s="5">
        <v>0.6875</v>
      </c>
      <c r="C188" s="1" t="s">
        <v>378</v>
      </c>
      <c r="D188" s="1">
        <v>5</v>
      </c>
      <c r="E188" s="1">
        <v>1</v>
      </c>
      <c r="F188" s="1" t="s">
        <v>392</v>
      </c>
      <c r="G188" s="2">
        <v>60.0734666666667</v>
      </c>
      <c r="H188" s="6">
        <f>1+_xlfn.COUNTIFS(A:A,A188,O:O,"&lt;"&amp;O188)</f>
        <v>1</v>
      </c>
      <c r="I188" s="2">
        <f>_xlfn.AVERAGEIF(A:A,A188,G:G)</f>
        <v>46.528433333333346</v>
      </c>
      <c r="J188" s="2">
        <f t="shared" si="24"/>
        <v>13.54503333333335</v>
      </c>
      <c r="K188" s="2">
        <f t="shared" si="25"/>
        <v>103.54503333333335</v>
      </c>
      <c r="L188" s="2">
        <f t="shared" si="26"/>
        <v>499.0478585148735</v>
      </c>
      <c r="M188" s="2">
        <f>SUMIF(A:A,A188,L:L)</f>
        <v>1784.306995213069</v>
      </c>
      <c r="N188" s="3">
        <f t="shared" si="27"/>
        <v>0.2796872174203861</v>
      </c>
      <c r="O188" s="7">
        <f t="shared" si="28"/>
        <v>3.5754226068077397</v>
      </c>
      <c r="P188" s="3">
        <f t="shared" si="29"/>
        <v>0.2796872174203861</v>
      </c>
      <c r="Q188" s="3">
        <f>IF(ISNUMBER(P188),SUMIF(A:A,A188,P:P),"")</f>
        <v>0.9558160368702399</v>
      </c>
      <c r="R188" s="3">
        <f t="shared" si="30"/>
        <v>0.29261615900085175</v>
      </c>
      <c r="S188" s="8">
        <f t="shared" si="31"/>
        <v>3.417446266175236</v>
      </c>
    </row>
    <row r="189" spans="1:19" ht="15">
      <c r="A189" s="1">
        <v>35</v>
      </c>
      <c r="B189" s="5">
        <v>0.6875</v>
      </c>
      <c r="C189" s="1" t="s">
        <v>378</v>
      </c>
      <c r="D189" s="1">
        <v>5</v>
      </c>
      <c r="E189" s="1">
        <v>2</v>
      </c>
      <c r="F189" s="1" t="s">
        <v>393</v>
      </c>
      <c r="G189" s="2">
        <v>55.1967666666666</v>
      </c>
      <c r="H189" s="6">
        <f>1+_xlfn.COUNTIFS(A:A,A189,O:O,"&lt;"&amp;O189)</f>
        <v>2</v>
      </c>
      <c r="I189" s="2">
        <f>_xlfn.AVERAGEIF(A:A,A189,G:G)</f>
        <v>46.528433333333346</v>
      </c>
      <c r="J189" s="2">
        <f t="shared" si="24"/>
        <v>8.668333333333251</v>
      </c>
      <c r="K189" s="2">
        <f t="shared" si="25"/>
        <v>98.66833333333325</v>
      </c>
      <c r="L189" s="2">
        <f t="shared" si="26"/>
        <v>372.4489569096887</v>
      </c>
      <c r="M189" s="2">
        <f>SUMIF(A:A,A189,L:L)</f>
        <v>1784.306995213069</v>
      </c>
      <c r="N189" s="3">
        <f t="shared" si="27"/>
        <v>0.20873591703047353</v>
      </c>
      <c r="O189" s="7">
        <f t="shared" si="28"/>
        <v>4.790742361095475</v>
      </c>
      <c r="P189" s="3">
        <f t="shared" si="29"/>
        <v>0.20873591703047353</v>
      </c>
      <c r="Q189" s="3">
        <f>IF(ISNUMBER(P189),SUMIF(A:A,A189,P:P),"")</f>
        <v>0.9558160368702399</v>
      </c>
      <c r="R189" s="3">
        <f t="shared" si="30"/>
        <v>0.2183850332894249</v>
      </c>
      <c r="S189" s="8">
        <f t="shared" si="31"/>
        <v>4.579068377248653</v>
      </c>
    </row>
    <row r="190" spans="1:19" ht="15">
      <c r="A190" s="1">
        <v>35</v>
      </c>
      <c r="B190" s="5">
        <v>0.6875</v>
      </c>
      <c r="C190" s="1" t="s">
        <v>378</v>
      </c>
      <c r="D190" s="1">
        <v>5</v>
      </c>
      <c r="E190" s="1">
        <v>7</v>
      </c>
      <c r="F190" s="1" t="s">
        <v>397</v>
      </c>
      <c r="G190" s="2">
        <v>49.7742666666667</v>
      </c>
      <c r="H190" s="6">
        <f>1+_xlfn.COUNTIFS(A:A,A190,O:O,"&lt;"&amp;O190)</f>
        <v>3</v>
      </c>
      <c r="I190" s="2">
        <f>_xlfn.AVERAGEIF(A:A,A190,G:G)</f>
        <v>46.528433333333346</v>
      </c>
      <c r="J190" s="2">
        <f t="shared" si="24"/>
        <v>3.2458333333333513</v>
      </c>
      <c r="K190" s="2">
        <f t="shared" si="25"/>
        <v>93.24583333333335</v>
      </c>
      <c r="L190" s="2">
        <f t="shared" si="26"/>
        <v>269.01038908771966</v>
      </c>
      <c r="M190" s="2">
        <f>SUMIF(A:A,A190,L:L)</f>
        <v>1784.306995213069</v>
      </c>
      <c r="N190" s="3">
        <f t="shared" si="27"/>
        <v>0.1507646328851591</v>
      </c>
      <c r="O190" s="7">
        <f t="shared" si="28"/>
        <v>6.632855337907552</v>
      </c>
      <c r="P190" s="3">
        <f t="shared" si="29"/>
        <v>0.1507646328851591</v>
      </c>
      <c r="Q190" s="3">
        <f>IF(ISNUMBER(P190),SUMIF(A:A,A190,P:P),"")</f>
        <v>0.9558160368702399</v>
      </c>
      <c r="R190" s="3">
        <f t="shared" si="30"/>
        <v>0.15773394363504142</v>
      </c>
      <c r="S190" s="8">
        <f t="shared" si="31"/>
        <v>6.339789502212413</v>
      </c>
    </row>
    <row r="191" spans="1:19" ht="15">
      <c r="A191" s="1">
        <v>35</v>
      </c>
      <c r="B191" s="5">
        <v>0.6875</v>
      </c>
      <c r="C191" s="1" t="s">
        <v>378</v>
      </c>
      <c r="D191" s="1">
        <v>5</v>
      </c>
      <c r="E191" s="1">
        <v>4</v>
      </c>
      <c r="F191" s="1" t="s">
        <v>395</v>
      </c>
      <c r="G191" s="2">
        <v>45.5253666666667</v>
      </c>
      <c r="H191" s="6">
        <f>1+_xlfn.COUNTIFS(A:A,A191,O:O,"&lt;"&amp;O191)</f>
        <v>4</v>
      </c>
      <c r="I191" s="2">
        <f>_xlfn.AVERAGEIF(A:A,A191,G:G)</f>
        <v>46.528433333333346</v>
      </c>
      <c r="J191" s="2">
        <f t="shared" si="24"/>
        <v>-1.0030666666666477</v>
      </c>
      <c r="K191" s="2">
        <f t="shared" si="25"/>
        <v>88.99693333333335</v>
      </c>
      <c r="L191" s="2">
        <f t="shared" si="26"/>
        <v>208.47434747988996</v>
      </c>
      <c r="M191" s="2">
        <f>SUMIF(A:A,A191,L:L)</f>
        <v>1784.306995213069</v>
      </c>
      <c r="N191" s="3">
        <f t="shared" si="27"/>
        <v>0.11683771236630469</v>
      </c>
      <c r="O191" s="7">
        <f t="shared" si="28"/>
        <v>8.55888034562712</v>
      </c>
      <c r="P191" s="3">
        <f t="shared" si="29"/>
        <v>0.11683771236630469</v>
      </c>
      <c r="Q191" s="3">
        <f>IF(ISNUMBER(P191),SUMIF(A:A,A191,P:P),"")</f>
        <v>0.9558160368702399</v>
      </c>
      <c r="R191" s="3">
        <f t="shared" si="30"/>
        <v>0.1222387026994049</v>
      </c>
      <c r="S191" s="8">
        <f t="shared" si="31"/>
        <v>8.180715092003904</v>
      </c>
    </row>
    <row r="192" spans="1:19" ht="15">
      <c r="A192" s="1">
        <v>35</v>
      </c>
      <c r="B192" s="5">
        <v>0.6875</v>
      </c>
      <c r="C192" s="1" t="s">
        <v>378</v>
      </c>
      <c r="D192" s="1">
        <v>5</v>
      </c>
      <c r="E192" s="1">
        <v>3</v>
      </c>
      <c r="F192" s="1" t="s">
        <v>394</v>
      </c>
      <c r="G192" s="2">
        <v>43.4494</v>
      </c>
      <c r="H192" s="6">
        <f>1+_xlfn.COUNTIFS(A:A,A192,O:O,"&lt;"&amp;O192)</f>
        <v>5</v>
      </c>
      <c r="I192" s="2">
        <f>_xlfn.AVERAGEIF(A:A,A192,G:G)</f>
        <v>46.528433333333346</v>
      </c>
      <c r="J192" s="2">
        <f t="shared" si="24"/>
        <v>-3.0790333333333493</v>
      </c>
      <c r="K192" s="2">
        <f t="shared" si="25"/>
        <v>86.92096666666666</v>
      </c>
      <c r="L192" s="2">
        <f t="shared" si="26"/>
        <v>184.05930215426739</v>
      </c>
      <c r="M192" s="2">
        <f>SUMIF(A:A,A192,L:L)</f>
        <v>1784.306995213069</v>
      </c>
      <c r="N192" s="3">
        <f t="shared" si="27"/>
        <v>0.10315450348401978</v>
      </c>
      <c r="O192" s="7">
        <f t="shared" si="28"/>
        <v>9.69419624180456</v>
      </c>
      <c r="P192" s="3">
        <f t="shared" si="29"/>
        <v>0.10315450348401978</v>
      </c>
      <c r="Q192" s="3">
        <f>IF(ISNUMBER(P192),SUMIF(A:A,A192,P:P),"")</f>
        <v>0.9558160368702399</v>
      </c>
      <c r="R192" s="3">
        <f t="shared" si="30"/>
        <v>0.10792296791942597</v>
      </c>
      <c r="S192" s="8">
        <f t="shared" si="31"/>
        <v>9.26586823248401</v>
      </c>
    </row>
    <row r="193" spans="1:19" ht="15">
      <c r="A193" s="1">
        <v>35</v>
      </c>
      <c r="B193" s="5">
        <v>0.6875</v>
      </c>
      <c r="C193" s="1" t="s">
        <v>378</v>
      </c>
      <c r="D193" s="1">
        <v>5</v>
      </c>
      <c r="E193" s="1">
        <v>8</v>
      </c>
      <c r="F193" s="1" t="s">
        <v>398</v>
      </c>
      <c r="G193" s="2">
        <v>42.3614666666667</v>
      </c>
      <c r="H193" s="6">
        <f>1+_xlfn.COUNTIFS(A:A,A193,O:O,"&lt;"&amp;O193)</f>
        <v>6</v>
      </c>
      <c r="I193" s="2">
        <f>_xlfn.AVERAGEIF(A:A,A193,G:G)</f>
        <v>46.528433333333346</v>
      </c>
      <c r="J193" s="2">
        <f t="shared" si="24"/>
        <v>-4.166966666666646</v>
      </c>
      <c r="K193" s="2">
        <f t="shared" si="25"/>
        <v>85.83303333333336</v>
      </c>
      <c r="L193" s="2">
        <f t="shared" si="26"/>
        <v>172.42838657796256</v>
      </c>
      <c r="M193" s="2">
        <f>SUMIF(A:A,A193,L:L)</f>
        <v>1784.306995213069</v>
      </c>
      <c r="N193" s="3">
        <f t="shared" si="27"/>
        <v>0.0966360536838967</v>
      </c>
      <c r="O193" s="7">
        <f t="shared" si="28"/>
        <v>10.348104686384131</v>
      </c>
      <c r="P193" s="3">
        <f t="shared" si="29"/>
        <v>0.0966360536838967</v>
      </c>
      <c r="Q193" s="3">
        <f>IF(ISNUMBER(P193),SUMIF(A:A,A193,P:P),"")</f>
        <v>0.9558160368702399</v>
      </c>
      <c r="R193" s="3">
        <f t="shared" si="30"/>
        <v>0.10110319345585103</v>
      </c>
      <c r="S193" s="8">
        <f t="shared" si="31"/>
        <v>9.890884410458037</v>
      </c>
    </row>
    <row r="194" spans="1:19" ht="15">
      <c r="A194" s="1">
        <v>35</v>
      </c>
      <c r="B194" s="5">
        <v>0.6875</v>
      </c>
      <c r="C194" s="1" t="s">
        <v>378</v>
      </c>
      <c r="D194" s="1">
        <v>5</v>
      </c>
      <c r="E194" s="1">
        <v>5</v>
      </c>
      <c r="F194" s="1" t="s">
        <v>396</v>
      </c>
      <c r="G194" s="2">
        <v>29.318300000000004</v>
      </c>
      <c r="H194" s="6">
        <f>1+_xlfn.COUNTIFS(A:A,A194,O:O,"&lt;"&amp;O194)</f>
        <v>7</v>
      </c>
      <c r="I194" s="2">
        <f>_xlfn.AVERAGEIF(A:A,A194,G:G)</f>
        <v>46.528433333333346</v>
      </c>
      <c r="J194" s="2">
        <f t="shared" si="24"/>
        <v>-17.210133333333342</v>
      </c>
      <c r="K194" s="2">
        <f t="shared" si="25"/>
        <v>72.78986666666665</v>
      </c>
      <c r="L194" s="2">
        <f t="shared" si="26"/>
        <v>78.83775448866719</v>
      </c>
      <c r="M194" s="2">
        <f>SUMIF(A:A,A194,L:L)</f>
        <v>1784.306995213069</v>
      </c>
      <c r="N194" s="3">
        <f t="shared" si="27"/>
        <v>0.04418396312976005</v>
      </c>
      <c r="O194" s="7">
        <f t="shared" si="28"/>
        <v>22.63264608163796</v>
      </c>
      <c r="P194" s="3">
        <f t="shared" si="29"/>
      </c>
      <c r="Q194" s="3">
        <f>IF(ISNUMBER(P194),SUMIF(A:A,A194,P:P),"")</f>
      </c>
      <c r="R194" s="3">
        <f t="shared" si="30"/>
      </c>
      <c r="S194" s="8">
        <f t="shared" si="31"/>
      </c>
    </row>
    <row r="195" spans="1:19" ht="15">
      <c r="A195" s="1">
        <v>45</v>
      </c>
      <c r="B195" s="5">
        <v>0.6902777777777778</v>
      </c>
      <c r="C195" s="1" t="s">
        <v>473</v>
      </c>
      <c r="D195" s="1">
        <v>3</v>
      </c>
      <c r="E195" s="1">
        <v>6</v>
      </c>
      <c r="F195" s="1" t="s">
        <v>488</v>
      </c>
      <c r="G195" s="2">
        <v>74.3738333333334</v>
      </c>
      <c r="H195" s="6">
        <f>1+_xlfn.COUNTIFS(A:A,A195,O:O,"&lt;"&amp;O195)</f>
        <v>1</v>
      </c>
      <c r="I195" s="2">
        <f>_xlfn.AVERAGEIF(A:A,A195,G:G)</f>
        <v>50.26401666666665</v>
      </c>
      <c r="J195" s="2">
        <f t="shared" si="24"/>
        <v>24.109816666666745</v>
      </c>
      <c r="K195" s="2">
        <f t="shared" si="25"/>
        <v>114.10981666666675</v>
      </c>
      <c r="L195" s="2">
        <f t="shared" si="26"/>
        <v>940.6668136508817</v>
      </c>
      <c r="M195" s="2">
        <f>SUMIF(A:A,A195,L:L)</f>
        <v>2854.6959478760773</v>
      </c>
      <c r="N195" s="3">
        <f t="shared" si="27"/>
        <v>0.32951558793879515</v>
      </c>
      <c r="O195" s="7">
        <f t="shared" si="28"/>
        <v>3.034757797818481</v>
      </c>
      <c r="P195" s="3">
        <f t="shared" si="29"/>
        <v>0.32951558793879515</v>
      </c>
      <c r="Q195" s="3">
        <f>IF(ISNUMBER(P195),SUMIF(A:A,A195,P:P),"")</f>
        <v>0.9699147025557259</v>
      </c>
      <c r="R195" s="3">
        <f t="shared" si="30"/>
        <v>0.3397366666063741</v>
      </c>
      <c r="S195" s="8">
        <f t="shared" si="31"/>
        <v>2.943456206799782</v>
      </c>
    </row>
    <row r="196" spans="1:19" ht="15">
      <c r="A196" s="1">
        <v>45</v>
      </c>
      <c r="B196" s="5">
        <v>0.6902777777777778</v>
      </c>
      <c r="C196" s="1" t="s">
        <v>473</v>
      </c>
      <c r="D196" s="1">
        <v>3</v>
      </c>
      <c r="E196" s="1">
        <v>3</v>
      </c>
      <c r="F196" s="1" t="s">
        <v>485</v>
      </c>
      <c r="G196" s="2">
        <v>71.8540333333334</v>
      </c>
      <c r="H196" s="6">
        <f>1+_xlfn.COUNTIFS(A:A,A196,O:O,"&lt;"&amp;O196)</f>
        <v>2</v>
      </c>
      <c r="I196" s="2">
        <f>_xlfn.AVERAGEIF(A:A,A196,G:G)</f>
        <v>50.26401666666665</v>
      </c>
      <c r="J196" s="2">
        <f t="shared" si="24"/>
        <v>21.590016666666756</v>
      </c>
      <c r="K196" s="2">
        <f t="shared" si="25"/>
        <v>111.59001666666676</v>
      </c>
      <c r="L196" s="2">
        <f t="shared" si="26"/>
        <v>808.6781491389048</v>
      </c>
      <c r="M196" s="2">
        <f>SUMIF(A:A,A196,L:L)</f>
        <v>2854.6959478760773</v>
      </c>
      <c r="N196" s="3">
        <f t="shared" si="27"/>
        <v>0.28327995832290637</v>
      </c>
      <c r="O196" s="7">
        <f t="shared" si="28"/>
        <v>3.530076769003601</v>
      </c>
      <c r="P196" s="3">
        <f t="shared" si="29"/>
        <v>0.28327995832290637</v>
      </c>
      <c r="Q196" s="3">
        <f>IF(ISNUMBER(P196),SUMIF(A:A,A196,P:P),"")</f>
        <v>0.9699147025557259</v>
      </c>
      <c r="R196" s="3">
        <f t="shared" si="30"/>
        <v>0.2920668771969983</v>
      </c>
      <c r="S196" s="8">
        <f t="shared" si="31"/>
        <v>3.423873359407006</v>
      </c>
    </row>
    <row r="197" spans="1:19" ht="15">
      <c r="A197" s="1">
        <v>45</v>
      </c>
      <c r="B197" s="5">
        <v>0.6902777777777778</v>
      </c>
      <c r="C197" s="1" t="s">
        <v>473</v>
      </c>
      <c r="D197" s="1">
        <v>3</v>
      </c>
      <c r="E197" s="1">
        <v>8</v>
      </c>
      <c r="F197" s="1" t="s">
        <v>490</v>
      </c>
      <c r="G197" s="2">
        <v>54.4001333333333</v>
      </c>
      <c r="H197" s="6">
        <f>1+_xlfn.COUNTIFS(A:A,A197,O:O,"&lt;"&amp;O197)</f>
        <v>3</v>
      </c>
      <c r="I197" s="2">
        <f>_xlfn.AVERAGEIF(A:A,A197,G:G)</f>
        <v>50.26401666666665</v>
      </c>
      <c r="J197" s="2">
        <f t="shared" si="24"/>
        <v>4.136116666666652</v>
      </c>
      <c r="K197" s="2">
        <f t="shared" si="25"/>
        <v>94.13611666666665</v>
      </c>
      <c r="L197" s="2">
        <f t="shared" si="26"/>
        <v>283.7708368692735</v>
      </c>
      <c r="M197" s="2">
        <f>SUMIF(A:A,A197,L:L)</f>
        <v>2854.6959478760773</v>
      </c>
      <c r="N197" s="3">
        <f t="shared" si="27"/>
        <v>0.0994049250955787</v>
      </c>
      <c r="O197" s="7">
        <f t="shared" si="28"/>
        <v>10.059863724443142</v>
      </c>
      <c r="P197" s="3">
        <f t="shared" si="29"/>
        <v>0.0994049250955787</v>
      </c>
      <c r="Q197" s="3">
        <f>IF(ISNUMBER(P197),SUMIF(A:A,A197,P:P),"")</f>
        <v>0.9699147025557259</v>
      </c>
      <c r="R197" s="3">
        <f t="shared" si="30"/>
        <v>0.10248831658458898</v>
      </c>
      <c r="S197" s="8">
        <f t="shared" si="31"/>
        <v>9.757209732044409</v>
      </c>
    </row>
    <row r="198" spans="1:19" ht="15">
      <c r="A198" s="1">
        <v>45</v>
      </c>
      <c r="B198" s="5">
        <v>0.6902777777777778</v>
      </c>
      <c r="C198" s="1" t="s">
        <v>473</v>
      </c>
      <c r="D198" s="1">
        <v>3</v>
      </c>
      <c r="E198" s="1">
        <v>2</v>
      </c>
      <c r="F198" s="1" t="s">
        <v>484</v>
      </c>
      <c r="G198" s="2">
        <v>53.1634666666666</v>
      </c>
      <c r="H198" s="6">
        <f>1+_xlfn.COUNTIFS(A:A,A198,O:O,"&lt;"&amp;O198)</f>
        <v>4</v>
      </c>
      <c r="I198" s="2">
        <f>_xlfn.AVERAGEIF(A:A,A198,G:G)</f>
        <v>50.26401666666665</v>
      </c>
      <c r="J198" s="2">
        <f t="shared" si="24"/>
        <v>2.899449999999952</v>
      </c>
      <c r="K198" s="2">
        <f t="shared" si="25"/>
        <v>92.89944999999994</v>
      </c>
      <c r="L198" s="2">
        <f t="shared" si="26"/>
        <v>263.47724301964695</v>
      </c>
      <c r="M198" s="2">
        <f>SUMIF(A:A,A198,L:L)</f>
        <v>2854.6959478760773</v>
      </c>
      <c r="N198" s="3">
        <f t="shared" si="27"/>
        <v>0.09229607910281187</v>
      </c>
      <c r="O198" s="7">
        <f t="shared" si="28"/>
        <v>10.834696443454163</v>
      </c>
      <c r="P198" s="3">
        <f t="shared" si="29"/>
        <v>0.09229607910281187</v>
      </c>
      <c r="Q198" s="3">
        <f>IF(ISNUMBER(P198),SUMIF(A:A,A198,P:P),"")</f>
        <v>0.9699147025557259</v>
      </c>
      <c r="R198" s="3">
        <f t="shared" si="30"/>
        <v>0.09515896486527282</v>
      </c>
      <c r="S198" s="8">
        <f t="shared" si="31"/>
        <v>10.508731378234428</v>
      </c>
    </row>
    <row r="199" spans="1:19" ht="15">
      <c r="A199" s="1">
        <v>45</v>
      </c>
      <c r="B199" s="5">
        <v>0.6902777777777778</v>
      </c>
      <c r="C199" s="1" t="s">
        <v>473</v>
      </c>
      <c r="D199" s="1">
        <v>3</v>
      </c>
      <c r="E199" s="1">
        <v>4</v>
      </c>
      <c r="F199" s="1" t="s">
        <v>486</v>
      </c>
      <c r="G199" s="2">
        <v>51.890633333333305</v>
      </c>
      <c r="H199" s="6">
        <f>1+_xlfn.COUNTIFS(A:A,A199,O:O,"&lt;"&amp;O199)</f>
        <v>5</v>
      </c>
      <c r="I199" s="2">
        <f>_xlfn.AVERAGEIF(A:A,A199,G:G)</f>
        <v>50.26401666666665</v>
      </c>
      <c r="J199" s="2">
        <f t="shared" si="24"/>
        <v>1.6266166666666564</v>
      </c>
      <c r="K199" s="2">
        <f t="shared" si="25"/>
        <v>91.62661666666665</v>
      </c>
      <c r="L199" s="2">
        <f t="shared" si="26"/>
        <v>244.10464346108995</v>
      </c>
      <c r="M199" s="2">
        <f>SUMIF(A:A,A199,L:L)</f>
        <v>2854.6959478760773</v>
      </c>
      <c r="N199" s="3">
        <f t="shared" si="27"/>
        <v>0.08550985741325842</v>
      </c>
      <c r="O199" s="7">
        <f t="shared" si="28"/>
        <v>11.69455815096411</v>
      </c>
      <c r="P199" s="3">
        <f t="shared" si="29"/>
        <v>0.08550985741325842</v>
      </c>
      <c r="Q199" s="3">
        <f>IF(ISNUMBER(P199),SUMIF(A:A,A199,P:P),"")</f>
        <v>0.9699147025557259</v>
      </c>
      <c r="R199" s="3">
        <f t="shared" si="30"/>
        <v>0.08816224477053486</v>
      </c>
      <c r="S199" s="8">
        <f t="shared" si="31"/>
        <v>11.342723890512994</v>
      </c>
    </row>
    <row r="200" spans="1:19" ht="15">
      <c r="A200" s="1">
        <v>45</v>
      </c>
      <c r="B200" s="5">
        <v>0.6902777777777778</v>
      </c>
      <c r="C200" s="1" t="s">
        <v>473</v>
      </c>
      <c r="D200" s="1">
        <v>3</v>
      </c>
      <c r="E200" s="1">
        <v>1</v>
      </c>
      <c r="F200" s="1" t="s">
        <v>483</v>
      </c>
      <c r="G200" s="2">
        <v>50.761433333333294</v>
      </c>
      <c r="H200" s="6">
        <f>1+_xlfn.COUNTIFS(A:A,A200,O:O,"&lt;"&amp;O200)</f>
        <v>6</v>
      </c>
      <c r="I200" s="2">
        <f>_xlfn.AVERAGEIF(A:A,A200,G:G)</f>
        <v>50.26401666666665</v>
      </c>
      <c r="J200" s="2">
        <f t="shared" si="24"/>
        <v>0.49741666666664486</v>
      </c>
      <c r="K200" s="2">
        <f t="shared" si="25"/>
        <v>90.49741666666665</v>
      </c>
      <c r="L200" s="2">
        <f t="shared" si="26"/>
        <v>228.11388503146412</v>
      </c>
      <c r="M200" s="2">
        <f>SUMIF(A:A,A200,L:L)</f>
        <v>2854.6959478760773</v>
      </c>
      <c r="N200" s="3">
        <f t="shared" si="27"/>
        <v>0.07990829468237524</v>
      </c>
      <c r="O200" s="7">
        <f t="shared" si="28"/>
        <v>12.514345400247445</v>
      </c>
      <c r="P200" s="3">
        <f t="shared" si="29"/>
        <v>0.07990829468237524</v>
      </c>
      <c r="Q200" s="3">
        <f>IF(ISNUMBER(P200),SUMIF(A:A,A200,P:P),"")</f>
        <v>0.9699147025557259</v>
      </c>
      <c r="R200" s="3">
        <f t="shared" si="30"/>
        <v>0.08238692997623072</v>
      </c>
      <c r="S200" s="8">
        <f t="shared" si="31"/>
        <v>12.137847596560619</v>
      </c>
    </row>
    <row r="201" spans="1:19" ht="15">
      <c r="A201" s="1">
        <v>45</v>
      </c>
      <c r="B201" s="5">
        <v>0.6902777777777778</v>
      </c>
      <c r="C201" s="1" t="s">
        <v>473</v>
      </c>
      <c r="D201" s="1">
        <v>3</v>
      </c>
      <c r="E201" s="1">
        <v>5</v>
      </c>
      <c r="F201" s="1" t="s">
        <v>487</v>
      </c>
      <c r="G201" s="2">
        <v>21.0628666666666</v>
      </c>
      <c r="H201" s="6">
        <f>1+_xlfn.COUNTIFS(A:A,A201,O:O,"&lt;"&amp;O201)</f>
        <v>8</v>
      </c>
      <c r="I201" s="2">
        <f>_xlfn.AVERAGEIF(A:A,A201,G:G)</f>
        <v>50.26401666666665</v>
      </c>
      <c r="J201" s="2">
        <f t="shared" si="24"/>
        <v>-29.201150000000048</v>
      </c>
      <c r="K201" s="2">
        <f t="shared" si="25"/>
        <v>60.79884999999995</v>
      </c>
      <c r="L201" s="2">
        <f t="shared" si="26"/>
        <v>38.39514425863654</v>
      </c>
      <c r="M201" s="2">
        <f>SUMIF(A:A,A201,L:L)</f>
        <v>2854.6959478760773</v>
      </c>
      <c r="N201" s="3">
        <f t="shared" si="27"/>
        <v>0.013449819161022357</v>
      </c>
      <c r="O201" s="7">
        <f t="shared" si="28"/>
        <v>74.3504420414815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45</v>
      </c>
      <c r="B202" s="5">
        <v>0.6902777777777778</v>
      </c>
      <c r="C202" s="1" t="s">
        <v>473</v>
      </c>
      <c r="D202" s="1">
        <v>3</v>
      </c>
      <c r="E202" s="1">
        <v>7</v>
      </c>
      <c r="F202" s="1" t="s">
        <v>489</v>
      </c>
      <c r="G202" s="2">
        <v>24.605733333333298</v>
      </c>
      <c r="H202" s="6">
        <f>1+_xlfn.COUNTIFS(A:A,A202,O:O,"&lt;"&amp;O202)</f>
        <v>7</v>
      </c>
      <c r="I202" s="2">
        <f>_xlfn.AVERAGEIF(A:A,A202,G:G)</f>
        <v>50.26401666666665</v>
      </c>
      <c r="J202" s="2">
        <f t="shared" si="24"/>
        <v>-25.65828333333335</v>
      </c>
      <c r="K202" s="2">
        <f t="shared" si="25"/>
        <v>64.34171666666666</v>
      </c>
      <c r="L202" s="2">
        <f t="shared" si="26"/>
        <v>47.48923244617946</v>
      </c>
      <c r="M202" s="2">
        <f>SUMIF(A:A,A202,L:L)</f>
        <v>2854.6959478760773</v>
      </c>
      <c r="N202" s="3">
        <f t="shared" si="27"/>
        <v>0.01663547828325182</v>
      </c>
      <c r="O202" s="7">
        <f t="shared" si="28"/>
        <v>60.112488680699656</v>
      </c>
      <c r="P202" s="3">
        <f t="shared" si="29"/>
      </c>
      <c r="Q202" s="3">
        <f>IF(ISNUMBER(P202),SUMIF(A:A,A202,P:P),"")</f>
      </c>
      <c r="R202" s="3">
        <f t="shared" si="30"/>
      </c>
      <c r="S202" s="8">
        <f t="shared" si="31"/>
      </c>
    </row>
    <row r="203" spans="1:19" ht="15">
      <c r="A203" s="1">
        <v>20</v>
      </c>
      <c r="B203" s="5">
        <v>0.6944444444444445</v>
      </c>
      <c r="C203" s="1" t="s">
        <v>160</v>
      </c>
      <c r="D203" s="1">
        <v>7</v>
      </c>
      <c r="E203" s="1">
        <v>4</v>
      </c>
      <c r="F203" s="1" t="s">
        <v>246</v>
      </c>
      <c r="G203" s="2">
        <v>71.2851666666666</v>
      </c>
      <c r="H203" s="6">
        <f>1+_xlfn.COUNTIFS(A:A,A203,O:O,"&lt;"&amp;O203)</f>
        <v>1</v>
      </c>
      <c r="I203" s="2">
        <f>_xlfn.AVERAGEIF(A:A,A203,G:G)</f>
        <v>51.54248333333333</v>
      </c>
      <c r="J203" s="2">
        <f t="shared" si="24"/>
        <v>19.742683333333268</v>
      </c>
      <c r="K203" s="2">
        <f t="shared" si="25"/>
        <v>109.74268333333328</v>
      </c>
      <c r="L203" s="2">
        <f t="shared" si="26"/>
        <v>723.8332151264589</v>
      </c>
      <c r="M203" s="2">
        <f>SUMIF(A:A,A203,L:L)</f>
        <v>4420.804053883129</v>
      </c>
      <c r="N203" s="3">
        <f t="shared" si="27"/>
        <v>0.16373338567011606</v>
      </c>
      <c r="O203" s="7">
        <f t="shared" si="28"/>
        <v>6.10748990443991</v>
      </c>
      <c r="P203" s="3">
        <f t="shared" si="29"/>
        <v>0.16373338567011606</v>
      </c>
      <c r="Q203" s="3">
        <f>IF(ISNUMBER(P203),SUMIF(A:A,A203,P:P),"")</f>
        <v>0.7622574020867698</v>
      </c>
      <c r="R203" s="3">
        <f t="shared" si="30"/>
        <v>0.21480065030772616</v>
      </c>
      <c r="S203" s="8">
        <f t="shared" si="31"/>
        <v>4.65547938782954</v>
      </c>
    </row>
    <row r="204" spans="1:19" ht="15">
      <c r="A204" s="1">
        <v>20</v>
      </c>
      <c r="B204" s="5">
        <v>0.6944444444444445</v>
      </c>
      <c r="C204" s="1" t="s">
        <v>160</v>
      </c>
      <c r="D204" s="1">
        <v>7</v>
      </c>
      <c r="E204" s="1">
        <v>1</v>
      </c>
      <c r="F204" s="1" t="s">
        <v>243</v>
      </c>
      <c r="G204" s="2">
        <v>68.6410333333334</v>
      </c>
      <c r="H204" s="6">
        <f>1+_xlfn.COUNTIFS(A:A,A204,O:O,"&lt;"&amp;O204)</f>
        <v>2</v>
      </c>
      <c r="I204" s="2">
        <f>_xlfn.AVERAGEIF(A:A,A204,G:G)</f>
        <v>51.54248333333333</v>
      </c>
      <c r="J204" s="2">
        <f t="shared" si="24"/>
        <v>17.098550000000067</v>
      </c>
      <c r="K204" s="2">
        <f t="shared" si="25"/>
        <v>107.09855000000007</v>
      </c>
      <c r="L204" s="2">
        <f t="shared" si="26"/>
        <v>617.6444695972716</v>
      </c>
      <c r="M204" s="2">
        <f>SUMIF(A:A,A204,L:L)</f>
        <v>4420.804053883129</v>
      </c>
      <c r="N204" s="3">
        <f t="shared" si="27"/>
        <v>0.139713152193377</v>
      </c>
      <c r="O204" s="7">
        <f t="shared" si="28"/>
        <v>7.157522282625904</v>
      </c>
      <c r="P204" s="3">
        <f t="shared" si="29"/>
        <v>0.139713152193377</v>
      </c>
      <c r="Q204" s="3">
        <f>IF(ISNUMBER(P204),SUMIF(A:A,A204,P:P),"")</f>
        <v>0.7622574020867698</v>
      </c>
      <c r="R204" s="3">
        <f t="shared" si="30"/>
        <v>0.18328867887789047</v>
      </c>
      <c r="S204" s="8">
        <f t="shared" si="31"/>
        <v>5.4558743405325885</v>
      </c>
    </row>
    <row r="205" spans="1:19" ht="15">
      <c r="A205" s="1">
        <v>20</v>
      </c>
      <c r="B205" s="5">
        <v>0.6944444444444445</v>
      </c>
      <c r="C205" s="1" t="s">
        <v>160</v>
      </c>
      <c r="D205" s="1">
        <v>7</v>
      </c>
      <c r="E205" s="1">
        <v>9</v>
      </c>
      <c r="F205" s="1" t="s">
        <v>251</v>
      </c>
      <c r="G205" s="2">
        <v>61.413399999999996</v>
      </c>
      <c r="H205" s="6">
        <f>1+_xlfn.COUNTIFS(A:A,A205,O:O,"&lt;"&amp;O205)</f>
        <v>3</v>
      </c>
      <c r="I205" s="2">
        <f>_xlfn.AVERAGEIF(A:A,A205,G:G)</f>
        <v>51.54248333333333</v>
      </c>
      <c r="J205" s="2">
        <f t="shared" si="24"/>
        <v>9.870916666666666</v>
      </c>
      <c r="K205" s="2">
        <f t="shared" si="25"/>
        <v>99.87091666666666</v>
      </c>
      <c r="L205" s="2">
        <f t="shared" si="26"/>
        <v>400.31630615289413</v>
      </c>
      <c r="M205" s="2">
        <f>SUMIF(A:A,A205,L:L)</f>
        <v>4420.804053883129</v>
      </c>
      <c r="N205" s="3">
        <f t="shared" si="27"/>
        <v>0.09055282733041872</v>
      </c>
      <c r="O205" s="7">
        <f t="shared" si="28"/>
        <v>11.043277493159815</v>
      </c>
      <c r="P205" s="3">
        <f t="shared" si="29"/>
        <v>0.09055282733041872</v>
      </c>
      <c r="Q205" s="3">
        <f>IF(ISNUMBER(P205),SUMIF(A:A,A205,P:P),"")</f>
        <v>0.7622574020867698</v>
      </c>
      <c r="R205" s="3">
        <f t="shared" si="30"/>
        <v>0.11879560248614135</v>
      </c>
      <c r="S205" s="8">
        <f t="shared" si="31"/>
        <v>8.417820012459297</v>
      </c>
    </row>
    <row r="206" spans="1:19" ht="15">
      <c r="A206" s="1">
        <v>20</v>
      </c>
      <c r="B206" s="5">
        <v>0.6944444444444445</v>
      </c>
      <c r="C206" s="1" t="s">
        <v>160</v>
      </c>
      <c r="D206" s="1">
        <v>7</v>
      </c>
      <c r="E206" s="1">
        <v>2</v>
      </c>
      <c r="F206" s="1" t="s">
        <v>244</v>
      </c>
      <c r="G206" s="2">
        <v>61.180299999999995</v>
      </c>
      <c r="H206" s="6">
        <f>1+_xlfn.COUNTIFS(A:A,A206,O:O,"&lt;"&amp;O206)</f>
        <v>4</v>
      </c>
      <c r="I206" s="2">
        <f>_xlfn.AVERAGEIF(A:A,A206,G:G)</f>
        <v>51.54248333333333</v>
      </c>
      <c r="J206" s="2">
        <f t="shared" si="24"/>
        <v>9.637816666666666</v>
      </c>
      <c r="K206" s="2">
        <f t="shared" si="25"/>
        <v>99.63781666666667</v>
      </c>
      <c r="L206" s="2">
        <f t="shared" si="26"/>
        <v>394.75645297740493</v>
      </c>
      <c r="M206" s="2">
        <f>SUMIF(A:A,A206,L:L)</f>
        <v>4420.804053883129</v>
      </c>
      <c r="N206" s="3">
        <f t="shared" si="27"/>
        <v>0.08929517078022498</v>
      </c>
      <c r="O206" s="7">
        <f t="shared" si="28"/>
        <v>11.198813902951366</v>
      </c>
      <c r="P206" s="3">
        <f t="shared" si="29"/>
        <v>0.08929517078022498</v>
      </c>
      <c r="Q206" s="3">
        <f>IF(ISNUMBER(P206),SUMIF(A:A,A206,P:P),"")</f>
        <v>0.7622574020867698</v>
      </c>
      <c r="R206" s="3">
        <f t="shared" si="30"/>
        <v>0.11714569190901772</v>
      </c>
      <c r="S206" s="8">
        <f t="shared" si="31"/>
        <v>8.536378792116906</v>
      </c>
    </row>
    <row r="207" spans="1:19" ht="15">
      <c r="A207" s="1">
        <v>20</v>
      </c>
      <c r="B207" s="5">
        <v>0.6944444444444445</v>
      </c>
      <c r="C207" s="1" t="s">
        <v>160</v>
      </c>
      <c r="D207" s="1">
        <v>7</v>
      </c>
      <c r="E207" s="1">
        <v>7</v>
      </c>
      <c r="F207" s="1" t="s">
        <v>249</v>
      </c>
      <c r="G207" s="2">
        <v>59.456366666666604</v>
      </c>
      <c r="H207" s="6">
        <f>1+_xlfn.COUNTIFS(A:A,A207,O:O,"&lt;"&amp;O207)</f>
        <v>5</v>
      </c>
      <c r="I207" s="2">
        <f>_xlfn.AVERAGEIF(A:A,A207,G:G)</f>
        <v>51.54248333333333</v>
      </c>
      <c r="J207" s="2">
        <f t="shared" si="24"/>
        <v>7.913883333333274</v>
      </c>
      <c r="K207" s="2">
        <f t="shared" si="25"/>
        <v>97.91388333333327</v>
      </c>
      <c r="L207" s="2">
        <f t="shared" si="26"/>
        <v>355.9652095167553</v>
      </c>
      <c r="M207" s="2">
        <f>SUMIF(A:A,A207,L:L)</f>
        <v>4420.804053883129</v>
      </c>
      <c r="N207" s="3">
        <f t="shared" si="27"/>
        <v>0.0805204675841907</v>
      </c>
      <c r="O207" s="7">
        <f t="shared" si="28"/>
        <v>12.419202595345324</v>
      </c>
      <c r="P207" s="3">
        <f t="shared" si="29"/>
        <v>0.0805204675841907</v>
      </c>
      <c r="Q207" s="3">
        <f>IF(ISNUMBER(P207),SUMIF(A:A,A207,P:P),"")</f>
        <v>0.7622574020867698</v>
      </c>
      <c r="R207" s="3">
        <f t="shared" si="30"/>
        <v>0.10563422193573507</v>
      </c>
      <c r="S207" s="8">
        <f t="shared" si="31"/>
        <v>9.466629106317196</v>
      </c>
    </row>
    <row r="208" spans="1:19" ht="15">
      <c r="A208" s="1">
        <v>20</v>
      </c>
      <c r="B208" s="5">
        <v>0.6944444444444445</v>
      </c>
      <c r="C208" s="1" t="s">
        <v>160</v>
      </c>
      <c r="D208" s="1">
        <v>7</v>
      </c>
      <c r="E208" s="1">
        <v>8</v>
      </c>
      <c r="F208" s="1" t="s">
        <v>250</v>
      </c>
      <c r="G208" s="2">
        <v>57.4227666666667</v>
      </c>
      <c r="H208" s="6">
        <f>1+_xlfn.COUNTIFS(A:A,A208,O:O,"&lt;"&amp;O208)</f>
        <v>6</v>
      </c>
      <c r="I208" s="2">
        <f>_xlfn.AVERAGEIF(A:A,A208,G:G)</f>
        <v>51.54248333333333</v>
      </c>
      <c r="J208" s="2">
        <f t="shared" si="24"/>
        <v>5.880283333333374</v>
      </c>
      <c r="K208" s="2">
        <f t="shared" si="25"/>
        <v>95.88028333333338</v>
      </c>
      <c r="L208" s="2">
        <f t="shared" si="26"/>
        <v>315.076983175393</v>
      </c>
      <c r="M208" s="2">
        <f>SUMIF(A:A,A208,L:L)</f>
        <v>4420.804053883129</v>
      </c>
      <c r="N208" s="3">
        <f t="shared" si="27"/>
        <v>0.07127142016137017</v>
      </c>
      <c r="O208" s="7">
        <f t="shared" si="28"/>
        <v>14.030869565049162</v>
      </c>
      <c r="P208" s="3">
        <f t="shared" si="29"/>
        <v>0.07127142016137017</v>
      </c>
      <c r="Q208" s="3">
        <f>IF(ISNUMBER(P208),SUMIF(A:A,A208,P:P),"")</f>
        <v>0.7622574020867698</v>
      </c>
      <c r="R208" s="3">
        <f t="shared" si="30"/>
        <v>0.09350046318508187</v>
      </c>
      <c r="S208" s="8">
        <f t="shared" si="31"/>
        <v>10.695134183672701</v>
      </c>
    </row>
    <row r="209" spans="1:19" ht="15">
      <c r="A209" s="1">
        <v>20</v>
      </c>
      <c r="B209" s="5">
        <v>0.6944444444444445</v>
      </c>
      <c r="C209" s="1" t="s">
        <v>160</v>
      </c>
      <c r="D209" s="1">
        <v>7</v>
      </c>
      <c r="E209" s="1">
        <v>16</v>
      </c>
      <c r="F209" s="1" t="s">
        <v>258</v>
      </c>
      <c r="G209" s="2">
        <v>56.63606666666669</v>
      </c>
      <c r="H209" s="6">
        <f>1+_xlfn.COUNTIFS(A:A,A209,O:O,"&lt;"&amp;O209)</f>
        <v>7</v>
      </c>
      <c r="I209" s="2">
        <f>_xlfn.AVERAGEIF(A:A,A209,G:G)</f>
        <v>51.54248333333333</v>
      </c>
      <c r="J209" s="2">
        <f t="shared" si="24"/>
        <v>5.093583333333363</v>
      </c>
      <c r="K209" s="2">
        <f t="shared" si="25"/>
        <v>95.09358333333336</v>
      </c>
      <c r="L209" s="2">
        <f t="shared" si="26"/>
        <v>300.55026163334594</v>
      </c>
      <c r="M209" s="2">
        <f>SUMIF(A:A,A209,L:L)</f>
        <v>4420.804053883129</v>
      </c>
      <c r="N209" s="3">
        <f t="shared" si="27"/>
        <v>0.06798542934047251</v>
      </c>
      <c r="O209" s="7">
        <f t="shared" si="28"/>
        <v>14.709034122473188</v>
      </c>
      <c r="P209" s="3">
        <f t="shared" si="29"/>
        <v>0.06798542934047251</v>
      </c>
      <c r="Q209" s="3">
        <f>IF(ISNUMBER(P209),SUMIF(A:A,A209,P:P),"")</f>
        <v>0.7622574020867698</v>
      </c>
      <c r="R209" s="3">
        <f t="shared" si="30"/>
        <v>0.0891895954756941</v>
      </c>
      <c r="S209" s="8">
        <f t="shared" si="31"/>
        <v>11.212070137402062</v>
      </c>
    </row>
    <row r="210" spans="1:19" ht="15">
      <c r="A210" s="1">
        <v>20</v>
      </c>
      <c r="B210" s="5">
        <v>0.6944444444444445</v>
      </c>
      <c r="C210" s="1" t="s">
        <v>160</v>
      </c>
      <c r="D210" s="1">
        <v>7</v>
      </c>
      <c r="E210" s="1">
        <v>3</v>
      </c>
      <c r="F210" s="1" t="s">
        <v>245</v>
      </c>
      <c r="G210" s="2">
        <v>54.3258</v>
      </c>
      <c r="H210" s="6">
        <f>1+_xlfn.COUNTIFS(A:A,A210,O:O,"&lt;"&amp;O210)</f>
        <v>8</v>
      </c>
      <c r="I210" s="2">
        <f>_xlfn.AVERAGEIF(A:A,A210,G:G)</f>
        <v>51.54248333333333</v>
      </c>
      <c r="J210" s="2">
        <f t="shared" si="24"/>
        <v>2.7833166666666713</v>
      </c>
      <c r="K210" s="2">
        <f t="shared" si="25"/>
        <v>92.78331666666668</v>
      </c>
      <c r="L210" s="2">
        <f t="shared" si="26"/>
        <v>261.64771506809075</v>
      </c>
      <c r="M210" s="2">
        <f>SUMIF(A:A,A210,L:L)</f>
        <v>4420.804053883129</v>
      </c>
      <c r="N210" s="3">
        <f t="shared" si="27"/>
        <v>0.059185549026599726</v>
      </c>
      <c r="O210" s="7">
        <f t="shared" si="28"/>
        <v>16.896016281788153</v>
      </c>
      <c r="P210" s="3">
        <f t="shared" si="29"/>
        <v>0.059185549026599726</v>
      </c>
      <c r="Q210" s="3">
        <f>IF(ISNUMBER(P210),SUMIF(A:A,A210,P:P),"")</f>
        <v>0.7622574020867698</v>
      </c>
      <c r="R210" s="3">
        <f t="shared" si="30"/>
        <v>0.07764509582271327</v>
      </c>
      <c r="S210" s="8">
        <f t="shared" si="31"/>
        <v>12.879113476571604</v>
      </c>
    </row>
    <row r="211" spans="1:19" ht="15">
      <c r="A211" s="1">
        <v>20</v>
      </c>
      <c r="B211" s="5">
        <v>0.6944444444444445</v>
      </c>
      <c r="C211" s="1" t="s">
        <v>160</v>
      </c>
      <c r="D211" s="1">
        <v>7</v>
      </c>
      <c r="E211" s="1">
        <v>5</v>
      </c>
      <c r="F211" s="1" t="s">
        <v>247</v>
      </c>
      <c r="G211" s="2">
        <v>42.1087</v>
      </c>
      <c r="H211" s="6">
        <f>1+_xlfn.COUNTIFS(A:A,A211,O:O,"&lt;"&amp;O211)</f>
        <v>13</v>
      </c>
      <c r="I211" s="2">
        <f>_xlfn.AVERAGEIF(A:A,A211,G:G)</f>
        <v>51.54248333333333</v>
      </c>
      <c r="J211" s="2">
        <f t="shared" si="24"/>
        <v>-9.43378333333333</v>
      </c>
      <c r="K211" s="2">
        <f t="shared" si="25"/>
        <v>80.56621666666666</v>
      </c>
      <c r="L211" s="2">
        <f t="shared" si="26"/>
        <v>125.70941332200847</v>
      </c>
      <c r="M211" s="2">
        <f>SUMIF(A:A,A211,L:L)</f>
        <v>4420.804053883129</v>
      </c>
      <c r="N211" s="3">
        <f t="shared" si="27"/>
        <v>0.02843587089357383</v>
      </c>
      <c r="O211" s="7">
        <f t="shared" si="28"/>
        <v>35.16684977726454</v>
      </c>
      <c r="P211" s="3">
        <f t="shared" si="29"/>
      </c>
      <c r="Q211" s="3">
        <f>IF(ISNUMBER(P211),SUMIF(A:A,A211,P:P),"")</f>
      </c>
      <c r="R211" s="3">
        <f t="shared" si="30"/>
      </c>
      <c r="S211" s="8">
        <f t="shared" si="31"/>
      </c>
    </row>
    <row r="212" spans="1:19" ht="15">
      <c r="A212" s="1">
        <v>20</v>
      </c>
      <c r="B212" s="5">
        <v>0.6944444444444445</v>
      </c>
      <c r="C212" s="1" t="s">
        <v>160</v>
      </c>
      <c r="D212" s="1">
        <v>7</v>
      </c>
      <c r="E212" s="1">
        <v>6</v>
      </c>
      <c r="F212" s="1" t="s">
        <v>248</v>
      </c>
      <c r="G212" s="2">
        <v>43.332100000000004</v>
      </c>
      <c r="H212" s="6">
        <f>1+_xlfn.COUNTIFS(A:A,A212,O:O,"&lt;"&amp;O212)</f>
        <v>12</v>
      </c>
      <c r="I212" s="2">
        <f>_xlfn.AVERAGEIF(A:A,A212,G:G)</f>
        <v>51.54248333333333</v>
      </c>
      <c r="J212" s="2">
        <f t="shared" si="24"/>
        <v>-8.210383333333326</v>
      </c>
      <c r="K212" s="2">
        <f t="shared" si="25"/>
        <v>81.78961666666667</v>
      </c>
      <c r="L212" s="2">
        <f t="shared" si="26"/>
        <v>135.28409842510231</v>
      </c>
      <c r="M212" s="2">
        <f>SUMIF(A:A,A212,L:L)</f>
        <v>4420.804053883129</v>
      </c>
      <c r="N212" s="3">
        <f t="shared" si="27"/>
        <v>0.030601695251856274</v>
      </c>
      <c r="O212" s="7">
        <f t="shared" si="28"/>
        <v>32.67792819220827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20</v>
      </c>
      <c r="B213" s="5">
        <v>0.6944444444444445</v>
      </c>
      <c r="C213" s="1" t="s">
        <v>160</v>
      </c>
      <c r="D213" s="1">
        <v>7</v>
      </c>
      <c r="E213" s="1">
        <v>10</v>
      </c>
      <c r="F213" s="1" t="s">
        <v>252</v>
      </c>
      <c r="G213" s="2">
        <v>48.1154666666667</v>
      </c>
      <c r="H213" s="6">
        <f>1+_xlfn.COUNTIFS(A:A,A213,O:O,"&lt;"&amp;O213)</f>
        <v>10</v>
      </c>
      <c r="I213" s="2">
        <f>_xlfn.AVERAGEIF(A:A,A213,G:G)</f>
        <v>51.54248333333333</v>
      </c>
      <c r="J213" s="2">
        <f t="shared" si="24"/>
        <v>-3.4270166666666313</v>
      </c>
      <c r="K213" s="2">
        <f t="shared" si="25"/>
        <v>86.57298333333337</v>
      </c>
      <c r="L213" s="2">
        <f t="shared" si="26"/>
        <v>180.25616895181062</v>
      </c>
      <c r="M213" s="2">
        <f>SUMIF(A:A,A213,L:L)</f>
        <v>4420.804053883129</v>
      </c>
      <c r="N213" s="3">
        <f t="shared" si="27"/>
        <v>0.040774521275938</v>
      </c>
      <c r="O213" s="7">
        <f t="shared" si="28"/>
        <v>24.525119332060026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20</v>
      </c>
      <c r="B214" s="5">
        <v>0.6944444444444445</v>
      </c>
      <c r="C214" s="1" t="s">
        <v>160</v>
      </c>
      <c r="D214" s="1">
        <v>7</v>
      </c>
      <c r="E214" s="1">
        <v>11</v>
      </c>
      <c r="F214" s="1" t="s">
        <v>253</v>
      </c>
      <c r="G214" s="2">
        <v>33.083600000000004</v>
      </c>
      <c r="H214" s="6">
        <f>1+_xlfn.COUNTIFS(A:A,A214,O:O,"&lt;"&amp;O214)</f>
        <v>15</v>
      </c>
      <c r="I214" s="2">
        <f>_xlfn.AVERAGEIF(A:A,A214,G:G)</f>
        <v>51.54248333333333</v>
      </c>
      <c r="J214" s="2">
        <f t="shared" si="24"/>
        <v>-18.458883333333326</v>
      </c>
      <c r="K214" s="2">
        <f t="shared" si="25"/>
        <v>71.54111666666668</v>
      </c>
      <c r="L214" s="2">
        <f t="shared" si="26"/>
        <v>73.14669900033587</v>
      </c>
      <c r="M214" s="2">
        <f>SUMIF(A:A,A214,L:L)</f>
        <v>4420.804053883129</v>
      </c>
      <c r="N214" s="3">
        <f t="shared" si="27"/>
        <v>0.016546016993466504</v>
      </c>
      <c r="O214" s="7">
        <f t="shared" si="28"/>
        <v>60.43750592029902</v>
      </c>
      <c r="P214" s="3">
        <f t="shared" si="29"/>
      </c>
      <c r="Q214" s="3">
        <f>IF(ISNUMBER(P214),SUMIF(A:A,A214,P:P),"")</f>
      </c>
      <c r="R214" s="3">
        <f t="shared" si="30"/>
      </c>
      <c r="S214" s="8">
        <f t="shared" si="31"/>
      </c>
    </row>
    <row r="215" spans="1:19" ht="15">
      <c r="A215" s="1">
        <v>20</v>
      </c>
      <c r="B215" s="5">
        <v>0.6944444444444445</v>
      </c>
      <c r="C215" s="1" t="s">
        <v>160</v>
      </c>
      <c r="D215" s="1">
        <v>7</v>
      </c>
      <c r="E215" s="1">
        <v>12</v>
      </c>
      <c r="F215" s="1" t="s">
        <v>254</v>
      </c>
      <c r="G215" s="2">
        <v>48.8845333333333</v>
      </c>
      <c r="H215" s="6">
        <f>1+_xlfn.COUNTIFS(A:A,A215,O:O,"&lt;"&amp;O215)</f>
        <v>9</v>
      </c>
      <c r="I215" s="2">
        <f>_xlfn.AVERAGEIF(A:A,A215,G:G)</f>
        <v>51.54248333333333</v>
      </c>
      <c r="J215" s="2">
        <f t="shared" si="24"/>
        <v>-2.657950000000028</v>
      </c>
      <c r="K215" s="2">
        <f t="shared" si="25"/>
        <v>87.34204999999997</v>
      </c>
      <c r="L215" s="2">
        <f t="shared" si="26"/>
        <v>188.7688026770949</v>
      </c>
      <c r="M215" s="2">
        <f>SUMIF(A:A,A215,L:L)</f>
        <v>4420.804053883129</v>
      </c>
      <c r="N215" s="3">
        <f t="shared" si="27"/>
        <v>0.04270010621965587</v>
      </c>
      <c r="O215" s="7">
        <f t="shared" si="28"/>
        <v>23.419145490080215</v>
      </c>
      <c r="P215" s="3">
        <f t="shared" si="29"/>
      </c>
      <c r="Q215" s="3">
        <f>IF(ISNUMBER(P215),SUMIF(A:A,A215,P:P),"")</f>
      </c>
      <c r="R215" s="3">
        <f t="shared" si="30"/>
      </c>
      <c r="S215" s="8">
        <f t="shared" si="31"/>
      </c>
    </row>
    <row r="216" spans="1:19" ht="15">
      <c r="A216" s="1">
        <v>20</v>
      </c>
      <c r="B216" s="5">
        <v>0.6944444444444445</v>
      </c>
      <c r="C216" s="1" t="s">
        <v>160</v>
      </c>
      <c r="D216" s="1">
        <v>7</v>
      </c>
      <c r="E216" s="1">
        <v>13</v>
      </c>
      <c r="F216" s="1" t="s">
        <v>255</v>
      </c>
      <c r="G216" s="2">
        <v>46.0232666666667</v>
      </c>
      <c r="H216" s="6">
        <f>1+_xlfn.COUNTIFS(A:A,A216,O:O,"&lt;"&amp;O216)</f>
        <v>11</v>
      </c>
      <c r="I216" s="2">
        <f>_xlfn.AVERAGEIF(A:A,A216,G:G)</f>
        <v>51.54248333333333</v>
      </c>
      <c r="J216" s="2">
        <f t="shared" si="24"/>
        <v>-5.51921666666663</v>
      </c>
      <c r="K216" s="2">
        <f t="shared" si="25"/>
        <v>84.48078333333336</v>
      </c>
      <c r="L216" s="2">
        <f t="shared" si="26"/>
        <v>158.99090510710997</v>
      </c>
      <c r="M216" s="2">
        <f>SUMIF(A:A,A216,L:L)</f>
        <v>4420.804053883129</v>
      </c>
      <c r="N216" s="3">
        <f t="shared" si="27"/>
        <v>0.035964250658758815</v>
      </c>
      <c r="O216" s="7">
        <f t="shared" si="28"/>
        <v>27.80538956555342</v>
      </c>
      <c r="P216" s="3">
        <f t="shared" si="29"/>
      </c>
      <c r="Q216" s="3">
        <f>IF(ISNUMBER(P216),SUMIF(A:A,A216,P:P),"")</f>
      </c>
      <c r="R216" s="3">
        <f t="shared" si="30"/>
      </c>
      <c r="S216" s="8">
        <f t="shared" si="31"/>
      </c>
    </row>
    <row r="217" spans="1:19" ht="15">
      <c r="A217" s="1">
        <v>20</v>
      </c>
      <c r="B217" s="5">
        <v>0.6944444444444445</v>
      </c>
      <c r="C217" s="1" t="s">
        <v>160</v>
      </c>
      <c r="D217" s="1">
        <v>7</v>
      </c>
      <c r="E217" s="1">
        <v>14</v>
      </c>
      <c r="F217" s="1" t="s">
        <v>256</v>
      </c>
      <c r="G217" s="2">
        <v>30.691533333333297</v>
      </c>
      <c r="H217" s="6">
        <f>1+_xlfn.COUNTIFS(A:A,A217,O:O,"&lt;"&amp;O217)</f>
        <v>16</v>
      </c>
      <c r="I217" s="2">
        <f>_xlfn.AVERAGEIF(A:A,A217,G:G)</f>
        <v>51.54248333333333</v>
      </c>
      <c r="J217" s="2">
        <f t="shared" si="24"/>
        <v>-20.850950000000033</v>
      </c>
      <c r="K217" s="2">
        <f t="shared" si="25"/>
        <v>69.14904999999996</v>
      </c>
      <c r="L217" s="2">
        <f t="shared" si="26"/>
        <v>63.36698598311283</v>
      </c>
      <c r="M217" s="2">
        <f>SUMIF(A:A,A217,L:L)</f>
        <v>4420.804053883129</v>
      </c>
      <c r="N217" s="3">
        <f t="shared" si="27"/>
        <v>0.014333814666011442</v>
      </c>
      <c r="O217" s="7">
        <f t="shared" si="28"/>
        <v>69.76509905428142</v>
      </c>
      <c r="P217" s="3">
        <f t="shared" si="29"/>
      </c>
      <c r="Q217" s="3">
        <f>IF(ISNUMBER(P217),SUMIF(A:A,A217,P:P),"")</f>
      </c>
      <c r="R217" s="3">
        <f t="shared" si="30"/>
      </c>
      <c r="S217" s="8">
        <f t="shared" si="31"/>
      </c>
    </row>
    <row r="218" spans="1:19" ht="15">
      <c r="A218" s="1">
        <v>20</v>
      </c>
      <c r="B218" s="5">
        <v>0.6944444444444445</v>
      </c>
      <c r="C218" s="1" t="s">
        <v>160</v>
      </c>
      <c r="D218" s="1">
        <v>7</v>
      </c>
      <c r="E218" s="1">
        <v>15</v>
      </c>
      <c r="F218" s="1" t="s">
        <v>257</v>
      </c>
      <c r="G218" s="2">
        <v>42.0796333333333</v>
      </c>
      <c r="H218" s="6">
        <f>1+_xlfn.COUNTIFS(A:A,A218,O:O,"&lt;"&amp;O218)</f>
        <v>14</v>
      </c>
      <c r="I218" s="2">
        <f>_xlfn.AVERAGEIF(A:A,A218,G:G)</f>
        <v>51.54248333333333</v>
      </c>
      <c r="J218" s="2">
        <f t="shared" si="24"/>
        <v>-9.462850000000032</v>
      </c>
      <c r="K218" s="2">
        <f t="shared" si="25"/>
        <v>80.53714999999997</v>
      </c>
      <c r="L218" s="2">
        <f t="shared" si="26"/>
        <v>125.49036716893993</v>
      </c>
      <c r="M218" s="2">
        <f>SUMIF(A:A,A218,L:L)</f>
        <v>4420.804053883129</v>
      </c>
      <c r="N218" s="3">
        <f t="shared" si="27"/>
        <v>0.028386321953969475</v>
      </c>
      <c r="O218" s="7">
        <f t="shared" si="28"/>
        <v>35.228234274999565</v>
      </c>
      <c r="P218" s="3">
        <f t="shared" si="29"/>
      </c>
      <c r="Q218" s="3">
        <f>IF(ISNUMBER(P218),SUMIF(A:A,A218,P:P),"")</f>
      </c>
      <c r="R218" s="3">
        <f t="shared" si="30"/>
      </c>
      <c r="S218" s="8">
        <f t="shared" si="31"/>
      </c>
    </row>
    <row r="219" spans="1:19" ht="15">
      <c r="A219" s="1">
        <v>26</v>
      </c>
      <c r="B219" s="5">
        <v>0.6986111111111111</v>
      </c>
      <c r="C219" s="1" t="s">
        <v>270</v>
      </c>
      <c r="D219" s="1">
        <v>5</v>
      </c>
      <c r="E219" s="1">
        <v>2</v>
      </c>
      <c r="F219" s="1" t="s">
        <v>316</v>
      </c>
      <c r="G219" s="2">
        <v>68.23980000000009</v>
      </c>
      <c r="H219" s="6">
        <f>1+_xlfn.COUNTIFS(A:A,A219,O:O,"&lt;"&amp;O219)</f>
        <v>1</v>
      </c>
      <c r="I219" s="2">
        <f>_xlfn.AVERAGEIF(A:A,A219,G:G)</f>
        <v>48.49088888888887</v>
      </c>
      <c r="J219" s="2">
        <f t="shared" si="24"/>
        <v>19.74891111111122</v>
      </c>
      <c r="K219" s="2">
        <f t="shared" si="25"/>
        <v>109.74891111111123</v>
      </c>
      <c r="L219" s="2">
        <f t="shared" si="26"/>
        <v>724.1037380107299</v>
      </c>
      <c r="M219" s="2">
        <f>SUMIF(A:A,A219,L:L)</f>
        <v>3751.979383425792</v>
      </c>
      <c r="N219" s="3">
        <f t="shared" si="27"/>
        <v>0.19299246184811863</v>
      </c>
      <c r="O219" s="7">
        <f t="shared" si="28"/>
        <v>5.181549530089837</v>
      </c>
      <c r="P219" s="3">
        <f t="shared" si="29"/>
        <v>0.19299246184811863</v>
      </c>
      <c r="Q219" s="3">
        <f>IF(ISNUMBER(P219),SUMIF(A:A,A219,P:P),"")</f>
        <v>0.9081629145141634</v>
      </c>
      <c r="R219" s="3">
        <f t="shared" si="30"/>
        <v>0.21250863558039376</v>
      </c>
      <c r="S219" s="8">
        <f t="shared" si="31"/>
        <v>4.70569112294588</v>
      </c>
    </row>
    <row r="220" spans="1:19" ht="15">
      <c r="A220" s="1">
        <v>26</v>
      </c>
      <c r="B220" s="5">
        <v>0.6986111111111111</v>
      </c>
      <c r="C220" s="1" t="s">
        <v>270</v>
      </c>
      <c r="D220" s="1">
        <v>5</v>
      </c>
      <c r="E220" s="1">
        <v>5</v>
      </c>
      <c r="F220" s="1" t="s">
        <v>319</v>
      </c>
      <c r="G220" s="2">
        <v>66.6408666666666</v>
      </c>
      <c r="H220" s="6">
        <f>1+_xlfn.COUNTIFS(A:A,A220,O:O,"&lt;"&amp;O220)</f>
        <v>2</v>
      </c>
      <c r="I220" s="2">
        <f>_xlfn.AVERAGEIF(A:A,A220,G:G)</f>
        <v>48.49088888888887</v>
      </c>
      <c r="J220" s="2">
        <f t="shared" si="24"/>
        <v>18.14997777777773</v>
      </c>
      <c r="K220" s="2">
        <f t="shared" si="25"/>
        <v>108.14997777777774</v>
      </c>
      <c r="L220" s="2">
        <f t="shared" si="26"/>
        <v>657.8642918509846</v>
      </c>
      <c r="M220" s="2">
        <f>SUMIF(A:A,A220,L:L)</f>
        <v>3751.979383425792</v>
      </c>
      <c r="N220" s="3">
        <f t="shared" si="27"/>
        <v>0.175337928229849</v>
      </c>
      <c r="O220" s="7">
        <f t="shared" si="28"/>
        <v>5.7032725896538965</v>
      </c>
      <c r="P220" s="3">
        <f t="shared" si="29"/>
        <v>0.175337928229849</v>
      </c>
      <c r="Q220" s="3">
        <f>IF(ISNUMBER(P220),SUMIF(A:A,A220,P:P),"")</f>
        <v>0.9081629145141634</v>
      </c>
      <c r="R220" s="3">
        <f t="shared" si="30"/>
        <v>0.19306880453673766</v>
      </c>
      <c r="S220" s="8">
        <f t="shared" si="31"/>
        <v>5.1795006572888225</v>
      </c>
    </row>
    <row r="221" spans="1:19" ht="15">
      <c r="A221" s="1">
        <v>26</v>
      </c>
      <c r="B221" s="5">
        <v>0.6986111111111111</v>
      </c>
      <c r="C221" s="1" t="s">
        <v>270</v>
      </c>
      <c r="D221" s="1">
        <v>5</v>
      </c>
      <c r="E221" s="1">
        <v>4</v>
      </c>
      <c r="F221" s="1" t="s">
        <v>318</v>
      </c>
      <c r="G221" s="2">
        <v>63.3560666666666</v>
      </c>
      <c r="H221" s="6">
        <f>1+_xlfn.COUNTIFS(A:A,A221,O:O,"&lt;"&amp;O221)</f>
        <v>3</v>
      </c>
      <c r="I221" s="2">
        <f>_xlfn.AVERAGEIF(A:A,A221,G:G)</f>
        <v>48.49088888888887</v>
      </c>
      <c r="J221" s="2">
        <f aca="true" t="shared" si="32" ref="J221:J272">G221-I221</f>
        <v>14.865177777777731</v>
      </c>
      <c r="K221" s="2">
        <f aca="true" t="shared" si="33" ref="K221:K272">90+J221</f>
        <v>104.86517777777773</v>
      </c>
      <c r="L221" s="2">
        <f aca="true" t="shared" si="34" ref="L221:L272">EXP(0.06*K221)</f>
        <v>540.1844561350979</v>
      </c>
      <c r="M221" s="2">
        <f>SUMIF(A:A,A221,L:L)</f>
        <v>3751.979383425792</v>
      </c>
      <c r="N221" s="3">
        <f aca="true" t="shared" si="35" ref="N221:N272">L221/M221</f>
        <v>0.14397319412823523</v>
      </c>
      <c r="O221" s="7">
        <f aca="true" t="shared" si="36" ref="O221:O272">1/N221</f>
        <v>6.945737406571058</v>
      </c>
      <c r="P221" s="3">
        <f aca="true" t="shared" si="37" ref="P221:P272">IF(O221&gt;21,"",N221)</f>
        <v>0.14397319412823523</v>
      </c>
      <c r="Q221" s="3">
        <f>IF(ISNUMBER(P221),SUMIF(A:A,A221,P:P),"")</f>
        <v>0.9081629145141634</v>
      </c>
      <c r="R221" s="3">
        <f aca="true" t="shared" si="38" ref="R221:R272">_xlfn.IFERROR(P221*(1/Q221),"")</f>
        <v>0.158532342410454</v>
      </c>
      <c r="S221" s="8">
        <f aca="true" t="shared" si="39" ref="S221:S272">_xlfn.IFERROR(1/R221,"")</f>
        <v>6.307861126601619</v>
      </c>
    </row>
    <row r="222" spans="1:19" ht="15">
      <c r="A222" s="1">
        <v>26</v>
      </c>
      <c r="B222" s="5">
        <v>0.6986111111111111</v>
      </c>
      <c r="C222" s="1" t="s">
        <v>270</v>
      </c>
      <c r="D222" s="1">
        <v>5</v>
      </c>
      <c r="E222" s="1">
        <v>11</v>
      </c>
      <c r="F222" s="1" t="s">
        <v>323</v>
      </c>
      <c r="G222" s="2">
        <v>56.73859999999999</v>
      </c>
      <c r="H222" s="6">
        <f>1+_xlfn.COUNTIFS(A:A,A222,O:O,"&lt;"&amp;O222)</f>
        <v>4</v>
      </c>
      <c r="I222" s="2">
        <f>_xlfn.AVERAGEIF(A:A,A222,G:G)</f>
        <v>48.49088888888887</v>
      </c>
      <c r="J222" s="2">
        <f t="shared" si="32"/>
        <v>8.247711111111123</v>
      </c>
      <c r="K222" s="2">
        <f t="shared" si="33"/>
        <v>98.24771111111113</v>
      </c>
      <c r="L222" s="2">
        <f t="shared" si="34"/>
        <v>363.16695754516206</v>
      </c>
      <c r="M222" s="2">
        <f>SUMIF(A:A,A222,L:L)</f>
        <v>3751.979383425792</v>
      </c>
      <c r="N222" s="3">
        <f t="shared" si="35"/>
        <v>0.09679343099523322</v>
      </c>
      <c r="O222" s="7">
        <f t="shared" si="36"/>
        <v>10.331279609762433</v>
      </c>
      <c r="P222" s="3">
        <f t="shared" si="37"/>
        <v>0.09679343099523322</v>
      </c>
      <c r="Q222" s="3">
        <f>IF(ISNUMBER(P222),SUMIF(A:A,A222,P:P),"")</f>
        <v>0.9081629145141634</v>
      </c>
      <c r="R222" s="3">
        <f t="shared" si="38"/>
        <v>0.10658157192755932</v>
      </c>
      <c r="S222" s="8">
        <f t="shared" si="39"/>
        <v>9.3824850010626</v>
      </c>
    </row>
    <row r="223" spans="1:19" ht="15">
      <c r="A223" s="1">
        <v>26</v>
      </c>
      <c r="B223" s="5">
        <v>0.6986111111111111</v>
      </c>
      <c r="C223" s="1" t="s">
        <v>270</v>
      </c>
      <c r="D223" s="1">
        <v>5</v>
      </c>
      <c r="E223" s="1">
        <v>1</v>
      </c>
      <c r="F223" s="1" t="s">
        <v>315</v>
      </c>
      <c r="G223" s="2">
        <v>56.3078666666667</v>
      </c>
      <c r="H223" s="6">
        <f>1+_xlfn.COUNTIFS(A:A,A223,O:O,"&lt;"&amp;O223)</f>
        <v>5</v>
      </c>
      <c r="I223" s="2">
        <f>_xlfn.AVERAGEIF(A:A,A223,G:G)</f>
        <v>48.49088888888887</v>
      </c>
      <c r="J223" s="2">
        <f t="shared" si="32"/>
        <v>7.816977777777829</v>
      </c>
      <c r="K223" s="2">
        <f t="shared" si="33"/>
        <v>97.81697777777782</v>
      </c>
      <c r="L223" s="2">
        <f t="shared" si="34"/>
        <v>353.90151445290786</v>
      </c>
      <c r="M223" s="2">
        <f>SUMIF(A:A,A223,L:L)</f>
        <v>3751.979383425792</v>
      </c>
      <c r="N223" s="3">
        <f t="shared" si="35"/>
        <v>0.09432394965075037</v>
      </c>
      <c r="O223" s="7">
        <f t="shared" si="36"/>
        <v>10.601761309854615</v>
      </c>
      <c r="P223" s="3">
        <f t="shared" si="37"/>
        <v>0.09432394965075037</v>
      </c>
      <c r="Q223" s="3">
        <f>IF(ISNUMBER(P223),SUMIF(A:A,A223,P:P),"")</f>
        <v>0.9081629145141634</v>
      </c>
      <c r="R223" s="3">
        <f t="shared" si="38"/>
        <v>0.1038623667001537</v>
      </c>
      <c r="S223" s="8">
        <f t="shared" si="39"/>
        <v>9.628126450141062</v>
      </c>
    </row>
    <row r="224" spans="1:19" ht="15">
      <c r="A224" s="1">
        <v>26</v>
      </c>
      <c r="B224" s="5">
        <v>0.6986111111111111</v>
      </c>
      <c r="C224" s="1" t="s">
        <v>270</v>
      </c>
      <c r="D224" s="1">
        <v>5</v>
      </c>
      <c r="E224" s="1">
        <v>7</v>
      </c>
      <c r="F224" s="1" t="s">
        <v>320</v>
      </c>
      <c r="G224" s="2">
        <v>56.0530333333333</v>
      </c>
      <c r="H224" s="6">
        <f>1+_xlfn.COUNTIFS(A:A,A224,O:O,"&lt;"&amp;O224)</f>
        <v>6</v>
      </c>
      <c r="I224" s="2">
        <f>_xlfn.AVERAGEIF(A:A,A224,G:G)</f>
        <v>48.49088888888887</v>
      </c>
      <c r="J224" s="2">
        <f t="shared" si="32"/>
        <v>7.562144444444435</v>
      </c>
      <c r="K224" s="2">
        <f t="shared" si="33"/>
        <v>97.56214444444444</v>
      </c>
      <c r="L224" s="2">
        <f t="shared" si="34"/>
        <v>348.53151853362243</v>
      </c>
      <c r="M224" s="2">
        <f>SUMIF(A:A,A224,L:L)</f>
        <v>3751.979383425792</v>
      </c>
      <c r="N224" s="3">
        <f t="shared" si="35"/>
        <v>0.0928927062001581</v>
      </c>
      <c r="O224" s="7">
        <f t="shared" si="36"/>
        <v>10.76510784221612</v>
      </c>
      <c r="P224" s="3">
        <f t="shared" si="37"/>
        <v>0.0928927062001581</v>
      </c>
      <c r="Q224" s="3">
        <f>IF(ISNUMBER(P224),SUMIF(A:A,A224,P:P),"")</f>
        <v>0.9081629145141634</v>
      </c>
      <c r="R224" s="3">
        <f t="shared" si="38"/>
        <v>0.10228639015704862</v>
      </c>
      <c r="S224" s="8">
        <f t="shared" si="39"/>
        <v>9.776471713046268</v>
      </c>
    </row>
    <row r="225" spans="1:19" ht="15">
      <c r="A225" s="1">
        <v>26</v>
      </c>
      <c r="B225" s="5">
        <v>0.6986111111111111</v>
      </c>
      <c r="C225" s="1" t="s">
        <v>270</v>
      </c>
      <c r="D225" s="1">
        <v>5</v>
      </c>
      <c r="E225" s="1">
        <v>8</v>
      </c>
      <c r="F225" s="1" t="s">
        <v>321</v>
      </c>
      <c r="G225" s="2">
        <v>48.9371</v>
      </c>
      <c r="H225" s="6">
        <f>1+_xlfn.COUNTIFS(A:A,A225,O:O,"&lt;"&amp;O225)</f>
        <v>7</v>
      </c>
      <c r="I225" s="2">
        <f>_xlfn.AVERAGEIF(A:A,A225,G:G)</f>
        <v>48.49088888888887</v>
      </c>
      <c r="J225" s="2">
        <f t="shared" si="32"/>
        <v>0.44621111111113265</v>
      </c>
      <c r="K225" s="2">
        <f t="shared" si="33"/>
        <v>90.44621111111113</v>
      </c>
      <c r="L225" s="2">
        <f t="shared" si="34"/>
        <v>227.41411864691872</v>
      </c>
      <c r="M225" s="2">
        <f>SUMIF(A:A,A225,L:L)</f>
        <v>3751.979383425792</v>
      </c>
      <c r="N225" s="3">
        <f t="shared" si="35"/>
        <v>0.06061177192271121</v>
      </c>
      <c r="O225" s="7">
        <f t="shared" si="36"/>
        <v>16.498445240557313</v>
      </c>
      <c r="P225" s="3">
        <f t="shared" si="37"/>
        <v>0.06061177192271121</v>
      </c>
      <c r="Q225" s="3">
        <f>IF(ISNUMBER(P225),SUMIF(A:A,A225,P:P),"")</f>
        <v>0.9081629145141634</v>
      </c>
      <c r="R225" s="3">
        <f t="shared" si="38"/>
        <v>0.06674107800926496</v>
      </c>
      <c r="S225" s="8">
        <f t="shared" si="39"/>
        <v>14.983276114616856</v>
      </c>
    </row>
    <row r="226" spans="1:19" ht="15">
      <c r="A226" s="1">
        <v>26</v>
      </c>
      <c r="B226" s="5">
        <v>0.6986111111111111</v>
      </c>
      <c r="C226" s="1" t="s">
        <v>270</v>
      </c>
      <c r="D226" s="1">
        <v>5</v>
      </c>
      <c r="E226" s="1">
        <v>3</v>
      </c>
      <c r="F226" s="1" t="s">
        <v>317</v>
      </c>
      <c r="G226" s="2">
        <v>44.0657333333333</v>
      </c>
      <c r="H226" s="6">
        <f>1+_xlfn.COUNTIFS(A:A,A226,O:O,"&lt;"&amp;O226)</f>
        <v>9</v>
      </c>
      <c r="I226" s="2">
        <f>_xlfn.AVERAGEIF(A:A,A226,G:G)</f>
        <v>48.49088888888887</v>
      </c>
      <c r="J226" s="2">
        <f t="shared" si="32"/>
        <v>-4.42515555555557</v>
      </c>
      <c r="K226" s="2">
        <f t="shared" si="33"/>
        <v>85.57484444444444</v>
      </c>
      <c r="L226" s="2">
        <f t="shared" si="34"/>
        <v>169.77782434382524</v>
      </c>
      <c r="M226" s="2">
        <f>SUMIF(A:A,A226,L:L)</f>
        <v>3751.979383425792</v>
      </c>
      <c r="N226" s="3">
        <f t="shared" si="35"/>
        <v>0.04525020182515168</v>
      </c>
      <c r="O226" s="7">
        <f t="shared" si="36"/>
        <v>22.099348945757946</v>
      </c>
      <c r="P226" s="3">
        <f t="shared" si="37"/>
      </c>
      <c r="Q226" s="3">
        <f>IF(ISNUMBER(P226),SUMIF(A:A,A226,P:P),"")</f>
      </c>
      <c r="R226" s="3">
        <f t="shared" si="38"/>
      </c>
      <c r="S226" s="8">
        <f t="shared" si="39"/>
      </c>
    </row>
    <row r="227" spans="1:19" ht="15">
      <c r="A227" s="1">
        <v>26</v>
      </c>
      <c r="B227" s="5">
        <v>0.6986111111111111</v>
      </c>
      <c r="C227" s="1" t="s">
        <v>270</v>
      </c>
      <c r="D227" s="1">
        <v>5</v>
      </c>
      <c r="E227" s="1">
        <v>9</v>
      </c>
      <c r="F227" s="1" t="s">
        <v>322</v>
      </c>
      <c r="G227" s="2">
        <v>46.1368</v>
      </c>
      <c r="H227" s="6">
        <f>1+_xlfn.COUNTIFS(A:A,A227,O:O,"&lt;"&amp;O227)</f>
        <v>8</v>
      </c>
      <c r="I227" s="2">
        <f>_xlfn.AVERAGEIF(A:A,A227,G:G)</f>
        <v>48.49088888888887</v>
      </c>
      <c r="J227" s="2">
        <f t="shared" si="32"/>
        <v>-2.3540888888888674</v>
      </c>
      <c r="K227" s="2">
        <f t="shared" si="33"/>
        <v>87.64591111111113</v>
      </c>
      <c r="L227" s="2">
        <f t="shared" si="34"/>
        <v>192.24193687359758</v>
      </c>
      <c r="M227" s="2">
        <f>SUMIF(A:A,A227,L:L)</f>
        <v>3751.979383425792</v>
      </c>
      <c r="N227" s="3">
        <f t="shared" si="35"/>
        <v>0.05123747153910762</v>
      </c>
      <c r="O227" s="7">
        <f t="shared" si="36"/>
        <v>19.516966196053176</v>
      </c>
      <c r="P227" s="3">
        <f t="shared" si="37"/>
        <v>0.05123747153910762</v>
      </c>
      <c r="Q227" s="3">
        <f>IF(ISNUMBER(P227),SUMIF(A:A,A227,P:P),"")</f>
        <v>0.9081629145141634</v>
      </c>
      <c r="R227" s="3">
        <f t="shared" si="38"/>
        <v>0.056418810678387964</v>
      </c>
      <c r="S227" s="8">
        <f t="shared" si="39"/>
        <v>17.724584903082057</v>
      </c>
    </row>
    <row r="228" spans="1:19" ht="15">
      <c r="A228" s="1">
        <v>26</v>
      </c>
      <c r="B228" s="5">
        <v>0.6986111111111111</v>
      </c>
      <c r="C228" s="1" t="s">
        <v>270</v>
      </c>
      <c r="D228" s="1">
        <v>5</v>
      </c>
      <c r="E228" s="1">
        <v>12</v>
      </c>
      <c r="F228" s="1" t="s">
        <v>324</v>
      </c>
      <c r="G228" s="2">
        <v>32.8070666666666</v>
      </c>
      <c r="H228" s="6">
        <f>1+_xlfn.COUNTIFS(A:A,A228,O:O,"&lt;"&amp;O228)</f>
        <v>10</v>
      </c>
      <c r="I228" s="2">
        <f>_xlfn.AVERAGEIF(A:A,A228,G:G)</f>
        <v>48.49088888888887</v>
      </c>
      <c r="J228" s="2">
        <f t="shared" si="32"/>
        <v>-15.683822222222268</v>
      </c>
      <c r="K228" s="2">
        <f t="shared" si="33"/>
        <v>74.31617777777774</v>
      </c>
      <c r="L228" s="2">
        <f t="shared" si="34"/>
        <v>86.39853042251308</v>
      </c>
      <c r="M228" s="2">
        <f>SUMIF(A:A,A228,L:L)</f>
        <v>3751.979383425792</v>
      </c>
      <c r="N228" s="3">
        <f t="shared" si="35"/>
        <v>0.02302745340344216</v>
      </c>
      <c r="O228" s="7">
        <f t="shared" si="36"/>
        <v>43.42642594819101</v>
      </c>
      <c r="P228" s="3">
        <f t="shared" si="37"/>
      </c>
      <c r="Q228" s="3">
        <f>IF(ISNUMBER(P228),SUMIF(A:A,A228,P:P),"")</f>
      </c>
      <c r="R228" s="3">
        <f t="shared" si="38"/>
      </c>
      <c r="S228" s="8">
        <f t="shared" si="39"/>
      </c>
    </row>
    <row r="229" spans="1:19" ht="15">
      <c r="A229" s="1">
        <v>26</v>
      </c>
      <c r="B229" s="5">
        <v>0.6986111111111111</v>
      </c>
      <c r="C229" s="1" t="s">
        <v>270</v>
      </c>
      <c r="D229" s="1">
        <v>5</v>
      </c>
      <c r="E229" s="1">
        <v>13</v>
      </c>
      <c r="F229" s="1" t="s">
        <v>325</v>
      </c>
      <c r="G229" s="2">
        <v>24.6385333333333</v>
      </c>
      <c r="H229" s="6">
        <f>1+_xlfn.COUNTIFS(A:A,A229,O:O,"&lt;"&amp;O229)</f>
        <v>11</v>
      </c>
      <c r="I229" s="2">
        <f>_xlfn.AVERAGEIF(A:A,A229,G:G)</f>
        <v>48.49088888888887</v>
      </c>
      <c r="J229" s="2">
        <f t="shared" si="32"/>
        <v>-23.85235555555557</v>
      </c>
      <c r="K229" s="2">
        <f t="shared" si="33"/>
        <v>66.14764444444444</v>
      </c>
      <c r="L229" s="2">
        <f t="shared" si="34"/>
        <v>52.92409232528415</v>
      </c>
      <c r="M229" s="2">
        <f>SUMIF(A:A,A229,L:L)</f>
        <v>3751.979383425792</v>
      </c>
      <c r="N229" s="3">
        <f t="shared" si="35"/>
        <v>0.01410564582499415</v>
      </c>
      <c r="O229" s="7">
        <f t="shared" si="36"/>
        <v>70.89359908839302</v>
      </c>
      <c r="P229" s="3">
        <f t="shared" si="37"/>
      </c>
      <c r="Q229" s="3">
        <f>IF(ISNUMBER(P229),SUMIF(A:A,A229,P:P),"")</f>
      </c>
      <c r="R229" s="3">
        <f t="shared" si="38"/>
      </c>
      <c r="S229" s="8">
        <f t="shared" si="39"/>
      </c>
    </row>
    <row r="230" spans="1:19" ht="15">
      <c r="A230" s="1">
        <v>26</v>
      </c>
      <c r="B230" s="5">
        <v>0.6986111111111111</v>
      </c>
      <c r="C230" s="1" t="s">
        <v>270</v>
      </c>
      <c r="D230" s="1">
        <v>5</v>
      </c>
      <c r="E230" s="1">
        <v>14</v>
      </c>
      <c r="F230" s="1" t="s">
        <v>326</v>
      </c>
      <c r="G230" s="2">
        <v>17.9692</v>
      </c>
      <c r="H230" s="6">
        <f>1+_xlfn.COUNTIFS(A:A,A230,O:O,"&lt;"&amp;O230)</f>
        <v>12</v>
      </c>
      <c r="I230" s="2">
        <f>_xlfn.AVERAGEIF(A:A,A230,G:G)</f>
        <v>48.49088888888887</v>
      </c>
      <c r="J230" s="2">
        <f t="shared" si="32"/>
        <v>-30.521688888888868</v>
      </c>
      <c r="K230" s="2">
        <f t="shared" si="33"/>
        <v>59.47831111111113</v>
      </c>
      <c r="L230" s="2">
        <f t="shared" si="34"/>
        <v>35.47040428514794</v>
      </c>
      <c r="M230" s="2">
        <f>SUMIF(A:A,A230,L:L)</f>
        <v>3751.979383425792</v>
      </c>
      <c r="N230" s="3">
        <f t="shared" si="35"/>
        <v>0.009453784432248464</v>
      </c>
      <c r="O230" s="7">
        <f t="shared" si="36"/>
        <v>105.77774511007784</v>
      </c>
      <c r="P230" s="3">
        <f t="shared" si="37"/>
      </c>
      <c r="Q230" s="3">
        <f>IF(ISNUMBER(P230),SUMIF(A:A,A230,P:P),"")</f>
      </c>
      <c r="R230" s="3">
        <f t="shared" si="38"/>
      </c>
      <c r="S230" s="8">
        <f t="shared" si="39"/>
      </c>
    </row>
    <row r="231" spans="1:19" ht="15">
      <c r="A231" s="1">
        <v>36</v>
      </c>
      <c r="B231" s="5">
        <v>0.7083333333333334</v>
      </c>
      <c r="C231" s="1" t="s">
        <v>378</v>
      </c>
      <c r="D231" s="1">
        <v>6</v>
      </c>
      <c r="E231" s="1">
        <v>1</v>
      </c>
      <c r="F231" s="1" t="s">
        <v>399</v>
      </c>
      <c r="G231" s="2">
        <v>69.4275333333334</v>
      </c>
      <c r="H231" s="6">
        <f>1+_xlfn.COUNTIFS(A:A,A231,O:O,"&lt;"&amp;O231)</f>
        <v>1</v>
      </c>
      <c r="I231" s="2">
        <f>_xlfn.AVERAGEIF(A:A,A231,G:G)</f>
        <v>51.98675416666667</v>
      </c>
      <c r="J231" s="2">
        <f t="shared" si="32"/>
        <v>17.44077916666673</v>
      </c>
      <c r="K231" s="2">
        <f t="shared" si="33"/>
        <v>107.44077916666673</v>
      </c>
      <c r="L231" s="2">
        <f t="shared" si="34"/>
        <v>630.458132782286</v>
      </c>
      <c r="M231" s="2">
        <f>SUMIF(A:A,A231,L:L)</f>
        <v>2158.858198318485</v>
      </c>
      <c r="N231" s="3">
        <f t="shared" si="35"/>
        <v>0.2920331373655501</v>
      </c>
      <c r="O231" s="7">
        <f t="shared" si="36"/>
        <v>3.4242689340705135</v>
      </c>
      <c r="P231" s="3">
        <f t="shared" si="37"/>
        <v>0.2920331373655501</v>
      </c>
      <c r="Q231" s="3">
        <f>IF(ISNUMBER(P231),SUMIF(A:A,A231,P:P),"")</f>
        <v>0.9609516243028121</v>
      </c>
      <c r="R231" s="3">
        <f t="shared" si="38"/>
        <v>0.30389993625061557</v>
      </c>
      <c r="S231" s="8">
        <f t="shared" si="39"/>
        <v>3.290556794244719</v>
      </c>
    </row>
    <row r="232" spans="1:19" ht="15">
      <c r="A232" s="1">
        <v>36</v>
      </c>
      <c r="B232" s="5">
        <v>0.7083333333333334</v>
      </c>
      <c r="C232" s="1" t="s">
        <v>378</v>
      </c>
      <c r="D232" s="1">
        <v>6</v>
      </c>
      <c r="E232" s="1">
        <v>3</v>
      </c>
      <c r="F232" s="1" t="s">
        <v>400</v>
      </c>
      <c r="G232" s="2">
        <v>59.1357333333333</v>
      </c>
      <c r="H232" s="6">
        <f>1+_xlfn.COUNTIFS(A:A,A232,O:O,"&lt;"&amp;O232)</f>
        <v>2</v>
      </c>
      <c r="I232" s="2">
        <f>_xlfn.AVERAGEIF(A:A,A232,G:G)</f>
        <v>51.98675416666667</v>
      </c>
      <c r="J232" s="2">
        <f t="shared" si="32"/>
        <v>7.148979166666628</v>
      </c>
      <c r="K232" s="2">
        <f t="shared" si="33"/>
        <v>97.14897916666663</v>
      </c>
      <c r="L232" s="2">
        <f t="shared" si="34"/>
        <v>339.99766502054683</v>
      </c>
      <c r="M232" s="2">
        <f>SUMIF(A:A,A232,L:L)</f>
        <v>2158.858198318485</v>
      </c>
      <c r="N232" s="3">
        <f t="shared" si="35"/>
        <v>0.15748957726142826</v>
      </c>
      <c r="O232" s="7">
        <f t="shared" si="36"/>
        <v>6.34962654284117</v>
      </c>
      <c r="P232" s="3">
        <f t="shared" si="37"/>
        <v>0.15748957726142826</v>
      </c>
      <c r="Q232" s="3">
        <f>IF(ISNUMBER(P232),SUMIF(A:A,A232,P:P),"")</f>
        <v>0.9609516243028121</v>
      </c>
      <c r="R232" s="3">
        <f t="shared" si="38"/>
        <v>0.16388918367840818</v>
      </c>
      <c r="S232" s="8">
        <f t="shared" si="39"/>
        <v>6.101683940059471</v>
      </c>
    </row>
    <row r="233" spans="1:19" ht="15">
      <c r="A233" s="1">
        <v>36</v>
      </c>
      <c r="B233" s="5">
        <v>0.7083333333333334</v>
      </c>
      <c r="C233" s="1" t="s">
        <v>378</v>
      </c>
      <c r="D233" s="1">
        <v>6</v>
      </c>
      <c r="E233" s="1">
        <v>4</v>
      </c>
      <c r="F233" s="1" t="s">
        <v>401</v>
      </c>
      <c r="G233" s="2">
        <v>58.0476</v>
      </c>
      <c r="H233" s="6">
        <f>1+_xlfn.COUNTIFS(A:A,A233,O:O,"&lt;"&amp;O233)</f>
        <v>3</v>
      </c>
      <c r="I233" s="2">
        <f>_xlfn.AVERAGEIF(A:A,A233,G:G)</f>
        <v>51.98675416666667</v>
      </c>
      <c r="J233" s="2">
        <f t="shared" si="32"/>
        <v>6.060845833333332</v>
      </c>
      <c r="K233" s="2">
        <f t="shared" si="33"/>
        <v>96.06084583333333</v>
      </c>
      <c r="L233" s="2">
        <f t="shared" si="34"/>
        <v>318.50900571092615</v>
      </c>
      <c r="M233" s="2">
        <f>SUMIF(A:A,A233,L:L)</f>
        <v>2158.858198318485</v>
      </c>
      <c r="N233" s="3">
        <f t="shared" si="35"/>
        <v>0.14753586222523088</v>
      </c>
      <c r="O233" s="7">
        <f t="shared" si="36"/>
        <v>6.778013053350935</v>
      </c>
      <c r="P233" s="3">
        <f t="shared" si="37"/>
        <v>0.14753586222523088</v>
      </c>
      <c r="Q233" s="3">
        <f>IF(ISNUMBER(P233),SUMIF(A:A,A233,P:P),"")</f>
        <v>0.9609516243028121</v>
      </c>
      <c r="R233" s="3">
        <f t="shared" si="38"/>
        <v>0.15353099832915193</v>
      </c>
      <c r="S233" s="8">
        <f t="shared" si="39"/>
        <v>6.513342653163244</v>
      </c>
    </row>
    <row r="234" spans="1:19" ht="15">
      <c r="A234" s="1">
        <v>36</v>
      </c>
      <c r="B234" s="5">
        <v>0.7083333333333334</v>
      </c>
      <c r="C234" s="1" t="s">
        <v>378</v>
      </c>
      <c r="D234" s="1">
        <v>6</v>
      </c>
      <c r="E234" s="1">
        <v>5</v>
      </c>
      <c r="F234" s="1" t="s">
        <v>402</v>
      </c>
      <c r="G234" s="2">
        <v>57.701866666666604</v>
      </c>
      <c r="H234" s="6">
        <f>1+_xlfn.COUNTIFS(A:A,A234,O:O,"&lt;"&amp;O234)</f>
        <v>4</v>
      </c>
      <c r="I234" s="2">
        <f>_xlfn.AVERAGEIF(A:A,A234,G:G)</f>
        <v>51.98675416666667</v>
      </c>
      <c r="J234" s="2">
        <f t="shared" si="32"/>
        <v>5.7151124999999325</v>
      </c>
      <c r="K234" s="2">
        <f t="shared" si="33"/>
        <v>95.71511249999993</v>
      </c>
      <c r="L234" s="2">
        <f t="shared" si="34"/>
        <v>311.9699128542328</v>
      </c>
      <c r="M234" s="2">
        <f>SUMIF(A:A,A234,L:L)</f>
        <v>2158.858198318485</v>
      </c>
      <c r="N234" s="3">
        <f t="shared" si="35"/>
        <v>0.14450690327749333</v>
      </c>
      <c r="O234" s="7">
        <f t="shared" si="36"/>
        <v>6.920084627927586</v>
      </c>
      <c r="P234" s="3">
        <f t="shared" si="37"/>
        <v>0.14450690327749333</v>
      </c>
      <c r="Q234" s="3">
        <f>IF(ISNUMBER(P234),SUMIF(A:A,A234,P:P),"")</f>
        <v>0.9609516243028121</v>
      </c>
      <c r="R234" s="3">
        <f t="shared" si="38"/>
        <v>0.15037895729905834</v>
      </c>
      <c r="S234" s="8">
        <f t="shared" si="39"/>
        <v>6.649866563519934</v>
      </c>
    </row>
    <row r="235" spans="1:19" ht="15">
      <c r="A235" s="1">
        <v>36</v>
      </c>
      <c r="B235" s="5">
        <v>0.7083333333333334</v>
      </c>
      <c r="C235" s="1" t="s">
        <v>378</v>
      </c>
      <c r="D235" s="1">
        <v>6</v>
      </c>
      <c r="E235" s="1">
        <v>6</v>
      </c>
      <c r="F235" s="1" t="s">
        <v>403</v>
      </c>
      <c r="G235" s="2">
        <v>53.569900000000004</v>
      </c>
      <c r="H235" s="6">
        <f>1+_xlfn.COUNTIFS(A:A,A235,O:O,"&lt;"&amp;O235)</f>
        <v>5</v>
      </c>
      <c r="I235" s="2">
        <f>_xlfn.AVERAGEIF(A:A,A235,G:G)</f>
        <v>51.98675416666667</v>
      </c>
      <c r="J235" s="2">
        <f t="shared" si="32"/>
        <v>1.583145833333333</v>
      </c>
      <c r="K235" s="2">
        <f t="shared" si="33"/>
        <v>91.58314583333333</v>
      </c>
      <c r="L235" s="2">
        <f t="shared" si="34"/>
        <v>243.46878712140764</v>
      </c>
      <c r="M235" s="2">
        <f>SUMIF(A:A,A235,L:L)</f>
        <v>2158.858198318485</v>
      </c>
      <c r="N235" s="3">
        <f t="shared" si="35"/>
        <v>0.11277664615074917</v>
      </c>
      <c r="O235" s="7">
        <f t="shared" si="36"/>
        <v>8.8670840473771</v>
      </c>
      <c r="P235" s="3">
        <f t="shared" si="37"/>
        <v>0.11277664615074917</v>
      </c>
      <c r="Q235" s="3">
        <f>IF(ISNUMBER(P235),SUMIF(A:A,A235,P:P),"")</f>
        <v>0.9609516243028121</v>
      </c>
      <c r="R235" s="3">
        <f t="shared" si="38"/>
        <v>0.11735933765924032</v>
      </c>
      <c r="S235" s="8">
        <f t="shared" si="39"/>
        <v>8.520838818156577</v>
      </c>
    </row>
    <row r="236" spans="1:19" ht="15">
      <c r="A236" s="1">
        <v>36</v>
      </c>
      <c r="B236" s="5">
        <v>0.7083333333333334</v>
      </c>
      <c r="C236" s="1" t="s">
        <v>378</v>
      </c>
      <c r="D236" s="1">
        <v>6</v>
      </c>
      <c r="E236" s="1">
        <v>8</v>
      </c>
      <c r="F236" s="1" t="s">
        <v>404</v>
      </c>
      <c r="G236" s="2">
        <v>41.8963666666667</v>
      </c>
      <c r="H236" s="6">
        <f>1+_xlfn.COUNTIFS(A:A,A236,O:O,"&lt;"&amp;O236)</f>
        <v>6</v>
      </c>
      <c r="I236" s="2">
        <f>_xlfn.AVERAGEIF(A:A,A236,G:G)</f>
        <v>51.98675416666667</v>
      </c>
      <c r="J236" s="2">
        <f t="shared" si="32"/>
        <v>-10.09038749999997</v>
      </c>
      <c r="K236" s="2">
        <f t="shared" si="33"/>
        <v>79.90961250000004</v>
      </c>
      <c r="L236" s="2">
        <f t="shared" si="34"/>
        <v>120.85321983137666</v>
      </c>
      <c r="M236" s="2">
        <f>SUMIF(A:A,A236,L:L)</f>
        <v>2158.858198318485</v>
      </c>
      <c r="N236" s="3">
        <f t="shared" si="35"/>
        <v>0.05598015651306239</v>
      </c>
      <c r="O236" s="7">
        <f t="shared" si="36"/>
        <v>17.863472742643374</v>
      </c>
      <c r="P236" s="3">
        <f t="shared" si="37"/>
        <v>0.05598015651306239</v>
      </c>
      <c r="Q236" s="3">
        <f>IF(ISNUMBER(P236),SUMIF(A:A,A236,P:P),"")</f>
        <v>0.9609516243028121</v>
      </c>
      <c r="R236" s="3">
        <f t="shared" si="38"/>
        <v>0.05825491637383621</v>
      </c>
      <c r="S236" s="8">
        <f t="shared" si="39"/>
        <v>17.16593314773216</v>
      </c>
    </row>
    <row r="237" spans="1:19" ht="15">
      <c r="A237" s="1">
        <v>36</v>
      </c>
      <c r="B237" s="5">
        <v>0.7083333333333334</v>
      </c>
      <c r="C237" s="1" t="s">
        <v>378</v>
      </c>
      <c r="D237" s="1">
        <v>6</v>
      </c>
      <c r="E237" s="1">
        <v>9</v>
      </c>
      <c r="F237" s="1" t="s">
        <v>405</v>
      </c>
      <c r="G237" s="2">
        <v>40.2219333333333</v>
      </c>
      <c r="H237" s="6">
        <f>1+_xlfn.COUNTIFS(A:A,A237,O:O,"&lt;"&amp;O237)</f>
        <v>7</v>
      </c>
      <c r="I237" s="2">
        <f>_xlfn.AVERAGEIF(A:A,A237,G:G)</f>
        <v>51.98675416666667</v>
      </c>
      <c r="J237" s="2">
        <f t="shared" si="32"/>
        <v>-11.764820833333374</v>
      </c>
      <c r="K237" s="2">
        <f t="shared" si="33"/>
        <v>78.23517916666663</v>
      </c>
      <c r="L237" s="2">
        <f t="shared" si="34"/>
        <v>109.30156899281452</v>
      </c>
      <c r="M237" s="2">
        <f>SUMIF(A:A,A237,L:L)</f>
        <v>2158.858198318485</v>
      </c>
      <c r="N237" s="3">
        <f t="shared" si="35"/>
        <v>0.05062934150929808</v>
      </c>
      <c r="O237" s="7">
        <f t="shared" si="36"/>
        <v>19.751392575713236</v>
      </c>
      <c r="P237" s="3">
        <f t="shared" si="37"/>
        <v>0.05062934150929808</v>
      </c>
      <c r="Q237" s="3">
        <f>IF(ISNUMBER(P237),SUMIF(A:A,A237,P:P),"")</f>
        <v>0.9609516243028121</v>
      </c>
      <c r="R237" s="3">
        <f t="shared" si="38"/>
        <v>0.05268667040968955</v>
      </c>
      <c r="S237" s="8">
        <f t="shared" si="39"/>
        <v>18.980132777874136</v>
      </c>
    </row>
    <row r="238" spans="1:19" ht="15">
      <c r="A238" s="1">
        <v>36</v>
      </c>
      <c r="B238" s="5">
        <v>0.7083333333333334</v>
      </c>
      <c r="C238" s="1" t="s">
        <v>378</v>
      </c>
      <c r="D238" s="1">
        <v>6</v>
      </c>
      <c r="E238" s="1">
        <v>10</v>
      </c>
      <c r="F238" s="1" t="s">
        <v>406</v>
      </c>
      <c r="G238" s="2">
        <v>35.8931</v>
      </c>
      <c r="H238" s="6">
        <f>1+_xlfn.COUNTIFS(A:A,A238,O:O,"&lt;"&amp;O238)</f>
        <v>8</v>
      </c>
      <c r="I238" s="2">
        <f>_xlfn.AVERAGEIF(A:A,A238,G:G)</f>
        <v>51.98675416666667</v>
      </c>
      <c r="J238" s="2">
        <f t="shared" si="32"/>
        <v>-16.093654166666674</v>
      </c>
      <c r="K238" s="2">
        <f t="shared" si="33"/>
        <v>73.90634583333332</v>
      </c>
      <c r="L238" s="2">
        <f t="shared" si="34"/>
        <v>84.29990600489396</v>
      </c>
      <c r="M238" s="2">
        <f>SUMIF(A:A,A238,L:L)</f>
        <v>2158.858198318485</v>
      </c>
      <c r="N238" s="3">
        <f t="shared" si="35"/>
        <v>0.0390483756971877</v>
      </c>
      <c r="O238" s="7">
        <f t="shared" si="36"/>
        <v>25.609259851288027</v>
      </c>
      <c r="P238" s="3">
        <f t="shared" si="37"/>
      </c>
      <c r="Q238" s="3">
        <f>IF(ISNUMBER(P238),SUMIF(A:A,A238,P:P),"")</f>
      </c>
      <c r="R238" s="3">
        <f t="shared" si="38"/>
      </c>
      <c r="S238" s="8">
        <f t="shared" si="39"/>
      </c>
    </row>
    <row r="239" spans="1:19" ht="15">
      <c r="A239" s="1">
        <v>54</v>
      </c>
      <c r="B239" s="5">
        <v>0.7118055555555555</v>
      </c>
      <c r="C239" s="1" t="s">
        <v>543</v>
      </c>
      <c r="D239" s="1">
        <v>7</v>
      </c>
      <c r="E239" s="1">
        <v>6</v>
      </c>
      <c r="F239" s="1" t="s">
        <v>578</v>
      </c>
      <c r="G239" s="2">
        <v>62.34196666666671</v>
      </c>
      <c r="H239" s="6">
        <f>1+_xlfn.COUNTIFS(A:A,A239,O:O,"&lt;"&amp;O239)</f>
        <v>1</v>
      </c>
      <c r="I239" s="2">
        <f>_xlfn.AVERAGEIF(A:A,A239,G:G)</f>
        <v>46.28110277777779</v>
      </c>
      <c r="J239" s="2">
        <f t="shared" si="32"/>
        <v>16.060863888888917</v>
      </c>
      <c r="K239" s="2">
        <f t="shared" si="33"/>
        <v>106.06086388888892</v>
      </c>
      <c r="L239" s="2">
        <f t="shared" si="34"/>
        <v>580.3618761245925</v>
      </c>
      <c r="M239" s="2">
        <f>SUMIF(A:A,A239,L:L)</f>
        <v>3136.51591959157</v>
      </c>
      <c r="N239" s="3">
        <f t="shared" si="35"/>
        <v>0.18503393287420838</v>
      </c>
      <c r="O239" s="7">
        <f t="shared" si="36"/>
        <v>5.404414122677866</v>
      </c>
      <c r="P239" s="3">
        <f t="shared" si="37"/>
        <v>0.18503393287420838</v>
      </c>
      <c r="Q239" s="3">
        <f>IF(ISNUMBER(P239),SUMIF(A:A,A239,P:P),"")</f>
        <v>0.9359939559435955</v>
      </c>
      <c r="R239" s="3">
        <f t="shared" si="38"/>
        <v>0.19768710225021882</v>
      </c>
      <c r="S239" s="8">
        <f t="shared" si="39"/>
        <v>5.058498954242692</v>
      </c>
    </row>
    <row r="240" spans="1:19" ht="15">
      <c r="A240" s="1">
        <v>54</v>
      </c>
      <c r="B240" s="5">
        <v>0.7118055555555555</v>
      </c>
      <c r="C240" s="1" t="s">
        <v>543</v>
      </c>
      <c r="D240" s="1">
        <v>7</v>
      </c>
      <c r="E240" s="1">
        <v>7</v>
      </c>
      <c r="F240" s="1" t="s">
        <v>579</v>
      </c>
      <c r="G240" s="2">
        <v>59.026933333333396</v>
      </c>
      <c r="H240" s="6">
        <f>1+_xlfn.COUNTIFS(A:A,A240,O:O,"&lt;"&amp;O240)</f>
        <v>2</v>
      </c>
      <c r="I240" s="2">
        <f>_xlfn.AVERAGEIF(A:A,A240,G:G)</f>
        <v>46.28110277777779</v>
      </c>
      <c r="J240" s="2">
        <f t="shared" si="32"/>
        <v>12.745830555555607</v>
      </c>
      <c r="K240" s="2">
        <f t="shared" si="33"/>
        <v>102.74583055555561</v>
      </c>
      <c r="L240" s="2">
        <f t="shared" si="34"/>
        <v>475.68212823682376</v>
      </c>
      <c r="M240" s="2">
        <f>SUMIF(A:A,A240,L:L)</f>
        <v>3136.51591959157</v>
      </c>
      <c r="N240" s="3">
        <f t="shared" si="35"/>
        <v>0.15165940184316554</v>
      </c>
      <c r="O240" s="7">
        <f t="shared" si="36"/>
        <v>6.593722432283644</v>
      </c>
      <c r="P240" s="3">
        <f t="shared" si="37"/>
        <v>0.15165940184316554</v>
      </c>
      <c r="Q240" s="3">
        <f>IF(ISNUMBER(P240),SUMIF(A:A,A240,P:P),"")</f>
        <v>0.9359939559435955</v>
      </c>
      <c r="R240" s="3">
        <f t="shared" si="38"/>
        <v>0.16203032175595028</v>
      </c>
      <c r="S240" s="8">
        <f t="shared" si="39"/>
        <v>6.171684343787194</v>
      </c>
    </row>
    <row r="241" spans="1:19" ht="15">
      <c r="A241" s="1">
        <v>54</v>
      </c>
      <c r="B241" s="5">
        <v>0.7118055555555555</v>
      </c>
      <c r="C241" s="1" t="s">
        <v>543</v>
      </c>
      <c r="D241" s="1">
        <v>7</v>
      </c>
      <c r="E241" s="1">
        <v>10</v>
      </c>
      <c r="F241" s="1" t="s">
        <v>582</v>
      </c>
      <c r="G241" s="2">
        <v>53.9699666666667</v>
      </c>
      <c r="H241" s="6">
        <f>1+_xlfn.COUNTIFS(A:A,A241,O:O,"&lt;"&amp;O241)</f>
        <v>3</v>
      </c>
      <c r="I241" s="2">
        <f>_xlfn.AVERAGEIF(A:A,A241,G:G)</f>
        <v>46.28110277777779</v>
      </c>
      <c r="J241" s="2">
        <f t="shared" si="32"/>
        <v>7.6888638888889105</v>
      </c>
      <c r="K241" s="2">
        <f t="shared" si="33"/>
        <v>97.6888638888889</v>
      </c>
      <c r="L241" s="2">
        <f t="shared" si="34"/>
        <v>351.1915613176016</v>
      </c>
      <c r="M241" s="2">
        <f>SUMIF(A:A,A241,L:L)</f>
        <v>3136.51591959157</v>
      </c>
      <c r="N241" s="3">
        <f t="shared" si="35"/>
        <v>0.11196868446417227</v>
      </c>
      <c r="O241" s="7">
        <f t="shared" si="36"/>
        <v>8.93106858212646</v>
      </c>
      <c r="P241" s="3">
        <f t="shared" si="37"/>
        <v>0.11196868446417227</v>
      </c>
      <c r="Q241" s="3">
        <f>IF(ISNUMBER(P241),SUMIF(A:A,A241,P:P),"")</f>
        <v>0.9359939559435955</v>
      </c>
      <c r="R241" s="3">
        <f t="shared" si="38"/>
        <v>0.11962543534941339</v>
      </c>
      <c r="S241" s="8">
        <f t="shared" si="39"/>
        <v>8.359426212988105</v>
      </c>
    </row>
    <row r="242" spans="1:19" ht="15">
      <c r="A242" s="1">
        <v>54</v>
      </c>
      <c r="B242" s="5">
        <v>0.7118055555555555</v>
      </c>
      <c r="C242" s="1" t="s">
        <v>543</v>
      </c>
      <c r="D242" s="1">
        <v>7</v>
      </c>
      <c r="E242" s="1">
        <v>9</v>
      </c>
      <c r="F242" s="1" t="s">
        <v>581</v>
      </c>
      <c r="G242" s="2">
        <v>53.2821666666667</v>
      </c>
      <c r="H242" s="6">
        <f>1+_xlfn.COUNTIFS(A:A,A242,O:O,"&lt;"&amp;O242)</f>
        <v>4</v>
      </c>
      <c r="I242" s="2">
        <f>_xlfn.AVERAGEIF(A:A,A242,G:G)</f>
        <v>46.28110277777779</v>
      </c>
      <c r="J242" s="2">
        <f t="shared" si="32"/>
        <v>7.001063888888908</v>
      </c>
      <c r="K242" s="2">
        <f t="shared" si="33"/>
        <v>97.00106388888891</v>
      </c>
      <c r="L242" s="2">
        <f t="shared" si="34"/>
        <v>336.9935643660386</v>
      </c>
      <c r="M242" s="2">
        <f>SUMIF(A:A,A242,L:L)</f>
        <v>3136.51591959157</v>
      </c>
      <c r="N242" s="3">
        <f t="shared" si="35"/>
        <v>0.10744200667405544</v>
      </c>
      <c r="O242" s="7">
        <f t="shared" si="36"/>
        <v>9.30734664174394</v>
      </c>
      <c r="P242" s="3">
        <f t="shared" si="37"/>
        <v>0.10744200667405544</v>
      </c>
      <c r="Q242" s="3">
        <f>IF(ISNUMBER(P242),SUMIF(A:A,A242,P:P),"")</f>
        <v>0.9359939559435955</v>
      </c>
      <c r="R242" s="3">
        <f t="shared" si="38"/>
        <v>0.11478920990012255</v>
      </c>
      <c r="S242" s="8">
        <f t="shared" si="39"/>
        <v>8.71162020254425</v>
      </c>
    </row>
    <row r="243" spans="1:19" ht="15">
      <c r="A243" s="1">
        <v>54</v>
      </c>
      <c r="B243" s="5">
        <v>0.7118055555555555</v>
      </c>
      <c r="C243" s="1" t="s">
        <v>543</v>
      </c>
      <c r="D243" s="1">
        <v>7</v>
      </c>
      <c r="E243" s="1">
        <v>1</v>
      </c>
      <c r="F243" s="1" t="s">
        <v>573</v>
      </c>
      <c r="G243" s="2">
        <v>49.886799999999894</v>
      </c>
      <c r="H243" s="6">
        <f>1+_xlfn.COUNTIFS(A:A,A243,O:O,"&lt;"&amp;O243)</f>
        <v>5</v>
      </c>
      <c r="I243" s="2">
        <f>_xlfn.AVERAGEIF(A:A,A243,G:G)</f>
        <v>46.28110277777779</v>
      </c>
      <c r="J243" s="2">
        <f t="shared" si="32"/>
        <v>3.605697222222105</v>
      </c>
      <c r="K243" s="2">
        <f t="shared" si="33"/>
        <v>93.6056972222221</v>
      </c>
      <c r="L243" s="2">
        <f t="shared" si="34"/>
        <v>274.8819776415644</v>
      </c>
      <c r="M243" s="2">
        <f>SUMIF(A:A,A243,L:L)</f>
        <v>3136.51591959157</v>
      </c>
      <c r="N243" s="3">
        <f t="shared" si="35"/>
        <v>0.08763927385943537</v>
      </c>
      <c r="O243" s="7">
        <f t="shared" si="36"/>
        <v>11.41040946555422</v>
      </c>
      <c r="P243" s="3">
        <f t="shared" si="37"/>
        <v>0.08763927385943537</v>
      </c>
      <c r="Q243" s="3">
        <f>IF(ISNUMBER(P243),SUMIF(A:A,A243,P:P),"")</f>
        <v>0.9359939559435955</v>
      </c>
      <c r="R243" s="3">
        <f t="shared" si="38"/>
        <v>0.0936323074555373</v>
      </c>
      <c r="S243" s="8">
        <f t="shared" si="39"/>
        <v>10.680074294600344</v>
      </c>
    </row>
    <row r="244" spans="1:19" ht="15">
      <c r="A244" s="1">
        <v>54</v>
      </c>
      <c r="B244" s="5">
        <v>0.7118055555555555</v>
      </c>
      <c r="C244" s="1" t="s">
        <v>543</v>
      </c>
      <c r="D244" s="1">
        <v>7</v>
      </c>
      <c r="E244" s="1">
        <v>5</v>
      </c>
      <c r="F244" s="1" t="s">
        <v>577</v>
      </c>
      <c r="G244" s="2">
        <v>45.887899999999995</v>
      </c>
      <c r="H244" s="6">
        <f>1+_xlfn.COUNTIFS(A:A,A244,O:O,"&lt;"&amp;O244)</f>
        <v>6</v>
      </c>
      <c r="I244" s="2">
        <f>_xlfn.AVERAGEIF(A:A,A244,G:G)</f>
        <v>46.28110277777779</v>
      </c>
      <c r="J244" s="2">
        <f t="shared" si="32"/>
        <v>-0.39320277777779467</v>
      </c>
      <c r="K244" s="2">
        <f t="shared" si="33"/>
        <v>89.60679722222221</v>
      </c>
      <c r="L244" s="2">
        <f t="shared" si="34"/>
        <v>216.24409375714802</v>
      </c>
      <c r="M244" s="2">
        <f>SUMIF(A:A,A244,L:L)</f>
        <v>3136.51591959157</v>
      </c>
      <c r="N244" s="3">
        <f t="shared" si="35"/>
        <v>0.06894404469826726</v>
      </c>
      <c r="O244" s="7">
        <f t="shared" si="36"/>
        <v>14.504516008256948</v>
      </c>
      <c r="P244" s="3">
        <f t="shared" si="37"/>
        <v>0.06894404469826726</v>
      </c>
      <c r="Q244" s="3">
        <f>IF(ISNUMBER(P244),SUMIF(A:A,A244,P:P),"")</f>
        <v>0.9359939559435955</v>
      </c>
      <c r="R244" s="3">
        <f t="shared" si="38"/>
        <v>0.07365864305049202</v>
      </c>
      <c r="S244" s="8">
        <f t="shared" si="39"/>
        <v>13.57613931761563</v>
      </c>
    </row>
    <row r="245" spans="1:19" ht="15">
      <c r="A245" s="1">
        <v>54</v>
      </c>
      <c r="B245" s="5">
        <v>0.7118055555555555</v>
      </c>
      <c r="C245" s="1" t="s">
        <v>543</v>
      </c>
      <c r="D245" s="1">
        <v>7</v>
      </c>
      <c r="E245" s="1">
        <v>3</v>
      </c>
      <c r="F245" s="1" t="s">
        <v>575</v>
      </c>
      <c r="G245" s="2">
        <v>44.2032333333334</v>
      </c>
      <c r="H245" s="6">
        <f>1+_xlfn.COUNTIFS(A:A,A245,O:O,"&lt;"&amp;O245)</f>
        <v>7</v>
      </c>
      <c r="I245" s="2">
        <f>_xlfn.AVERAGEIF(A:A,A245,G:G)</f>
        <v>46.28110277777779</v>
      </c>
      <c r="J245" s="2">
        <f t="shared" si="32"/>
        <v>-2.0778694444443886</v>
      </c>
      <c r="K245" s="2">
        <f t="shared" si="33"/>
        <v>87.92213055555561</v>
      </c>
      <c r="L245" s="2">
        <f t="shared" si="34"/>
        <v>195.45454252468156</v>
      </c>
      <c r="M245" s="2">
        <f>SUMIF(A:A,A245,L:L)</f>
        <v>3136.51591959157</v>
      </c>
      <c r="N245" s="3">
        <f t="shared" si="35"/>
        <v>0.06231581395899091</v>
      </c>
      <c r="O245" s="7">
        <f t="shared" si="36"/>
        <v>16.04729099194764</v>
      </c>
      <c r="P245" s="3">
        <f t="shared" si="37"/>
        <v>0.06231581395899091</v>
      </c>
      <c r="Q245" s="3">
        <f>IF(ISNUMBER(P245),SUMIF(A:A,A245,P:P),"")</f>
        <v>0.9359939559435955</v>
      </c>
      <c r="R245" s="3">
        <f t="shared" si="38"/>
        <v>0.06657715422549819</v>
      </c>
      <c r="S245" s="8">
        <f t="shared" si="39"/>
        <v>15.020167377731097</v>
      </c>
    </row>
    <row r="246" spans="1:19" ht="15">
      <c r="A246" s="1">
        <v>54</v>
      </c>
      <c r="B246" s="5">
        <v>0.7118055555555555</v>
      </c>
      <c r="C246" s="1" t="s">
        <v>543</v>
      </c>
      <c r="D246" s="1">
        <v>7</v>
      </c>
      <c r="E246" s="1">
        <v>2</v>
      </c>
      <c r="F246" s="1" t="s">
        <v>574</v>
      </c>
      <c r="G246" s="2">
        <v>43.288700000000006</v>
      </c>
      <c r="H246" s="6">
        <f>1+_xlfn.COUNTIFS(A:A,A246,O:O,"&lt;"&amp;O246)</f>
        <v>8</v>
      </c>
      <c r="I246" s="2">
        <f>_xlfn.AVERAGEIF(A:A,A246,G:G)</f>
        <v>46.28110277777779</v>
      </c>
      <c r="J246" s="2">
        <f t="shared" si="32"/>
        <v>-2.9924027777777837</v>
      </c>
      <c r="K246" s="2">
        <f t="shared" si="33"/>
        <v>87.00759722222222</v>
      </c>
      <c r="L246" s="2">
        <f t="shared" si="34"/>
        <v>185.01850245235997</v>
      </c>
      <c r="M246" s="2">
        <f>SUMIF(A:A,A246,L:L)</f>
        <v>3136.51591959157</v>
      </c>
      <c r="N246" s="3">
        <f t="shared" si="35"/>
        <v>0.058988542445036485</v>
      </c>
      <c r="O246" s="7">
        <f t="shared" si="36"/>
        <v>16.952444636715104</v>
      </c>
      <c r="P246" s="3">
        <f t="shared" si="37"/>
        <v>0.058988542445036485</v>
      </c>
      <c r="Q246" s="3">
        <f>IF(ISNUMBER(P246),SUMIF(A:A,A246,P:P),"")</f>
        <v>0.9359939559435955</v>
      </c>
      <c r="R246" s="3">
        <f t="shared" si="38"/>
        <v>0.06302235401249881</v>
      </c>
      <c r="S246" s="8">
        <f t="shared" si="39"/>
        <v>15.867385718433757</v>
      </c>
    </row>
    <row r="247" spans="1:19" ht="15">
      <c r="A247" s="1">
        <v>54</v>
      </c>
      <c r="B247" s="5">
        <v>0.7118055555555555</v>
      </c>
      <c r="C247" s="1" t="s">
        <v>543</v>
      </c>
      <c r="D247" s="1">
        <v>7</v>
      </c>
      <c r="E247" s="1">
        <v>4</v>
      </c>
      <c r="F247" s="1" t="s">
        <v>576</v>
      </c>
      <c r="G247" s="2">
        <v>39.662433333333304</v>
      </c>
      <c r="H247" s="6">
        <f>1+_xlfn.COUNTIFS(A:A,A247,O:O,"&lt;"&amp;O247)</f>
        <v>11</v>
      </c>
      <c r="I247" s="2">
        <f>_xlfn.AVERAGEIF(A:A,A247,G:G)</f>
        <v>46.28110277777779</v>
      </c>
      <c r="J247" s="2">
        <f t="shared" si="32"/>
        <v>-6.618669444444485</v>
      </c>
      <c r="K247" s="2">
        <f t="shared" si="33"/>
        <v>83.38133055555551</v>
      </c>
      <c r="L247" s="2">
        <f t="shared" si="34"/>
        <v>148.84118028428435</v>
      </c>
      <c r="M247" s="2">
        <f>SUMIF(A:A,A247,L:L)</f>
        <v>3136.51591959157</v>
      </c>
      <c r="N247" s="3">
        <f t="shared" si="35"/>
        <v>0.0474543041068531</v>
      </c>
      <c r="O247" s="7">
        <f t="shared" si="36"/>
        <v>21.072904108935933</v>
      </c>
      <c r="P247" s="3">
        <f t="shared" si="37"/>
      </c>
      <c r="Q247" s="3">
        <f>IF(ISNUMBER(P247),SUMIF(A:A,A247,P:P),"")</f>
      </c>
      <c r="R247" s="3">
        <f t="shared" si="38"/>
      </c>
      <c r="S247" s="8">
        <f t="shared" si="39"/>
      </c>
    </row>
    <row r="248" spans="1:19" ht="15">
      <c r="A248" s="1">
        <v>54</v>
      </c>
      <c r="B248" s="5">
        <v>0.7118055555555555</v>
      </c>
      <c r="C248" s="1" t="s">
        <v>543</v>
      </c>
      <c r="D248" s="1">
        <v>7</v>
      </c>
      <c r="E248" s="1">
        <v>8</v>
      </c>
      <c r="F248" s="1" t="s">
        <v>580</v>
      </c>
      <c r="G248" s="2">
        <v>41.3095333333333</v>
      </c>
      <c r="H248" s="6">
        <f>1+_xlfn.COUNTIFS(A:A,A248,O:O,"&lt;"&amp;O248)</f>
        <v>9</v>
      </c>
      <c r="I248" s="2">
        <f>_xlfn.AVERAGEIF(A:A,A248,G:G)</f>
        <v>46.28110277777779</v>
      </c>
      <c r="J248" s="2">
        <f t="shared" si="32"/>
        <v>-4.971569444444491</v>
      </c>
      <c r="K248" s="2">
        <f t="shared" si="33"/>
        <v>85.0284305555555</v>
      </c>
      <c r="L248" s="2">
        <f t="shared" si="34"/>
        <v>164.3019401135194</v>
      </c>
      <c r="M248" s="2">
        <f>SUMIF(A:A,A248,L:L)</f>
        <v>3136.51591959157</v>
      </c>
      <c r="N248" s="3">
        <f t="shared" si="35"/>
        <v>0.052383582397029387</v>
      </c>
      <c r="O248" s="7">
        <f t="shared" si="36"/>
        <v>19.08995059598499</v>
      </c>
      <c r="P248" s="3">
        <f t="shared" si="37"/>
        <v>0.052383582397029387</v>
      </c>
      <c r="Q248" s="3">
        <f>IF(ISNUMBER(P248),SUMIF(A:A,A248,P:P),"")</f>
        <v>0.9359939559435955</v>
      </c>
      <c r="R248" s="3">
        <f t="shared" si="38"/>
        <v>0.05596572719769368</v>
      </c>
      <c r="S248" s="8">
        <f t="shared" si="39"/>
        <v>17.868078377103792</v>
      </c>
    </row>
    <row r="249" spans="1:19" ht="15">
      <c r="A249" s="1">
        <v>54</v>
      </c>
      <c r="B249" s="5">
        <v>0.7118055555555555</v>
      </c>
      <c r="C249" s="1" t="s">
        <v>543</v>
      </c>
      <c r="D249" s="1">
        <v>7</v>
      </c>
      <c r="E249" s="1">
        <v>11</v>
      </c>
      <c r="F249" s="1" t="s">
        <v>583</v>
      </c>
      <c r="G249" s="2">
        <v>22.1078333333333</v>
      </c>
      <c r="H249" s="6">
        <f>1+_xlfn.COUNTIFS(A:A,A249,O:O,"&lt;"&amp;O249)</f>
        <v>12</v>
      </c>
      <c r="I249" s="2">
        <f>_xlfn.AVERAGEIF(A:A,A249,G:G)</f>
        <v>46.28110277777779</v>
      </c>
      <c r="J249" s="2">
        <f t="shared" si="32"/>
        <v>-24.17326944444449</v>
      </c>
      <c r="K249" s="2">
        <f t="shared" si="33"/>
        <v>65.82673055555551</v>
      </c>
      <c r="L249" s="2">
        <f t="shared" si="34"/>
        <v>51.91479584870877</v>
      </c>
      <c r="M249" s="2">
        <f>SUMIF(A:A,A249,L:L)</f>
        <v>3136.51591959157</v>
      </c>
      <c r="N249" s="3">
        <f t="shared" si="35"/>
        <v>0.01655173994955173</v>
      </c>
      <c r="O249" s="7">
        <f t="shared" si="36"/>
        <v>60.41660895156118</v>
      </c>
      <c r="P249" s="3">
        <f t="shared" si="37"/>
      </c>
      <c r="Q249" s="3">
        <f>IF(ISNUMBER(P249),SUMIF(A:A,A249,P:P),"")</f>
      </c>
      <c r="R249" s="3">
        <f t="shared" si="38"/>
      </c>
      <c r="S249" s="8">
        <f t="shared" si="39"/>
      </c>
    </row>
    <row r="250" spans="1:19" ht="15">
      <c r="A250" s="1">
        <v>54</v>
      </c>
      <c r="B250" s="5">
        <v>0.7118055555555555</v>
      </c>
      <c r="C250" s="1" t="s">
        <v>543</v>
      </c>
      <c r="D250" s="1">
        <v>7</v>
      </c>
      <c r="E250" s="1">
        <v>13</v>
      </c>
      <c r="F250" s="1" t="s">
        <v>584</v>
      </c>
      <c r="G250" s="2">
        <v>40.4057666666667</v>
      </c>
      <c r="H250" s="6">
        <f>1+_xlfn.COUNTIFS(A:A,A250,O:O,"&lt;"&amp;O250)</f>
        <v>10</v>
      </c>
      <c r="I250" s="2">
        <f>_xlfn.AVERAGEIF(A:A,A250,G:G)</f>
        <v>46.28110277777779</v>
      </c>
      <c r="J250" s="2">
        <f t="shared" si="32"/>
        <v>-5.875336111111089</v>
      </c>
      <c r="K250" s="2">
        <f t="shared" si="33"/>
        <v>84.1246638888889</v>
      </c>
      <c r="L250" s="2">
        <f t="shared" si="34"/>
        <v>155.62975692424754</v>
      </c>
      <c r="M250" s="2">
        <f>SUMIF(A:A,A250,L:L)</f>
        <v>3136.51591959157</v>
      </c>
      <c r="N250" s="3">
        <f t="shared" si="35"/>
        <v>0.04961867272923432</v>
      </c>
      <c r="O250" s="7">
        <f t="shared" si="36"/>
        <v>20.15370313222466</v>
      </c>
      <c r="P250" s="3">
        <f t="shared" si="37"/>
        <v>0.04961867272923432</v>
      </c>
      <c r="Q250" s="3">
        <f>IF(ISNUMBER(P250),SUMIF(A:A,A250,P:P),"")</f>
        <v>0.9359939559435955</v>
      </c>
      <c r="R250" s="3">
        <f t="shared" si="38"/>
        <v>0.0530117448025748</v>
      </c>
      <c r="S250" s="8">
        <f t="shared" si="39"/>
        <v>18.86374432164379</v>
      </c>
    </row>
    <row r="251" spans="1:19" ht="15">
      <c r="A251" s="1">
        <v>46</v>
      </c>
      <c r="B251" s="5">
        <v>0.7180555555555556</v>
      </c>
      <c r="C251" s="1" t="s">
        <v>473</v>
      </c>
      <c r="D251" s="1">
        <v>4</v>
      </c>
      <c r="E251" s="1">
        <v>1</v>
      </c>
      <c r="F251" s="1" t="s">
        <v>491</v>
      </c>
      <c r="G251" s="2">
        <v>65.61416666666659</v>
      </c>
      <c r="H251" s="6">
        <f>1+_xlfn.COUNTIFS(A:A,A251,O:O,"&lt;"&amp;O251)</f>
        <v>1</v>
      </c>
      <c r="I251" s="2">
        <f>_xlfn.AVERAGEIF(A:A,A251,G:G)</f>
        <v>49.11973999999999</v>
      </c>
      <c r="J251" s="2">
        <f t="shared" si="32"/>
        <v>16.494426666666598</v>
      </c>
      <c r="K251" s="2">
        <f t="shared" si="33"/>
        <v>106.4944266666666</v>
      </c>
      <c r="L251" s="2">
        <f t="shared" si="34"/>
        <v>595.6573585593953</v>
      </c>
      <c r="M251" s="2">
        <f>SUMIF(A:A,A251,L:L)</f>
        <v>2840.61631021145</v>
      </c>
      <c r="N251" s="3">
        <f t="shared" si="35"/>
        <v>0.2096930009231186</v>
      </c>
      <c r="O251" s="7">
        <f t="shared" si="36"/>
        <v>4.76887638403648</v>
      </c>
      <c r="P251" s="3">
        <f t="shared" si="37"/>
        <v>0.2096930009231186</v>
      </c>
      <c r="Q251" s="3">
        <f>IF(ISNUMBER(P251),SUMIF(A:A,A251,P:P),"")</f>
        <v>0.9090164363900319</v>
      </c>
      <c r="R251" s="3">
        <f t="shared" si="38"/>
        <v>0.2306811984125066</v>
      </c>
      <c r="S251" s="8">
        <f t="shared" si="39"/>
        <v>4.3349870162014215</v>
      </c>
    </row>
    <row r="252" spans="1:19" ht="15">
      <c r="A252" s="1">
        <v>46</v>
      </c>
      <c r="B252" s="5">
        <v>0.7180555555555556</v>
      </c>
      <c r="C252" s="1" t="s">
        <v>473</v>
      </c>
      <c r="D252" s="1">
        <v>4</v>
      </c>
      <c r="E252" s="1">
        <v>4</v>
      </c>
      <c r="F252" s="1" t="s">
        <v>494</v>
      </c>
      <c r="G252" s="2">
        <v>62.704466666666605</v>
      </c>
      <c r="H252" s="6">
        <f>1+_xlfn.COUNTIFS(A:A,A252,O:O,"&lt;"&amp;O252)</f>
        <v>2</v>
      </c>
      <c r="I252" s="2">
        <f>_xlfn.AVERAGEIF(A:A,A252,G:G)</f>
        <v>49.11973999999999</v>
      </c>
      <c r="J252" s="2">
        <f t="shared" si="32"/>
        <v>13.584726666666612</v>
      </c>
      <c r="K252" s="2">
        <f t="shared" si="33"/>
        <v>103.58472666666661</v>
      </c>
      <c r="L252" s="2">
        <f t="shared" si="34"/>
        <v>500.2378073233003</v>
      </c>
      <c r="M252" s="2">
        <f>SUMIF(A:A,A252,L:L)</f>
        <v>2840.61631021145</v>
      </c>
      <c r="N252" s="3">
        <f t="shared" si="35"/>
        <v>0.17610185702484527</v>
      </c>
      <c r="O252" s="7">
        <f t="shared" si="36"/>
        <v>5.678531827514547</v>
      </c>
      <c r="P252" s="3">
        <f t="shared" si="37"/>
        <v>0.17610185702484527</v>
      </c>
      <c r="Q252" s="3">
        <f>IF(ISNUMBER(P252),SUMIF(A:A,A252,P:P),"")</f>
        <v>0.9090164363900319</v>
      </c>
      <c r="R252" s="3">
        <f t="shared" si="38"/>
        <v>0.19372791291233069</v>
      </c>
      <c r="S252" s="8">
        <f t="shared" si="39"/>
        <v>5.161878765774648</v>
      </c>
    </row>
    <row r="253" spans="1:19" ht="15">
      <c r="A253" s="1">
        <v>46</v>
      </c>
      <c r="B253" s="5">
        <v>0.7180555555555556</v>
      </c>
      <c r="C253" s="1" t="s">
        <v>473</v>
      </c>
      <c r="D253" s="1">
        <v>4</v>
      </c>
      <c r="E253" s="1">
        <v>8</v>
      </c>
      <c r="F253" s="1" t="s">
        <v>498</v>
      </c>
      <c r="G253" s="2">
        <v>60.353666666666605</v>
      </c>
      <c r="H253" s="6">
        <f>1+_xlfn.COUNTIFS(A:A,A253,O:O,"&lt;"&amp;O253)</f>
        <v>3</v>
      </c>
      <c r="I253" s="2">
        <f>_xlfn.AVERAGEIF(A:A,A253,G:G)</f>
        <v>49.11973999999999</v>
      </c>
      <c r="J253" s="2">
        <f t="shared" si="32"/>
        <v>11.233926666666612</v>
      </c>
      <c r="K253" s="2">
        <f t="shared" si="33"/>
        <v>101.2339266666666</v>
      </c>
      <c r="L253" s="2">
        <f t="shared" si="34"/>
        <v>434.43033581077276</v>
      </c>
      <c r="M253" s="2">
        <f>SUMIF(A:A,A253,L:L)</f>
        <v>2840.61631021145</v>
      </c>
      <c r="N253" s="3">
        <f t="shared" si="35"/>
        <v>0.15293523952850732</v>
      </c>
      <c r="O253" s="7">
        <f t="shared" si="36"/>
        <v>6.538715361370973</v>
      </c>
      <c r="P253" s="3">
        <f t="shared" si="37"/>
        <v>0.15293523952850732</v>
      </c>
      <c r="Q253" s="3">
        <f>IF(ISNUMBER(P253),SUMIF(A:A,A253,P:P),"")</f>
        <v>0.9090164363900319</v>
      </c>
      <c r="R253" s="3">
        <f t="shared" si="38"/>
        <v>0.16824254590583373</v>
      </c>
      <c r="S253" s="8">
        <f t="shared" si="39"/>
        <v>5.943799736362201</v>
      </c>
    </row>
    <row r="254" spans="1:19" ht="15">
      <c r="A254" s="1">
        <v>46</v>
      </c>
      <c r="B254" s="5">
        <v>0.7180555555555556</v>
      </c>
      <c r="C254" s="1" t="s">
        <v>473</v>
      </c>
      <c r="D254" s="1">
        <v>4</v>
      </c>
      <c r="E254" s="1">
        <v>7</v>
      </c>
      <c r="F254" s="1" t="s">
        <v>497</v>
      </c>
      <c r="G254" s="2">
        <v>55.3621333333334</v>
      </c>
      <c r="H254" s="6">
        <f>1+_xlfn.COUNTIFS(A:A,A254,O:O,"&lt;"&amp;O254)</f>
        <v>4</v>
      </c>
      <c r="I254" s="2">
        <f>_xlfn.AVERAGEIF(A:A,A254,G:G)</f>
        <v>49.11973999999999</v>
      </c>
      <c r="J254" s="2">
        <f t="shared" si="32"/>
        <v>6.242393333333403</v>
      </c>
      <c r="K254" s="2">
        <f t="shared" si="33"/>
        <v>96.24239333333341</v>
      </c>
      <c r="L254" s="2">
        <f t="shared" si="34"/>
        <v>321.99744154486626</v>
      </c>
      <c r="M254" s="2">
        <f>SUMIF(A:A,A254,L:L)</f>
        <v>2840.61631021145</v>
      </c>
      <c r="N254" s="3">
        <f t="shared" si="35"/>
        <v>0.11335478163219354</v>
      </c>
      <c r="O254" s="7">
        <f t="shared" si="36"/>
        <v>8.821859877466283</v>
      </c>
      <c r="P254" s="3">
        <f t="shared" si="37"/>
        <v>0.11335478163219354</v>
      </c>
      <c r="Q254" s="3">
        <f>IF(ISNUMBER(P254),SUMIF(A:A,A254,P:P),"")</f>
        <v>0.9090164363900319</v>
      </c>
      <c r="R254" s="3">
        <f t="shared" si="38"/>
        <v>0.12470047525472508</v>
      </c>
      <c r="S254" s="8">
        <f t="shared" si="39"/>
        <v>8.019215628146602</v>
      </c>
    </row>
    <row r="255" spans="1:19" ht="15">
      <c r="A255" s="1">
        <v>46</v>
      </c>
      <c r="B255" s="5">
        <v>0.7180555555555556</v>
      </c>
      <c r="C255" s="1" t="s">
        <v>473</v>
      </c>
      <c r="D255" s="1">
        <v>4</v>
      </c>
      <c r="E255" s="1">
        <v>2</v>
      </c>
      <c r="F255" s="1" t="s">
        <v>492</v>
      </c>
      <c r="G255" s="2">
        <v>52.869699999999995</v>
      </c>
      <c r="H255" s="6">
        <f>1+_xlfn.COUNTIFS(A:A,A255,O:O,"&lt;"&amp;O255)</f>
        <v>5</v>
      </c>
      <c r="I255" s="2">
        <f>_xlfn.AVERAGEIF(A:A,A255,G:G)</f>
        <v>49.11973999999999</v>
      </c>
      <c r="J255" s="2">
        <f t="shared" si="32"/>
        <v>3.7499600000000015</v>
      </c>
      <c r="K255" s="2">
        <f t="shared" si="33"/>
        <v>93.74996</v>
      </c>
      <c r="L255" s="2">
        <f t="shared" si="34"/>
        <v>277.2716190704495</v>
      </c>
      <c r="M255" s="2">
        <f>SUMIF(A:A,A255,L:L)</f>
        <v>2840.61631021145</v>
      </c>
      <c r="N255" s="3">
        <f t="shared" si="35"/>
        <v>0.09760966944874365</v>
      </c>
      <c r="O255" s="7">
        <f t="shared" si="36"/>
        <v>10.244886655672115</v>
      </c>
      <c r="P255" s="3">
        <f t="shared" si="37"/>
        <v>0.09760966944874365</v>
      </c>
      <c r="Q255" s="3">
        <f>IF(ISNUMBER(P255),SUMIF(A:A,A255,P:P),"")</f>
        <v>0.9090164363900319</v>
      </c>
      <c r="R255" s="3">
        <f t="shared" si="38"/>
        <v>0.10737943291364453</v>
      </c>
      <c r="S255" s="8">
        <f t="shared" si="39"/>
        <v>9.312770358958858</v>
      </c>
    </row>
    <row r="256" spans="1:19" ht="15">
      <c r="A256" s="1">
        <v>46</v>
      </c>
      <c r="B256" s="5">
        <v>0.7180555555555556</v>
      </c>
      <c r="C256" s="1" t="s">
        <v>473</v>
      </c>
      <c r="D256" s="1">
        <v>4</v>
      </c>
      <c r="E256" s="1">
        <v>3</v>
      </c>
      <c r="F256" s="1" t="s">
        <v>493</v>
      </c>
      <c r="G256" s="2">
        <v>51.436499999999995</v>
      </c>
      <c r="H256" s="6">
        <f>1+_xlfn.COUNTIFS(A:A,A256,O:O,"&lt;"&amp;O256)</f>
        <v>6</v>
      </c>
      <c r="I256" s="2">
        <f>_xlfn.AVERAGEIF(A:A,A256,G:G)</f>
        <v>49.11973999999999</v>
      </c>
      <c r="J256" s="2">
        <f t="shared" si="32"/>
        <v>2.316760000000002</v>
      </c>
      <c r="K256" s="2">
        <f t="shared" si="33"/>
        <v>92.31676</v>
      </c>
      <c r="L256" s="2">
        <f t="shared" si="34"/>
        <v>254.42487353096257</v>
      </c>
      <c r="M256" s="2">
        <f>SUMIF(A:A,A256,L:L)</f>
        <v>2840.61631021145</v>
      </c>
      <c r="N256" s="3">
        <f t="shared" si="35"/>
        <v>0.08956678612889597</v>
      </c>
      <c r="O256" s="7">
        <f t="shared" si="36"/>
        <v>11.164852990939023</v>
      </c>
      <c r="P256" s="3">
        <f t="shared" si="37"/>
        <v>0.08956678612889597</v>
      </c>
      <c r="Q256" s="3">
        <f>IF(ISNUMBER(P256),SUMIF(A:A,A256,P:P),"")</f>
        <v>0.9090164363900319</v>
      </c>
      <c r="R256" s="3">
        <f t="shared" si="38"/>
        <v>0.09853153644239006</v>
      </c>
      <c r="S256" s="8">
        <f t="shared" si="39"/>
        <v>10.149034878641979</v>
      </c>
    </row>
    <row r="257" spans="1:19" ht="15">
      <c r="A257" s="1">
        <v>46</v>
      </c>
      <c r="B257" s="5">
        <v>0.7180555555555556</v>
      </c>
      <c r="C257" s="1" t="s">
        <v>473</v>
      </c>
      <c r="D257" s="1">
        <v>4</v>
      </c>
      <c r="E257" s="1">
        <v>10</v>
      </c>
      <c r="F257" s="1" t="s">
        <v>500</v>
      </c>
      <c r="G257" s="2">
        <v>47.269933333333306</v>
      </c>
      <c r="H257" s="6">
        <f>1+_xlfn.COUNTIFS(A:A,A257,O:O,"&lt;"&amp;O257)</f>
        <v>7</v>
      </c>
      <c r="I257" s="2">
        <f>_xlfn.AVERAGEIF(A:A,A257,G:G)</f>
        <v>49.11973999999999</v>
      </c>
      <c r="J257" s="2">
        <f t="shared" si="32"/>
        <v>-1.8498066666666872</v>
      </c>
      <c r="K257" s="2">
        <f t="shared" si="33"/>
        <v>88.1501933333333</v>
      </c>
      <c r="L257" s="2">
        <f t="shared" si="34"/>
        <v>198.14747962006751</v>
      </c>
      <c r="M257" s="2">
        <f>SUMIF(A:A,A257,L:L)</f>
        <v>2840.61631021145</v>
      </c>
      <c r="N257" s="3">
        <f t="shared" si="35"/>
        <v>0.06975510170372773</v>
      </c>
      <c r="O257" s="7">
        <f t="shared" si="36"/>
        <v>14.335868998475846</v>
      </c>
      <c r="P257" s="3">
        <f t="shared" si="37"/>
        <v>0.06975510170372773</v>
      </c>
      <c r="Q257" s="3">
        <f>IF(ISNUMBER(P257),SUMIF(A:A,A257,P:P),"")</f>
        <v>0.9090164363900319</v>
      </c>
      <c r="R257" s="3">
        <f t="shared" si="38"/>
        <v>0.0767368981585696</v>
      </c>
      <c r="S257" s="8">
        <f t="shared" si="39"/>
        <v>13.031540549548847</v>
      </c>
    </row>
    <row r="258" spans="1:19" ht="15">
      <c r="A258" s="1">
        <v>46</v>
      </c>
      <c r="B258" s="5">
        <v>0.7180555555555556</v>
      </c>
      <c r="C258" s="1" t="s">
        <v>473</v>
      </c>
      <c r="D258" s="1">
        <v>4</v>
      </c>
      <c r="E258" s="1">
        <v>5</v>
      </c>
      <c r="F258" s="1" t="s">
        <v>495</v>
      </c>
      <c r="G258" s="2">
        <v>31.981533333333402</v>
      </c>
      <c r="H258" s="6">
        <f>1+_xlfn.COUNTIFS(A:A,A258,O:O,"&lt;"&amp;O258)</f>
        <v>9</v>
      </c>
      <c r="I258" s="2">
        <f>_xlfn.AVERAGEIF(A:A,A258,G:G)</f>
        <v>49.11973999999999</v>
      </c>
      <c r="J258" s="2">
        <f t="shared" si="32"/>
        <v>-17.13820666666659</v>
      </c>
      <c r="K258" s="2">
        <f t="shared" si="33"/>
        <v>72.86179333333341</v>
      </c>
      <c r="L258" s="2">
        <f t="shared" si="34"/>
        <v>79.17872191225278</v>
      </c>
      <c r="M258" s="2">
        <f>SUMIF(A:A,A258,L:L)</f>
        <v>2840.61631021145</v>
      </c>
      <c r="N258" s="3">
        <f t="shared" si="35"/>
        <v>0.027873782751870094</v>
      </c>
      <c r="O258" s="7">
        <f t="shared" si="36"/>
        <v>35.8760060987025</v>
      </c>
      <c r="P258" s="3">
        <f t="shared" si="37"/>
      </c>
      <c r="Q258" s="3">
        <f>IF(ISNUMBER(P258),SUMIF(A:A,A258,P:P),"")</f>
      </c>
      <c r="R258" s="3">
        <f t="shared" si="38"/>
      </c>
      <c r="S258" s="8">
        <f t="shared" si="39"/>
      </c>
    </row>
    <row r="259" spans="1:19" ht="15">
      <c r="A259" s="1">
        <v>46</v>
      </c>
      <c r="B259" s="5">
        <v>0.7180555555555556</v>
      </c>
      <c r="C259" s="1" t="s">
        <v>473</v>
      </c>
      <c r="D259" s="1">
        <v>4</v>
      </c>
      <c r="E259" s="1">
        <v>6</v>
      </c>
      <c r="F259" s="1" t="s">
        <v>496</v>
      </c>
      <c r="G259" s="2">
        <v>22.954</v>
      </c>
      <c r="H259" s="6">
        <f>1+_xlfn.COUNTIFS(A:A,A259,O:O,"&lt;"&amp;O259)</f>
        <v>10</v>
      </c>
      <c r="I259" s="2">
        <f>_xlfn.AVERAGEIF(A:A,A259,G:G)</f>
        <v>49.11973999999999</v>
      </c>
      <c r="J259" s="2">
        <f t="shared" si="32"/>
        <v>-26.165739999999992</v>
      </c>
      <c r="K259" s="2">
        <f t="shared" si="33"/>
        <v>63.83426000000001</v>
      </c>
      <c r="L259" s="2">
        <f t="shared" si="34"/>
        <v>46.065099382539564</v>
      </c>
      <c r="M259" s="2">
        <f>SUMIF(A:A,A259,L:L)</f>
        <v>2840.61631021145</v>
      </c>
      <c r="N259" s="3">
        <f t="shared" si="35"/>
        <v>0.01621658624466272</v>
      </c>
      <c r="O259" s="7">
        <f t="shared" si="36"/>
        <v>61.66525956282105</v>
      </c>
      <c r="P259" s="3">
        <f t="shared" si="37"/>
      </c>
      <c r="Q259" s="3">
        <f>IF(ISNUMBER(P259),SUMIF(A:A,A259,P:P),"")</f>
      </c>
      <c r="R259" s="3">
        <f t="shared" si="38"/>
      </c>
      <c r="S259" s="8">
        <f t="shared" si="39"/>
      </c>
    </row>
    <row r="260" spans="1:19" ht="15">
      <c r="A260" s="1">
        <v>46</v>
      </c>
      <c r="B260" s="5">
        <v>0.7180555555555556</v>
      </c>
      <c r="C260" s="1" t="s">
        <v>473</v>
      </c>
      <c r="D260" s="1">
        <v>4</v>
      </c>
      <c r="E260" s="1">
        <v>9</v>
      </c>
      <c r="F260" s="1" t="s">
        <v>499</v>
      </c>
      <c r="G260" s="2">
        <v>40.6513</v>
      </c>
      <c r="H260" s="6">
        <f>1+_xlfn.COUNTIFS(A:A,A260,O:O,"&lt;"&amp;O260)</f>
        <v>8</v>
      </c>
      <c r="I260" s="2">
        <f>_xlfn.AVERAGEIF(A:A,A260,G:G)</f>
        <v>49.11973999999999</v>
      </c>
      <c r="J260" s="2">
        <f t="shared" si="32"/>
        <v>-8.468439999999994</v>
      </c>
      <c r="K260" s="2">
        <f t="shared" si="33"/>
        <v>81.53156000000001</v>
      </c>
      <c r="L260" s="2">
        <f t="shared" si="34"/>
        <v>133.20557345684358</v>
      </c>
      <c r="M260" s="2">
        <f>SUMIF(A:A,A260,L:L)</f>
        <v>2840.61631021145</v>
      </c>
      <c r="N260" s="3">
        <f t="shared" si="35"/>
        <v>0.04689319461343514</v>
      </c>
      <c r="O260" s="7">
        <f t="shared" si="36"/>
        <v>21.325055975467595</v>
      </c>
      <c r="P260" s="3">
        <f t="shared" si="37"/>
      </c>
      <c r="Q260" s="3">
        <f>IF(ISNUMBER(P260),SUMIF(A:A,A260,P:P),"")</f>
      </c>
      <c r="R260" s="3">
        <f t="shared" si="38"/>
      </c>
      <c r="S260" s="8">
        <f t="shared" si="39"/>
      </c>
    </row>
    <row r="261" spans="1:19" ht="15">
      <c r="A261" s="1">
        <v>21</v>
      </c>
      <c r="B261" s="5">
        <v>0.7222222222222222</v>
      </c>
      <c r="C261" s="1" t="s">
        <v>160</v>
      </c>
      <c r="D261" s="1">
        <v>8</v>
      </c>
      <c r="E261" s="1">
        <v>3</v>
      </c>
      <c r="F261" s="1" t="s">
        <v>261</v>
      </c>
      <c r="G261" s="2">
        <v>66.5805</v>
      </c>
      <c r="H261" s="6">
        <f>1+_xlfn.COUNTIFS(A:A,A261,O:O,"&lt;"&amp;O261)</f>
        <v>1</v>
      </c>
      <c r="I261" s="2">
        <f>_xlfn.AVERAGEIF(A:A,A261,G:G)</f>
        <v>49.39187272727272</v>
      </c>
      <c r="J261" s="2">
        <f t="shared" si="32"/>
        <v>17.18862727272728</v>
      </c>
      <c r="K261" s="2">
        <f t="shared" si="33"/>
        <v>107.18862727272727</v>
      </c>
      <c r="L261" s="2">
        <f t="shared" si="34"/>
        <v>620.9916503572608</v>
      </c>
      <c r="M261" s="2">
        <f>SUMIF(A:A,A261,L:L)</f>
        <v>3071.353876528456</v>
      </c>
      <c r="N261" s="3">
        <f t="shared" si="35"/>
        <v>0.20218824509377806</v>
      </c>
      <c r="O261" s="7">
        <f t="shared" si="36"/>
        <v>4.945885946713591</v>
      </c>
      <c r="P261" s="3">
        <f t="shared" si="37"/>
        <v>0.20218824509377806</v>
      </c>
      <c r="Q261" s="3">
        <f>IF(ISNUMBER(P261),SUMIF(A:A,A261,P:P),"")</f>
        <v>0.9058643489135337</v>
      </c>
      <c r="R261" s="3">
        <f t="shared" si="38"/>
        <v>0.22319925200310234</v>
      </c>
      <c r="S261" s="8">
        <f t="shared" si="39"/>
        <v>4.480301752920304</v>
      </c>
    </row>
    <row r="262" spans="1:19" ht="15">
      <c r="A262" s="1">
        <v>21</v>
      </c>
      <c r="B262" s="5">
        <v>0.7222222222222222</v>
      </c>
      <c r="C262" s="1" t="s">
        <v>160</v>
      </c>
      <c r="D262" s="1">
        <v>8</v>
      </c>
      <c r="E262" s="1">
        <v>5</v>
      </c>
      <c r="F262" s="1" t="s">
        <v>263</v>
      </c>
      <c r="G262" s="2">
        <v>62.7712333333333</v>
      </c>
      <c r="H262" s="6">
        <f>1+_xlfn.COUNTIFS(A:A,A262,O:O,"&lt;"&amp;O262)</f>
        <v>2</v>
      </c>
      <c r="I262" s="2">
        <f>_xlfn.AVERAGEIF(A:A,A262,G:G)</f>
        <v>49.39187272727272</v>
      </c>
      <c r="J262" s="2">
        <f t="shared" si="32"/>
        <v>13.37936060606058</v>
      </c>
      <c r="K262" s="2">
        <f t="shared" si="33"/>
        <v>103.37936060606057</v>
      </c>
      <c r="L262" s="2">
        <f t="shared" si="34"/>
        <v>494.1117155028344</v>
      </c>
      <c r="M262" s="2">
        <f>SUMIF(A:A,A262,L:L)</f>
        <v>3071.353876528456</v>
      </c>
      <c r="N262" s="3">
        <f t="shared" si="35"/>
        <v>0.16087749421480785</v>
      </c>
      <c r="O262" s="7">
        <f t="shared" si="36"/>
        <v>6.215909844199673</v>
      </c>
      <c r="P262" s="3">
        <f t="shared" si="37"/>
        <v>0.16087749421480785</v>
      </c>
      <c r="Q262" s="3">
        <f>IF(ISNUMBER(P262),SUMIF(A:A,A262,P:P),"")</f>
        <v>0.9058643489135337</v>
      </c>
      <c r="R262" s="3">
        <f t="shared" si="38"/>
        <v>0.1775955687049164</v>
      </c>
      <c r="S262" s="8">
        <f t="shared" si="39"/>
        <v>5.6307711239211615</v>
      </c>
    </row>
    <row r="263" spans="1:19" ht="15">
      <c r="A263" s="1">
        <v>21</v>
      </c>
      <c r="B263" s="5">
        <v>0.7222222222222222</v>
      </c>
      <c r="C263" s="1" t="s">
        <v>160</v>
      </c>
      <c r="D263" s="1">
        <v>8</v>
      </c>
      <c r="E263" s="1">
        <v>1</v>
      </c>
      <c r="F263" s="1" t="s">
        <v>259</v>
      </c>
      <c r="G263" s="2">
        <v>61.0027</v>
      </c>
      <c r="H263" s="6">
        <f>1+_xlfn.COUNTIFS(A:A,A263,O:O,"&lt;"&amp;O263)</f>
        <v>3</v>
      </c>
      <c r="I263" s="2">
        <f>_xlfn.AVERAGEIF(A:A,A263,G:G)</f>
        <v>49.39187272727272</v>
      </c>
      <c r="J263" s="2">
        <f t="shared" si="32"/>
        <v>11.610827272727278</v>
      </c>
      <c r="K263" s="2">
        <f t="shared" si="33"/>
        <v>101.61082727272728</v>
      </c>
      <c r="L263" s="2">
        <f t="shared" si="34"/>
        <v>444.3664839929511</v>
      </c>
      <c r="M263" s="2">
        <f>SUMIF(A:A,A263,L:L)</f>
        <v>3071.353876528456</v>
      </c>
      <c r="N263" s="3">
        <f t="shared" si="35"/>
        <v>0.1446809784404321</v>
      </c>
      <c r="O263" s="7">
        <f t="shared" si="36"/>
        <v>6.911758620790079</v>
      </c>
      <c r="P263" s="3">
        <f t="shared" si="37"/>
        <v>0.1446809784404321</v>
      </c>
      <c r="Q263" s="3">
        <f>IF(ISNUMBER(P263),SUMIF(A:A,A263,P:P),"")</f>
        <v>0.9058643489135337</v>
      </c>
      <c r="R263" s="3">
        <f t="shared" si="38"/>
        <v>0.15971594269490577</v>
      </c>
      <c r="S263" s="8">
        <f t="shared" si="39"/>
        <v>6.2611157228695085</v>
      </c>
    </row>
    <row r="264" spans="1:19" ht="15">
      <c r="A264" s="1">
        <v>21</v>
      </c>
      <c r="B264" s="5">
        <v>0.7222222222222222</v>
      </c>
      <c r="C264" s="1" t="s">
        <v>160</v>
      </c>
      <c r="D264" s="1">
        <v>8</v>
      </c>
      <c r="E264" s="1">
        <v>7</v>
      </c>
      <c r="F264" s="1" t="s">
        <v>265</v>
      </c>
      <c r="G264" s="2">
        <v>57.202</v>
      </c>
      <c r="H264" s="6">
        <f>1+_xlfn.COUNTIFS(A:A,A264,O:O,"&lt;"&amp;O264)</f>
        <v>4</v>
      </c>
      <c r="I264" s="2">
        <f>_xlfn.AVERAGEIF(A:A,A264,G:G)</f>
        <v>49.39187272727272</v>
      </c>
      <c r="J264" s="2">
        <f t="shared" si="32"/>
        <v>7.810127272727279</v>
      </c>
      <c r="K264" s="2">
        <f t="shared" si="33"/>
        <v>97.81012727272727</v>
      </c>
      <c r="L264" s="2">
        <f t="shared" si="34"/>
        <v>353.75608009718974</v>
      </c>
      <c r="M264" s="2">
        <f>SUMIF(A:A,A264,L:L)</f>
        <v>3071.353876528456</v>
      </c>
      <c r="N264" s="3">
        <f t="shared" si="35"/>
        <v>0.11517919924520043</v>
      </c>
      <c r="O264" s="7">
        <f t="shared" si="36"/>
        <v>8.68212321802255</v>
      </c>
      <c r="P264" s="3">
        <f t="shared" si="37"/>
        <v>0.11517919924520043</v>
      </c>
      <c r="Q264" s="3">
        <f>IF(ISNUMBER(P264),SUMIF(A:A,A264,P:P),"")</f>
        <v>0.9058643489135337</v>
      </c>
      <c r="R264" s="3">
        <f t="shared" si="38"/>
        <v>0.12714839631711178</v>
      </c>
      <c r="S264" s="8">
        <f t="shared" si="39"/>
        <v>7.864825896081073</v>
      </c>
    </row>
    <row r="265" spans="1:19" ht="15">
      <c r="A265" s="1">
        <v>21</v>
      </c>
      <c r="B265" s="5">
        <v>0.7222222222222222</v>
      </c>
      <c r="C265" s="1" t="s">
        <v>160</v>
      </c>
      <c r="D265" s="1">
        <v>8</v>
      </c>
      <c r="E265" s="1">
        <v>9</v>
      </c>
      <c r="F265" s="1" t="s">
        <v>266</v>
      </c>
      <c r="G265" s="2">
        <v>56.541233333333295</v>
      </c>
      <c r="H265" s="6">
        <f>1+_xlfn.COUNTIFS(A:A,A265,O:O,"&lt;"&amp;O265)</f>
        <v>5</v>
      </c>
      <c r="I265" s="2">
        <f>_xlfn.AVERAGEIF(A:A,A265,G:G)</f>
        <v>49.39187272727272</v>
      </c>
      <c r="J265" s="2">
        <f t="shared" si="32"/>
        <v>7.149360606060576</v>
      </c>
      <c r="K265" s="2">
        <f t="shared" si="33"/>
        <v>97.14936060606058</v>
      </c>
      <c r="L265" s="2">
        <f t="shared" si="34"/>
        <v>340.00544641978786</v>
      </c>
      <c r="M265" s="2">
        <f>SUMIF(A:A,A265,L:L)</f>
        <v>3071.353876528456</v>
      </c>
      <c r="N265" s="3">
        <f t="shared" si="35"/>
        <v>0.11070213986676625</v>
      </c>
      <c r="O265" s="7">
        <f t="shared" si="36"/>
        <v>9.033249051947267</v>
      </c>
      <c r="P265" s="3">
        <f t="shared" si="37"/>
        <v>0.11070213986676625</v>
      </c>
      <c r="Q265" s="3">
        <f>IF(ISNUMBER(P265),SUMIF(A:A,A265,P:P),"")</f>
        <v>0.9058643489135337</v>
      </c>
      <c r="R265" s="3">
        <f t="shared" si="38"/>
        <v>0.12220608968609818</v>
      </c>
      <c r="S265" s="8">
        <f t="shared" si="39"/>
        <v>8.182898271016008</v>
      </c>
    </row>
    <row r="266" spans="1:19" ht="15">
      <c r="A266" s="1">
        <v>21</v>
      </c>
      <c r="B266" s="5">
        <v>0.7222222222222222</v>
      </c>
      <c r="C266" s="1" t="s">
        <v>160</v>
      </c>
      <c r="D266" s="1">
        <v>8</v>
      </c>
      <c r="E266" s="1">
        <v>2</v>
      </c>
      <c r="F266" s="1" t="s">
        <v>260</v>
      </c>
      <c r="G266" s="2">
        <v>49.9852333333333</v>
      </c>
      <c r="H266" s="6">
        <f>1+_xlfn.COUNTIFS(A:A,A266,O:O,"&lt;"&amp;O266)</f>
        <v>6</v>
      </c>
      <c r="I266" s="2">
        <f>_xlfn.AVERAGEIF(A:A,A266,G:G)</f>
        <v>49.39187272727272</v>
      </c>
      <c r="J266" s="2">
        <f t="shared" si="32"/>
        <v>0.5933606060605783</v>
      </c>
      <c r="K266" s="2">
        <f t="shared" si="33"/>
        <v>90.59336060606057</v>
      </c>
      <c r="L266" s="2">
        <f t="shared" si="34"/>
        <v>229.4308406976594</v>
      </c>
      <c r="M266" s="2">
        <f>SUMIF(A:A,A266,L:L)</f>
        <v>3071.353876528456</v>
      </c>
      <c r="N266" s="3">
        <f t="shared" si="35"/>
        <v>0.0747002299054463</v>
      </c>
      <c r="O266" s="7">
        <f t="shared" si="36"/>
        <v>13.386839655858829</v>
      </c>
      <c r="P266" s="3">
        <f t="shared" si="37"/>
        <v>0.0747002299054463</v>
      </c>
      <c r="Q266" s="3">
        <f>IF(ISNUMBER(P266),SUMIF(A:A,A266,P:P),"")</f>
        <v>0.9058643489135337</v>
      </c>
      <c r="R266" s="3">
        <f t="shared" si="38"/>
        <v>0.08246293166856548</v>
      </c>
      <c r="S266" s="8">
        <f t="shared" si="39"/>
        <v>12.12666078886443</v>
      </c>
    </row>
    <row r="267" spans="1:19" ht="15">
      <c r="A267" s="1">
        <v>21</v>
      </c>
      <c r="B267" s="5">
        <v>0.7222222222222222</v>
      </c>
      <c r="C267" s="1" t="s">
        <v>160</v>
      </c>
      <c r="D267" s="1">
        <v>8</v>
      </c>
      <c r="E267" s="1">
        <v>4</v>
      </c>
      <c r="F267" s="1" t="s">
        <v>262</v>
      </c>
      <c r="G267" s="2">
        <v>42.699799999999996</v>
      </c>
      <c r="H267" s="6">
        <f>1+_xlfn.COUNTIFS(A:A,A267,O:O,"&lt;"&amp;O267)</f>
        <v>8</v>
      </c>
      <c r="I267" s="2">
        <f>_xlfn.AVERAGEIF(A:A,A267,G:G)</f>
        <v>49.39187272727272</v>
      </c>
      <c r="J267" s="2">
        <f t="shared" si="32"/>
        <v>-6.692072727272723</v>
      </c>
      <c r="K267" s="2">
        <f t="shared" si="33"/>
        <v>83.30792727272728</v>
      </c>
      <c r="L267" s="2">
        <f t="shared" si="34"/>
        <v>148.18709582477788</v>
      </c>
      <c r="M267" s="2">
        <f>SUMIF(A:A,A267,L:L)</f>
        <v>3071.353876528456</v>
      </c>
      <c r="N267" s="3">
        <f t="shared" si="35"/>
        <v>0.0482481347907306</v>
      </c>
      <c r="O267" s="7">
        <f t="shared" si="36"/>
        <v>20.726189817230395</v>
      </c>
      <c r="P267" s="3">
        <f t="shared" si="37"/>
        <v>0.0482481347907306</v>
      </c>
      <c r="Q267" s="3">
        <f>IF(ISNUMBER(P267),SUMIF(A:A,A267,P:P),"")</f>
        <v>0.9058643489135337</v>
      </c>
      <c r="R267" s="3">
        <f t="shared" si="38"/>
        <v>0.05326198657514003</v>
      </c>
      <c r="S267" s="8">
        <f t="shared" si="39"/>
        <v>18.77511644424372</v>
      </c>
    </row>
    <row r="268" spans="1:19" ht="15">
      <c r="A268" s="1">
        <v>21</v>
      </c>
      <c r="B268" s="5">
        <v>0.7222222222222222</v>
      </c>
      <c r="C268" s="1" t="s">
        <v>160</v>
      </c>
      <c r="D268" s="1">
        <v>8</v>
      </c>
      <c r="E268" s="1">
        <v>6</v>
      </c>
      <c r="F268" s="1" t="s">
        <v>264</v>
      </c>
      <c r="G268" s="2">
        <v>43.0551666666666</v>
      </c>
      <c r="H268" s="6">
        <f>1+_xlfn.COUNTIFS(A:A,A268,O:O,"&lt;"&amp;O268)</f>
        <v>7</v>
      </c>
      <c r="I268" s="2">
        <f>_xlfn.AVERAGEIF(A:A,A268,G:G)</f>
        <v>49.39187272727272</v>
      </c>
      <c r="J268" s="2">
        <f t="shared" si="32"/>
        <v>-6.336706060606119</v>
      </c>
      <c r="K268" s="2">
        <f t="shared" si="33"/>
        <v>83.66329393939388</v>
      </c>
      <c r="L268" s="2">
        <f t="shared" si="34"/>
        <v>151.380666752046</v>
      </c>
      <c r="M268" s="2">
        <f>SUMIF(A:A,A268,L:L)</f>
        <v>3071.353876528456</v>
      </c>
      <c r="N268" s="3">
        <f t="shared" si="35"/>
        <v>0.049287927356371976</v>
      </c>
      <c r="O268" s="7">
        <f t="shared" si="36"/>
        <v>20.28894404038516</v>
      </c>
      <c r="P268" s="3">
        <f t="shared" si="37"/>
        <v>0.049287927356371976</v>
      </c>
      <c r="Q268" s="3">
        <f>IF(ISNUMBER(P268),SUMIF(A:A,A268,P:P),"")</f>
        <v>0.9058643489135337</v>
      </c>
      <c r="R268" s="3">
        <f t="shared" si="38"/>
        <v>0.05440983235015973</v>
      </c>
      <c r="S268" s="8">
        <f t="shared" si="39"/>
        <v>18.379031083286627</v>
      </c>
    </row>
    <row r="269" spans="1:19" ht="15">
      <c r="A269" s="1">
        <v>21</v>
      </c>
      <c r="B269" s="5">
        <v>0.7222222222222222</v>
      </c>
      <c r="C269" s="1" t="s">
        <v>160</v>
      </c>
      <c r="D269" s="1">
        <v>8</v>
      </c>
      <c r="E269" s="1">
        <v>10</v>
      </c>
      <c r="F269" s="1" t="s">
        <v>267</v>
      </c>
      <c r="G269" s="2">
        <v>26.740599999999997</v>
      </c>
      <c r="H269" s="6">
        <f>1+_xlfn.COUNTIFS(A:A,A269,O:O,"&lt;"&amp;O269)</f>
        <v>11</v>
      </c>
      <c r="I269" s="2">
        <f>_xlfn.AVERAGEIF(A:A,A269,G:G)</f>
        <v>49.39187272727272</v>
      </c>
      <c r="J269" s="2">
        <f t="shared" si="32"/>
        <v>-22.651272727272723</v>
      </c>
      <c r="K269" s="2">
        <f t="shared" si="33"/>
        <v>67.34872727272727</v>
      </c>
      <c r="L269" s="2">
        <f t="shared" si="34"/>
        <v>56.87885392895509</v>
      </c>
      <c r="M269" s="2">
        <f>SUMIF(A:A,A269,L:L)</f>
        <v>3071.353876528456</v>
      </c>
      <c r="N269" s="3">
        <f t="shared" si="35"/>
        <v>0.018519147000164344</v>
      </c>
      <c r="O269" s="7">
        <f t="shared" si="36"/>
        <v>53.998167409715236</v>
      </c>
      <c r="P269" s="3">
        <f t="shared" si="37"/>
      </c>
      <c r="Q269" s="3">
        <f>IF(ISNUMBER(P269),SUMIF(A:A,A269,P:P),"")</f>
      </c>
      <c r="R269" s="3">
        <f t="shared" si="38"/>
      </c>
      <c r="S269" s="8">
        <f t="shared" si="39"/>
      </c>
    </row>
    <row r="270" spans="1:19" ht="15">
      <c r="A270" s="1">
        <v>21</v>
      </c>
      <c r="B270" s="5">
        <v>0.7222222222222222</v>
      </c>
      <c r="C270" s="1" t="s">
        <v>160</v>
      </c>
      <c r="D270" s="1">
        <v>8</v>
      </c>
      <c r="E270" s="1">
        <v>11</v>
      </c>
      <c r="F270" s="1" t="s">
        <v>268</v>
      </c>
      <c r="G270" s="2">
        <v>41.3736333333334</v>
      </c>
      <c r="H270" s="6">
        <f>1+_xlfn.COUNTIFS(A:A,A270,O:O,"&lt;"&amp;O270)</f>
        <v>9</v>
      </c>
      <c r="I270" s="2">
        <f>_xlfn.AVERAGEIF(A:A,A270,G:G)</f>
        <v>49.39187272727272</v>
      </c>
      <c r="J270" s="2">
        <f t="shared" si="32"/>
        <v>-8.018239393939318</v>
      </c>
      <c r="K270" s="2">
        <f t="shared" si="33"/>
        <v>81.98176060606067</v>
      </c>
      <c r="L270" s="2">
        <f t="shared" si="34"/>
        <v>136.85276451793368</v>
      </c>
      <c r="M270" s="2">
        <f>SUMIF(A:A,A270,L:L)</f>
        <v>3071.353876528456</v>
      </c>
      <c r="N270" s="3">
        <f t="shared" si="35"/>
        <v>0.044557797642197465</v>
      </c>
      <c r="O270" s="7">
        <f t="shared" si="36"/>
        <v>22.442760928851932</v>
      </c>
      <c r="P270" s="3">
        <f t="shared" si="37"/>
      </c>
      <c r="Q270" s="3">
        <f>IF(ISNUMBER(P270),SUMIF(A:A,A270,P:P),"")</f>
      </c>
      <c r="R270" s="3">
        <f t="shared" si="38"/>
      </c>
      <c r="S270" s="8">
        <f t="shared" si="39"/>
      </c>
    </row>
    <row r="271" spans="1:19" ht="15">
      <c r="A271" s="1">
        <v>21</v>
      </c>
      <c r="B271" s="5">
        <v>0.7222222222222222</v>
      </c>
      <c r="C271" s="1" t="s">
        <v>160</v>
      </c>
      <c r="D271" s="1">
        <v>8</v>
      </c>
      <c r="E271" s="1">
        <v>12</v>
      </c>
      <c r="F271" s="1" t="s">
        <v>269</v>
      </c>
      <c r="G271" s="2">
        <v>35.3585</v>
      </c>
      <c r="H271" s="6">
        <f>1+_xlfn.COUNTIFS(A:A,A271,O:O,"&lt;"&amp;O271)</f>
        <v>10</v>
      </c>
      <c r="I271" s="2">
        <f>_xlfn.AVERAGEIF(A:A,A271,G:G)</f>
        <v>49.39187272727272</v>
      </c>
      <c r="J271" s="2">
        <f t="shared" si="32"/>
        <v>-14.03337272727272</v>
      </c>
      <c r="K271" s="2">
        <f t="shared" si="33"/>
        <v>75.96662727272728</v>
      </c>
      <c r="L271" s="2">
        <f t="shared" si="34"/>
        <v>95.39227843706031</v>
      </c>
      <c r="M271" s="2">
        <f>SUMIF(A:A,A271,L:L)</f>
        <v>3071.353876528456</v>
      </c>
      <c r="N271" s="3">
        <f t="shared" si="35"/>
        <v>0.0310587064441047</v>
      </c>
      <c r="O271" s="7">
        <f t="shared" si="36"/>
        <v>32.19709107330874</v>
      </c>
      <c r="P271" s="3">
        <f t="shared" si="37"/>
      </c>
      <c r="Q271" s="3">
        <f>IF(ISNUMBER(P271),SUMIF(A:A,A271,P:P),"")</f>
      </c>
      <c r="R271" s="3">
        <f t="shared" si="38"/>
      </c>
      <c r="S271" s="8">
        <f t="shared" si="39"/>
      </c>
    </row>
    <row r="272" spans="1:19" ht="15">
      <c r="A272" s="1">
        <v>27</v>
      </c>
      <c r="B272" s="5">
        <v>0.7263888888888889</v>
      </c>
      <c r="C272" s="1" t="s">
        <v>270</v>
      </c>
      <c r="D272" s="1">
        <v>6</v>
      </c>
      <c r="E272" s="1">
        <v>6</v>
      </c>
      <c r="F272" s="1" t="s">
        <v>332</v>
      </c>
      <c r="G272" s="2">
        <v>73.3156333333334</v>
      </c>
      <c r="H272" s="6">
        <f>1+_xlfn.COUNTIFS(A:A,A272,O:O,"&lt;"&amp;O272)</f>
        <v>1</v>
      </c>
      <c r="I272" s="2">
        <f>_xlfn.AVERAGEIF(A:A,A272,G:G)</f>
        <v>51.13493666666664</v>
      </c>
      <c r="J272" s="2">
        <f t="shared" si="32"/>
        <v>22.180696666666755</v>
      </c>
      <c r="K272" s="2">
        <f t="shared" si="33"/>
        <v>112.18069666666676</v>
      </c>
      <c r="L272" s="2">
        <f t="shared" si="34"/>
        <v>837.8522732185531</v>
      </c>
      <c r="M272" s="2">
        <f>SUMIF(A:A,A272,L:L)</f>
        <v>3079.586546367131</v>
      </c>
      <c r="N272" s="3">
        <f t="shared" si="35"/>
        <v>0.27206648054977867</v>
      </c>
      <c r="O272" s="7">
        <f t="shared" si="36"/>
        <v>3.6755722277115828</v>
      </c>
      <c r="P272" s="3">
        <f t="shared" si="37"/>
        <v>0.27206648054977867</v>
      </c>
      <c r="Q272" s="3">
        <f>IF(ISNUMBER(P272),SUMIF(A:A,A272,P:P),"")</f>
        <v>0.9481303148212583</v>
      </c>
      <c r="R272" s="3">
        <f t="shared" si="38"/>
        <v>0.28695051333852634</v>
      </c>
      <c r="S272" s="8">
        <f t="shared" si="39"/>
        <v>3.484921453408457</v>
      </c>
    </row>
    <row r="273" spans="1:19" ht="15">
      <c r="A273" s="1">
        <v>27</v>
      </c>
      <c r="B273" s="5">
        <v>0.7263888888888889</v>
      </c>
      <c r="C273" s="1" t="s">
        <v>270</v>
      </c>
      <c r="D273" s="1">
        <v>6</v>
      </c>
      <c r="E273" s="1">
        <v>5</v>
      </c>
      <c r="F273" s="1" t="s">
        <v>331</v>
      </c>
      <c r="G273" s="2">
        <v>67.44903333333329</v>
      </c>
      <c r="H273" s="6">
        <f>1+_xlfn.COUNTIFS(A:A,A273,O:O,"&lt;"&amp;O273)</f>
        <v>2</v>
      </c>
      <c r="I273" s="2">
        <f>_xlfn.AVERAGEIF(A:A,A273,G:G)</f>
        <v>51.13493666666664</v>
      </c>
      <c r="J273" s="2">
        <f aca="true" t="shared" si="40" ref="J273:J322">G273-I273</f>
        <v>16.31409666666665</v>
      </c>
      <c r="K273" s="2">
        <f aca="true" t="shared" si="41" ref="K273:K322">90+J273</f>
        <v>106.31409666666664</v>
      </c>
      <c r="L273" s="2">
        <f aca="true" t="shared" si="42" ref="L273:L322">EXP(0.06*K273)</f>
        <v>589.2472058914036</v>
      </c>
      <c r="M273" s="2">
        <f>SUMIF(A:A,A273,L:L)</f>
        <v>3079.586546367131</v>
      </c>
      <c r="N273" s="3">
        <f aca="true" t="shared" si="43" ref="N273:N322">L273/M273</f>
        <v>0.19133971298404187</v>
      </c>
      <c r="O273" s="7">
        <f aca="true" t="shared" si="44" ref="O273:O322">1/N273</f>
        <v>5.22630657485831</v>
      </c>
      <c r="P273" s="3">
        <f aca="true" t="shared" si="45" ref="P273:P322">IF(O273&gt;21,"",N273)</f>
        <v>0.19133971298404187</v>
      </c>
      <c r="Q273" s="3">
        <f>IF(ISNUMBER(P273),SUMIF(A:A,A273,P:P),"")</f>
        <v>0.9481303148212583</v>
      </c>
      <c r="R273" s="3">
        <f aca="true" t="shared" si="46" ref="R273:R322">_xlfn.IFERROR(P273*(1/Q273),"")</f>
        <v>0.20180739924987345</v>
      </c>
      <c r="S273" s="8">
        <f aca="true" t="shared" si="47" ref="S273:S322">_xlfn.IFERROR(1/R273,"")</f>
        <v>4.955219698172821</v>
      </c>
    </row>
    <row r="274" spans="1:19" ht="15">
      <c r="A274" s="1">
        <v>27</v>
      </c>
      <c r="B274" s="5">
        <v>0.7263888888888889</v>
      </c>
      <c r="C274" s="1" t="s">
        <v>270</v>
      </c>
      <c r="D274" s="1">
        <v>6</v>
      </c>
      <c r="E274" s="1">
        <v>1</v>
      </c>
      <c r="F274" s="1" t="s">
        <v>327</v>
      </c>
      <c r="G274" s="2">
        <v>66.9474666666667</v>
      </c>
      <c r="H274" s="6">
        <f>1+_xlfn.COUNTIFS(A:A,A274,O:O,"&lt;"&amp;O274)</f>
        <v>3</v>
      </c>
      <c r="I274" s="2">
        <f>_xlfn.AVERAGEIF(A:A,A274,G:G)</f>
        <v>51.13493666666664</v>
      </c>
      <c r="J274" s="2">
        <f t="shared" si="40"/>
        <v>15.81253000000006</v>
      </c>
      <c r="K274" s="2">
        <f t="shared" si="41"/>
        <v>105.81253000000007</v>
      </c>
      <c r="L274" s="2">
        <f t="shared" si="42"/>
        <v>571.7785694015338</v>
      </c>
      <c r="M274" s="2">
        <f>SUMIF(A:A,A274,L:L)</f>
        <v>3079.586546367131</v>
      </c>
      <c r="N274" s="3">
        <f t="shared" si="43"/>
        <v>0.18566731630778124</v>
      </c>
      <c r="O274" s="7">
        <f t="shared" si="44"/>
        <v>5.385977563990299</v>
      </c>
      <c r="P274" s="3">
        <f t="shared" si="45"/>
        <v>0.18566731630778124</v>
      </c>
      <c r="Q274" s="3">
        <f>IF(ISNUMBER(P274),SUMIF(A:A,A274,P:P),"")</f>
        <v>0.9481303148212583</v>
      </c>
      <c r="R274" s="3">
        <f t="shared" si="46"/>
        <v>0.19582468085390065</v>
      </c>
      <c r="S274" s="8">
        <f t="shared" si="47"/>
        <v>5.1066086033663565</v>
      </c>
    </row>
    <row r="275" spans="1:19" ht="15">
      <c r="A275" s="1">
        <v>27</v>
      </c>
      <c r="B275" s="5">
        <v>0.7263888888888889</v>
      </c>
      <c r="C275" s="1" t="s">
        <v>270</v>
      </c>
      <c r="D275" s="1">
        <v>6</v>
      </c>
      <c r="E275" s="1">
        <v>2</v>
      </c>
      <c r="F275" s="1" t="s">
        <v>328</v>
      </c>
      <c r="G275" s="2">
        <v>50.1419333333333</v>
      </c>
      <c r="H275" s="6">
        <f>1+_xlfn.COUNTIFS(A:A,A275,O:O,"&lt;"&amp;O275)</f>
        <v>4</v>
      </c>
      <c r="I275" s="2">
        <f>_xlfn.AVERAGEIF(A:A,A275,G:G)</f>
        <v>51.13493666666664</v>
      </c>
      <c r="J275" s="2">
        <f t="shared" si="40"/>
        <v>-0.9930033333333412</v>
      </c>
      <c r="K275" s="2">
        <f t="shared" si="41"/>
        <v>89.00699666666665</v>
      </c>
      <c r="L275" s="2">
        <f t="shared" si="42"/>
        <v>208.6002623007568</v>
      </c>
      <c r="M275" s="2">
        <f>SUMIF(A:A,A275,L:L)</f>
        <v>3079.586546367131</v>
      </c>
      <c r="N275" s="3">
        <f t="shared" si="43"/>
        <v>0.0677364507085649</v>
      </c>
      <c r="O275" s="7">
        <f t="shared" si="44"/>
        <v>14.763100067089217</v>
      </c>
      <c r="P275" s="3">
        <f t="shared" si="45"/>
        <v>0.0677364507085649</v>
      </c>
      <c r="Q275" s="3">
        <f>IF(ISNUMBER(P275),SUMIF(A:A,A275,P:P),"")</f>
        <v>0.9481303148212583</v>
      </c>
      <c r="R275" s="3">
        <f t="shared" si="46"/>
        <v>0.0714421315822336</v>
      </c>
      <c r="S275" s="8">
        <f t="shared" si="47"/>
        <v>13.99734271434704</v>
      </c>
    </row>
    <row r="276" spans="1:19" ht="15">
      <c r="A276" s="1">
        <v>27</v>
      </c>
      <c r="B276" s="5">
        <v>0.7263888888888889</v>
      </c>
      <c r="C276" s="1" t="s">
        <v>270</v>
      </c>
      <c r="D276" s="1">
        <v>6</v>
      </c>
      <c r="E276" s="1">
        <v>8</v>
      </c>
      <c r="F276" s="1" t="s">
        <v>334</v>
      </c>
      <c r="G276" s="2">
        <v>48.4508666666666</v>
      </c>
      <c r="H276" s="6">
        <f>1+_xlfn.COUNTIFS(A:A,A276,O:O,"&lt;"&amp;O276)</f>
        <v>5</v>
      </c>
      <c r="I276" s="2">
        <f>_xlfn.AVERAGEIF(A:A,A276,G:G)</f>
        <v>51.13493666666664</v>
      </c>
      <c r="J276" s="2">
        <f t="shared" si="40"/>
        <v>-2.684070000000041</v>
      </c>
      <c r="K276" s="2">
        <f t="shared" si="41"/>
        <v>87.31592999999995</v>
      </c>
      <c r="L276" s="2">
        <f t="shared" si="42"/>
        <v>188.47319590750752</v>
      </c>
      <c r="M276" s="2">
        <f>SUMIF(A:A,A276,L:L)</f>
        <v>3079.586546367131</v>
      </c>
      <c r="N276" s="3">
        <f t="shared" si="43"/>
        <v>0.061200811560188834</v>
      </c>
      <c r="O276" s="7">
        <f t="shared" si="44"/>
        <v>16.339652604386387</v>
      </c>
      <c r="P276" s="3">
        <f t="shared" si="45"/>
        <v>0.061200811560188834</v>
      </c>
      <c r="Q276" s="3">
        <f>IF(ISNUMBER(P276),SUMIF(A:A,A276,P:P),"")</f>
        <v>0.9481303148212583</v>
      </c>
      <c r="R276" s="3">
        <f t="shared" si="46"/>
        <v>0.06454894501683181</v>
      </c>
      <c r="S276" s="8">
        <f t="shared" si="47"/>
        <v>15.492119967866858</v>
      </c>
    </row>
    <row r="277" spans="1:19" ht="15">
      <c r="A277" s="1">
        <v>27</v>
      </c>
      <c r="B277" s="5">
        <v>0.7263888888888889</v>
      </c>
      <c r="C277" s="1" t="s">
        <v>270</v>
      </c>
      <c r="D277" s="1">
        <v>6</v>
      </c>
      <c r="E277" s="1">
        <v>4</v>
      </c>
      <c r="F277" s="1" t="s">
        <v>330</v>
      </c>
      <c r="G277" s="2">
        <v>48.4138333333333</v>
      </c>
      <c r="H277" s="6">
        <f>1+_xlfn.COUNTIFS(A:A,A277,O:O,"&lt;"&amp;O277)</f>
        <v>6</v>
      </c>
      <c r="I277" s="2">
        <f>_xlfn.AVERAGEIF(A:A,A277,G:G)</f>
        <v>51.13493666666664</v>
      </c>
      <c r="J277" s="2">
        <f t="shared" si="40"/>
        <v>-2.721103333333339</v>
      </c>
      <c r="K277" s="2">
        <f t="shared" si="41"/>
        <v>87.27889666666667</v>
      </c>
      <c r="L277" s="2">
        <f t="shared" si="42"/>
        <v>188.05487339462812</v>
      </c>
      <c r="M277" s="2">
        <f>SUMIF(A:A,A277,L:L)</f>
        <v>3079.586546367131</v>
      </c>
      <c r="N277" s="3">
        <f t="shared" si="43"/>
        <v>0.061064974327956184</v>
      </c>
      <c r="O277" s="7">
        <f t="shared" si="44"/>
        <v>16.375999679118664</v>
      </c>
      <c r="P277" s="3">
        <f t="shared" si="45"/>
        <v>0.061064974327956184</v>
      </c>
      <c r="Q277" s="3">
        <f>IF(ISNUMBER(P277),SUMIF(A:A,A277,P:P),"")</f>
        <v>0.9481303148212583</v>
      </c>
      <c r="R277" s="3">
        <f t="shared" si="46"/>
        <v>0.06440567649128291</v>
      </c>
      <c r="S277" s="8">
        <f t="shared" si="47"/>
        <v>15.526581731275606</v>
      </c>
    </row>
    <row r="278" spans="1:19" ht="15">
      <c r="A278" s="1">
        <v>27</v>
      </c>
      <c r="B278" s="5">
        <v>0.7263888888888889</v>
      </c>
      <c r="C278" s="1" t="s">
        <v>270</v>
      </c>
      <c r="D278" s="1">
        <v>6</v>
      </c>
      <c r="E278" s="1">
        <v>7</v>
      </c>
      <c r="F278" s="1" t="s">
        <v>333</v>
      </c>
      <c r="G278" s="2">
        <v>48.0672</v>
      </c>
      <c r="H278" s="6">
        <f>1+_xlfn.COUNTIFS(A:A,A278,O:O,"&lt;"&amp;O278)</f>
        <v>7</v>
      </c>
      <c r="I278" s="2">
        <f>_xlfn.AVERAGEIF(A:A,A278,G:G)</f>
        <v>51.13493666666664</v>
      </c>
      <c r="J278" s="2">
        <f t="shared" si="40"/>
        <v>-3.06773666666664</v>
      </c>
      <c r="K278" s="2">
        <f t="shared" si="41"/>
        <v>86.93226333333337</v>
      </c>
      <c r="L278" s="2">
        <f t="shared" si="42"/>
        <v>184.1840998384254</v>
      </c>
      <c r="M278" s="2">
        <f>SUMIF(A:A,A278,L:L)</f>
        <v>3079.586546367131</v>
      </c>
      <c r="N278" s="3">
        <f t="shared" si="43"/>
        <v>0.05980806094107023</v>
      </c>
      <c r="O278" s="7">
        <f t="shared" si="44"/>
        <v>16.720154177633592</v>
      </c>
      <c r="P278" s="3">
        <f t="shared" si="45"/>
        <v>0.05980806094107023</v>
      </c>
      <c r="Q278" s="3">
        <f>IF(ISNUMBER(P278),SUMIF(A:A,A278,P:P),"")</f>
        <v>0.9481303148212583</v>
      </c>
      <c r="R278" s="3">
        <f t="shared" si="46"/>
        <v>0.06308000071946361</v>
      </c>
      <c r="S278" s="8">
        <f t="shared" si="47"/>
        <v>15.852885044299716</v>
      </c>
    </row>
    <row r="279" spans="1:19" ht="15">
      <c r="A279" s="1">
        <v>27</v>
      </c>
      <c r="B279" s="5">
        <v>0.7263888888888889</v>
      </c>
      <c r="C279" s="1" t="s">
        <v>270</v>
      </c>
      <c r="D279" s="1">
        <v>6</v>
      </c>
      <c r="E279" s="1">
        <v>3</v>
      </c>
      <c r="F279" s="1" t="s">
        <v>329</v>
      </c>
      <c r="G279" s="2">
        <v>44.8288333333333</v>
      </c>
      <c r="H279" s="6">
        <f>1+_xlfn.COUNTIFS(A:A,A279,O:O,"&lt;"&amp;O279)</f>
        <v>8</v>
      </c>
      <c r="I279" s="2">
        <f>_xlfn.AVERAGEIF(A:A,A279,G:G)</f>
        <v>51.13493666666664</v>
      </c>
      <c r="J279" s="2">
        <f t="shared" si="40"/>
        <v>-6.30610333333334</v>
      </c>
      <c r="K279" s="2">
        <f t="shared" si="41"/>
        <v>83.69389666666666</v>
      </c>
      <c r="L279" s="2">
        <f t="shared" si="42"/>
        <v>151.65888177357112</v>
      </c>
      <c r="M279" s="2">
        <f>SUMIF(A:A,A279,L:L)</f>
        <v>3079.586546367131</v>
      </c>
      <c r="N279" s="3">
        <f t="shared" si="43"/>
        <v>0.04924650744187632</v>
      </c>
      <c r="O279" s="7">
        <f t="shared" si="44"/>
        <v>20.306008526193658</v>
      </c>
      <c r="P279" s="3">
        <f t="shared" si="45"/>
        <v>0.04924650744187632</v>
      </c>
      <c r="Q279" s="3">
        <f>IF(ISNUMBER(P279),SUMIF(A:A,A279,P:P),"")</f>
        <v>0.9481303148212583</v>
      </c>
      <c r="R279" s="3">
        <f t="shared" si="46"/>
        <v>0.051940652747887596</v>
      </c>
      <c r="S279" s="8">
        <f t="shared" si="47"/>
        <v>19.252742256703147</v>
      </c>
    </row>
    <row r="280" spans="1:19" ht="15">
      <c r="A280" s="1">
        <v>27</v>
      </c>
      <c r="B280" s="5">
        <v>0.7263888888888889</v>
      </c>
      <c r="C280" s="1" t="s">
        <v>270</v>
      </c>
      <c r="D280" s="1">
        <v>6</v>
      </c>
      <c r="E280" s="1">
        <v>9</v>
      </c>
      <c r="F280" s="1" t="s">
        <v>335</v>
      </c>
      <c r="G280" s="2">
        <v>22.9616333333333</v>
      </c>
      <c r="H280" s="6">
        <f>1+_xlfn.COUNTIFS(A:A,A280,O:O,"&lt;"&amp;O280)</f>
        <v>10</v>
      </c>
      <c r="I280" s="2">
        <f>_xlfn.AVERAGEIF(A:A,A280,G:G)</f>
        <v>51.13493666666664</v>
      </c>
      <c r="J280" s="2">
        <f t="shared" si="40"/>
        <v>-28.17330333333334</v>
      </c>
      <c r="K280" s="2">
        <f t="shared" si="41"/>
        <v>61.82669666666666</v>
      </c>
      <c r="L280" s="2">
        <f t="shared" si="42"/>
        <v>40.837541779757295</v>
      </c>
      <c r="M280" s="2">
        <f>SUMIF(A:A,A280,L:L)</f>
        <v>3079.586546367131</v>
      </c>
      <c r="N280" s="3">
        <f t="shared" si="43"/>
        <v>0.013260722231668326</v>
      </c>
      <c r="O280" s="7">
        <f t="shared" si="44"/>
        <v>75.4106739082333</v>
      </c>
      <c r="P280" s="3">
        <f t="shared" si="45"/>
      </c>
      <c r="Q280" s="3">
        <f>IF(ISNUMBER(P280),SUMIF(A:A,A280,P:P),"")</f>
      </c>
      <c r="R280" s="3">
        <f t="shared" si="46"/>
      </c>
      <c r="S280" s="8">
        <f t="shared" si="47"/>
      </c>
    </row>
    <row r="281" spans="1:19" ht="15">
      <c r="A281" s="1">
        <v>27</v>
      </c>
      <c r="B281" s="5">
        <v>0.7263888888888889</v>
      </c>
      <c r="C281" s="1" t="s">
        <v>270</v>
      </c>
      <c r="D281" s="1">
        <v>6</v>
      </c>
      <c r="E281" s="1">
        <v>11</v>
      </c>
      <c r="F281" s="1" t="s">
        <v>336</v>
      </c>
      <c r="G281" s="2">
        <v>40.7729333333333</v>
      </c>
      <c r="H281" s="6">
        <f>1+_xlfn.COUNTIFS(A:A,A281,O:O,"&lt;"&amp;O281)</f>
        <v>9</v>
      </c>
      <c r="I281" s="2">
        <f>_xlfn.AVERAGEIF(A:A,A281,G:G)</f>
        <v>51.13493666666664</v>
      </c>
      <c r="J281" s="2">
        <f t="shared" si="40"/>
        <v>-10.362003333333341</v>
      </c>
      <c r="K281" s="2">
        <f t="shared" si="41"/>
        <v>79.63799666666665</v>
      </c>
      <c r="L281" s="2">
        <f t="shared" si="42"/>
        <v>118.89964286099433</v>
      </c>
      <c r="M281" s="2">
        <f>SUMIF(A:A,A281,L:L)</f>
        <v>3079.586546367131</v>
      </c>
      <c r="N281" s="3">
        <f t="shared" si="43"/>
        <v>0.03860896294707341</v>
      </c>
      <c r="O281" s="7">
        <f t="shared" si="44"/>
        <v>25.90072158557682</v>
      </c>
      <c r="P281" s="3">
        <f t="shared" si="45"/>
      </c>
      <c r="Q281" s="3">
        <f>IF(ISNUMBER(P281),SUMIF(A:A,A281,P:P),"")</f>
      </c>
      <c r="R281" s="3">
        <f t="shared" si="46"/>
      </c>
      <c r="S281" s="8">
        <f t="shared" si="47"/>
      </c>
    </row>
    <row r="282" spans="1:19" ht="15">
      <c r="A282" s="1">
        <v>37</v>
      </c>
      <c r="B282" s="5">
        <v>0.7291666666666666</v>
      </c>
      <c r="C282" s="1" t="s">
        <v>378</v>
      </c>
      <c r="D282" s="1">
        <v>7</v>
      </c>
      <c r="E282" s="1">
        <v>6</v>
      </c>
      <c r="F282" s="1" t="s">
        <v>411</v>
      </c>
      <c r="G282" s="2">
        <v>69.72716666666659</v>
      </c>
      <c r="H282" s="6">
        <f>1+_xlfn.COUNTIFS(A:A,A282,O:O,"&lt;"&amp;O282)</f>
        <v>1</v>
      </c>
      <c r="I282" s="2">
        <f>_xlfn.AVERAGEIF(A:A,A282,G:G)</f>
        <v>56.67804814814815</v>
      </c>
      <c r="J282" s="2">
        <f t="shared" si="40"/>
        <v>13.04911851851844</v>
      </c>
      <c r="K282" s="2">
        <f t="shared" si="41"/>
        <v>103.04911851851844</v>
      </c>
      <c r="L282" s="2">
        <f t="shared" si="42"/>
        <v>484.41748688057413</v>
      </c>
      <c r="M282" s="2">
        <f>SUMIF(A:A,A282,L:L)</f>
        <v>2335.071366416158</v>
      </c>
      <c r="N282" s="3">
        <f t="shared" si="43"/>
        <v>0.2074529686105709</v>
      </c>
      <c r="O282" s="7">
        <f t="shared" si="44"/>
        <v>4.820369680403043</v>
      </c>
      <c r="P282" s="3">
        <f t="shared" si="45"/>
        <v>0.2074529686105709</v>
      </c>
      <c r="Q282" s="3">
        <f>IF(ISNUMBER(P282),SUMIF(A:A,A282,P:P),"")</f>
        <v>0.9142765729321027</v>
      </c>
      <c r="R282" s="3">
        <f t="shared" si="46"/>
        <v>0.22690395308420208</v>
      </c>
      <c r="S282" s="8">
        <f t="shared" si="47"/>
        <v>4.407151071664709</v>
      </c>
    </row>
    <row r="283" spans="1:19" ht="15">
      <c r="A283" s="1">
        <v>37</v>
      </c>
      <c r="B283" s="5">
        <v>0.7291666666666666</v>
      </c>
      <c r="C283" s="1" t="s">
        <v>378</v>
      </c>
      <c r="D283" s="1">
        <v>7</v>
      </c>
      <c r="E283" s="1">
        <v>7</v>
      </c>
      <c r="F283" s="1" t="s">
        <v>23</v>
      </c>
      <c r="G283" s="2">
        <v>69.64116666666669</v>
      </c>
      <c r="H283" s="6">
        <f>1+_xlfn.COUNTIFS(A:A,A283,O:O,"&lt;"&amp;O283)</f>
        <v>2</v>
      </c>
      <c r="I283" s="2">
        <f>_xlfn.AVERAGEIF(A:A,A283,G:G)</f>
        <v>56.67804814814815</v>
      </c>
      <c r="J283" s="2">
        <f t="shared" si="40"/>
        <v>12.963118518518542</v>
      </c>
      <c r="K283" s="2">
        <f t="shared" si="41"/>
        <v>102.96311851851854</v>
      </c>
      <c r="L283" s="2">
        <f t="shared" si="42"/>
        <v>481.9243305234875</v>
      </c>
      <c r="M283" s="2">
        <f>SUMIF(A:A,A283,L:L)</f>
        <v>2335.071366416158</v>
      </c>
      <c r="N283" s="3">
        <f t="shared" si="43"/>
        <v>0.20638526832828227</v>
      </c>
      <c r="O283" s="7">
        <f t="shared" si="44"/>
        <v>4.845307071090809</v>
      </c>
      <c r="P283" s="3">
        <f t="shared" si="45"/>
        <v>0.20638526832828227</v>
      </c>
      <c r="Q283" s="3">
        <f>IF(ISNUMBER(P283),SUMIF(A:A,A283,P:P),"")</f>
        <v>0.9142765729321027</v>
      </c>
      <c r="R283" s="3">
        <f t="shared" si="46"/>
        <v>0.22573614422428076</v>
      </c>
      <c r="S283" s="8">
        <f t="shared" si="47"/>
        <v>4.429950743760588</v>
      </c>
    </row>
    <row r="284" spans="1:19" ht="15">
      <c r="A284" s="1">
        <v>37</v>
      </c>
      <c r="B284" s="5">
        <v>0.7291666666666666</v>
      </c>
      <c r="C284" s="1" t="s">
        <v>378</v>
      </c>
      <c r="D284" s="1">
        <v>7</v>
      </c>
      <c r="E284" s="1">
        <v>3</v>
      </c>
      <c r="F284" s="1" t="s">
        <v>408</v>
      </c>
      <c r="G284" s="2">
        <v>61.6523666666667</v>
      </c>
      <c r="H284" s="6">
        <f>1+_xlfn.COUNTIFS(A:A,A284,O:O,"&lt;"&amp;O284)</f>
        <v>3</v>
      </c>
      <c r="I284" s="2">
        <f>_xlfn.AVERAGEIF(A:A,A284,G:G)</f>
        <v>56.67804814814815</v>
      </c>
      <c r="J284" s="2">
        <f t="shared" si="40"/>
        <v>4.974318518518551</v>
      </c>
      <c r="K284" s="2">
        <f t="shared" si="41"/>
        <v>94.97431851851854</v>
      </c>
      <c r="L284" s="2">
        <f t="shared" si="42"/>
        <v>298.40723413368886</v>
      </c>
      <c r="M284" s="2">
        <f>SUMIF(A:A,A284,L:L)</f>
        <v>2335.071366416158</v>
      </c>
      <c r="N284" s="3">
        <f t="shared" si="43"/>
        <v>0.12779362482255993</v>
      </c>
      <c r="O284" s="7">
        <f t="shared" si="44"/>
        <v>7.825116482833077</v>
      </c>
      <c r="P284" s="3">
        <f t="shared" si="45"/>
        <v>0.12779362482255993</v>
      </c>
      <c r="Q284" s="3">
        <f>IF(ISNUMBER(P284),SUMIF(A:A,A284,P:P),"")</f>
        <v>0.9142765729321027</v>
      </c>
      <c r="R284" s="3">
        <f t="shared" si="46"/>
        <v>0.13977567467656238</v>
      </c>
      <c r="S284" s="8">
        <f t="shared" si="47"/>
        <v>7.154320680719135</v>
      </c>
    </row>
    <row r="285" spans="1:19" ht="15">
      <c r="A285" s="1">
        <v>37</v>
      </c>
      <c r="B285" s="5">
        <v>0.7291666666666666</v>
      </c>
      <c r="C285" s="1" t="s">
        <v>378</v>
      </c>
      <c r="D285" s="1">
        <v>7</v>
      </c>
      <c r="E285" s="1">
        <v>9</v>
      </c>
      <c r="F285" s="1" t="s">
        <v>413</v>
      </c>
      <c r="G285" s="2">
        <v>59.362733333333296</v>
      </c>
      <c r="H285" s="6">
        <f>1+_xlfn.COUNTIFS(A:A,A285,O:O,"&lt;"&amp;O285)</f>
        <v>4</v>
      </c>
      <c r="I285" s="2">
        <f>_xlfn.AVERAGEIF(A:A,A285,G:G)</f>
        <v>56.67804814814815</v>
      </c>
      <c r="J285" s="2">
        <f t="shared" si="40"/>
        <v>2.6846851851851454</v>
      </c>
      <c r="K285" s="2">
        <f t="shared" si="41"/>
        <v>92.68468518518515</v>
      </c>
      <c r="L285" s="2">
        <f t="shared" si="42"/>
        <v>260.1038855735789</v>
      </c>
      <c r="M285" s="2">
        <f>SUMIF(A:A,A285,L:L)</f>
        <v>2335.071366416158</v>
      </c>
      <c r="N285" s="3">
        <f t="shared" si="43"/>
        <v>0.11139012250952463</v>
      </c>
      <c r="O285" s="7">
        <f t="shared" si="44"/>
        <v>8.977456685304329</v>
      </c>
      <c r="P285" s="3">
        <f t="shared" si="45"/>
        <v>0.11139012250952463</v>
      </c>
      <c r="Q285" s="3">
        <f>IF(ISNUMBER(P285),SUMIF(A:A,A285,P:P),"")</f>
        <v>0.9142765729321027</v>
      </c>
      <c r="R285" s="3">
        <f t="shared" si="46"/>
        <v>0.12183416463608418</v>
      </c>
      <c r="S285" s="8">
        <f t="shared" si="47"/>
        <v>8.207878331886436</v>
      </c>
    </row>
    <row r="286" spans="1:19" ht="15">
      <c r="A286" s="1">
        <v>37</v>
      </c>
      <c r="B286" s="5">
        <v>0.7291666666666666</v>
      </c>
      <c r="C286" s="1" t="s">
        <v>378</v>
      </c>
      <c r="D286" s="1">
        <v>7</v>
      </c>
      <c r="E286" s="1">
        <v>10</v>
      </c>
      <c r="F286" s="1" t="s">
        <v>414</v>
      </c>
      <c r="G286" s="2">
        <v>59.2902333333334</v>
      </c>
      <c r="H286" s="6">
        <f>1+_xlfn.COUNTIFS(A:A,A286,O:O,"&lt;"&amp;O286)</f>
        <v>5</v>
      </c>
      <c r="I286" s="2">
        <f>_xlfn.AVERAGEIF(A:A,A286,G:G)</f>
        <v>56.67804814814815</v>
      </c>
      <c r="J286" s="2">
        <f t="shared" si="40"/>
        <v>2.612185185185247</v>
      </c>
      <c r="K286" s="2">
        <f t="shared" si="41"/>
        <v>92.61218518518524</v>
      </c>
      <c r="L286" s="2">
        <f t="shared" si="42"/>
        <v>258.9748910147834</v>
      </c>
      <c r="M286" s="2">
        <f>SUMIF(A:A,A286,L:L)</f>
        <v>2335.071366416158</v>
      </c>
      <c r="N286" s="3">
        <f t="shared" si="43"/>
        <v>0.11090662783992561</v>
      </c>
      <c r="O286" s="7">
        <f t="shared" si="44"/>
        <v>9.016593683141513</v>
      </c>
      <c r="P286" s="3">
        <f t="shared" si="45"/>
        <v>0.11090662783992561</v>
      </c>
      <c r="Q286" s="3">
        <f>IF(ISNUMBER(P286),SUMIF(A:A,A286,P:P),"")</f>
        <v>0.9142765729321027</v>
      </c>
      <c r="R286" s="3">
        <f t="shared" si="46"/>
        <v>0.12130533705380409</v>
      </c>
      <c r="S286" s="8">
        <f t="shared" si="47"/>
        <v>8.243660372143868</v>
      </c>
    </row>
    <row r="287" spans="1:19" ht="15">
      <c r="A287" s="1">
        <v>37</v>
      </c>
      <c r="B287" s="5">
        <v>0.7291666666666666</v>
      </c>
      <c r="C287" s="1" t="s">
        <v>378</v>
      </c>
      <c r="D287" s="1">
        <v>7</v>
      </c>
      <c r="E287" s="1">
        <v>5</v>
      </c>
      <c r="F287" s="1" t="s">
        <v>410</v>
      </c>
      <c r="G287" s="2">
        <v>57.6281666666667</v>
      </c>
      <c r="H287" s="6">
        <f>1+_xlfn.COUNTIFS(A:A,A287,O:O,"&lt;"&amp;O287)</f>
        <v>6</v>
      </c>
      <c r="I287" s="2">
        <f>_xlfn.AVERAGEIF(A:A,A287,G:G)</f>
        <v>56.67804814814815</v>
      </c>
      <c r="J287" s="2">
        <f t="shared" si="40"/>
        <v>0.9501185185185506</v>
      </c>
      <c r="K287" s="2">
        <f t="shared" si="41"/>
        <v>90.95011851851855</v>
      </c>
      <c r="L287" s="2">
        <f t="shared" si="42"/>
        <v>234.3948557753444</v>
      </c>
      <c r="M287" s="2">
        <f>SUMIF(A:A,A287,L:L)</f>
        <v>2335.071366416158</v>
      </c>
      <c r="N287" s="3">
        <f t="shared" si="43"/>
        <v>0.10038016788116033</v>
      </c>
      <c r="O287" s="7">
        <f t="shared" si="44"/>
        <v>9.962127192135162</v>
      </c>
      <c r="P287" s="3">
        <f t="shared" si="45"/>
        <v>0.10038016788116033</v>
      </c>
      <c r="Q287" s="3">
        <f>IF(ISNUMBER(P287),SUMIF(A:A,A287,P:P),"")</f>
        <v>0.9142765729321027</v>
      </c>
      <c r="R287" s="3">
        <f t="shared" si="46"/>
        <v>0.1097919063585313</v>
      </c>
      <c r="S287" s="8">
        <f t="shared" si="47"/>
        <v>9.108139508339047</v>
      </c>
    </row>
    <row r="288" spans="1:19" ht="15">
      <c r="A288" s="1">
        <v>37</v>
      </c>
      <c r="B288" s="5">
        <v>0.7291666666666666</v>
      </c>
      <c r="C288" s="1" t="s">
        <v>378</v>
      </c>
      <c r="D288" s="1">
        <v>7</v>
      </c>
      <c r="E288" s="1">
        <v>1</v>
      </c>
      <c r="F288" s="1" t="s">
        <v>407</v>
      </c>
      <c r="G288" s="2">
        <v>46.0017333333333</v>
      </c>
      <c r="H288" s="6">
        <f>1+_xlfn.COUNTIFS(A:A,A288,O:O,"&lt;"&amp;O288)</f>
        <v>7</v>
      </c>
      <c r="I288" s="2">
        <f>_xlfn.AVERAGEIF(A:A,A288,G:G)</f>
        <v>56.67804814814815</v>
      </c>
      <c r="J288" s="2">
        <f t="shared" si="40"/>
        <v>-10.676314814814852</v>
      </c>
      <c r="K288" s="2">
        <f t="shared" si="41"/>
        <v>79.32368518518516</v>
      </c>
      <c r="L288" s="2">
        <f t="shared" si="42"/>
        <v>116.67836253739017</v>
      </c>
      <c r="M288" s="2">
        <f>SUMIF(A:A,A288,L:L)</f>
        <v>2335.071366416158</v>
      </c>
      <c r="N288" s="3">
        <f t="shared" si="43"/>
        <v>0.0499677929400791</v>
      </c>
      <c r="O288" s="7">
        <f t="shared" si="44"/>
        <v>20.012891127674788</v>
      </c>
      <c r="P288" s="3">
        <f t="shared" si="45"/>
        <v>0.0499677929400791</v>
      </c>
      <c r="Q288" s="3">
        <f>IF(ISNUMBER(P288),SUMIF(A:A,A288,P:P),"")</f>
        <v>0.9142765729321027</v>
      </c>
      <c r="R288" s="3">
        <f t="shared" si="46"/>
        <v>0.054652819966535315</v>
      </c>
      <c r="S288" s="8">
        <f t="shared" si="47"/>
        <v>18.29731751467379</v>
      </c>
    </row>
    <row r="289" spans="1:19" ht="15">
      <c r="A289" s="1">
        <v>37</v>
      </c>
      <c r="B289" s="5">
        <v>0.7291666666666666</v>
      </c>
      <c r="C289" s="1" t="s">
        <v>378</v>
      </c>
      <c r="D289" s="1">
        <v>7</v>
      </c>
      <c r="E289" s="1">
        <v>4</v>
      </c>
      <c r="F289" s="1" t="s">
        <v>409</v>
      </c>
      <c r="G289" s="2">
        <v>42.1654666666667</v>
      </c>
      <c r="H289" s="6">
        <f>1+_xlfn.COUNTIFS(A:A,A289,O:O,"&lt;"&amp;O289)</f>
        <v>9</v>
      </c>
      <c r="I289" s="2">
        <f>_xlfn.AVERAGEIF(A:A,A289,G:G)</f>
        <v>56.67804814814815</v>
      </c>
      <c r="J289" s="2">
        <f t="shared" si="40"/>
        <v>-14.512581481481448</v>
      </c>
      <c r="K289" s="2">
        <f t="shared" si="41"/>
        <v>75.48741851851855</v>
      </c>
      <c r="L289" s="2">
        <f t="shared" si="42"/>
        <v>92.68856509792103</v>
      </c>
      <c r="M289" s="2">
        <f>SUMIF(A:A,A289,L:L)</f>
        <v>2335.071366416158</v>
      </c>
      <c r="N289" s="3">
        <f t="shared" si="43"/>
        <v>0.039694103756742316</v>
      </c>
      <c r="O289" s="7">
        <f t="shared" si="44"/>
        <v>25.192658489742147</v>
      </c>
      <c r="P289" s="3">
        <f t="shared" si="45"/>
      </c>
      <c r="Q289" s="3">
        <f>IF(ISNUMBER(P289),SUMIF(A:A,A289,P:P),"")</f>
      </c>
      <c r="R289" s="3">
        <f t="shared" si="46"/>
      </c>
      <c r="S289" s="8">
        <f t="shared" si="47"/>
      </c>
    </row>
    <row r="290" spans="1:19" ht="15">
      <c r="A290" s="1">
        <v>37</v>
      </c>
      <c r="B290" s="5">
        <v>0.7291666666666666</v>
      </c>
      <c r="C290" s="1" t="s">
        <v>378</v>
      </c>
      <c r="D290" s="1">
        <v>7</v>
      </c>
      <c r="E290" s="1">
        <v>8</v>
      </c>
      <c r="F290" s="1" t="s">
        <v>412</v>
      </c>
      <c r="G290" s="2">
        <v>44.6334</v>
      </c>
      <c r="H290" s="6">
        <f>1+_xlfn.COUNTIFS(A:A,A290,O:O,"&lt;"&amp;O290)</f>
        <v>8</v>
      </c>
      <c r="I290" s="2">
        <f>_xlfn.AVERAGEIF(A:A,A290,G:G)</f>
        <v>56.67804814814815</v>
      </c>
      <c r="J290" s="2">
        <f t="shared" si="40"/>
        <v>-12.044648148148148</v>
      </c>
      <c r="K290" s="2">
        <f t="shared" si="41"/>
        <v>77.95535185185184</v>
      </c>
      <c r="L290" s="2">
        <f t="shared" si="42"/>
        <v>107.48175487938963</v>
      </c>
      <c r="M290" s="2">
        <f>SUMIF(A:A,A290,L:L)</f>
        <v>2335.071366416158</v>
      </c>
      <c r="N290" s="3">
        <f t="shared" si="43"/>
        <v>0.04602932331115492</v>
      </c>
      <c r="O290" s="7">
        <f t="shared" si="44"/>
        <v>21.72528136553457</v>
      </c>
      <c r="P290" s="3">
        <f t="shared" si="45"/>
      </c>
      <c r="Q290" s="3">
        <f>IF(ISNUMBER(P290),SUMIF(A:A,A290,P:P),"")</f>
      </c>
      <c r="R290" s="3">
        <f t="shared" si="46"/>
      </c>
      <c r="S290" s="8">
        <f t="shared" si="47"/>
      </c>
    </row>
    <row r="291" spans="1:19" ht="15">
      <c r="A291" s="1">
        <v>55</v>
      </c>
      <c r="B291" s="5">
        <v>0.7395833333333334</v>
      </c>
      <c r="C291" s="1" t="s">
        <v>543</v>
      </c>
      <c r="D291" s="1">
        <v>8</v>
      </c>
      <c r="E291" s="1">
        <v>2</v>
      </c>
      <c r="F291" s="1" t="s">
        <v>586</v>
      </c>
      <c r="G291" s="2">
        <v>73.3613333333333</v>
      </c>
      <c r="H291" s="6">
        <f>1+_xlfn.COUNTIFS(A:A,A291,O:O,"&lt;"&amp;O291)</f>
        <v>1</v>
      </c>
      <c r="I291" s="2">
        <f>_xlfn.AVERAGEIF(A:A,A291,G:G)</f>
        <v>46.32168333333333</v>
      </c>
      <c r="J291" s="2">
        <f t="shared" si="40"/>
        <v>27.039649999999973</v>
      </c>
      <c r="K291" s="2">
        <f t="shared" si="41"/>
        <v>117.03964999999997</v>
      </c>
      <c r="L291" s="2">
        <f t="shared" si="42"/>
        <v>1121.4513795875143</v>
      </c>
      <c r="M291" s="2">
        <f>SUMIF(A:A,A291,L:L)</f>
        <v>3881.4297245164075</v>
      </c>
      <c r="N291" s="3">
        <f t="shared" si="43"/>
        <v>0.28892739510496673</v>
      </c>
      <c r="O291" s="7">
        <f t="shared" si="44"/>
        <v>3.4610771319787865</v>
      </c>
      <c r="P291" s="3">
        <f t="shared" si="45"/>
        <v>0.28892739510496673</v>
      </c>
      <c r="Q291" s="3">
        <f>IF(ISNUMBER(P291),SUMIF(A:A,A291,P:P),"")</f>
        <v>0.8256606584369011</v>
      </c>
      <c r="R291" s="3">
        <f t="shared" si="46"/>
        <v>0.3499347972470305</v>
      </c>
      <c r="S291" s="8">
        <f t="shared" si="47"/>
        <v>2.8576752236905065</v>
      </c>
    </row>
    <row r="292" spans="1:19" ht="15">
      <c r="A292" s="1">
        <v>55</v>
      </c>
      <c r="B292" s="5">
        <v>0.7395833333333334</v>
      </c>
      <c r="C292" s="1" t="s">
        <v>543</v>
      </c>
      <c r="D292" s="1">
        <v>8</v>
      </c>
      <c r="E292" s="1">
        <v>1</v>
      </c>
      <c r="F292" s="1" t="s">
        <v>585</v>
      </c>
      <c r="G292" s="2">
        <v>61.1486333333333</v>
      </c>
      <c r="H292" s="6">
        <f>1+_xlfn.COUNTIFS(A:A,A292,O:O,"&lt;"&amp;O292)</f>
        <v>2</v>
      </c>
      <c r="I292" s="2">
        <f>_xlfn.AVERAGEIF(A:A,A292,G:G)</f>
        <v>46.32168333333333</v>
      </c>
      <c r="J292" s="2">
        <f t="shared" si="40"/>
        <v>14.826949999999968</v>
      </c>
      <c r="K292" s="2">
        <f t="shared" si="41"/>
        <v>104.82694999999997</v>
      </c>
      <c r="L292" s="2">
        <f t="shared" si="42"/>
        <v>538.9468728984858</v>
      </c>
      <c r="M292" s="2">
        <f>SUMIF(A:A,A292,L:L)</f>
        <v>3881.4297245164075</v>
      </c>
      <c r="N292" s="3">
        <f t="shared" si="43"/>
        <v>0.1388526679986803</v>
      </c>
      <c r="O292" s="7">
        <f t="shared" si="44"/>
        <v>7.201878180759944</v>
      </c>
      <c r="P292" s="3">
        <f t="shared" si="45"/>
        <v>0.1388526679986803</v>
      </c>
      <c r="Q292" s="3">
        <f>IF(ISNUMBER(P292),SUMIF(A:A,A292,P:P),"")</f>
        <v>0.8256606584369011</v>
      </c>
      <c r="R292" s="3">
        <f t="shared" si="46"/>
        <v>0.16817159274798088</v>
      </c>
      <c r="S292" s="8">
        <f t="shared" si="47"/>
        <v>5.946307480708607</v>
      </c>
    </row>
    <row r="293" spans="1:19" ht="15">
      <c r="A293" s="1">
        <v>55</v>
      </c>
      <c r="B293" s="5">
        <v>0.7395833333333334</v>
      </c>
      <c r="C293" s="1" t="s">
        <v>543</v>
      </c>
      <c r="D293" s="1">
        <v>8</v>
      </c>
      <c r="E293" s="1">
        <v>9</v>
      </c>
      <c r="F293" s="1" t="s">
        <v>592</v>
      </c>
      <c r="G293" s="2">
        <v>60.2675666666667</v>
      </c>
      <c r="H293" s="6">
        <f>1+_xlfn.COUNTIFS(A:A,A293,O:O,"&lt;"&amp;O293)</f>
        <v>3</v>
      </c>
      <c r="I293" s="2">
        <f>_xlfn.AVERAGEIF(A:A,A293,G:G)</f>
        <v>46.32168333333333</v>
      </c>
      <c r="J293" s="2">
        <f t="shared" si="40"/>
        <v>13.94588333333337</v>
      </c>
      <c r="K293" s="2">
        <f t="shared" si="41"/>
        <v>103.94588333333337</v>
      </c>
      <c r="L293" s="2">
        <f t="shared" si="42"/>
        <v>511.19595996999357</v>
      </c>
      <c r="M293" s="2">
        <f>SUMIF(A:A,A293,L:L)</f>
        <v>3881.4297245164075</v>
      </c>
      <c r="N293" s="3">
        <f t="shared" si="43"/>
        <v>0.13170300540058963</v>
      </c>
      <c r="O293" s="7">
        <f t="shared" si="44"/>
        <v>7.592841157712283</v>
      </c>
      <c r="P293" s="3">
        <f t="shared" si="45"/>
        <v>0.13170300540058963</v>
      </c>
      <c r="Q293" s="3">
        <f>IF(ISNUMBER(P293),SUMIF(A:A,A293,P:P),"")</f>
        <v>0.8256606584369011</v>
      </c>
      <c r="R293" s="3">
        <f t="shared" si="46"/>
        <v>0.15951226942303764</v>
      </c>
      <c r="S293" s="8">
        <f t="shared" si="47"/>
        <v>6.269110229683526</v>
      </c>
    </row>
    <row r="294" spans="1:19" ht="15">
      <c r="A294" s="1">
        <v>55</v>
      </c>
      <c r="B294" s="5">
        <v>0.7395833333333334</v>
      </c>
      <c r="C294" s="1" t="s">
        <v>543</v>
      </c>
      <c r="D294" s="1">
        <v>8</v>
      </c>
      <c r="E294" s="1">
        <v>13</v>
      </c>
      <c r="F294" s="1" t="s">
        <v>595</v>
      </c>
      <c r="G294" s="2">
        <v>57.87</v>
      </c>
      <c r="H294" s="6">
        <f>1+_xlfn.COUNTIFS(A:A,A294,O:O,"&lt;"&amp;O294)</f>
        <v>4</v>
      </c>
      <c r="I294" s="2">
        <f>_xlfn.AVERAGEIF(A:A,A294,G:G)</f>
        <v>46.32168333333333</v>
      </c>
      <c r="J294" s="2">
        <f t="shared" si="40"/>
        <v>11.548316666666665</v>
      </c>
      <c r="K294" s="2">
        <f t="shared" si="41"/>
        <v>101.54831666666666</v>
      </c>
      <c r="L294" s="2">
        <f t="shared" si="42"/>
        <v>442.7029485077641</v>
      </c>
      <c r="M294" s="2">
        <f>SUMIF(A:A,A294,L:L)</f>
        <v>3881.4297245164075</v>
      </c>
      <c r="N294" s="3">
        <f t="shared" si="43"/>
        <v>0.11405666981718214</v>
      </c>
      <c r="O294" s="7">
        <f t="shared" si="44"/>
        <v>8.767571432717338</v>
      </c>
      <c r="P294" s="3">
        <f t="shared" si="45"/>
        <v>0.11405666981718214</v>
      </c>
      <c r="Q294" s="3">
        <f>IF(ISNUMBER(P294),SUMIF(A:A,A294,P:P),"")</f>
        <v>0.8256606584369011</v>
      </c>
      <c r="R294" s="3">
        <f t="shared" si="46"/>
        <v>0.13813988670976335</v>
      </c>
      <c r="S294" s="8">
        <f t="shared" si="47"/>
        <v>7.239038802029962</v>
      </c>
    </row>
    <row r="295" spans="1:19" ht="15">
      <c r="A295" s="1">
        <v>55</v>
      </c>
      <c r="B295" s="5">
        <v>0.7395833333333334</v>
      </c>
      <c r="C295" s="1" t="s">
        <v>543</v>
      </c>
      <c r="D295" s="1">
        <v>8</v>
      </c>
      <c r="E295" s="1">
        <v>10</v>
      </c>
      <c r="F295" s="1" t="s">
        <v>593</v>
      </c>
      <c r="G295" s="2">
        <v>55.1053</v>
      </c>
      <c r="H295" s="6">
        <f>1+_xlfn.COUNTIFS(A:A,A295,O:O,"&lt;"&amp;O295)</f>
        <v>5</v>
      </c>
      <c r="I295" s="2">
        <f>_xlfn.AVERAGEIF(A:A,A295,G:G)</f>
        <v>46.32168333333333</v>
      </c>
      <c r="J295" s="2">
        <f t="shared" si="40"/>
        <v>8.783616666666667</v>
      </c>
      <c r="K295" s="2">
        <f t="shared" si="41"/>
        <v>98.78361666666666</v>
      </c>
      <c r="L295" s="2">
        <f t="shared" si="42"/>
        <v>375.03411681294415</v>
      </c>
      <c r="M295" s="2">
        <f>SUMIF(A:A,A295,L:L)</f>
        <v>3881.4297245164075</v>
      </c>
      <c r="N295" s="3">
        <f t="shared" si="43"/>
        <v>0.096622673455635</v>
      </c>
      <c r="O295" s="7">
        <f t="shared" si="44"/>
        <v>10.349537683400547</v>
      </c>
      <c r="P295" s="3">
        <f t="shared" si="45"/>
        <v>0.096622673455635</v>
      </c>
      <c r="Q295" s="3">
        <f>IF(ISNUMBER(P295),SUMIF(A:A,A295,P:P),"")</f>
        <v>0.8256606584369011</v>
      </c>
      <c r="R295" s="3">
        <f t="shared" si="46"/>
        <v>0.1170246789262748</v>
      </c>
      <c r="S295" s="8">
        <f t="shared" si="47"/>
        <v>8.545206098194015</v>
      </c>
    </row>
    <row r="296" spans="1:19" ht="15">
      <c r="A296" s="1">
        <v>55</v>
      </c>
      <c r="B296" s="5">
        <v>0.7395833333333334</v>
      </c>
      <c r="C296" s="1" t="s">
        <v>543</v>
      </c>
      <c r="D296" s="1">
        <v>8</v>
      </c>
      <c r="E296" s="1">
        <v>4</v>
      </c>
      <c r="F296" s="1" t="s">
        <v>587</v>
      </c>
      <c r="G296" s="2">
        <v>39.212</v>
      </c>
      <c r="H296" s="6">
        <f>1+_xlfn.COUNTIFS(A:A,A296,O:O,"&lt;"&amp;O296)</f>
        <v>8</v>
      </c>
      <c r="I296" s="2">
        <f>_xlfn.AVERAGEIF(A:A,A296,G:G)</f>
        <v>46.32168333333333</v>
      </c>
      <c r="J296" s="2">
        <f t="shared" si="40"/>
        <v>-7.109683333333329</v>
      </c>
      <c r="K296" s="2">
        <f t="shared" si="41"/>
        <v>82.89031666666668</v>
      </c>
      <c r="L296" s="2">
        <f t="shared" si="42"/>
        <v>144.52015806458195</v>
      </c>
      <c r="M296" s="2">
        <f>SUMIF(A:A,A296,L:L)</f>
        <v>3881.4297245164075</v>
      </c>
      <c r="N296" s="3">
        <f t="shared" si="43"/>
        <v>0.03723374331673309</v>
      </c>
      <c r="O296" s="7">
        <f t="shared" si="44"/>
        <v>26.857358699967012</v>
      </c>
      <c r="P296" s="3">
        <f t="shared" si="45"/>
      </c>
      <c r="Q296" s="3">
        <f>IF(ISNUMBER(P296),SUMIF(A:A,A296,P:P),"")</f>
      </c>
      <c r="R296" s="3">
        <f t="shared" si="46"/>
      </c>
      <c r="S296" s="8">
        <f t="shared" si="47"/>
      </c>
    </row>
    <row r="297" spans="1:19" ht="15">
      <c r="A297" s="1">
        <v>55</v>
      </c>
      <c r="B297" s="5">
        <v>0.7395833333333334</v>
      </c>
      <c r="C297" s="1" t="s">
        <v>543</v>
      </c>
      <c r="D297" s="1">
        <v>8</v>
      </c>
      <c r="E297" s="1">
        <v>5</v>
      </c>
      <c r="F297" s="1" t="s">
        <v>588</v>
      </c>
      <c r="G297" s="2">
        <v>42.1327666666667</v>
      </c>
      <c r="H297" s="6">
        <f>1+_xlfn.COUNTIFS(A:A,A297,O:O,"&lt;"&amp;O297)</f>
        <v>7</v>
      </c>
      <c r="I297" s="2">
        <f>_xlfn.AVERAGEIF(A:A,A297,G:G)</f>
        <v>46.32168333333333</v>
      </c>
      <c r="J297" s="2">
        <f t="shared" si="40"/>
        <v>-4.1889166666666355</v>
      </c>
      <c r="K297" s="2">
        <f t="shared" si="41"/>
        <v>85.81108333333336</v>
      </c>
      <c r="L297" s="2">
        <f t="shared" si="42"/>
        <v>172.20144786478386</v>
      </c>
      <c r="M297" s="2">
        <f>SUMIF(A:A,A297,L:L)</f>
        <v>3881.4297245164075</v>
      </c>
      <c r="N297" s="3">
        <f t="shared" si="43"/>
        <v>0.04436546841930487</v>
      </c>
      <c r="O297" s="7">
        <f t="shared" si="44"/>
        <v>22.540052784946305</v>
      </c>
      <c r="P297" s="3">
        <f t="shared" si="45"/>
      </c>
      <c r="Q297" s="3">
        <f>IF(ISNUMBER(P297),SUMIF(A:A,A297,P:P),"")</f>
      </c>
      <c r="R297" s="3">
        <f t="shared" si="46"/>
      </c>
      <c r="S297" s="8">
        <f t="shared" si="47"/>
      </c>
    </row>
    <row r="298" spans="1:19" ht="15">
      <c r="A298" s="1">
        <v>55</v>
      </c>
      <c r="B298" s="5">
        <v>0.7395833333333334</v>
      </c>
      <c r="C298" s="1" t="s">
        <v>543</v>
      </c>
      <c r="D298" s="1">
        <v>8</v>
      </c>
      <c r="E298" s="1">
        <v>6</v>
      </c>
      <c r="F298" s="1" t="s">
        <v>589</v>
      </c>
      <c r="G298" s="2">
        <v>35.8615</v>
      </c>
      <c r="H298" s="6">
        <f>1+_xlfn.COUNTIFS(A:A,A298,O:O,"&lt;"&amp;O298)</f>
        <v>9</v>
      </c>
      <c r="I298" s="2">
        <f>_xlfn.AVERAGEIF(A:A,A298,G:G)</f>
        <v>46.32168333333333</v>
      </c>
      <c r="J298" s="2">
        <f t="shared" si="40"/>
        <v>-10.460183333333333</v>
      </c>
      <c r="K298" s="2">
        <f t="shared" si="41"/>
        <v>79.53981666666667</v>
      </c>
      <c r="L298" s="2">
        <f t="shared" si="42"/>
        <v>118.2012877993251</v>
      </c>
      <c r="M298" s="2">
        <f>SUMIF(A:A,A298,L:L)</f>
        <v>3881.4297245164075</v>
      </c>
      <c r="N298" s="3">
        <f t="shared" si="43"/>
        <v>0.030453027927499564</v>
      </c>
      <c r="O298" s="7">
        <f t="shared" si="44"/>
        <v>32.837457161262584</v>
      </c>
      <c r="P298" s="3">
        <f t="shared" si="45"/>
      </c>
      <c r="Q298" s="3">
        <f>IF(ISNUMBER(P298),SUMIF(A:A,A298,P:P),"")</f>
      </c>
      <c r="R298" s="3">
        <f t="shared" si="46"/>
      </c>
      <c r="S298" s="8">
        <f t="shared" si="47"/>
      </c>
    </row>
    <row r="299" spans="1:19" ht="15">
      <c r="A299" s="1">
        <v>55</v>
      </c>
      <c r="B299" s="5">
        <v>0.7395833333333334</v>
      </c>
      <c r="C299" s="1" t="s">
        <v>543</v>
      </c>
      <c r="D299" s="1">
        <v>8</v>
      </c>
      <c r="E299" s="1">
        <v>7</v>
      </c>
      <c r="F299" s="1" t="s">
        <v>590</v>
      </c>
      <c r="G299" s="2">
        <v>31.2037333333333</v>
      </c>
      <c r="H299" s="6">
        <f>1+_xlfn.COUNTIFS(A:A,A299,O:O,"&lt;"&amp;O299)</f>
        <v>11</v>
      </c>
      <c r="I299" s="2">
        <f>_xlfn.AVERAGEIF(A:A,A299,G:G)</f>
        <v>46.32168333333333</v>
      </c>
      <c r="J299" s="2">
        <f t="shared" si="40"/>
        <v>-15.117950000000032</v>
      </c>
      <c r="K299" s="2">
        <f t="shared" si="41"/>
        <v>74.88204999999996</v>
      </c>
      <c r="L299" s="2">
        <f t="shared" si="42"/>
        <v>89.38232895983771</v>
      </c>
      <c r="M299" s="2">
        <f>SUMIF(A:A,A299,L:L)</f>
        <v>3881.4297245164075</v>
      </c>
      <c r="N299" s="3">
        <f t="shared" si="43"/>
        <v>0.023028197160254903</v>
      </c>
      <c r="O299" s="7">
        <f t="shared" si="44"/>
        <v>43.42502337638188</v>
      </c>
      <c r="P299" s="3">
        <f t="shared" si="45"/>
      </c>
      <c r="Q299" s="3">
        <f>IF(ISNUMBER(P299),SUMIF(A:A,A299,P:P),"")</f>
      </c>
      <c r="R299" s="3">
        <f t="shared" si="46"/>
      </c>
      <c r="S299" s="8">
        <f t="shared" si="47"/>
      </c>
    </row>
    <row r="300" spans="1:19" ht="15">
      <c r="A300" s="1">
        <v>55</v>
      </c>
      <c r="B300" s="5">
        <v>0.7395833333333334</v>
      </c>
      <c r="C300" s="1" t="s">
        <v>543</v>
      </c>
      <c r="D300" s="1">
        <v>8</v>
      </c>
      <c r="E300" s="1">
        <v>8</v>
      </c>
      <c r="F300" s="1" t="s">
        <v>591</v>
      </c>
      <c r="G300" s="2">
        <v>45.864266666666694</v>
      </c>
      <c r="H300" s="6">
        <f>1+_xlfn.COUNTIFS(A:A,A300,O:O,"&lt;"&amp;O300)</f>
        <v>6</v>
      </c>
      <c r="I300" s="2">
        <f>_xlfn.AVERAGEIF(A:A,A300,G:G)</f>
        <v>46.32168333333333</v>
      </c>
      <c r="J300" s="2">
        <f t="shared" si="40"/>
        <v>-0.4574166666666386</v>
      </c>
      <c r="K300" s="2">
        <f t="shared" si="41"/>
        <v>89.54258333333337</v>
      </c>
      <c r="L300" s="2">
        <f t="shared" si="42"/>
        <v>215.41254424407478</v>
      </c>
      <c r="M300" s="2">
        <f>SUMIF(A:A,A300,L:L)</f>
        <v>3881.4297245164075</v>
      </c>
      <c r="N300" s="3">
        <f t="shared" si="43"/>
        <v>0.05549824665984731</v>
      </c>
      <c r="O300" s="7">
        <f t="shared" si="44"/>
        <v>18.018587256081638</v>
      </c>
      <c r="P300" s="3">
        <f t="shared" si="45"/>
        <v>0.05549824665984731</v>
      </c>
      <c r="Q300" s="3">
        <f>IF(ISNUMBER(P300),SUMIF(A:A,A300,P:P),"")</f>
        <v>0.8256606584369011</v>
      </c>
      <c r="R300" s="3">
        <f t="shared" si="46"/>
        <v>0.06721677494591273</v>
      </c>
      <c r="S300" s="8">
        <f t="shared" si="47"/>
        <v>14.87723861795912</v>
      </c>
    </row>
    <row r="301" spans="1:19" ht="15">
      <c r="A301" s="1">
        <v>55</v>
      </c>
      <c r="B301" s="5">
        <v>0.7395833333333334</v>
      </c>
      <c r="C301" s="1" t="s">
        <v>543</v>
      </c>
      <c r="D301" s="1">
        <v>8</v>
      </c>
      <c r="E301" s="1">
        <v>12</v>
      </c>
      <c r="F301" s="1" t="s">
        <v>594</v>
      </c>
      <c r="G301" s="2">
        <v>34.3982</v>
      </c>
      <c r="H301" s="6">
        <f>1+_xlfn.COUNTIFS(A:A,A301,O:O,"&lt;"&amp;O301)</f>
        <v>10</v>
      </c>
      <c r="I301" s="2">
        <f>_xlfn.AVERAGEIF(A:A,A301,G:G)</f>
        <v>46.32168333333333</v>
      </c>
      <c r="J301" s="2">
        <f t="shared" si="40"/>
        <v>-11.92348333333333</v>
      </c>
      <c r="K301" s="2">
        <f t="shared" si="41"/>
        <v>78.07651666666666</v>
      </c>
      <c r="L301" s="2">
        <f t="shared" si="42"/>
        <v>108.26598246470007</v>
      </c>
      <c r="M301" s="2">
        <f>SUMIF(A:A,A301,L:L)</f>
        <v>3881.4297245164075</v>
      </c>
      <c r="N301" s="3">
        <f t="shared" si="43"/>
        <v>0.02789332543646377</v>
      </c>
      <c r="O301" s="7">
        <f t="shared" si="44"/>
        <v>35.85087057037459</v>
      </c>
      <c r="P301" s="3">
        <f t="shared" si="45"/>
      </c>
      <c r="Q301" s="3">
        <f>IF(ISNUMBER(P301),SUMIF(A:A,A301,P:P),"")</f>
      </c>
      <c r="R301" s="3">
        <f t="shared" si="46"/>
      </c>
      <c r="S301" s="8">
        <f t="shared" si="47"/>
      </c>
    </row>
    <row r="302" spans="1:19" ht="15">
      <c r="A302" s="1">
        <v>55</v>
      </c>
      <c r="B302" s="5">
        <v>0.7395833333333334</v>
      </c>
      <c r="C302" s="1" t="s">
        <v>543</v>
      </c>
      <c r="D302" s="1">
        <v>8</v>
      </c>
      <c r="E302" s="1">
        <v>14</v>
      </c>
      <c r="F302" s="1" t="s">
        <v>596</v>
      </c>
      <c r="G302" s="2">
        <v>19.4349</v>
      </c>
      <c r="H302" s="6">
        <f>1+_xlfn.COUNTIFS(A:A,A302,O:O,"&lt;"&amp;O302)</f>
        <v>12</v>
      </c>
      <c r="I302" s="2">
        <f>_xlfn.AVERAGEIF(A:A,A302,G:G)</f>
        <v>46.32168333333333</v>
      </c>
      <c r="J302" s="2">
        <f t="shared" si="40"/>
        <v>-26.886783333333334</v>
      </c>
      <c r="K302" s="2">
        <f t="shared" si="41"/>
        <v>63.113216666666666</v>
      </c>
      <c r="L302" s="2">
        <f t="shared" si="42"/>
        <v>44.1146973424017</v>
      </c>
      <c r="M302" s="2">
        <f>SUMIF(A:A,A302,L:L)</f>
        <v>3881.4297245164075</v>
      </c>
      <c r="N302" s="3">
        <f t="shared" si="43"/>
        <v>0.01136557930284259</v>
      </c>
      <c r="O302" s="7">
        <f t="shared" si="44"/>
        <v>87.9849564509127</v>
      </c>
      <c r="P302" s="3">
        <f t="shared" si="45"/>
      </c>
      <c r="Q302" s="3">
        <f>IF(ISNUMBER(P302),SUMIF(A:A,A302,P:P),"")</f>
      </c>
      <c r="R302" s="3">
        <f t="shared" si="46"/>
      </c>
      <c r="S302" s="8">
        <f t="shared" si="47"/>
      </c>
    </row>
    <row r="303" spans="1:19" ht="15">
      <c r="A303" s="1">
        <v>47</v>
      </c>
      <c r="B303" s="5">
        <v>0.7444444444444445</v>
      </c>
      <c r="C303" s="1" t="s">
        <v>473</v>
      </c>
      <c r="D303" s="1">
        <v>5</v>
      </c>
      <c r="E303" s="1">
        <v>6</v>
      </c>
      <c r="F303" s="1" t="s">
        <v>506</v>
      </c>
      <c r="G303" s="2">
        <v>69.42066666666669</v>
      </c>
      <c r="H303" s="6">
        <f>1+_xlfn.COUNTIFS(A:A,A303,O:O,"&lt;"&amp;O303)</f>
        <v>1</v>
      </c>
      <c r="I303" s="2">
        <f>_xlfn.AVERAGEIF(A:A,A303,G:G)</f>
        <v>53.98194444444443</v>
      </c>
      <c r="J303" s="2">
        <f t="shared" si="40"/>
        <v>15.43872222222226</v>
      </c>
      <c r="K303" s="2">
        <f t="shared" si="41"/>
        <v>105.43872222222225</v>
      </c>
      <c r="L303" s="2">
        <f t="shared" si="42"/>
        <v>559.0971962886708</v>
      </c>
      <c r="M303" s="2">
        <f>SUMIF(A:A,A303,L:L)</f>
        <v>3224.5489636151137</v>
      </c>
      <c r="N303" s="3">
        <f t="shared" si="43"/>
        <v>0.173387721072734</v>
      </c>
      <c r="O303" s="7">
        <f t="shared" si="44"/>
        <v>5.767421094256798</v>
      </c>
      <c r="P303" s="3">
        <f t="shared" si="45"/>
        <v>0.173387721072734</v>
      </c>
      <c r="Q303" s="3">
        <f>IF(ISNUMBER(P303),SUMIF(A:A,A303,P:P),"")</f>
        <v>0.9457662657113209</v>
      </c>
      <c r="R303" s="3">
        <f t="shared" si="46"/>
        <v>0.18333041403451544</v>
      </c>
      <c r="S303" s="8">
        <f t="shared" si="47"/>
        <v>5.454632311099952</v>
      </c>
    </row>
    <row r="304" spans="1:19" ht="15">
      <c r="A304" s="1">
        <v>47</v>
      </c>
      <c r="B304" s="5">
        <v>0.7444444444444445</v>
      </c>
      <c r="C304" s="1" t="s">
        <v>473</v>
      </c>
      <c r="D304" s="1">
        <v>5</v>
      </c>
      <c r="E304" s="1">
        <v>2</v>
      </c>
      <c r="F304" s="1" t="s">
        <v>502</v>
      </c>
      <c r="G304" s="2">
        <v>68.1259666666667</v>
      </c>
      <c r="H304" s="6">
        <f>1+_xlfn.COUNTIFS(A:A,A304,O:O,"&lt;"&amp;O304)</f>
        <v>2</v>
      </c>
      <c r="I304" s="2">
        <f>_xlfn.AVERAGEIF(A:A,A304,G:G)</f>
        <v>53.98194444444443</v>
      </c>
      <c r="J304" s="2">
        <f t="shared" si="40"/>
        <v>14.144022222222269</v>
      </c>
      <c r="K304" s="2">
        <f t="shared" si="41"/>
        <v>104.14402222222228</v>
      </c>
      <c r="L304" s="2">
        <f t="shared" si="42"/>
        <v>517.3094958134901</v>
      </c>
      <c r="M304" s="2">
        <f>SUMIF(A:A,A304,L:L)</f>
        <v>3224.5489636151137</v>
      </c>
      <c r="N304" s="3">
        <f t="shared" si="43"/>
        <v>0.1604284821383276</v>
      </c>
      <c r="O304" s="7">
        <f t="shared" si="44"/>
        <v>6.233307120226703</v>
      </c>
      <c r="P304" s="3">
        <f t="shared" si="45"/>
        <v>0.1604284821383276</v>
      </c>
      <c r="Q304" s="3">
        <f>IF(ISNUMBER(P304),SUMIF(A:A,A304,P:P),"")</f>
        <v>0.9457662657113209</v>
      </c>
      <c r="R304" s="3">
        <f t="shared" si="46"/>
        <v>0.16962804442772933</v>
      </c>
      <c r="S304" s="8">
        <f t="shared" si="47"/>
        <v>5.895251598128597</v>
      </c>
    </row>
    <row r="305" spans="1:19" ht="15">
      <c r="A305" s="1">
        <v>47</v>
      </c>
      <c r="B305" s="5">
        <v>0.7444444444444445</v>
      </c>
      <c r="C305" s="1" t="s">
        <v>473</v>
      </c>
      <c r="D305" s="1">
        <v>5</v>
      </c>
      <c r="E305" s="1">
        <v>5</v>
      </c>
      <c r="F305" s="1" t="s">
        <v>505</v>
      </c>
      <c r="G305" s="2">
        <v>65.4668333333334</v>
      </c>
      <c r="H305" s="6">
        <f>1+_xlfn.COUNTIFS(A:A,A305,O:O,"&lt;"&amp;O305)</f>
        <v>3</v>
      </c>
      <c r="I305" s="2">
        <f>_xlfn.AVERAGEIF(A:A,A305,G:G)</f>
        <v>53.98194444444443</v>
      </c>
      <c r="J305" s="2">
        <f t="shared" si="40"/>
        <v>11.484888888888968</v>
      </c>
      <c r="K305" s="2">
        <f t="shared" si="41"/>
        <v>101.48488888888897</v>
      </c>
      <c r="L305" s="2">
        <f t="shared" si="42"/>
        <v>441.0213704457221</v>
      </c>
      <c r="M305" s="2">
        <f>SUMIF(A:A,A305,L:L)</f>
        <v>3224.5489636151137</v>
      </c>
      <c r="N305" s="3">
        <f t="shared" si="43"/>
        <v>0.13676994067141818</v>
      </c>
      <c r="O305" s="7">
        <f t="shared" si="44"/>
        <v>7.311548101073186</v>
      </c>
      <c r="P305" s="3">
        <f t="shared" si="45"/>
        <v>0.13676994067141818</v>
      </c>
      <c r="Q305" s="3">
        <f>IF(ISNUMBER(P305),SUMIF(A:A,A305,P:P),"")</f>
        <v>0.9457662657113209</v>
      </c>
      <c r="R305" s="3">
        <f t="shared" si="46"/>
        <v>0.1446128347246051</v>
      </c>
      <c r="S305" s="8">
        <f t="shared" si="47"/>
        <v>6.915015544120687</v>
      </c>
    </row>
    <row r="306" spans="1:19" ht="15">
      <c r="A306" s="1">
        <v>47</v>
      </c>
      <c r="B306" s="5">
        <v>0.7444444444444445</v>
      </c>
      <c r="C306" s="1" t="s">
        <v>473</v>
      </c>
      <c r="D306" s="1">
        <v>5</v>
      </c>
      <c r="E306" s="1">
        <v>1</v>
      </c>
      <c r="F306" s="1" t="s">
        <v>501</v>
      </c>
      <c r="G306" s="2">
        <v>64.76389999999999</v>
      </c>
      <c r="H306" s="6">
        <f>1+_xlfn.COUNTIFS(A:A,A306,O:O,"&lt;"&amp;O306)</f>
        <v>4</v>
      </c>
      <c r="I306" s="2">
        <f>_xlfn.AVERAGEIF(A:A,A306,G:G)</f>
        <v>53.98194444444443</v>
      </c>
      <c r="J306" s="2">
        <f t="shared" si="40"/>
        <v>10.781955555555562</v>
      </c>
      <c r="K306" s="2">
        <f t="shared" si="41"/>
        <v>100.78195555555556</v>
      </c>
      <c r="L306" s="2">
        <f t="shared" si="42"/>
        <v>422.80764401288866</v>
      </c>
      <c r="M306" s="2">
        <f>SUMIF(A:A,A306,L:L)</f>
        <v>3224.5489636151137</v>
      </c>
      <c r="N306" s="3">
        <f t="shared" si="43"/>
        <v>0.1311214835884736</v>
      </c>
      <c r="O306" s="7">
        <f t="shared" si="44"/>
        <v>7.62651529430915</v>
      </c>
      <c r="P306" s="3">
        <f t="shared" si="45"/>
        <v>0.1311214835884736</v>
      </c>
      <c r="Q306" s="3">
        <f>IF(ISNUMBER(P306),SUMIF(A:A,A306,P:P),"")</f>
        <v>0.9457662657113209</v>
      </c>
      <c r="R306" s="3">
        <f t="shared" si="46"/>
        <v>0.13864047422949233</v>
      </c>
      <c r="S306" s="8">
        <f t="shared" si="47"/>
        <v>7.212900890289041</v>
      </c>
    </row>
    <row r="307" spans="1:19" ht="15">
      <c r="A307" s="1">
        <v>47</v>
      </c>
      <c r="B307" s="5">
        <v>0.7444444444444445</v>
      </c>
      <c r="C307" s="1" t="s">
        <v>473</v>
      </c>
      <c r="D307" s="1">
        <v>5</v>
      </c>
      <c r="E307" s="1">
        <v>3</v>
      </c>
      <c r="F307" s="1" t="s">
        <v>503</v>
      </c>
      <c r="G307" s="2">
        <v>54.4370666666666</v>
      </c>
      <c r="H307" s="6">
        <f>1+_xlfn.COUNTIFS(A:A,A307,O:O,"&lt;"&amp;O307)</f>
        <v>5</v>
      </c>
      <c r="I307" s="2">
        <f>_xlfn.AVERAGEIF(A:A,A307,G:G)</f>
        <v>53.98194444444443</v>
      </c>
      <c r="J307" s="2">
        <f t="shared" si="40"/>
        <v>0.45512222222217247</v>
      </c>
      <c r="K307" s="2">
        <f t="shared" si="41"/>
        <v>90.45512222222217</v>
      </c>
      <c r="L307" s="2">
        <f t="shared" si="42"/>
        <v>227.53574190674172</v>
      </c>
      <c r="M307" s="2">
        <f>SUMIF(A:A,A307,L:L)</f>
        <v>3224.5489636151137</v>
      </c>
      <c r="N307" s="3">
        <f t="shared" si="43"/>
        <v>0.07056358717891706</v>
      </c>
      <c r="O307" s="7">
        <f t="shared" si="44"/>
        <v>14.17161513436748</v>
      </c>
      <c r="P307" s="3">
        <f t="shared" si="45"/>
        <v>0.07056358717891706</v>
      </c>
      <c r="Q307" s="3">
        <f>IF(ISNUMBER(P307),SUMIF(A:A,A307,P:P),"")</f>
        <v>0.9457662657113209</v>
      </c>
      <c r="R307" s="3">
        <f t="shared" si="46"/>
        <v>0.07460996414991122</v>
      </c>
      <c r="S307" s="8">
        <f t="shared" si="47"/>
        <v>13.403035524728768</v>
      </c>
    </row>
    <row r="308" spans="1:19" ht="15">
      <c r="A308" s="1">
        <v>47</v>
      </c>
      <c r="B308" s="5">
        <v>0.7444444444444445</v>
      </c>
      <c r="C308" s="1" t="s">
        <v>473</v>
      </c>
      <c r="D308" s="1">
        <v>5</v>
      </c>
      <c r="E308" s="1">
        <v>4</v>
      </c>
      <c r="F308" s="1" t="s">
        <v>504</v>
      </c>
      <c r="G308" s="2">
        <v>52.621966666666694</v>
      </c>
      <c r="H308" s="6">
        <f>1+_xlfn.COUNTIFS(A:A,A308,O:O,"&lt;"&amp;O308)</f>
        <v>6</v>
      </c>
      <c r="I308" s="2">
        <f>_xlfn.AVERAGEIF(A:A,A308,G:G)</f>
        <v>53.98194444444443</v>
      </c>
      <c r="J308" s="2">
        <f t="shared" si="40"/>
        <v>-1.3599777777777362</v>
      </c>
      <c r="K308" s="2">
        <f t="shared" si="41"/>
        <v>88.64002222222226</v>
      </c>
      <c r="L308" s="2">
        <f t="shared" si="42"/>
        <v>204.05740133003198</v>
      </c>
      <c r="M308" s="2">
        <f>SUMIF(A:A,A308,L:L)</f>
        <v>3224.5489636151137</v>
      </c>
      <c r="N308" s="3">
        <f t="shared" si="43"/>
        <v>0.06328246326309732</v>
      </c>
      <c r="O308" s="7">
        <f t="shared" si="44"/>
        <v>15.802166167939646</v>
      </c>
      <c r="P308" s="3">
        <f t="shared" si="45"/>
        <v>0.06328246326309732</v>
      </c>
      <c r="Q308" s="3">
        <f>IF(ISNUMBER(P308),SUMIF(A:A,A308,P:P),"")</f>
        <v>0.9457662657113209</v>
      </c>
      <c r="R308" s="3">
        <f t="shared" si="46"/>
        <v>0.06691131366955863</v>
      </c>
      <c r="S308" s="8">
        <f t="shared" si="47"/>
        <v>14.945155686802051</v>
      </c>
    </row>
    <row r="309" spans="1:19" ht="15">
      <c r="A309" s="1">
        <v>47</v>
      </c>
      <c r="B309" s="5">
        <v>0.7444444444444445</v>
      </c>
      <c r="C309" s="1" t="s">
        <v>473</v>
      </c>
      <c r="D309" s="1">
        <v>5</v>
      </c>
      <c r="E309" s="1">
        <v>10</v>
      </c>
      <c r="F309" s="1" t="s">
        <v>510</v>
      </c>
      <c r="G309" s="2">
        <v>51.403133333333294</v>
      </c>
      <c r="H309" s="6">
        <f>1+_xlfn.COUNTIFS(A:A,A309,O:O,"&lt;"&amp;O309)</f>
        <v>7</v>
      </c>
      <c r="I309" s="2">
        <f>_xlfn.AVERAGEIF(A:A,A309,G:G)</f>
        <v>53.98194444444443</v>
      </c>
      <c r="J309" s="2">
        <f t="shared" si="40"/>
        <v>-2.5788111111111363</v>
      </c>
      <c r="K309" s="2">
        <f t="shared" si="41"/>
        <v>87.42118888888886</v>
      </c>
      <c r="L309" s="2">
        <f t="shared" si="42"/>
        <v>189.66727130127632</v>
      </c>
      <c r="M309" s="2">
        <f>SUMIF(A:A,A309,L:L)</f>
        <v>3224.5489636151137</v>
      </c>
      <c r="N309" s="3">
        <f t="shared" si="43"/>
        <v>0.05881978330657324</v>
      </c>
      <c r="O309" s="7">
        <f t="shared" si="44"/>
        <v>17.001082693350348</v>
      </c>
      <c r="P309" s="3">
        <f t="shared" si="45"/>
        <v>0.05881978330657324</v>
      </c>
      <c r="Q309" s="3">
        <f>IF(ISNUMBER(P309),SUMIF(A:A,A309,P:P),"")</f>
        <v>0.9457662657113209</v>
      </c>
      <c r="R309" s="3">
        <f t="shared" si="46"/>
        <v>0.062192727145257455</v>
      </c>
      <c r="S309" s="8">
        <f t="shared" si="47"/>
        <v>16.079050491939324</v>
      </c>
    </row>
    <row r="310" spans="1:19" ht="15">
      <c r="A310" s="1">
        <v>47</v>
      </c>
      <c r="B310" s="5">
        <v>0.7444444444444445</v>
      </c>
      <c r="C310" s="1" t="s">
        <v>473</v>
      </c>
      <c r="D310" s="1">
        <v>5</v>
      </c>
      <c r="E310" s="1">
        <v>8</v>
      </c>
      <c r="F310" s="1" t="s">
        <v>508</v>
      </c>
      <c r="G310" s="2">
        <v>50.3478</v>
      </c>
      <c r="H310" s="6">
        <f>1+_xlfn.COUNTIFS(A:A,A310,O:O,"&lt;"&amp;O310)</f>
        <v>8</v>
      </c>
      <c r="I310" s="2">
        <f>_xlfn.AVERAGEIF(A:A,A310,G:G)</f>
        <v>53.98194444444443</v>
      </c>
      <c r="J310" s="2">
        <f t="shared" si="40"/>
        <v>-3.6341444444444306</v>
      </c>
      <c r="K310" s="2">
        <f t="shared" si="41"/>
        <v>86.36585555555557</v>
      </c>
      <c r="L310" s="2">
        <f t="shared" si="42"/>
        <v>178.02986788693468</v>
      </c>
      <c r="M310" s="2">
        <f>SUMIF(A:A,A310,L:L)</f>
        <v>3224.5489636151137</v>
      </c>
      <c r="N310" s="3">
        <f t="shared" si="43"/>
        <v>0.0552107813823802</v>
      </c>
      <c r="O310" s="7">
        <f t="shared" si="44"/>
        <v>18.112404406562828</v>
      </c>
      <c r="P310" s="3">
        <f t="shared" si="45"/>
        <v>0.0552107813823802</v>
      </c>
      <c r="Q310" s="3">
        <f>IF(ISNUMBER(P310),SUMIF(A:A,A310,P:P),"")</f>
        <v>0.9457662657113209</v>
      </c>
      <c r="R310" s="3">
        <f t="shared" si="46"/>
        <v>0.05837677170781259</v>
      </c>
      <c r="S310" s="8">
        <f t="shared" si="47"/>
        <v>17.1301010786482</v>
      </c>
    </row>
    <row r="311" spans="1:19" ht="15">
      <c r="A311" s="1">
        <v>47</v>
      </c>
      <c r="B311" s="5">
        <v>0.7444444444444445</v>
      </c>
      <c r="C311" s="1" t="s">
        <v>473</v>
      </c>
      <c r="D311" s="1">
        <v>5</v>
      </c>
      <c r="E311" s="1">
        <v>7</v>
      </c>
      <c r="F311" s="1" t="s">
        <v>507</v>
      </c>
      <c r="G311" s="2">
        <v>48.0056</v>
      </c>
      <c r="H311" s="6">
        <f>1+_xlfn.COUNTIFS(A:A,A311,O:O,"&lt;"&amp;O311)</f>
        <v>10</v>
      </c>
      <c r="I311" s="2">
        <f>_xlfn.AVERAGEIF(A:A,A311,G:G)</f>
        <v>53.98194444444443</v>
      </c>
      <c r="J311" s="2">
        <f t="shared" si="40"/>
        <v>-5.976344444444429</v>
      </c>
      <c r="K311" s="2">
        <f t="shared" si="41"/>
        <v>84.02365555555556</v>
      </c>
      <c r="L311" s="2">
        <f t="shared" si="42"/>
        <v>154.68941513132722</v>
      </c>
      <c r="M311" s="2">
        <f>SUMIF(A:A,A311,L:L)</f>
        <v>3224.5489636151137</v>
      </c>
      <c r="N311" s="3">
        <f t="shared" si="43"/>
        <v>0.04797241936059841</v>
      </c>
      <c r="O311" s="7">
        <f t="shared" si="44"/>
        <v>20.84531097927778</v>
      </c>
      <c r="P311" s="3">
        <f t="shared" si="45"/>
        <v>0.04797241936059841</v>
      </c>
      <c r="Q311" s="3">
        <f>IF(ISNUMBER(P311),SUMIF(A:A,A311,P:P),"")</f>
        <v>0.9457662657113209</v>
      </c>
      <c r="R311" s="3">
        <f t="shared" si="46"/>
        <v>0.05072333524659799</v>
      </c>
      <c r="S311" s="8">
        <f t="shared" si="47"/>
        <v>19.714791922462744</v>
      </c>
    </row>
    <row r="312" spans="1:19" ht="15">
      <c r="A312" s="1">
        <v>47</v>
      </c>
      <c r="B312" s="5">
        <v>0.7444444444444445</v>
      </c>
      <c r="C312" s="1" t="s">
        <v>473</v>
      </c>
      <c r="D312" s="1">
        <v>5</v>
      </c>
      <c r="E312" s="1">
        <v>9</v>
      </c>
      <c r="F312" s="1" t="s">
        <v>509</v>
      </c>
      <c r="G312" s="2">
        <v>43.221433333333295</v>
      </c>
      <c r="H312" s="6">
        <f>1+_xlfn.COUNTIFS(A:A,A312,O:O,"&lt;"&amp;O312)</f>
        <v>11</v>
      </c>
      <c r="I312" s="2">
        <f>_xlfn.AVERAGEIF(A:A,A312,G:G)</f>
        <v>53.98194444444443</v>
      </c>
      <c r="J312" s="2">
        <f t="shared" si="40"/>
        <v>-10.760511111111136</v>
      </c>
      <c r="K312" s="2">
        <f t="shared" si="41"/>
        <v>79.23948888888887</v>
      </c>
      <c r="L312" s="2">
        <f t="shared" si="42"/>
        <v>116.09041571710581</v>
      </c>
      <c r="M312" s="2">
        <f>SUMIF(A:A,A312,L:L)</f>
        <v>3224.5489636151137</v>
      </c>
      <c r="N312" s="3">
        <f t="shared" si="43"/>
        <v>0.03600206324265402</v>
      </c>
      <c r="O312" s="7">
        <f t="shared" si="44"/>
        <v>27.776185860793497</v>
      </c>
      <c r="P312" s="3">
        <f t="shared" si="45"/>
      </c>
      <c r="Q312" s="3">
        <f>IF(ISNUMBER(P312),SUMIF(A:A,A312,P:P),"")</f>
      </c>
      <c r="R312" s="3">
        <f t="shared" si="46"/>
      </c>
      <c r="S312" s="8">
        <f t="shared" si="47"/>
      </c>
    </row>
    <row r="313" spans="1:19" ht="15">
      <c r="A313" s="1">
        <v>47</v>
      </c>
      <c r="B313" s="5">
        <v>0.7444444444444445</v>
      </c>
      <c r="C313" s="1" t="s">
        <v>473</v>
      </c>
      <c r="D313" s="1">
        <v>5</v>
      </c>
      <c r="E313" s="1">
        <v>11</v>
      </c>
      <c r="F313" s="1" t="s">
        <v>511</v>
      </c>
      <c r="G313" s="2">
        <v>48.0878</v>
      </c>
      <c r="H313" s="6">
        <f>1+_xlfn.COUNTIFS(A:A,A313,O:O,"&lt;"&amp;O313)</f>
        <v>9</v>
      </c>
      <c r="I313" s="2">
        <f>_xlfn.AVERAGEIF(A:A,A313,G:G)</f>
        <v>53.98194444444443</v>
      </c>
      <c r="J313" s="2">
        <f t="shared" si="40"/>
        <v>-5.894144444444429</v>
      </c>
      <c r="K313" s="2">
        <f t="shared" si="41"/>
        <v>84.10585555555556</v>
      </c>
      <c r="L313" s="2">
        <f t="shared" si="42"/>
        <v>155.45422780449255</v>
      </c>
      <c r="M313" s="2">
        <f>SUMIF(A:A,A313,L:L)</f>
        <v>3224.5489636151137</v>
      </c>
      <c r="N313" s="3">
        <f t="shared" si="43"/>
        <v>0.0482096037488013</v>
      </c>
      <c r="O313" s="7">
        <f t="shared" si="44"/>
        <v>20.742755016418577</v>
      </c>
      <c r="P313" s="3">
        <f t="shared" si="45"/>
        <v>0.0482096037488013</v>
      </c>
      <c r="Q313" s="3">
        <f>IF(ISNUMBER(P313),SUMIF(A:A,A313,P:P),"")</f>
        <v>0.9457662657113209</v>
      </c>
      <c r="R313" s="3">
        <f t="shared" si="46"/>
        <v>0.050974120664519944</v>
      </c>
      <c r="S313" s="8">
        <f t="shared" si="47"/>
        <v>19.617797952442967</v>
      </c>
    </row>
    <row r="314" spans="1:19" ht="15">
      <c r="A314" s="1">
        <v>47</v>
      </c>
      <c r="B314" s="5">
        <v>0.7444444444444445</v>
      </c>
      <c r="C314" s="1" t="s">
        <v>473</v>
      </c>
      <c r="D314" s="1">
        <v>5</v>
      </c>
      <c r="E314" s="1">
        <v>12</v>
      </c>
      <c r="F314" s="1" t="s">
        <v>512</v>
      </c>
      <c r="G314" s="2">
        <v>31.881166666666598</v>
      </c>
      <c r="H314" s="6">
        <f>1+_xlfn.COUNTIFS(A:A,A314,O:O,"&lt;"&amp;O314)</f>
        <v>12</v>
      </c>
      <c r="I314" s="2">
        <f>_xlfn.AVERAGEIF(A:A,A314,G:G)</f>
        <v>53.98194444444443</v>
      </c>
      <c r="J314" s="2">
        <f t="shared" si="40"/>
        <v>-22.100777777777832</v>
      </c>
      <c r="K314" s="2">
        <f t="shared" si="41"/>
        <v>67.89922222222216</v>
      </c>
      <c r="L314" s="2">
        <f t="shared" si="42"/>
        <v>58.78891597643199</v>
      </c>
      <c r="M314" s="2">
        <f>SUMIF(A:A,A314,L:L)</f>
        <v>3224.5489636151137</v>
      </c>
      <c r="N314" s="3">
        <f t="shared" si="43"/>
        <v>0.018231671046025123</v>
      </c>
      <c r="O314" s="7">
        <f t="shared" si="44"/>
        <v>54.84960744824433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38</v>
      </c>
      <c r="B315" s="5">
        <v>0.75</v>
      </c>
      <c r="C315" s="1" t="s">
        <v>378</v>
      </c>
      <c r="D315" s="1">
        <v>8</v>
      </c>
      <c r="E315" s="1">
        <v>6</v>
      </c>
      <c r="F315" s="1" t="s">
        <v>418</v>
      </c>
      <c r="G315" s="2">
        <v>71.6875666666667</v>
      </c>
      <c r="H315" s="6">
        <f>1+_xlfn.COUNTIFS(A:A,A315,O:O,"&lt;"&amp;O315)</f>
        <v>1</v>
      </c>
      <c r="I315" s="2">
        <f>_xlfn.AVERAGEIF(A:A,A315,G:G)</f>
        <v>52.68590833333334</v>
      </c>
      <c r="J315" s="2">
        <f t="shared" si="40"/>
        <v>19.00165833333336</v>
      </c>
      <c r="K315" s="2">
        <f t="shared" si="41"/>
        <v>109.00165833333335</v>
      </c>
      <c r="L315" s="2">
        <f t="shared" si="42"/>
        <v>692.3554639780258</v>
      </c>
      <c r="M315" s="2">
        <f>SUMIF(A:A,A315,L:L)</f>
        <v>2370.7148485844577</v>
      </c>
      <c r="N315" s="3">
        <f t="shared" si="43"/>
        <v>0.2920450194132069</v>
      </c>
      <c r="O315" s="7">
        <f t="shared" si="44"/>
        <v>3.424129615390311</v>
      </c>
      <c r="P315" s="3">
        <f t="shared" si="45"/>
        <v>0.2920450194132069</v>
      </c>
      <c r="Q315" s="3">
        <f>IF(ISNUMBER(P315),SUMIF(A:A,A315,P:P),"")</f>
        <v>0.9275851716594853</v>
      </c>
      <c r="R315" s="3">
        <f t="shared" si="46"/>
        <v>0.3148444243569862</v>
      </c>
      <c r="S315" s="8">
        <f t="shared" si="47"/>
        <v>3.1761718570761492</v>
      </c>
    </row>
    <row r="316" spans="1:19" ht="15">
      <c r="A316" s="1">
        <v>38</v>
      </c>
      <c r="B316" s="5">
        <v>0.75</v>
      </c>
      <c r="C316" s="1" t="s">
        <v>378</v>
      </c>
      <c r="D316" s="1">
        <v>8</v>
      </c>
      <c r="E316" s="1">
        <v>3</v>
      </c>
      <c r="F316" s="1" t="s">
        <v>415</v>
      </c>
      <c r="G316" s="2">
        <v>69.90196666666661</v>
      </c>
      <c r="H316" s="6">
        <f>1+_xlfn.COUNTIFS(A:A,A316,O:O,"&lt;"&amp;O316)</f>
        <v>2</v>
      </c>
      <c r="I316" s="2">
        <f>_xlfn.AVERAGEIF(A:A,A316,G:G)</f>
        <v>52.68590833333334</v>
      </c>
      <c r="J316" s="2">
        <f t="shared" si="40"/>
        <v>17.216058333333272</v>
      </c>
      <c r="K316" s="2">
        <f t="shared" si="41"/>
        <v>107.21605833333328</v>
      </c>
      <c r="L316" s="2">
        <f t="shared" si="42"/>
        <v>622.0145594866267</v>
      </c>
      <c r="M316" s="2">
        <f>SUMIF(A:A,A316,L:L)</f>
        <v>2370.7148485844577</v>
      </c>
      <c r="N316" s="3">
        <f t="shared" si="43"/>
        <v>0.2623742622854995</v>
      </c>
      <c r="O316" s="7">
        <f t="shared" si="44"/>
        <v>3.8113494490243167</v>
      </c>
      <c r="P316" s="3">
        <f t="shared" si="45"/>
        <v>0.2623742622854995</v>
      </c>
      <c r="Q316" s="3">
        <f>IF(ISNUMBER(P316),SUMIF(A:A,A316,P:P),"")</f>
        <v>0.9275851716594853</v>
      </c>
      <c r="R316" s="3">
        <f t="shared" si="46"/>
        <v>0.2828573270701405</v>
      </c>
      <c r="S316" s="8">
        <f t="shared" si="47"/>
        <v>3.535351232927506</v>
      </c>
    </row>
    <row r="317" spans="1:19" ht="15">
      <c r="A317" s="1">
        <v>38</v>
      </c>
      <c r="B317" s="5">
        <v>0.75</v>
      </c>
      <c r="C317" s="1" t="s">
        <v>378</v>
      </c>
      <c r="D317" s="1">
        <v>8</v>
      </c>
      <c r="E317" s="1">
        <v>5</v>
      </c>
      <c r="F317" s="1" t="s">
        <v>417</v>
      </c>
      <c r="G317" s="2">
        <v>59.1642</v>
      </c>
      <c r="H317" s="6">
        <f>1+_xlfn.COUNTIFS(A:A,A317,O:O,"&lt;"&amp;O317)</f>
        <v>3</v>
      </c>
      <c r="I317" s="2">
        <f>_xlfn.AVERAGEIF(A:A,A317,G:G)</f>
        <v>52.68590833333334</v>
      </c>
      <c r="J317" s="2">
        <f t="shared" si="40"/>
        <v>6.478291666666664</v>
      </c>
      <c r="K317" s="2">
        <f t="shared" si="41"/>
        <v>96.47829166666666</v>
      </c>
      <c r="L317" s="2">
        <f t="shared" si="42"/>
        <v>326.5873671811468</v>
      </c>
      <c r="M317" s="2">
        <f>SUMIF(A:A,A317,L:L)</f>
        <v>2370.7148485844577</v>
      </c>
      <c r="N317" s="3">
        <f t="shared" si="43"/>
        <v>0.13775902545856603</v>
      </c>
      <c r="O317" s="7">
        <f t="shared" si="44"/>
        <v>7.2590525134106105</v>
      </c>
      <c r="P317" s="3">
        <f t="shared" si="45"/>
        <v>0.13775902545856603</v>
      </c>
      <c r="Q317" s="3">
        <f>IF(ISNUMBER(P317),SUMIF(A:A,A317,P:P),"")</f>
        <v>0.9275851716594853</v>
      </c>
      <c r="R317" s="3">
        <f t="shared" si="46"/>
        <v>0.14851361326972257</v>
      </c>
      <c r="S317" s="8">
        <f t="shared" si="47"/>
        <v>6.733389471737199</v>
      </c>
    </row>
    <row r="318" spans="1:19" ht="15">
      <c r="A318" s="1">
        <v>38</v>
      </c>
      <c r="B318" s="5">
        <v>0.75</v>
      </c>
      <c r="C318" s="1" t="s">
        <v>378</v>
      </c>
      <c r="D318" s="1">
        <v>8</v>
      </c>
      <c r="E318" s="1">
        <v>4</v>
      </c>
      <c r="F318" s="1" t="s">
        <v>416</v>
      </c>
      <c r="G318" s="2">
        <v>51.841866666666704</v>
      </c>
      <c r="H318" s="6">
        <f>1+_xlfn.COUNTIFS(A:A,A318,O:O,"&lt;"&amp;O318)</f>
        <v>4</v>
      </c>
      <c r="I318" s="2">
        <f>_xlfn.AVERAGEIF(A:A,A318,G:G)</f>
        <v>52.68590833333334</v>
      </c>
      <c r="J318" s="2">
        <f t="shared" si="40"/>
        <v>-0.8440416666666337</v>
      </c>
      <c r="K318" s="2">
        <f t="shared" si="41"/>
        <v>89.15595833333336</v>
      </c>
      <c r="L318" s="2">
        <f t="shared" si="42"/>
        <v>210.47302549619792</v>
      </c>
      <c r="M318" s="2">
        <f>SUMIF(A:A,A318,L:L)</f>
        <v>2370.7148485844577</v>
      </c>
      <c r="N318" s="3">
        <f t="shared" si="43"/>
        <v>0.08878040546372346</v>
      </c>
      <c r="O318" s="7">
        <f t="shared" si="44"/>
        <v>11.263746710512713</v>
      </c>
      <c r="P318" s="3">
        <f t="shared" si="45"/>
        <v>0.08878040546372346</v>
      </c>
      <c r="Q318" s="3">
        <f>IF(ISNUMBER(P318),SUMIF(A:A,A318,P:P),"")</f>
        <v>0.9275851716594853</v>
      </c>
      <c r="R318" s="3">
        <f t="shared" si="46"/>
        <v>0.09571132460525637</v>
      </c>
      <c r="S318" s="8">
        <f t="shared" si="47"/>
        <v>10.448084425999898</v>
      </c>
    </row>
    <row r="319" spans="1:19" ht="15">
      <c r="A319" s="1">
        <v>38</v>
      </c>
      <c r="B319" s="5">
        <v>0.75</v>
      </c>
      <c r="C319" s="1" t="s">
        <v>378</v>
      </c>
      <c r="D319" s="1">
        <v>8</v>
      </c>
      <c r="E319" s="1">
        <v>8</v>
      </c>
      <c r="F319" s="1" t="s">
        <v>420</v>
      </c>
      <c r="G319" s="2">
        <v>51.6194333333333</v>
      </c>
      <c r="H319" s="6">
        <f>1+_xlfn.COUNTIFS(A:A,A319,O:O,"&lt;"&amp;O319)</f>
        <v>5</v>
      </c>
      <c r="I319" s="2">
        <f>_xlfn.AVERAGEIF(A:A,A319,G:G)</f>
        <v>52.68590833333334</v>
      </c>
      <c r="J319" s="2">
        <f t="shared" si="40"/>
        <v>-1.0664750000000396</v>
      </c>
      <c r="K319" s="2">
        <f t="shared" si="41"/>
        <v>88.93352499999996</v>
      </c>
      <c r="L319" s="2">
        <f t="shared" si="42"/>
        <v>207.68271366518258</v>
      </c>
      <c r="M319" s="2">
        <f>SUMIF(A:A,A319,L:L)</f>
        <v>2370.7148485844577</v>
      </c>
      <c r="N319" s="3">
        <f t="shared" si="43"/>
        <v>0.0876034137083964</v>
      </c>
      <c r="O319" s="7">
        <f t="shared" si="44"/>
        <v>11.415080276764995</v>
      </c>
      <c r="P319" s="3">
        <f t="shared" si="45"/>
        <v>0.0876034137083964</v>
      </c>
      <c r="Q319" s="3">
        <f>IF(ISNUMBER(P319),SUMIF(A:A,A319,P:P),"")</f>
        <v>0.9275851716594853</v>
      </c>
      <c r="R319" s="3">
        <f t="shared" si="46"/>
        <v>0.09444244731906457</v>
      </c>
      <c r="S319" s="8">
        <f t="shared" si="47"/>
        <v>10.588459198029863</v>
      </c>
    </row>
    <row r="320" spans="1:19" ht="15">
      <c r="A320" s="1">
        <v>38</v>
      </c>
      <c r="B320" s="5">
        <v>0.75</v>
      </c>
      <c r="C320" s="1" t="s">
        <v>378</v>
      </c>
      <c r="D320" s="1">
        <v>8</v>
      </c>
      <c r="E320" s="1">
        <v>7</v>
      </c>
      <c r="F320" s="1" t="s">
        <v>419</v>
      </c>
      <c r="G320" s="2">
        <v>30.9905666666667</v>
      </c>
      <c r="H320" s="6">
        <f>1+_xlfn.COUNTIFS(A:A,A320,O:O,"&lt;"&amp;O320)</f>
        <v>8</v>
      </c>
      <c r="I320" s="2">
        <f>_xlfn.AVERAGEIF(A:A,A320,G:G)</f>
        <v>52.68590833333334</v>
      </c>
      <c r="J320" s="2">
        <f t="shared" si="40"/>
        <v>-21.695341666666636</v>
      </c>
      <c r="K320" s="2">
        <f t="shared" si="41"/>
        <v>68.30465833333336</v>
      </c>
      <c r="L320" s="2">
        <f t="shared" si="42"/>
        <v>60.23656138860875</v>
      </c>
      <c r="M320" s="2">
        <f>SUMIF(A:A,A320,L:L)</f>
        <v>2370.7148485844577</v>
      </c>
      <c r="N320" s="3">
        <f t="shared" si="43"/>
        <v>0.02540860678566033</v>
      </c>
      <c r="O320" s="7">
        <f t="shared" si="44"/>
        <v>39.35674271461286</v>
      </c>
      <c r="P320" s="3">
        <f t="shared" si="45"/>
      </c>
      <c r="Q320" s="3">
        <f>IF(ISNUMBER(P320),SUMIF(A:A,A320,P:P),"")</f>
      </c>
      <c r="R320" s="3">
        <f t="shared" si="46"/>
      </c>
      <c r="S320" s="8">
        <f t="shared" si="47"/>
      </c>
    </row>
    <row r="321" spans="1:19" ht="15">
      <c r="A321" s="1">
        <v>38</v>
      </c>
      <c r="B321" s="5">
        <v>0.75</v>
      </c>
      <c r="C321" s="1" t="s">
        <v>378</v>
      </c>
      <c r="D321" s="1">
        <v>8</v>
      </c>
      <c r="E321" s="1">
        <v>9</v>
      </c>
      <c r="F321" s="1" t="s">
        <v>421</v>
      </c>
      <c r="G321" s="2">
        <v>45.0379</v>
      </c>
      <c r="H321" s="6">
        <f>1+_xlfn.COUNTIFS(A:A,A321,O:O,"&lt;"&amp;O321)</f>
        <v>6</v>
      </c>
      <c r="I321" s="2">
        <f>_xlfn.AVERAGEIF(A:A,A321,G:G)</f>
        <v>52.68590833333334</v>
      </c>
      <c r="J321" s="2">
        <f t="shared" si="40"/>
        <v>-7.648008333333337</v>
      </c>
      <c r="K321" s="2">
        <f t="shared" si="41"/>
        <v>82.35199166666666</v>
      </c>
      <c r="L321" s="2">
        <f t="shared" si="42"/>
        <v>139.92680997272512</v>
      </c>
      <c r="M321" s="2">
        <f>SUMIF(A:A,A321,L:L)</f>
        <v>2370.7148485844577</v>
      </c>
      <c r="N321" s="3">
        <f t="shared" si="43"/>
        <v>0.059023045330093046</v>
      </c>
      <c r="O321" s="7">
        <f t="shared" si="44"/>
        <v>16.942534808351333</v>
      </c>
      <c r="P321" s="3">
        <f t="shared" si="45"/>
        <v>0.059023045330093046</v>
      </c>
      <c r="Q321" s="3">
        <f>IF(ISNUMBER(P321),SUMIF(A:A,A321,P:P),"")</f>
        <v>0.9275851716594853</v>
      </c>
      <c r="R321" s="3">
        <f t="shared" si="46"/>
        <v>0.06363086337882974</v>
      </c>
      <c r="S321" s="8">
        <f t="shared" si="47"/>
        <v>15.715644058551376</v>
      </c>
    </row>
    <row r="322" spans="1:19" ht="15">
      <c r="A322" s="1">
        <v>38</v>
      </c>
      <c r="B322" s="5">
        <v>0.75</v>
      </c>
      <c r="C322" s="1" t="s">
        <v>378</v>
      </c>
      <c r="D322" s="1">
        <v>8</v>
      </c>
      <c r="E322" s="1">
        <v>11</v>
      </c>
      <c r="F322" s="1" t="s">
        <v>422</v>
      </c>
      <c r="G322" s="2">
        <v>41.2437666666667</v>
      </c>
      <c r="H322" s="6">
        <f>1+_xlfn.COUNTIFS(A:A,A322,O:O,"&lt;"&amp;O322)</f>
        <v>7</v>
      </c>
      <c r="I322" s="2">
        <f>_xlfn.AVERAGEIF(A:A,A322,G:G)</f>
        <v>52.68590833333334</v>
      </c>
      <c r="J322" s="2">
        <f t="shared" si="40"/>
        <v>-11.442141666666636</v>
      </c>
      <c r="K322" s="2">
        <f t="shared" si="41"/>
        <v>78.55785833333337</v>
      </c>
      <c r="L322" s="2">
        <f t="shared" si="42"/>
        <v>111.43834741594422</v>
      </c>
      <c r="M322" s="2">
        <f>SUMIF(A:A,A322,L:L)</f>
        <v>2370.7148485844577</v>
      </c>
      <c r="N322" s="3">
        <f t="shared" si="43"/>
        <v>0.04700622155485444</v>
      </c>
      <c r="O322" s="7">
        <f t="shared" si="44"/>
        <v>21.273779659848618</v>
      </c>
      <c r="P322" s="3">
        <f t="shared" si="45"/>
      </c>
      <c r="Q322" s="3">
        <f>IF(ISNUMBER(P322),SUMIF(A:A,A322,P:P),"")</f>
      </c>
      <c r="R322" s="3">
        <f t="shared" si="46"/>
      </c>
      <c r="S322" s="8">
        <f t="shared" si="47"/>
      </c>
    </row>
    <row r="323" spans="1:19" ht="15">
      <c r="A323" s="1">
        <v>30</v>
      </c>
      <c r="B323" s="5">
        <v>0.7527777777777778</v>
      </c>
      <c r="C323" s="1" t="s">
        <v>347</v>
      </c>
      <c r="D323" s="1">
        <v>6</v>
      </c>
      <c r="E323" s="1">
        <v>6</v>
      </c>
      <c r="F323" s="1" t="s">
        <v>358</v>
      </c>
      <c r="G323" s="2">
        <v>61.4485333333333</v>
      </c>
      <c r="H323" s="6">
        <f>1+_xlfn.COUNTIFS(A:A,A323,O:O,"&lt;"&amp;O323)</f>
        <v>1</v>
      </c>
      <c r="I323" s="2">
        <f>_xlfn.AVERAGEIF(A:A,A323,G:G)</f>
        <v>47.99147142857142</v>
      </c>
      <c r="J323" s="2">
        <f aca="true" t="shared" si="48" ref="J323:J376">G323-I323</f>
        <v>13.45706190476188</v>
      </c>
      <c r="K323" s="2">
        <f aca="true" t="shared" si="49" ref="K323:K376">90+J323</f>
        <v>103.45706190476187</v>
      </c>
      <c r="L323" s="2">
        <f aca="true" t="shared" si="50" ref="L323:L376">EXP(0.06*K323)</f>
        <v>496.42068092898154</v>
      </c>
      <c r="M323" s="2">
        <f>SUMIF(A:A,A323,L:L)</f>
        <v>1891.787613443041</v>
      </c>
      <c r="N323" s="3">
        <f aca="true" t="shared" si="51" ref="N323:N376">L323/M323</f>
        <v>0.26240825206879287</v>
      </c>
      <c r="O323" s="7">
        <f aca="true" t="shared" si="52" ref="O323:O376">1/N323</f>
        <v>3.810855764314303</v>
      </c>
      <c r="P323" s="3">
        <f aca="true" t="shared" si="53" ref="P323:P376">IF(O323&gt;21,"",N323)</f>
        <v>0.26240825206879287</v>
      </c>
      <c r="Q323" s="3">
        <f>IF(ISNUMBER(P323),SUMIF(A:A,A323,P:P),"")</f>
        <v>0.9684965360954916</v>
      </c>
      <c r="R323" s="3">
        <f aca="true" t="shared" si="54" ref="R323:R376">_xlfn.IFERROR(P323*(1/Q323),"")</f>
        <v>0.27094392420513524</v>
      </c>
      <c r="S323" s="8">
        <f aca="true" t="shared" si="55" ref="S323:S376">_xlfn.IFERROR(1/R323,"")</f>
        <v>3.6908006072979394</v>
      </c>
    </row>
    <row r="324" spans="1:19" ht="15">
      <c r="A324" s="1">
        <v>30</v>
      </c>
      <c r="B324" s="5">
        <v>0.7527777777777778</v>
      </c>
      <c r="C324" s="1" t="s">
        <v>347</v>
      </c>
      <c r="D324" s="1">
        <v>6</v>
      </c>
      <c r="E324" s="1">
        <v>4</v>
      </c>
      <c r="F324" s="1" t="s">
        <v>356</v>
      </c>
      <c r="G324" s="2">
        <v>56.798966666666594</v>
      </c>
      <c r="H324" s="6">
        <f>1+_xlfn.COUNTIFS(A:A,A324,O:O,"&lt;"&amp;O324)</f>
        <v>2</v>
      </c>
      <c r="I324" s="2">
        <f>_xlfn.AVERAGEIF(A:A,A324,G:G)</f>
        <v>47.99147142857142</v>
      </c>
      <c r="J324" s="2">
        <f t="shared" si="48"/>
        <v>8.807495238095171</v>
      </c>
      <c r="K324" s="2">
        <f t="shared" si="49"/>
        <v>98.80749523809517</v>
      </c>
      <c r="L324" s="2">
        <f t="shared" si="50"/>
        <v>375.5718186443016</v>
      </c>
      <c r="M324" s="2">
        <f>SUMIF(A:A,A324,L:L)</f>
        <v>1891.787613443041</v>
      </c>
      <c r="N324" s="3">
        <f t="shared" si="51"/>
        <v>0.19852747527020928</v>
      </c>
      <c r="O324" s="7">
        <f t="shared" si="52"/>
        <v>5.037086169755257</v>
      </c>
      <c r="P324" s="3">
        <f t="shared" si="53"/>
        <v>0.19852747527020928</v>
      </c>
      <c r="Q324" s="3">
        <f>IF(ISNUMBER(P324),SUMIF(A:A,A324,P:P),"")</f>
        <v>0.9684965360954916</v>
      </c>
      <c r="R324" s="3">
        <f t="shared" si="54"/>
        <v>0.20498521974128664</v>
      </c>
      <c r="S324" s="8">
        <f t="shared" si="55"/>
        <v>4.878400507422474</v>
      </c>
    </row>
    <row r="325" spans="1:19" ht="15">
      <c r="A325" s="1">
        <v>30</v>
      </c>
      <c r="B325" s="5">
        <v>0.7527777777777778</v>
      </c>
      <c r="C325" s="1" t="s">
        <v>347</v>
      </c>
      <c r="D325" s="1">
        <v>6</v>
      </c>
      <c r="E325" s="1">
        <v>5</v>
      </c>
      <c r="F325" s="1" t="s">
        <v>357</v>
      </c>
      <c r="G325" s="2">
        <v>55.4403666666667</v>
      </c>
      <c r="H325" s="6">
        <f>1+_xlfn.COUNTIFS(A:A,A325,O:O,"&lt;"&amp;O325)</f>
        <v>3</v>
      </c>
      <c r="I325" s="2">
        <f>_xlfn.AVERAGEIF(A:A,A325,G:G)</f>
        <v>47.99147142857142</v>
      </c>
      <c r="J325" s="2">
        <f t="shared" si="48"/>
        <v>7.448895238095275</v>
      </c>
      <c r="K325" s="2">
        <f t="shared" si="49"/>
        <v>97.44889523809528</v>
      </c>
      <c r="L325" s="2">
        <f t="shared" si="50"/>
        <v>346.17129135879514</v>
      </c>
      <c r="M325" s="2">
        <f>SUMIF(A:A,A325,L:L)</f>
        <v>1891.787613443041</v>
      </c>
      <c r="N325" s="3">
        <f t="shared" si="51"/>
        <v>0.18298633995640012</v>
      </c>
      <c r="O325" s="7">
        <f t="shared" si="52"/>
        <v>5.464888801198321</v>
      </c>
      <c r="P325" s="3">
        <f t="shared" si="53"/>
        <v>0.18298633995640012</v>
      </c>
      <c r="Q325" s="3">
        <f>IF(ISNUMBER(P325),SUMIF(A:A,A325,P:P),"")</f>
        <v>0.9684965360954916</v>
      </c>
      <c r="R325" s="3">
        <f t="shared" si="54"/>
        <v>0.18893855903100318</v>
      </c>
      <c r="S325" s="8">
        <f t="shared" si="55"/>
        <v>5.292725874107617</v>
      </c>
    </row>
    <row r="326" spans="1:19" ht="15">
      <c r="A326" s="1">
        <v>30</v>
      </c>
      <c r="B326" s="5">
        <v>0.7527777777777778</v>
      </c>
      <c r="C326" s="1" t="s">
        <v>347</v>
      </c>
      <c r="D326" s="1">
        <v>6</v>
      </c>
      <c r="E326" s="1">
        <v>9</v>
      </c>
      <c r="F326" s="1" t="s">
        <v>360</v>
      </c>
      <c r="G326" s="2">
        <v>51.381</v>
      </c>
      <c r="H326" s="6">
        <f>1+_xlfn.COUNTIFS(A:A,A326,O:O,"&lt;"&amp;O326)</f>
        <v>4</v>
      </c>
      <c r="I326" s="2">
        <f>_xlfn.AVERAGEIF(A:A,A326,G:G)</f>
        <v>47.99147142857142</v>
      </c>
      <c r="J326" s="2">
        <f t="shared" si="48"/>
        <v>3.3895285714285777</v>
      </c>
      <c r="K326" s="2">
        <f t="shared" si="49"/>
        <v>93.38952857142857</v>
      </c>
      <c r="L326" s="2">
        <f t="shared" si="50"/>
        <v>271.33974690191326</v>
      </c>
      <c r="M326" s="2">
        <f>SUMIF(A:A,A326,L:L)</f>
        <v>1891.787613443041</v>
      </c>
      <c r="N326" s="3">
        <f t="shared" si="51"/>
        <v>0.14343034332912072</v>
      </c>
      <c r="O326" s="7">
        <f t="shared" si="52"/>
        <v>6.972025422161627</v>
      </c>
      <c r="P326" s="3">
        <f t="shared" si="53"/>
        <v>0.14343034332912072</v>
      </c>
      <c r="Q326" s="3">
        <f>IF(ISNUMBER(P326),SUMIF(A:A,A326,P:P),"")</f>
        <v>0.9684965360954916</v>
      </c>
      <c r="R326" s="3">
        <f t="shared" si="54"/>
        <v>0.14809587642653047</v>
      </c>
      <c r="S326" s="8">
        <f t="shared" si="55"/>
        <v>6.752382470933243</v>
      </c>
    </row>
    <row r="327" spans="1:19" ht="15">
      <c r="A327" s="1">
        <v>30</v>
      </c>
      <c r="B327" s="5">
        <v>0.7527777777777778</v>
      </c>
      <c r="C327" s="1" t="s">
        <v>347</v>
      </c>
      <c r="D327" s="1">
        <v>6</v>
      </c>
      <c r="E327" s="1">
        <v>2</v>
      </c>
      <c r="F327" s="1" t="s">
        <v>354</v>
      </c>
      <c r="G327" s="2">
        <v>49.156933333333406</v>
      </c>
      <c r="H327" s="6">
        <f>1+_xlfn.COUNTIFS(A:A,A327,O:O,"&lt;"&amp;O327)</f>
        <v>5</v>
      </c>
      <c r="I327" s="2">
        <f>_xlfn.AVERAGEIF(A:A,A327,G:G)</f>
        <v>47.99147142857142</v>
      </c>
      <c r="J327" s="2">
        <f t="shared" si="48"/>
        <v>1.1654619047619832</v>
      </c>
      <c r="K327" s="2">
        <f t="shared" si="49"/>
        <v>91.16546190476198</v>
      </c>
      <c r="L327" s="2">
        <f t="shared" si="50"/>
        <v>237.44302840189613</v>
      </c>
      <c r="M327" s="2">
        <f>SUMIF(A:A,A327,L:L)</f>
        <v>1891.787613443041</v>
      </c>
      <c r="N327" s="3">
        <f t="shared" si="51"/>
        <v>0.1255125188021246</v>
      </c>
      <c r="O327" s="7">
        <f t="shared" si="52"/>
        <v>7.967332737354583</v>
      </c>
      <c r="P327" s="3">
        <f t="shared" si="53"/>
        <v>0.1255125188021246</v>
      </c>
      <c r="Q327" s="3">
        <f>IF(ISNUMBER(P327),SUMIF(A:A,A327,P:P),"")</f>
        <v>0.9684965360954916</v>
      </c>
      <c r="R327" s="3">
        <f t="shared" si="54"/>
        <v>0.1295952170444824</v>
      </c>
      <c r="S327" s="8">
        <f t="shared" si="55"/>
        <v>7.716334158048124</v>
      </c>
    </row>
    <row r="328" spans="1:19" ht="15">
      <c r="A328" s="1">
        <v>30</v>
      </c>
      <c r="B328" s="5">
        <v>0.7527777777777778</v>
      </c>
      <c r="C328" s="1" t="s">
        <v>347</v>
      </c>
      <c r="D328" s="1">
        <v>6</v>
      </c>
      <c r="E328" s="1">
        <v>3</v>
      </c>
      <c r="F328" s="1" t="s">
        <v>355</v>
      </c>
      <c r="G328" s="2">
        <v>26.118466666666702</v>
      </c>
      <c r="H328" s="6">
        <f>1+_xlfn.COUNTIFS(A:A,A328,O:O,"&lt;"&amp;O328)</f>
        <v>7</v>
      </c>
      <c r="I328" s="2">
        <f>_xlfn.AVERAGEIF(A:A,A328,G:G)</f>
        <v>47.99147142857142</v>
      </c>
      <c r="J328" s="2">
        <f t="shared" si="48"/>
        <v>-21.87300476190472</v>
      </c>
      <c r="K328" s="2">
        <f t="shared" si="49"/>
        <v>68.12699523809528</v>
      </c>
      <c r="L328" s="2">
        <f t="shared" si="50"/>
        <v>59.59786279509903</v>
      </c>
      <c r="M328" s="2">
        <f>SUMIF(A:A,A328,L:L)</f>
        <v>1891.787613443041</v>
      </c>
      <c r="N328" s="3">
        <f t="shared" si="51"/>
        <v>0.03150346390450846</v>
      </c>
      <c r="O328" s="7">
        <f t="shared" si="52"/>
        <v>31.74254117042952</v>
      </c>
      <c r="P328" s="3">
        <f t="shared" si="53"/>
      </c>
      <c r="Q328" s="3">
        <f>IF(ISNUMBER(P328),SUMIF(A:A,A328,P:P),"")</f>
      </c>
      <c r="R328" s="3">
        <f t="shared" si="54"/>
      </c>
      <c r="S328" s="8">
        <f t="shared" si="55"/>
      </c>
    </row>
    <row r="329" spans="1:19" ht="15">
      <c r="A329" s="1">
        <v>30</v>
      </c>
      <c r="B329" s="5">
        <v>0.7527777777777778</v>
      </c>
      <c r="C329" s="1" t="s">
        <v>347</v>
      </c>
      <c r="D329" s="1">
        <v>6</v>
      </c>
      <c r="E329" s="1">
        <v>8</v>
      </c>
      <c r="F329" s="1" t="s">
        <v>359</v>
      </c>
      <c r="G329" s="2">
        <v>35.596033333333295</v>
      </c>
      <c r="H329" s="6">
        <f>1+_xlfn.COUNTIFS(A:A,A329,O:O,"&lt;"&amp;O329)</f>
        <v>6</v>
      </c>
      <c r="I329" s="2">
        <f>_xlfn.AVERAGEIF(A:A,A329,G:G)</f>
        <v>47.99147142857142</v>
      </c>
      <c r="J329" s="2">
        <f t="shared" si="48"/>
        <v>-12.395438095238127</v>
      </c>
      <c r="K329" s="2">
        <f t="shared" si="49"/>
        <v>77.60456190476188</v>
      </c>
      <c r="L329" s="2">
        <f t="shared" si="50"/>
        <v>105.24318441205438</v>
      </c>
      <c r="M329" s="2">
        <f>SUMIF(A:A,A329,L:L)</f>
        <v>1891.787613443041</v>
      </c>
      <c r="N329" s="3">
        <f t="shared" si="51"/>
        <v>0.055631606668844015</v>
      </c>
      <c r="O329" s="7">
        <f t="shared" si="52"/>
        <v>17.975393124140005</v>
      </c>
      <c r="P329" s="3">
        <f t="shared" si="53"/>
        <v>0.055631606668844015</v>
      </c>
      <c r="Q329" s="3">
        <f>IF(ISNUMBER(P329),SUMIF(A:A,A329,P:P),"")</f>
        <v>0.9684965360954916</v>
      </c>
      <c r="R329" s="3">
        <f t="shared" si="54"/>
        <v>0.05744120355156218</v>
      </c>
      <c r="S329" s="8">
        <f t="shared" si="55"/>
        <v>17.40910597568431</v>
      </c>
    </row>
    <row r="330" spans="1:19" ht="15">
      <c r="A330" s="1">
        <v>1</v>
      </c>
      <c r="B330" s="5">
        <v>0.7541666666666668</v>
      </c>
      <c r="C330" s="1" t="s">
        <v>24</v>
      </c>
      <c r="D330" s="1">
        <v>1</v>
      </c>
      <c r="E330" s="1">
        <v>2</v>
      </c>
      <c r="F330" s="1" t="s">
        <v>26</v>
      </c>
      <c r="G330" s="2">
        <v>77.2925666666667</v>
      </c>
      <c r="H330" s="6">
        <f>1+_xlfn.COUNTIFS(A:A,A330,O:O,"&lt;"&amp;O330)</f>
        <v>1</v>
      </c>
      <c r="I330" s="2">
        <f>_xlfn.AVERAGEIF(A:A,A330,G:G)</f>
        <v>49.506199999999986</v>
      </c>
      <c r="J330" s="2">
        <f t="shared" si="48"/>
        <v>27.786366666666716</v>
      </c>
      <c r="K330" s="2">
        <f t="shared" si="49"/>
        <v>117.78636666666671</v>
      </c>
      <c r="L330" s="2">
        <f t="shared" si="50"/>
        <v>1172.8383146737845</v>
      </c>
      <c r="M330" s="2">
        <f>SUMIF(A:A,A330,L:L)</f>
        <v>2676.1648426059387</v>
      </c>
      <c r="N330" s="3">
        <f t="shared" si="51"/>
        <v>0.4382533900758232</v>
      </c>
      <c r="O330" s="7">
        <f t="shared" si="52"/>
        <v>2.281784973362072</v>
      </c>
      <c r="P330" s="3">
        <f t="shared" si="53"/>
        <v>0.4382533900758232</v>
      </c>
      <c r="Q330" s="3">
        <f>IF(ISNUMBER(P330),SUMIF(A:A,A330,P:P),"")</f>
        <v>0.949501209575637</v>
      </c>
      <c r="R330" s="3">
        <f t="shared" si="54"/>
        <v>0.4615616975060969</v>
      </c>
      <c r="S330" s="8">
        <f t="shared" si="55"/>
        <v>2.1665575921988</v>
      </c>
    </row>
    <row r="331" spans="1:19" ht="15">
      <c r="A331" s="1">
        <v>1</v>
      </c>
      <c r="B331" s="5">
        <v>0.7541666666666668</v>
      </c>
      <c r="C331" s="1" t="s">
        <v>24</v>
      </c>
      <c r="D331" s="1">
        <v>1</v>
      </c>
      <c r="E331" s="1">
        <v>1</v>
      </c>
      <c r="F331" s="1" t="s">
        <v>25</v>
      </c>
      <c r="G331" s="2">
        <v>61.1588</v>
      </c>
      <c r="H331" s="6">
        <f>1+_xlfn.COUNTIFS(A:A,A331,O:O,"&lt;"&amp;O331)</f>
        <v>2</v>
      </c>
      <c r="I331" s="2">
        <f>_xlfn.AVERAGEIF(A:A,A331,G:G)</f>
        <v>49.506199999999986</v>
      </c>
      <c r="J331" s="2">
        <f t="shared" si="48"/>
        <v>11.652600000000014</v>
      </c>
      <c r="K331" s="2">
        <f t="shared" si="49"/>
        <v>101.6526</v>
      </c>
      <c r="L331" s="2">
        <f t="shared" si="50"/>
        <v>445.48162488017107</v>
      </c>
      <c r="M331" s="2">
        <f>SUMIF(A:A,A331,L:L)</f>
        <v>2676.1648426059387</v>
      </c>
      <c r="N331" s="3">
        <f t="shared" si="51"/>
        <v>0.1664626998262108</v>
      </c>
      <c r="O331" s="7">
        <f t="shared" si="52"/>
        <v>6.007351803401079</v>
      </c>
      <c r="P331" s="3">
        <f t="shared" si="53"/>
        <v>0.1664626998262108</v>
      </c>
      <c r="Q331" s="3">
        <f>IF(ISNUMBER(P331),SUMIF(A:A,A331,P:P),"")</f>
        <v>0.949501209575637</v>
      </c>
      <c r="R331" s="3">
        <f t="shared" si="54"/>
        <v>0.17531594288395738</v>
      </c>
      <c r="S331" s="8">
        <f t="shared" si="55"/>
        <v>5.703987803675709</v>
      </c>
    </row>
    <row r="332" spans="1:19" ht="15">
      <c r="A332" s="1">
        <v>1</v>
      </c>
      <c r="B332" s="5">
        <v>0.7541666666666668</v>
      </c>
      <c r="C332" s="1" t="s">
        <v>24</v>
      </c>
      <c r="D332" s="1">
        <v>1</v>
      </c>
      <c r="E332" s="1">
        <v>3</v>
      </c>
      <c r="F332" s="1" t="s">
        <v>27</v>
      </c>
      <c r="G332" s="2">
        <v>54.212566666666696</v>
      </c>
      <c r="H332" s="6">
        <f>1+_xlfn.COUNTIFS(A:A,A332,O:O,"&lt;"&amp;O332)</f>
        <v>3</v>
      </c>
      <c r="I332" s="2">
        <f>_xlfn.AVERAGEIF(A:A,A332,G:G)</f>
        <v>49.506199999999986</v>
      </c>
      <c r="J332" s="2">
        <f t="shared" si="48"/>
        <v>4.70636666666671</v>
      </c>
      <c r="K332" s="2">
        <f t="shared" si="49"/>
        <v>94.70636666666671</v>
      </c>
      <c r="L332" s="2">
        <f t="shared" si="50"/>
        <v>293.64806721130304</v>
      </c>
      <c r="M332" s="2">
        <f>SUMIF(A:A,A332,L:L)</f>
        <v>2676.1648426059387</v>
      </c>
      <c r="N332" s="3">
        <f t="shared" si="51"/>
        <v>0.10972719712039887</v>
      </c>
      <c r="O332" s="7">
        <f t="shared" si="52"/>
        <v>9.113510836358497</v>
      </c>
      <c r="P332" s="3">
        <f t="shared" si="53"/>
        <v>0.10972719712039887</v>
      </c>
      <c r="Q332" s="3">
        <f>IF(ISNUMBER(P332),SUMIF(A:A,A332,P:P),"")</f>
        <v>0.949501209575637</v>
      </c>
      <c r="R332" s="3">
        <f t="shared" si="54"/>
        <v>0.11556298824457478</v>
      </c>
      <c r="S332" s="8">
        <f t="shared" si="55"/>
        <v>8.653289562603067</v>
      </c>
    </row>
    <row r="333" spans="1:19" ht="15">
      <c r="A333" s="1">
        <v>1</v>
      </c>
      <c r="B333" s="5">
        <v>0.7541666666666668</v>
      </c>
      <c r="C333" s="1" t="s">
        <v>24</v>
      </c>
      <c r="D333" s="1">
        <v>1</v>
      </c>
      <c r="E333" s="1">
        <v>4</v>
      </c>
      <c r="F333" s="1" t="s">
        <v>28</v>
      </c>
      <c r="G333" s="2">
        <v>52.7439</v>
      </c>
      <c r="H333" s="6">
        <f>1+_xlfn.COUNTIFS(A:A,A333,O:O,"&lt;"&amp;O333)</f>
        <v>4</v>
      </c>
      <c r="I333" s="2">
        <f>_xlfn.AVERAGEIF(A:A,A333,G:G)</f>
        <v>49.506199999999986</v>
      </c>
      <c r="J333" s="2">
        <f t="shared" si="48"/>
        <v>3.237700000000011</v>
      </c>
      <c r="K333" s="2">
        <f t="shared" si="49"/>
        <v>93.23770000000002</v>
      </c>
      <c r="L333" s="2">
        <f t="shared" si="50"/>
        <v>268.87914404423987</v>
      </c>
      <c r="M333" s="2">
        <f>SUMIF(A:A,A333,L:L)</f>
        <v>2676.1648426059387</v>
      </c>
      <c r="N333" s="3">
        <f t="shared" si="51"/>
        <v>0.10047181689391617</v>
      </c>
      <c r="O333" s="7">
        <f t="shared" si="52"/>
        <v>9.953039876404908</v>
      </c>
      <c r="P333" s="3">
        <f t="shared" si="53"/>
        <v>0.10047181689391617</v>
      </c>
      <c r="Q333" s="3">
        <f>IF(ISNUMBER(P333),SUMIF(A:A,A333,P:P),"")</f>
        <v>0.949501209575637</v>
      </c>
      <c r="R333" s="3">
        <f t="shared" si="54"/>
        <v>0.10581536482593877</v>
      </c>
      <c r="S333" s="8">
        <f t="shared" si="55"/>
        <v>9.45042340160101</v>
      </c>
    </row>
    <row r="334" spans="1:19" ht="15">
      <c r="A334" s="1">
        <v>1</v>
      </c>
      <c r="B334" s="5">
        <v>0.7541666666666668</v>
      </c>
      <c r="C334" s="1" t="s">
        <v>24</v>
      </c>
      <c r="D334" s="1">
        <v>1</v>
      </c>
      <c r="E334" s="1">
        <v>7</v>
      </c>
      <c r="F334" s="1" t="s">
        <v>31</v>
      </c>
      <c r="G334" s="2">
        <v>46.3782999999999</v>
      </c>
      <c r="H334" s="6">
        <f>1+_xlfn.COUNTIFS(A:A,A334,O:O,"&lt;"&amp;O334)</f>
        <v>5</v>
      </c>
      <c r="I334" s="2">
        <f>_xlfn.AVERAGEIF(A:A,A334,G:G)</f>
        <v>49.506199999999986</v>
      </c>
      <c r="J334" s="2">
        <f t="shared" si="48"/>
        <v>-3.127900000000082</v>
      </c>
      <c r="K334" s="2">
        <f t="shared" si="49"/>
        <v>86.87209999999992</v>
      </c>
      <c r="L334" s="2">
        <f t="shared" si="50"/>
        <v>183.52043065201207</v>
      </c>
      <c r="M334" s="2">
        <f>SUMIF(A:A,A334,L:L)</f>
        <v>2676.1648426059387</v>
      </c>
      <c r="N334" s="3">
        <f t="shared" si="51"/>
        <v>0.06857590673424566</v>
      </c>
      <c r="O334" s="7">
        <f t="shared" si="52"/>
        <v>14.582381008468923</v>
      </c>
      <c r="P334" s="3">
        <f t="shared" si="53"/>
        <v>0.06857590673424566</v>
      </c>
      <c r="Q334" s="3">
        <f>IF(ISNUMBER(P334),SUMIF(A:A,A334,P:P),"")</f>
        <v>0.949501209575637</v>
      </c>
      <c r="R334" s="3">
        <f t="shared" si="54"/>
        <v>0.07222308517636798</v>
      </c>
      <c r="S334" s="8">
        <f t="shared" si="55"/>
        <v>13.84598840603404</v>
      </c>
    </row>
    <row r="335" spans="1:19" ht="15">
      <c r="A335" s="1">
        <v>1</v>
      </c>
      <c r="B335" s="5">
        <v>0.7541666666666668</v>
      </c>
      <c r="C335" s="1" t="s">
        <v>24</v>
      </c>
      <c r="D335" s="1">
        <v>1</v>
      </c>
      <c r="E335" s="1">
        <v>6</v>
      </c>
      <c r="F335" s="1" t="s">
        <v>30</v>
      </c>
      <c r="G335" s="2">
        <v>45.742766666666604</v>
      </c>
      <c r="H335" s="6">
        <f>1+_xlfn.COUNTIFS(A:A,A335,O:O,"&lt;"&amp;O335)</f>
        <v>6</v>
      </c>
      <c r="I335" s="2">
        <f>_xlfn.AVERAGEIF(A:A,A335,G:G)</f>
        <v>49.506199999999986</v>
      </c>
      <c r="J335" s="2">
        <f t="shared" si="48"/>
        <v>-3.7634333333333814</v>
      </c>
      <c r="K335" s="2">
        <f t="shared" si="49"/>
        <v>86.23656666666662</v>
      </c>
      <c r="L335" s="2">
        <f t="shared" si="50"/>
        <v>176.6541736166222</v>
      </c>
      <c r="M335" s="2">
        <f>SUMIF(A:A,A335,L:L)</f>
        <v>2676.1648426059387</v>
      </c>
      <c r="N335" s="3">
        <f t="shared" si="51"/>
        <v>0.06601019892504217</v>
      </c>
      <c r="O335" s="7">
        <f t="shared" si="52"/>
        <v>15.14917416224649</v>
      </c>
      <c r="P335" s="3">
        <f t="shared" si="53"/>
        <v>0.06601019892504217</v>
      </c>
      <c r="Q335" s="3">
        <f>IF(ISNUMBER(P335),SUMIF(A:A,A335,P:P),"")</f>
        <v>0.949501209575637</v>
      </c>
      <c r="R335" s="3">
        <f t="shared" si="54"/>
        <v>0.06952092136306418</v>
      </c>
      <c r="S335" s="8">
        <f t="shared" si="55"/>
        <v>14.384159191125029</v>
      </c>
    </row>
    <row r="336" spans="1:19" ht="15">
      <c r="A336" s="1">
        <v>1</v>
      </c>
      <c r="B336" s="5">
        <v>0.7541666666666668</v>
      </c>
      <c r="C336" s="1" t="s">
        <v>24</v>
      </c>
      <c r="D336" s="1">
        <v>1</v>
      </c>
      <c r="E336" s="1">
        <v>5</v>
      </c>
      <c r="F336" s="1" t="s">
        <v>29</v>
      </c>
      <c r="G336" s="2">
        <v>25.3023</v>
      </c>
      <c r="H336" s="6">
        <f>1+_xlfn.COUNTIFS(A:A,A336,O:O,"&lt;"&amp;O336)</f>
        <v>8</v>
      </c>
      <c r="I336" s="2">
        <f>_xlfn.AVERAGEIF(A:A,A336,G:G)</f>
        <v>49.506199999999986</v>
      </c>
      <c r="J336" s="2">
        <f t="shared" si="48"/>
        <v>-24.203899999999987</v>
      </c>
      <c r="K336" s="2">
        <f t="shared" si="49"/>
        <v>65.79610000000001</v>
      </c>
      <c r="L336" s="2">
        <f t="shared" si="50"/>
        <v>51.81947272724056</v>
      </c>
      <c r="M336" s="2">
        <f>SUMIF(A:A,A336,L:L)</f>
        <v>2676.1648426059387</v>
      </c>
      <c r="N336" s="3">
        <f t="shared" si="51"/>
        <v>0.01936333364157826</v>
      </c>
      <c r="O336" s="7">
        <f t="shared" si="52"/>
        <v>51.643999866465784</v>
      </c>
      <c r="P336" s="3">
        <f t="shared" si="53"/>
      </c>
      <c r="Q336" s="3">
        <f>IF(ISNUMBER(P336),SUMIF(A:A,A336,P:P),"")</f>
      </c>
      <c r="R336" s="3">
        <f t="shared" si="54"/>
      </c>
      <c r="S336" s="8">
        <f t="shared" si="55"/>
      </c>
    </row>
    <row r="337" spans="1:19" ht="15">
      <c r="A337" s="1">
        <v>1</v>
      </c>
      <c r="B337" s="5">
        <v>0.7541666666666668</v>
      </c>
      <c r="C337" s="1" t="s">
        <v>24</v>
      </c>
      <c r="D337" s="1">
        <v>1</v>
      </c>
      <c r="E337" s="1">
        <v>8</v>
      </c>
      <c r="F337" s="1" t="s">
        <v>32</v>
      </c>
      <c r="G337" s="2">
        <v>33.218399999999995</v>
      </c>
      <c r="H337" s="6">
        <f>1+_xlfn.COUNTIFS(A:A,A337,O:O,"&lt;"&amp;O337)</f>
        <v>7</v>
      </c>
      <c r="I337" s="2">
        <f>_xlfn.AVERAGEIF(A:A,A337,G:G)</f>
        <v>49.506199999999986</v>
      </c>
      <c r="J337" s="2">
        <f t="shared" si="48"/>
        <v>-16.28779999999999</v>
      </c>
      <c r="K337" s="2">
        <f t="shared" si="49"/>
        <v>73.71220000000001</v>
      </c>
      <c r="L337" s="2">
        <f t="shared" si="50"/>
        <v>83.32361480056534</v>
      </c>
      <c r="M337" s="2">
        <f>SUMIF(A:A,A337,L:L)</f>
        <v>2676.1648426059387</v>
      </c>
      <c r="N337" s="3">
        <f t="shared" si="51"/>
        <v>0.03113545678278482</v>
      </c>
      <c r="O337" s="7">
        <f t="shared" si="52"/>
        <v>32.11772375708046</v>
      </c>
      <c r="P337" s="3">
        <f t="shared" si="53"/>
      </c>
      <c r="Q337" s="3">
        <f>IF(ISNUMBER(P337),SUMIF(A:A,A337,P:P),"")</f>
      </c>
      <c r="R337" s="3">
        <f t="shared" si="54"/>
      </c>
      <c r="S337" s="8">
        <f t="shared" si="55"/>
      </c>
    </row>
    <row r="338" spans="1:19" ht="15">
      <c r="A338" s="1">
        <v>28</v>
      </c>
      <c r="B338" s="5">
        <v>0.7569444444444445</v>
      </c>
      <c r="C338" s="1" t="s">
        <v>270</v>
      </c>
      <c r="D338" s="1">
        <v>7</v>
      </c>
      <c r="E338" s="1">
        <v>7</v>
      </c>
      <c r="F338" s="1" t="s">
        <v>342</v>
      </c>
      <c r="G338" s="2">
        <v>75.7840333333333</v>
      </c>
      <c r="H338" s="6">
        <f>1+_xlfn.COUNTIFS(A:A,A338,O:O,"&lt;"&amp;O338)</f>
        <v>1</v>
      </c>
      <c r="I338" s="2">
        <f>_xlfn.AVERAGEIF(A:A,A338,G:G)</f>
        <v>50.295783333333326</v>
      </c>
      <c r="J338" s="2">
        <f t="shared" si="48"/>
        <v>25.488249999999972</v>
      </c>
      <c r="K338" s="2">
        <f t="shared" si="49"/>
        <v>115.48824999999997</v>
      </c>
      <c r="L338" s="2">
        <f t="shared" si="50"/>
        <v>1021.7733754098309</v>
      </c>
      <c r="M338" s="2">
        <f>SUMIF(A:A,A338,L:L)</f>
        <v>3007.4090025757446</v>
      </c>
      <c r="N338" s="3">
        <f t="shared" si="51"/>
        <v>0.33975205053077795</v>
      </c>
      <c r="O338" s="7">
        <f t="shared" si="52"/>
        <v>2.943322927522436</v>
      </c>
      <c r="P338" s="3">
        <f t="shared" si="53"/>
        <v>0.33975205053077795</v>
      </c>
      <c r="Q338" s="3">
        <f>IF(ISNUMBER(P338),SUMIF(A:A,A338,P:P),"")</f>
        <v>0.987624705719385</v>
      </c>
      <c r="R338" s="3">
        <f t="shared" si="54"/>
        <v>0.3440092664382093</v>
      </c>
      <c r="S338" s="8">
        <f t="shared" si="55"/>
        <v>2.9068984401314646</v>
      </c>
    </row>
    <row r="339" spans="1:19" ht="15">
      <c r="A339" s="1">
        <v>28</v>
      </c>
      <c r="B339" s="5">
        <v>0.7569444444444445</v>
      </c>
      <c r="C339" s="1" t="s">
        <v>270</v>
      </c>
      <c r="D339" s="1">
        <v>7</v>
      </c>
      <c r="E339" s="1">
        <v>4</v>
      </c>
      <c r="F339" s="1" t="s">
        <v>339</v>
      </c>
      <c r="G339" s="2">
        <v>61.06589999999999</v>
      </c>
      <c r="H339" s="6">
        <f>1+_xlfn.COUNTIFS(A:A,A339,O:O,"&lt;"&amp;O339)</f>
        <v>2</v>
      </c>
      <c r="I339" s="2">
        <f>_xlfn.AVERAGEIF(A:A,A339,G:G)</f>
        <v>50.295783333333326</v>
      </c>
      <c r="J339" s="2">
        <f t="shared" si="48"/>
        <v>10.770116666666667</v>
      </c>
      <c r="K339" s="2">
        <f t="shared" si="49"/>
        <v>100.77011666666667</v>
      </c>
      <c r="L339" s="2">
        <f t="shared" si="50"/>
        <v>422.5074162932606</v>
      </c>
      <c r="M339" s="2">
        <f>SUMIF(A:A,A339,L:L)</f>
        <v>3007.4090025757446</v>
      </c>
      <c r="N339" s="3">
        <f t="shared" si="51"/>
        <v>0.14048884469368722</v>
      </c>
      <c r="O339" s="7">
        <f t="shared" si="52"/>
        <v>7.118002871902998</v>
      </c>
      <c r="P339" s="3">
        <f t="shared" si="53"/>
        <v>0.14048884469368722</v>
      </c>
      <c r="Q339" s="3">
        <f>IF(ISNUMBER(P339),SUMIF(A:A,A339,P:P),"")</f>
        <v>0.987624705719385</v>
      </c>
      <c r="R339" s="3">
        <f t="shared" si="54"/>
        <v>0.14224922066054965</v>
      </c>
      <c r="S339" s="8">
        <f t="shared" si="55"/>
        <v>7.029915491672937</v>
      </c>
    </row>
    <row r="340" spans="1:19" ht="15">
      <c r="A340" s="1">
        <v>28</v>
      </c>
      <c r="B340" s="5">
        <v>0.7569444444444445</v>
      </c>
      <c r="C340" s="1" t="s">
        <v>270</v>
      </c>
      <c r="D340" s="1">
        <v>7</v>
      </c>
      <c r="E340" s="1">
        <v>6</v>
      </c>
      <c r="F340" s="1" t="s">
        <v>341</v>
      </c>
      <c r="G340" s="2">
        <v>58.77329999999999</v>
      </c>
      <c r="H340" s="6">
        <f>1+_xlfn.COUNTIFS(A:A,A340,O:O,"&lt;"&amp;O340)</f>
        <v>3</v>
      </c>
      <c r="I340" s="2">
        <f>_xlfn.AVERAGEIF(A:A,A340,G:G)</f>
        <v>50.295783333333326</v>
      </c>
      <c r="J340" s="2">
        <f t="shared" si="48"/>
        <v>8.477516666666666</v>
      </c>
      <c r="K340" s="2">
        <f t="shared" si="49"/>
        <v>98.47751666666667</v>
      </c>
      <c r="L340" s="2">
        <f t="shared" si="50"/>
        <v>368.2091061408189</v>
      </c>
      <c r="M340" s="2">
        <f>SUMIF(A:A,A340,L:L)</f>
        <v>3007.4090025757446</v>
      </c>
      <c r="N340" s="3">
        <f t="shared" si="51"/>
        <v>0.12243399744612728</v>
      </c>
      <c r="O340" s="7">
        <f t="shared" si="52"/>
        <v>8.167666014825778</v>
      </c>
      <c r="P340" s="3">
        <f t="shared" si="53"/>
        <v>0.12243399744612728</v>
      </c>
      <c r="Q340" s="3">
        <f>IF(ISNUMBER(P340),SUMIF(A:A,A340,P:P),"")</f>
        <v>0.987624705719385</v>
      </c>
      <c r="R340" s="3">
        <f t="shared" si="54"/>
        <v>0.12396813965578803</v>
      </c>
      <c r="S340" s="8">
        <f t="shared" si="55"/>
        <v>8.066588744306532</v>
      </c>
    </row>
    <row r="341" spans="1:19" ht="15">
      <c r="A341" s="1">
        <v>28</v>
      </c>
      <c r="B341" s="5">
        <v>0.7569444444444445</v>
      </c>
      <c r="C341" s="1" t="s">
        <v>270</v>
      </c>
      <c r="D341" s="1">
        <v>7</v>
      </c>
      <c r="E341" s="1">
        <v>3</v>
      </c>
      <c r="F341" s="1" t="s">
        <v>338</v>
      </c>
      <c r="G341" s="2">
        <v>52.2759333333333</v>
      </c>
      <c r="H341" s="6">
        <f>1+_xlfn.COUNTIFS(A:A,A341,O:O,"&lt;"&amp;O341)</f>
        <v>4</v>
      </c>
      <c r="I341" s="2">
        <f>_xlfn.AVERAGEIF(A:A,A341,G:G)</f>
        <v>50.295783333333326</v>
      </c>
      <c r="J341" s="2">
        <f t="shared" si="48"/>
        <v>1.9801499999999734</v>
      </c>
      <c r="K341" s="2">
        <f t="shared" si="49"/>
        <v>91.98014999999998</v>
      </c>
      <c r="L341" s="2">
        <f t="shared" si="50"/>
        <v>249.3378988414106</v>
      </c>
      <c r="M341" s="2">
        <f>SUMIF(A:A,A341,L:L)</f>
        <v>3007.4090025757446</v>
      </c>
      <c r="N341" s="3">
        <f t="shared" si="51"/>
        <v>0.08290787805312183</v>
      </c>
      <c r="O341" s="7">
        <f t="shared" si="52"/>
        <v>12.06157995455229</v>
      </c>
      <c r="P341" s="3">
        <f t="shared" si="53"/>
        <v>0.08290787805312183</v>
      </c>
      <c r="Q341" s="3">
        <f>IF(ISNUMBER(P341),SUMIF(A:A,A341,P:P),"")</f>
        <v>0.987624705719385</v>
      </c>
      <c r="R341" s="3">
        <f t="shared" si="54"/>
        <v>0.08394674371043787</v>
      </c>
      <c r="S341" s="8">
        <f t="shared" si="55"/>
        <v>11.912314353125538</v>
      </c>
    </row>
    <row r="342" spans="1:19" ht="15">
      <c r="A342" s="1">
        <v>28</v>
      </c>
      <c r="B342" s="5">
        <v>0.7569444444444445</v>
      </c>
      <c r="C342" s="1" t="s">
        <v>270</v>
      </c>
      <c r="D342" s="1">
        <v>7</v>
      </c>
      <c r="E342" s="1">
        <v>5</v>
      </c>
      <c r="F342" s="1" t="s">
        <v>340</v>
      </c>
      <c r="G342" s="2">
        <v>48.8746333333333</v>
      </c>
      <c r="H342" s="6">
        <f>1+_xlfn.COUNTIFS(A:A,A342,O:O,"&lt;"&amp;O342)</f>
        <v>5</v>
      </c>
      <c r="I342" s="2">
        <f>_xlfn.AVERAGEIF(A:A,A342,G:G)</f>
        <v>50.295783333333326</v>
      </c>
      <c r="J342" s="2">
        <f t="shared" si="48"/>
        <v>-1.4211500000000257</v>
      </c>
      <c r="K342" s="2">
        <f t="shared" si="49"/>
        <v>88.57884999999997</v>
      </c>
      <c r="L342" s="2">
        <f t="shared" si="50"/>
        <v>203.30981543198578</v>
      </c>
      <c r="M342" s="2">
        <f>SUMIF(A:A,A342,L:L)</f>
        <v>3007.4090025757446</v>
      </c>
      <c r="N342" s="3">
        <f t="shared" si="51"/>
        <v>0.06760298158908808</v>
      </c>
      <c r="O342" s="7">
        <f t="shared" si="52"/>
        <v>14.792246976299221</v>
      </c>
      <c r="P342" s="3">
        <f t="shared" si="53"/>
        <v>0.06760298158908808</v>
      </c>
      <c r="Q342" s="3">
        <f>IF(ISNUMBER(P342),SUMIF(A:A,A342,P:P),"")</f>
        <v>0.987624705719385</v>
      </c>
      <c r="R342" s="3">
        <f t="shared" si="54"/>
        <v>0.06845007136576856</v>
      </c>
      <c r="S342" s="8">
        <f t="shared" si="55"/>
        <v>14.609188566895982</v>
      </c>
    </row>
    <row r="343" spans="1:19" ht="15">
      <c r="A343" s="1">
        <v>28</v>
      </c>
      <c r="B343" s="5">
        <v>0.7569444444444445</v>
      </c>
      <c r="C343" s="1" t="s">
        <v>270</v>
      </c>
      <c r="D343" s="1">
        <v>7</v>
      </c>
      <c r="E343" s="1">
        <v>8</v>
      </c>
      <c r="F343" s="1" t="s">
        <v>343</v>
      </c>
      <c r="G343" s="2">
        <v>48.7942666666667</v>
      </c>
      <c r="H343" s="6">
        <f>1+_xlfn.COUNTIFS(A:A,A343,O:O,"&lt;"&amp;O343)</f>
        <v>6</v>
      </c>
      <c r="I343" s="2">
        <f>_xlfn.AVERAGEIF(A:A,A343,G:G)</f>
        <v>50.295783333333326</v>
      </c>
      <c r="J343" s="2">
        <f t="shared" si="48"/>
        <v>-1.5015166666666246</v>
      </c>
      <c r="K343" s="2">
        <f t="shared" si="49"/>
        <v>88.49848333333338</v>
      </c>
      <c r="L343" s="2">
        <f t="shared" si="50"/>
        <v>202.33181535517053</v>
      </c>
      <c r="M343" s="2">
        <f>SUMIF(A:A,A343,L:L)</f>
        <v>3007.4090025757446</v>
      </c>
      <c r="N343" s="3">
        <f t="shared" si="51"/>
        <v>0.06727778469169977</v>
      </c>
      <c r="O343" s="7">
        <f t="shared" si="52"/>
        <v>14.863747440295436</v>
      </c>
      <c r="P343" s="3">
        <f t="shared" si="53"/>
        <v>0.06727778469169977</v>
      </c>
      <c r="Q343" s="3">
        <f>IF(ISNUMBER(P343),SUMIF(A:A,A343,P:P),"")</f>
        <v>0.987624705719385</v>
      </c>
      <c r="R343" s="3">
        <f t="shared" si="54"/>
        <v>0.06812079963379884</v>
      </c>
      <c r="S343" s="8">
        <f t="shared" si="55"/>
        <v>14.679804191609042</v>
      </c>
    </row>
    <row r="344" spans="1:19" ht="15">
      <c r="A344" s="1">
        <v>28</v>
      </c>
      <c r="B344" s="5">
        <v>0.7569444444444445</v>
      </c>
      <c r="C344" s="1" t="s">
        <v>270</v>
      </c>
      <c r="D344" s="1">
        <v>7</v>
      </c>
      <c r="E344" s="1">
        <v>9</v>
      </c>
      <c r="F344" s="1" t="s">
        <v>344</v>
      </c>
      <c r="G344" s="2">
        <v>46.7540333333334</v>
      </c>
      <c r="H344" s="6">
        <f>1+_xlfn.COUNTIFS(A:A,A344,O:O,"&lt;"&amp;O344)</f>
        <v>7</v>
      </c>
      <c r="I344" s="2">
        <f>_xlfn.AVERAGEIF(A:A,A344,G:G)</f>
        <v>50.295783333333326</v>
      </c>
      <c r="J344" s="2">
        <f t="shared" si="48"/>
        <v>-3.5417499999999222</v>
      </c>
      <c r="K344" s="2">
        <f t="shared" si="49"/>
        <v>86.45825000000008</v>
      </c>
      <c r="L344" s="2">
        <f t="shared" si="50"/>
        <v>179.01954682168565</v>
      </c>
      <c r="M344" s="2">
        <f>SUMIF(A:A,A344,L:L)</f>
        <v>3007.4090025757446</v>
      </c>
      <c r="N344" s="3">
        <f t="shared" si="51"/>
        <v>0.059526172418969764</v>
      </c>
      <c r="O344" s="7">
        <f t="shared" si="52"/>
        <v>16.799333122942752</v>
      </c>
      <c r="P344" s="3">
        <f t="shared" si="53"/>
        <v>0.059526172418969764</v>
      </c>
      <c r="Q344" s="3">
        <f>IF(ISNUMBER(P344),SUMIF(A:A,A344,P:P),"")</f>
        <v>0.987624705719385</v>
      </c>
      <c r="R344" s="3">
        <f t="shared" si="54"/>
        <v>0.06027205685950408</v>
      </c>
      <c r="S344" s="8">
        <f t="shared" si="55"/>
        <v>16.591436431828253</v>
      </c>
    </row>
    <row r="345" spans="1:19" ht="15">
      <c r="A345" s="1">
        <v>28</v>
      </c>
      <c r="B345" s="5">
        <v>0.7569444444444445</v>
      </c>
      <c r="C345" s="1" t="s">
        <v>270</v>
      </c>
      <c r="D345" s="1">
        <v>7</v>
      </c>
      <c r="E345" s="1">
        <v>1</v>
      </c>
      <c r="F345" s="1" t="s">
        <v>337</v>
      </c>
      <c r="G345" s="2">
        <v>46.2363333333333</v>
      </c>
      <c r="H345" s="6">
        <f>1+_xlfn.COUNTIFS(A:A,A345,O:O,"&lt;"&amp;O345)</f>
        <v>8</v>
      </c>
      <c r="I345" s="2">
        <f>_xlfn.AVERAGEIF(A:A,A345,G:G)</f>
        <v>50.295783333333326</v>
      </c>
      <c r="J345" s="2">
        <f t="shared" si="48"/>
        <v>-4.059450000000027</v>
      </c>
      <c r="K345" s="2">
        <f t="shared" si="49"/>
        <v>85.94054999999997</v>
      </c>
      <c r="L345" s="2">
        <f t="shared" si="50"/>
        <v>173.54431766550866</v>
      </c>
      <c r="M345" s="2">
        <f>SUMIF(A:A,A345,L:L)</f>
        <v>3007.4090025757446</v>
      </c>
      <c r="N345" s="3">
        <f t="shared" si="51"/>
        <v>0.05770559226127001</v>
      </c>
      <c r="O345" s="7">
        <f t="shared" si="52"/>
        <v>17.329342977234553</v>
      </c>
      <c r="P345" s="3">
        <f t="shared" si="53"/>
        <v>0.05770559226127001</v>
      </c>
      <c r="Q345" s="3">
        <f>IF(ISNUMBER(P345),SUMIF(A:A,A345,P:P),"")</f>
        <v>0.987624705719385</v>
      </c>
      <c r="R345" s="3">
        <f t="shared" si="54"/>
        <v>0.05842866417485709</v>
      </c>
      <c r="S345" s="8">
        <f t="shared" si="55"/>
        <v>17.114887258201566</v>
      </c>
    </row>
    <row r="346" spans="1:19" ht="15">
      <c r="A346" s="1">
        <v>28</v>
      </c>
      <c r="B346" s="5">
        <v>0.7569444444444445</v>
      </c>
      <c r="C346" s="1" t="s">
        <v>270</v>
      </c>
      <c r="D346" s="1">
        <v>7</v>
      </c>
      <c r="E346" s="1">
        <v>10</v>
      </c>
      <c r="F346" s="1" t="s">
        <v>345</v>
      </c>
      <c r="G346" s="2">
        <v>43.8239333333333</v>
      </c>
      <c r="H346" s="6">
        <f>1+_xlfn.COUNTIFS(A:A,A346,O:O,"&lt;"&amp;O346)</f>
        <v>9</v>
      </c>
      <c r="I346" s="2">
        <f>_xlfn.AVERAGEIF(A:A,A346,G:G)</f>
        <v>50.295783333333326</v>
      </c>
      <c r="J346" s="2">
        <f t="shared" si="48"/>
        <v>-6.471850000000025</v>
      </c>
      <c r="K346" s="2">
        <f t="shared" si="49"/>
        <v>83.52814999999998</v>
      </c>
      <c r="L346" s="2">
        <f t="shared" si="50"/>
        <v>150.15813918702716</v>
      </c>
      <c r="M346" s="2">
        <f>SUMIF(A:A,A346,L:L)</f>
        <v>3007.4090025757446</v>
      </c>
      <c r="N346" s="3">
        <f t="shared" si="51"/>
        <v>0.049929404034643035</v>
      </c>
      <c r="O346" s="7">
        <f t="shared" si="52"/>
        <v>20.028278312838655</v>
      </c>
      <c r="P346" s="3">
        <f t="shared" si="53"/>
        <v>0.049929404034643035</v>
      </c>
      <c r="Q346" s="3">
        <f>IF(ISNUMBER(P346),SUMIF(A:A,A346,P:P),"")</f>
        <v>0.987624705719385</v>
      </c>
      <c r="R346" s="3">
        <f t="shared" si="54"/>
        <v>0.05055503750108651</v>
      </c>
      <c r="S346" s="8">
        <f t="shared" si="55"/>
        <v>19.78042247478322</v>
      </c>
    </row>
    <row r="347" spans="1:19" ht="15">
      <c r="A347" s="1">
        <v>28</v>
      </c>
      <c r="B347" s="5">
        <v>0.7569444444444445</v>
      </c>
      <c r="C347" s="1" t="s">
        <v>270</v>
      </c>
      <c r="D347" s="1">
        <v>7</v>
      </c>
      <c r="E347" s="1">
        <v>11</v>
      </c>
      <c r="F347" s="1" t="s">
        <v>346</v>
      </c>
      <c r="G347" s="2">
        <v>20.5754666666667</v>
      </c>
      <c r="H347" s="6">
        <f>1+_xlfn.COUNTIFS(A:A,A347,O:O,"&lt;"&amp;O347)</f>
        <v>10</v>
      </c>
      <c r="I347" s="2">
        <f>_xlfn.AVERAGEIF(A:A,A347,G:G)</f>
        <v>50.295783333333326</v>
      </c>
      <c r="J347" s="2">
        <f t="shared" si="48"/>
        <v>-29.720316666666626</v>
      </c>
      <c r="K347" s="2">
        <f t="shared" si="49"/>
        <v>60.279683333333374</v>
      </c>
      <c r="L347" s="2">
        <f t="shared" si="50"/>
        <v>37.21757142904557</v>
      </c>
      <c r="M347" s="2">
        <f>SUMIF(A:A,A347,L:L)</f>
        <v>3007.4090025757446</v>
      </c>
      <c r="N347" s="3">
        <f t="shared" si="51"/>
        <v>0.012375294280614966</v>
      </c>
      <c r="O347" s="7">
        <f t="shared" si="52"/>
        <v>80.80615921727455</v>
      </c>
      <c r="P347" s="3">
        <f t="shared" si="53"/>
      </c>
      <c r="Q347" s="3">
        <f>IF(ISNUMBER(P347),SUMIF(A:A,A347,P:P),"")</f>
      </c>
      <c r="R347" s="3">
        <f t="shared" si="54"/>
      </c>
      <c r="S347" s="8">
        <f t="shared" si="55"/>
      </c>
    </row>
    <row r="348" spans="1:19" ht="15">
      <c r="A348" s="1">
        <v>48</v>
      </c>
      <c r="B348" s="5">
        <v>0.7645833333333334</v>
      </c>
      <c r="C348" s="1" t="s">
        <v>473</v>
      </c>
      <c r="D348" s="1">
        <v>6</v>
      </c>
      <c r="E348" s="1">
        <v>1</v>
      </c>
      <c r="F348" s="1" t="s">
        <v>513</v>
      </c>
      <c r="G348" s="2">
        <v>69.6739666666666</v>
      </c>
      <c r="H348" s="6">
        <f>1+_xlfn.COUNTIFS(A:A,A348,O:O,"&lt;"&amp;O348)</f>
        <v>1</v>
      </c>
      <c r="I348" s="2">
        <f>_xlfn.AVERAGEIF(A:A,A348,G:G)</f>
        <v>51.474925925925916</v>
      </c>
      <c r="J348" s="2">
        <f t="shared" si="48"/>
        <v>18.199040740740685</v>
      </c>
      <c r="K348" s="2">
        <f t="shared" si="49"/>
        <v>108.19904074074068</v>
      </c>
      <c r="L348" s="2">
        <f t="shared" si="50"/>
        <v>659.8037514025083</v>
      </c>
      <c r="M348" s="2">
        <f>SUMIF(A:A,A348,L:L)</f>
        <v>2445.596589544573</v>
      </c>
      <c r="N348" s="3">
        <f t="shared" si="51"/>
        <v>0.2697925545951874</v>
      </c>
      <c r="O348" s="7">
        <f t="shared" si="52"/>
        <v>3.7065515076961955</v>
      </c>
      <c r="P348" s="3">
        <f t="shared" si="53"/>
        <v>0.2697925545951874</v>
      </c>
      <c r="Q348" s="3">
        <f>IF(ISNUMBER(P348),SUMIF(A:A,A348,P:P),"")</f>
        <v>0.9585700790778338</v>
      </c>
      <c r="R348" s="3">
        <f t="shared" si="54"/>
        <v>0.28145313575271824</v>
      </c>
      <c r="S348" s="8">
        <f t="shared" si="55"/>
        <v>3.552989371838406</v>
      </c>
    </row>
    <row r="349" spans="1:19" ht="15">
      <c r="A349" s="1">
        <v>48</v>
      </c>
      <c r="B349" s="5">
        <v>0.7645833333333334</v>
      </c>
      <c r="C349" s="1" t="s">
        <v>473</v>
      </c>
      <c r="D349" s="1">
        <v>6</v>
      </c>
      <c r="E349" s="1">
        <v>3</v>
      </c>
      <c r="F349" s="1" t="s">
        <v>515</v>
      </c>
      <c r="G349" s="2">
        <v>64.8615333333333</v>
      </c>
      <c r="H349" s="6">
        <f>1+_xlfn.COUNTIFS(A:A,A349,O:O,"&lt;"&amp;O349)</f>
        <v>2</v>
      </c>
      <c r="I349" s="2">
        <f>_xlfn.AVERAGEIF(A:A,A349,G:G)</f>
        <v>51.474925925925916</v>
      </c>
      <c r="J349" s="2">
        <f t="shared" si="48"/>
        <v>13.386607407407382</v>
      </c>
      <c r="K349" s="2">
        <f t="shared" si="49"/>
        <v>103.38660740740738</v>
      </c>
      <c r="L349" s="2">
        <f t="shared" si="50"/>
        <v>494.3266059842302</v>
      </c>
      <c r="M349" s="2">
        <f>SUMIF(A:A,A349,L:L)</f>
        <v>2445.596589544573</v>
      </c>
      <c r="N349" s="3">
        <f t="shared" si="51"/>
        <v>0.20212925062848788</v>
      </c>
      <c r="O349" s="7">
        <f t="shared" si="52"/>
        <v>4.947329477998179</v>
      </c>
      <c r="P349" s="3">
        <f t="shared" si="53"/>
        <v>0.20212925062848788</v>
      </c>
      <c r="Q349" s="3">
        <f>IF(ISNUMBER(P349),SUMIF(A:A,A349,P:P),"")</f>
        <v>0.9585700790778338</v>
      </c>
      <c r="R349" s="3">
        <f t="shared" si="54"/>
        <v>0.21086538693440215</v>
      </c>
      <c r="S349" s="8">
        <f t="shared" si="55"/>
        <v>4.742362008948812</v>
      </c>
    </row>
    <row r="350" spans="1:19" ht="15">
      <c r="A350" s="1">
        <v>48</v>
      </c>
      <c r="B350" s="5">
        <v>0.7645833333333334</v>
      </c>
      <c r="C350" s="1" t="s">
        <v>473</v>
      </c>
      <c r="D350" s="1">
        <v>6</v>
      </c>
      <c r="E350" s="1">
        <v>8</v>
      </c>
      <c r="F350" s="1" t="s">
        <v>520</v>
      </c>
      <c r="G350" s="2">
        <v>59.9684</v>
      </c>
      <c r="H350" s="6">
        <f>1+_xlfn.COUNTIFS(A:A,A350,O:O,"&lt;"&amp;O350)</f>
        <v>3</v>
      </c>
      <c r="I350" s="2">
        <f>_xlfn.AVERAGEIF(A:A,A350,G:G)</f>
        <v>51.474925925925916</v>
      </c>
      <c r="J350" s="2">
        <f t="shared" si="48"/>
        <v>8.493474074074086</v>
      </c>
      <c r="K350" s="2">
        <f t="shared" si="49"/>
        <v>98.49347407407409</v>
      </c>
      <c r="L350" s="2">
        <f t="shared" si="50"/>
        <v>368.5618147263815</v>
      </c>
      <c r="M350" s="2">
        <f>SUMIF(A:A,A350,L:L)</f>
        <v>2445.596589544573</v>
      </c>
      <c r="N350" s="3">
        <f t="shared" si="51"/>
        <v>0.15070425609115537</v>
      </c>
      <c r="O350" s="7">
        <f t="shared" si="52"/>
        <v>6.635512665250392</v>
      </c>
      <c r="P350" s="3">
        <f t="shared" si="53"/>
        <v>0.15070425609115537</v>
      </c>
      <c r="Q350" s="3">
        <f>IF(ISNUMBER(P350),SUMIF(A:A,A350,P:P),"")</f>
        <v>0.9585700790778338</v>
      </c>
      <c r="R350" s="3">
        <f t="shared" si="54"/>
        <v>0.1572177761235113</v>
      </c>
      <c r="S350" s="8">
        <f t="shared" si="55"/>
        <v>6.360603900251036</v>
      </c>
    </row>
    <row r="351" spans="1:19" ht="15">
      <c r="A351" s="1">
        <v>48</v>
      </c>
      <c r="B351" s="5">
        <v>0.7645833333333334</v>
      </c>
      <c r="C351" s="1" t="s">
        <v>473</v>
      </c>
      <c r="D351" s="1">
        <v>6</v>
      </c>
      <c r="E351" s="1">
        <v>6</v>
      </c>
      <c r="F351" s="1" t="s">
        <v>518</v>
      </c>
      <c r="G351" s="2">
        <v>51.924233333333405</v>
      </c>
      <c r="H351" s="6">
        <f>1+_xlfn.COUNTIFS(A:A,A351,O:O,"&lt;"&amp;O351)</f>
        <v>4</v>
      </c>
      <c r="I351" s="2">
        <f>_xlfn.AVERAGEIF(A:A,A351,G:G)</f>
        <v>51.474925925925916</v>
      </c>
      <c r="J351" s="2">
        <f t="shared" si="48"/>
        <v>0.4493074074074883</v>
      </c>
      <c r="K351" s="2">
        <f t="shared" si="49"/>
        <v>90.44930740740749</v>
      </c>
      <c r="L351" s="2">
        <f t="shared" si="50"/>
        <v>227.45637106117545</v>
      </c>
      <c r="M351" s="2">
        <f>SUMIF(A:A,A351,L:L)</f>
        <v>2445.596589544573</v>
      </c>
      <c r="N351" s="3">
        <f t="shared" si="51"/>
        <v>0.09300649666980977</v>
      </c>
      <c r="O351" s="7">
        <f t="shared" si="52"/>
        <v>10.751937077580553</v>
      </c>
      <c r="P351" s="3">
        <f t="shared" si="53"/>
        <v>0.09300649666980977</v>
      </c>
      <c r="Q351" s="3">
        <f>IF(ISNUMBER(P351),SUMIF(A:A,A351,P:P),"")</f>
        <v>0.9585700790778338</v>
      </c>
      <c r="R351" s="3">
        <f t="shared" si="54"/>
        <v>0.09702628811373305</v>
      </c>
      <c r="S351" s="8">
        <f t="shared" si="55"/>
        <v>10.306485174696284</v>
      </c>
    </row>
    <row r="352" spans="1:19" ht="15">
      <c r="A352" s="1">
        <v>48</v>
      </c>
      <c r="B352" s="5">
        <v>0.7645833333333334</v>
      </c>
      <c r="C352" s="1" t="s">
        <v>473</v>
      </c>
      <c r="D352" s="1">
        <v>6</v>
      </c>
      <c r="E352" s="1">
        <v>2</v>
      </c>
      <c r="F352" s="1" t="s">
        <v>514</v>
      </c>
      <c r="G352" s="2">
        <v>48.2513999999999</v>
      </c>
      <c r="H352" s="6">
        <f>1+_xlfn.COUNTIFS(A:A,A352,O:O,"&lt;"&amp;O352)</f>
        <v>5</v>
      </c>
      <c r="I352" s="2">
        <f>_xlfn.AVERAGEIF(A:A,A352,G:G)</f>
        <v>51.474925925925916</v>
      </c>
      <c r="J352" s="2">
        <f t="shared" si="48"/>
        <v>-3.223525925926019</v>
      </c>
      <c r="K352" s="2">
        <f t="shared" si="49"/>
        <v>86.77647407407397</v>
      </c>
      <c r="L352" s="2">
        <f t="shared" si="50"/>
        <v>182.47048692111383</v>
      </c>
      <c r="M352" s="2">
        <f>SUMIF(A:A,A352,L:L)</f>
        <v>2445.596589544573</v>
      </c>
      <c r="N352" s="3">
        <f t="shared" si="51"/>
        <v>0.07461185041769056</v>
      </c>
      <c r="O352" s="7">
        <f t="shared" si="52"/>
        <v>13.402696681583691</v>
      </c>
      <c r="P352" s="3">
        <f t="shared" si="53"/>
        <v>0.07461185041769056</v>
      </c>
      <c r="Q352" s="3">
        <f>IF(ISNUMBER(P352),SUMIF(A:A,A352,P:P),"")</f>
        <v>0.9585700790778338</v>
      </c>
      <c r="R352" s="3">
        <f t="shared" si="54"/>
        <v>0.07783661523158417</v>
      </c>
      <c r="S352" s="8">
        <f t="shared" si="55"/>
        <v>12.8474240179219</v>
      </c>
    </row>
    <row r="353" spans="1:19" ht="15">
      <c r="A353" s="1">
        <v>48</v>
      </c>
      <c r="B353" s="5">
        <v>0.7645833333333334</v>
      </c>
      <c r="C353" s="1" t="s">
        <v>473</v>
      </c>
      <c r="D353" s="1">
        <v>6</v>
      </c>
      <c r="E353" s="1">
        <v>5</v>
      </c>
      <c r="F353" s="1" t="s">
        <v>517</v>
      </c>
      <c r="G353" s="2">
        <v>46.1318</v>
      </c>
      <c r="H353" s="6">
        <f>1+_xlfn.COUNTIFS(A:A,A353,O:O,"&lt;"&amp;O353)</f>
        <v>6</v>
      </c>
      <c r="I353" s="2">
        <f>_xlfn.AVERAGEIF(A:A,A353,G:G)</f>
        <v>51.474925925925916</v>
      </c>
      <c r="J353" s="2">
        <f t="shared" si="48"/>
        <v>-5.343125925925918</v>
      </c>
      <c r="K353" s="2">
        <f t="shared" si="49"/>
        <v>84.65687407407408</v>
      </c>
      <c r="L353" s="2">
        <f t="shared" si="50"/>
        <v>160.67961998475573</v>
      </c>
      <c r="M353" s="2">
        <f>SUMIF(A:A,A353,L:L)</f>
        <v>2445.596589544573</v>
      </c>
      <c r="N353" s="3">
        <f t="shared" si="51"/>
        <v>0.06570160453759794</v>
      </c>
      <c r="O353" s="7">
        <f t="shared" si="52"/>
        <v>15.220328438520053</v>
      </c>
      <c r="P353" s="3">
        <f t="shared" si="53"/>
        <v>0.06570160453759794</v>
      </c>
      <c r="Q353" s="3">
        <f>IF(ISNUMBER(P353),SUMIF(A:A,A353,P:P),"")</f>
        <v>0.9585700790778338</v>
      </c>
      <c r="R353" s="3">
        <f t="shared" si="54"/>
        <v>0.0685412636714098</v>
      </c>
      <c r="S353" s="8">
        <f t="shared" si="55"/>
        <v>14.589751434902768</v>
      </c>
    </row>
    <row r="354" spans="1:19" ht="15">
      <c r="A354" s="1">
        <v>48</v>
      </c>
      <c r="B354" s="5">
        <v>0.7645833333333334</v>
      </c>
      <c r="C354" s="1" t="s">
        <v>473</v>
      </c>
      <c r="D354" s="1">
        <v>6</v>
      </c>
      <c r="E354" s="1">
        <v>4</v>
      </c>
      <c r="F354" s="1" t="s">
        <v>516</v>
      </c>
      <c r="G354" s="2">
        <v>42.3530333333333</v>
      </c>
      <c r="H354" s="6">
        <f>1+_xlfn.COUNTIFS(A:A,A354,O:O,"&lt;"&amp;O354)</f>
        <v>7</v>
      </c>
      <c r="I354" s="2">
        <f>_xlfn.AVERAGEIF(A:A,A354,G:G)</f>
        <v>51.474925925925916</v>
      </c>
      <c r="J354" s="2">
        <f t="shared" si="48"/>
        <v>-9.121892592592616</v>
      </c>
      <c r="K354" s="2">
        <f t="shared" si="49"/>
        <v>80.87810740740738</v>
      </c>
      <c r="L354" s="2">
        <f t="shared" si="50"/>
        <v>128.08401866987052</v>
      </c>
      <c r="M354" s="2">
        <f>SUMIF(A:A,A354,L:L)</f>
        <v>2445.596589544573</v>
      </c>
      <c r="N354" s="3">
        <f t="shared" si="51"/>
        <v>0.05237332241035009</v>
      </c>
      <c r="O354" s="7">
        <f t="shared" si="52"/>
        <v>19.093690336559185</v>
      </c>
      <c r="P354" s="3">
        <f t="shared" si="53"/>
        <v>0.05237332241035009</v>
      </c>
      <c r="Q354" s="3">
        <f>IF(ISNUMBER(P354),SUMIF(A:A,A354,P:P),"")</f>
        <v>0.9585700790778338</v>
      </c>
      <c r="R354" s="3">
        <f t="shared" si="54"/>
        <v>0.05463692593110606</v>
      </c>
      <c r="S354" s="8">
        <f t="shared" si="55"/>
        <v>18.302640255803208</v>
      </c>
    </row>
    <row r="355" spans="1:19" ht="15">
      <c r="A355" s="1">
        <v>48</v>
      </c>
      <c r="B355" s="5">
        <v>0.7645833333333334</v>
      </c>
      <c r="C355" s="1" t="s">
        <v>473</v>
      </c>
      <c r="D355" s="1">
        <v>6</v>
      </c>
      <c r="E355" s="1">
        <v>7</v>
      </c>
      <c r="F355" s="1" t="s">
        <v>519</v>
      </c>
      <c r="G355" s="2">
        <v>41.6635</v>
      </c>
      <c r="H355" s="6">
        <f>1+_xlfn.COUNTIFS(A:A,A355,O:O,"&lt;"&amp;O355)</f>
        <v>8</v>
      </c>
      <c r="I355" s="2">
        <f>_xlfn.AVERAGEIF(A:A,A355,G:G)</f>
        <v>51.474925925925916</v>
      </c>
      <c r="J355" s="2">
        <f t="shared" si="48"/>
        <v>-9.811425925925917</v>
      </c>
      <c r="K355" s="2">
        <f t="shared" si="49"/>
        <v>80.18857407407408</v>
      </c>
      <c r="L355" s="2">
        <f t="shared" si="50"/>
        <v>122.89304748218606</v>
      </c>
      <c r="M355" s="2">
        <f>SUMIF(A:A,A355,L:L)</f>
        <v>2445.596589544573</v>
      </c>
      <c r="N355" s="3">
        <f t="shared" si="51"/>
        <v>0.05025074372755468</v>
      </c>
      <c r="O355" s="7">
        <f t="shared" si="52"/>
        <v>19.900202978521417</v>
      </c>
      <c r="P355" s="3">
        <f t="shared" si="53"/>
        <v>0.05025074372755468</v>
      </c>
      <c r="Q355" s="3">
        <f>IF(ISNUMBER(P355),SUMIF(A:A,A355,P:P),"")</f>
        <v>0.9585700790778338</v>
      </c>
      <c r="R355" s="3">
        <f t="shared" si="54"/>
        <v>0.052422608241535176</v>
      </c>
      <c r="S355" s="8">
        <f t="shared" si="55"/>
        <v>19.07573914278622</v>
      </c>
    </row>
    <row r="356" spans="1:19" ht="15">
      <c r="A356" s="1">
        <v>48</v>
      </c>
      <c r="B356" s="5">
        <v>0.7645833333333334</v>
      </c>
      <c r="C356" s="1" t="s">
        <v>473</v>
      </c>
      <c r="D356" s="1">
        <v>6</v>
      </c>
      <c r="E356" s="1">
        <v>9</v>
      </c>
      <c r="F356" s="1" t="s">
        <v>521</v>
      </c>
      <c r="G356" s="2">
        <v>38.4464666666667</v>
      </c>
      <c r="H356" s="6">
        <f>1+_xlfn.COUNTIFS(A:A,A356,O:O,"&lt;"&amp;O356)</f>
        <v>9</v>
      </c>
      <c r="I356" s="2">
        <f>_xlfn.AVERAGEIF(A:A,A356,G:G)</f>
        <v>51.474925925925916</v>
      </c>
      <c r="J356" s="2">
        <f t="shared" si="48"/>
        <v>-13.028459259259215</v>
      </c>
      <c r="K356" s="2">
        <f t="shared" si="49"/>
        <v>76.97154074074078</v>
      </c>
      <c r="L356" s="2">
        <f t="shared" si="50"/>
        <v>101.3208733123514</v>
      </c>
      <c r="M356" s="2">
        <f>SUMIF(A:A,A356,L:L)</f>
        <v>2445.596589544573</v>
      </c>
      <c r="N356" s="3">
        <f t="shared" si="51"/>
        <v>0.04142992092216636</v>
      </c>
      <c r="O356" s="7">
        <f t="shared" si="52"/>
        <v>24.137144791530783</v>
      </c>
      <c r="P356" s="3">
        <f t="shared" si="53"/>
      </c>
      <c r="Q356" s="3">
        <f>IF(ISNUMBER(P356),SUMIF(A:A,A356,P:P),"")</f>
      </c>
      <c r="R356" s="3">
        <f t="shared" si="54"/>
      </c>
      <c r="S356" s="8">
        <f t="shared" si="55"/>
      </c>
    </row>
    <row r="357" spans="1:19" ht="15">
      <c r="A357" s="1">
        <v>31</v>
      </c>
      <c r="B357" s="5">
        <v>0.7736111111111111</v>
      </c>
      <c r="C357" s="1" t="s">
        <v>347</v>
      </c>
      <c r="D357" s="1">
        <v>7</v>
      </c>
      <c r="E357" s="1">
        <v>4</v>
      </c>
      <c r="F357" s="1" t="s">
        <v>362</v>
      </c>
      <c r="G357" s="2">
        <v>58.663233333333295</v>
      </c>
      <c r="H357" s="6">
        <f>1+_xlfn.COUNTIFS(A:A,A357,O:O,"&lt;"&amp;O357)</f>
        <v>1</v>
      </c>
      <c r="I357" s="2">
        <f>_xlfn.AVERAGEIF(A:A,A357,G:G)</f>
        <v>45.51710952380951</v>
      </c>
      <c r="J357" s="2">
        <f t="shared" si="48"/>
        <v>13.146123809523786</v>
      </c>
      <c r="K357" s="2">
        <f t="shared" si="49"/>
        <v>103.14612380952379</v>
      </c>
      <c r="L357" s="2">
        <f t="shared" si="50"/>
        <v>487.24517146596037</v>
      </c>
      <c r="M357" s="2">
        <f>SUMIF(A:A,A357,L:L)</f>
        <v>1889.0863754232485</v>
      </c>
      <c r="N357" s="3">
        <f t="shared" si="51"/>
        <v>0.25792635943223796</v>
      </c>
      <c r="O357" s="7">
        <f t="shared" si="52"/>
        <v>3.8770756203486</v>
      </c>
      <c r="P357" s="3">
        <f t="shared" si="53"/>
        <v>0.25792635943223796</v>
      </c>
      <c r="Q357" s="3">
        <f>IF(ISNUMBER(P357),SUMIF(A:A,A357,P:P),"")</f>
        <v>0.9701852238189681</v>
      </c>
      <c r="R357" s="3">
        <f t="shared" si="54"/>
        <v>0.26585269812392626</v>
      </c>
      <c r="S357" s="8">
        <f t="shared" si="55"/>
        <v>3.761481478490971</v>
      </c>
    </row>
    <row r="358" spans="1:19" ht="15">
      <c r="A358" s="1">
        <v>31</v>
      </c>
      <c r="B358" s="5">
        <v>0.7736111111111111</v>
      </c>
      <c r="C358" s="1" t="s">
        <v>347</v>
      </c>
      <c r="D358" s="1">
        <v>7</v>
      </c>
      <c r="E358" s="1">
        <v>5</v>
      </c>
      <c r="F358" s="1" t="s">
        <v>363</v>
      </c>
      <c r="G358" s="2">
        <v>55.6075666666667</v>
      </c>
      <c r="H358" s="6">
        <f>1+_xlfn.COUNTIFS(A:A,A358,O:O,"&lt;"&amp;O358)</f>
        <v>2</v>
      </c>
      <c r="I358" s="2">
        <f>_xlfn.AVERAGEIF(A:A,A358,G:G)</f>
        <v>45.51710952380951</v>
      </c>
      <c r="J358" s="2">
        <f t="shared" si="48"/>
        <v>10.09045714285719</v>
      </c>
      <c r="K358" s="2">
        <f t="shared" si="49"/>
        <v>100.09045714285719</v>
      </c>
      <c r="L358" s="2">
        <f t="shared" si="50"/>
        <v>405.6243271145497</v>
      </c>
      <c r="M358" s="2">
        <f>SUMIF(A:A,A358,L:L)</f>
        <v>1889.0863754232485</v>
      </c>
      <c r="N358" s="3">
        <f t="shared" si="51"/>
        <v>0.21471984150204348</v>
      </c>
      <c r="O358" s="7">
        <f t="shared" si="52"/>
        <v>4.657231455670961</v>
      </c>
      <c r="P358" s="3">
        <f t="shared" si="53"/>
        <v>0.21471984150204348</v>
      </c>
      <c r="Q358" s="3">
        <f>IF(ISNUMBER(P358),SUMIF(A:A,A358,P:P),"")</f>
        <v>0.9701852238189681</v>
      </c>
      <c r="R358" s="3">
        <f t="shared" si="54"/>
        <v>0.2213184000647171</v>
      </c>
      <c r="S358" s="8">
        <f t="shared" si="55"/>
        <v>4.51837714219687</v>
      </c>
    </row>
    <row r="359" spans="1:19" ht="15">
      <c r="A359" s="1">
        <v>31</v>
      </c>
      <c r="B359" s="5">
        <v>0.7736111111111111</v>
      </c>
      <c r="C359" s="1" t="s">
        <v>347</v>
      </c>
      <c r="D359" s="1">
        <v>7</v>
      </c>
      <c r="E359" s="1">
        <v>6</v>
      </c>
      <c r="F359" s="1" t="s">
        <v>364</v>
      </c>
      <c r="G359" s="2">
        <v>51.8206333333334</v>
      </c>
      <c r="H359" s="6">
        <f>1+_xlfn.COUNTIFS(A:A,A359,O:O,"&lt;"&amp;O359)</f>
        <v>3</v>
      </c>
      <c r="I359" s="2">
        <f>_xlfn.AVERAGEIF(A:A,A359,G:G)</f>
        <v>45.51710952380951</v>
      </c>
      <c r="J359" s="2">
        <f t="shared" si="48"/>
        <v>6.303523809523888</v>
      </c>
      <c r="K359" s="2">
        <f t="shared" si="49"/>
        <v>96.30352380952388</v>
      </c>
      <c r="L359" s="2">
        <f t="shared" si="50"/>
        <v>323.1806415217694</v>
      </c>
      <c r="M359" s="2">
        <f>SUMIF(A:A,A359,L:L)</f>
        <v>1889.0863754232485</v>
      </c>
      <c r="N359" s="3">
        <f t="shared" si="51"/>
        <v>0.17107774727842237</v>
      </c>
      <c r="O359" s="7">
        <f t="shared" si="52"/>
        <v>5.845295579982936</v>
      </c>
      <c r="P359" s="3">
        <f t="shared" si="53"/>
        <v>0.17107774727842237</v>
      </c>
      <c r="Q359" s="3">
        <f>IF(ISNUMBER(P359),SUMIF(A:A,A359,P:P),"")</f>
        <v>0.9701852238189681</v>
      </c>
      <c r="R359" s="3">
        <f t="shared" si="54"/>
        <v>0.17633514001069206</v>
      </c>
      <c r="S359" s="8">
        <f t="shared" si="55"/>
        <v>5.67101940055377</v>
      </c>
    </row>
    <row r="360" spans="1:19" ht="15">
      <c r="A360" s="1">
        <v>31</v>
      </c>
      <c r="B360" s="5">
        <v>0.7736111111111111</v>
      </c>
      <c r="C360" s="1" t="s">
        <v>347</v>
      </c>
      <c r="D360" s="1">
        <v>7</v>
      </c>
      <c r="E360" s="1">
        <v>2</v>
      </c>
      <c r="F360" s="1" t="s">
        <v>361</v>
      </c>
      <c r="G360" s="2">
        <v>50.902199999999894</v>
      </c>
      <c r="H360" s="6">
        <f>1+_xlfn.COUNTIFS(A:A,A360,O:O,"&lt;"&amp;O360)</f>
        <v>4</v>
      </c>
      <c r="I360" s="2">
        <f>_xlfn.AVERAGEIF(A:A,A360,G:G)</f>
        <v>45.51710952380951</v>
      </c>
      <c r="J360" s="2">
        <f t="shared" si="48"/>
        <v>5.385090476190385</v>
      </c>
      <c r="K360" s="2">
        <f t="shared" si="49"/>
        <v>95.38509047619038</v>
      </c>
      <c r="L360" s="2">
        <f t="shared" si="50"/>
        <v>305.85325514304145</v>
      </c>
      <c r="M360" s="2">
        <f>SUMIF(A:A,A360,L:L)</f>
        <v>1889.0863754232485</v>
      </c>
      <c r="N360" s="3">
        <f t="shared" si="51"/>
        <v>0.16190538406403743</v>
      </c>
      <c r="O360" s="7">
        <f t="shared" si="52"/>
        <v>6.176446853703619</v>
      </c>
      <c r="P360" s="3">
        <f t="shared" si="53"/>
        <v>0.16190538406403743</v>
      </c>
      <c r="Q360" s="3">
        <f>IF(ISNUMBER(P360),SUMIF(A:A,A360,P:P),"")</f>
        <v>0.9701852238189681</v>
      </c>
      <c r="R360" s="3">
        <f t="shared" si="54"/>
        <v>0.16688090076936504</v>
      </c>
      <c r="S360" s="8">
        <f t="shared" si="55"/>
        <v>5.992297473166406</v>
      </c>
    </row>
    <row r="361" spans="1:19" ht="15">
      <c r="A361" s="1">
        <v>31</v>
      </c>
      <c r="B361" s="5">
        <v>0.7736111111111111</v>
      </c>
      <c r="C361" s="1" t="s">
        <v>347</v>
      </c>
      <c r="D361" s="1">
        <v>7</v>
      </c>
      <c r="E361" s="1">
        <v>8</v>
      </c>
      <c r="F361" s="1" t="s">
        <v>365</v>
      </c>
      <c r="G361" s="2">
        <v>37.160933333333304</v>
      </c>
      <c r="H361" s="6">
        <f>1+_xlfn.COUNTIFS(A:A,A361,O:O,"&lt;"&amp;O361)</f>
        <v>6</v>
      </c>
      <c r="I361" s="2">
        <f>_xlfn.AVERAGEIF(A:A,A361,G:G)</f>
        <v>45.51710952380951</v>
      </c>
      <c r="J361" s="2">
        <f t="shared" si="48"/>
        <v>-8.356176190476205</v>
      </c>
      <c r="K361" s="2">
        <f t="shared" si="49"/>
        <v>81.6438238095238</v>
      </c>
      <c r="L361" s="2">
        <f t="shared" si="50"/>
        <v>134.10585202154206</v>
      </c>
      <c r="M361" s="2">
        <f>SUMIF(A:A,A361,L:L)</f>
        <v>1889.0863754232485</v>
      </c>
      <c r="N361" s="3">
        <f t="shared" si="51"/>
        <v>0.07098979367287837</v>
      </c>
      <c r="O361" s="7">
        <f t="shared" si="52"/>
        <v>14.086531996529096</v>
      </c>
      <c r="P361" s="3">
        <f t="shared" si="53"/>
        <v>0.07098979367287837</v>
      </c>
      <c r="Q361" s="3">
        <f>IF(ISNUMBER(P361),SUMIF(A:A,A361,P:P),"")</f>
        <v>0.9701852238189681</v>
      </c>
      <c r="R361" s="3">
        <f t="shared" si="54"/>
        <v>0.07317138205160371</v>
      </c>
      <c r="S361" s="8">
        <f t="shared" si="55"/>
        <v>13.666545197885636</v>
      </c>
    </row>
    <row r="362" spans="1:19" ht="15">
      <c r="A362" s="1">
        <v>31</v>
      </c>
      <c r="B362" s="5">
        <v>0.7736111111111111</v>
      </c>
      <c r="C362" s="1" t="s">
        <v>347</v>
      </c>
      <c r="D362" s="1">
        <v>7</v>
      </c>
      <c r="E362" s="1">
        <v>9</v>
      </c>
      <c r="F362" s="1" t="s">
        <v>366</v>
      </c>
      <c r="G362" s="2">
        <v>22.702066666666703</v>
      </c>
      <c r="H362" s="6">
        <f>1+_xlfn.COUNTIFS(A:A,A362,O:O,"&lt;"&amp;O362)</f>
        <v>7</v>
      </c>
      <c r="I362" s="2">
        <f>_xlfn.AVERAGEIF(A:A,A362,G:G)</f>
        <v>45.51710952380951</v>
      </c>
      <c r="J362" s="2">
        <f t="shared" si="48"/>
        <v>-22.815042857142807</v>
      </c>
      <c r="K362" s="2">
        <f t="shared" si="49"/>
        <v>67.1849571428572</v>
      </c>
      <c r="L362" s="2">
        <f t="shared" si="50"/>
        <v>56.322687469881146</v>
      </c>
      <c r="M362" s="2">
        <f>SUMIF(A:A,A362,L:L)</f>
        <v>1889.0863754232485</v>
      </c>
      <c r="N362" s="3">
        <f t="shared" si="51"/>
        <v>0.029814776181032003</v>
      </c>
      <c r="O362" s="7">
        <f t="shared" si="52"/>
        <v>33.54041613219268</v>
      </c>
      <c r="P362" s="3">
        <f t="shared" si="53"/>
      </c>
      <c r="Q362" s="3">
        <f>IF(ISNUMBER(P362),SUMIF(A:A,A362,P:P),"")</f>
      </c>
      <c r="R362" s="3">
        <f t="shared" si="54"/>
      </c>
      <c r="S362" s="8">
        <f t="shared" si="55"/>
      </c>
    </row>
    <row r="363" spans="1:19" ht="15">
      <c r="A363" s="1">
        <v>31</v>
      </c>
      <c r="B363" s="5">
        <v>0.7736111111111111</v>
      </c>
      <c r="C363" s="1" t="s">
        <v>347</v>
      </c>
      <c r="D363" s="1">
        <v>7</v>
      </c>
      <c r="E363" s="1">
        <v>13</v>
      </c>
      <c r="F363" s="1" t="s">
        <v>367</v>
      </c>
      <c r="G363" s="2">
        <v>41.7631333333333</v>
      </c>
      <c r="H363" s="6">
        <f>1+_xlfn.COUNTIFS(A:A,A363,O:O,"&lt;"&amp;O363)</f>
        <v>5</v>
      </c>
      <c r="I363" s="2">
        <f>_xlfn.AVERAGEIF(A:A,A363,G:G)</f>
        <v>45.51710952380951</v>
      </c>
      <c r="J363" s="2">
        <f t="shared" si="48"/>
        <v>-3.753976190476209</v>
      </c>
      <c r="K363" s="2">
        <f t="shared" si="49"/>
        <v>86.24602380952379</v>
      </c>
      <c r="L363" s="2">
        <f t="shared" si="50"/>
        <v>176.75444068650444</v>
      </c>
      <c r="M363" s="2">
        <f>SUMIF(A:A,A363,L:L)</f>
        <v>1889.0863754232485</v>
      </c>
      <c r="N363" s="3">
        <f t="shared" si="51"/>
        <v>0.09356609786934847</v>
      </c>
      <c r="O363" s="7">
        <f t="shared" si="52"/>
        <v>10.687631768040124</v>
      </c>
      <c r="P363" s="3">
        <f t="shared" si="53"/>
        <v>0.09356609786934847</v>
      </c>
      <c r="Q363" s="3">
        <f>IF(ISNUMBER(P363),SUMIF(A:A,A363,P:P),"")</f>
        <v>0.9701852238189681</v>
      </c>
      <c r="R363" s="3">
        <f t="shared" si="54"/>
        <v>0.09644147897969578</v>
      </c>
      <c r="S363" s="8">
        <f t="shared" si="55"/>
        <v>10.368982418970722</v>
      </c>
    </row>
    <row r="364" spans="1:19" ht="15">
      <c r="A364" s="1">
        <v>2</v>
      </c>
      <c r="B364" s="5">
        <v>0.7756944444444445</v>
      </c>
      <c r="C364" s="1" t="s">
        <v>24</v>
      </c>
      <c r="D364" s="1">
        <v>2</v>
      </c>
      <c r="E364" s="1">
        <v>3</v>
      </c>
      <c r="F364" s="1" t="s">
        <v>35</v>
      </c>
      <c r="G364" s="2">
        <v>71.2458666666667</v>
      </c>
      <c r="H364" s="6">
        <f>1+_xlfn.COUNTIFS(A:A,A364,O:O,"&lt;"&amp;O364)</f>
        <v>1</v>
      </c>
      <c r="I364" s="2">
        <f>_xlfn.AVERAGEIF(A:A,A364,G:G)</f>
        <v>47.5828303030303</v>
      </c>
      <c r="J364" s="2">
        <f t="shared" si="48"/>
        <v>23.6630363636364</v>
      </c>
      <c r="K364" s="2">
        <f t="shared" si="49"/>
        <v>113.6630363636364</v>
      </c>
      <c r="L364" s="2">
        <f t="shared" si="50"/>
        <v>915.7855136194497</v>
      </c>
      <c r="M364" s="2">
        <f>SUMIF(A:A,A364,L:L)</f>
        <v>3399.8476831868725</v>
      </c>
      <c r="N364" s="3">
        <f t="shared" si="51"/>
        <v>0.2693607475853246</v>
      </c>
      <c r="O364" s="7">
        <f t="shared" si="52"/>
        <v>3.7124934088001558</v>
      </c>
      <c r="P364" s="3">
        <f t="shared" si="53"/>
        <v>0.2693607475853246</v>
      </c>
      <c r="Q364" s="3">
        <f>IF(ISNUMBER(P364),SUMIF(A:A,A364,P:P),"")</f>
        <v>0.8483112939188538</v>
      </c>
      <c r="R364" s="3">
        <f t="shared" si="54"/>
        <v>0.31752582986486866</v>
      </c>
      <c r="S364" s="8">
        <f t="shared" si="55"/>
        <v>3.1493500872844766</v>
      </c>
    </row>
    <row r="365" spans="1:19" ht="15">
      <c r="A365" s="1">
        <v>2</v>
      </c>
      <c r="B365" s="5">
        <v>0.7756944444444445</v>
      </c>
      <c r="C365" s="1" t="s">
        <v>24</v>
      </c>
      <c r="D365" s="1">
        <v>2</v>
      </c>
      <c r="E365" s="1">
        <v>2</v>
      </c>
      <c r="F365" s="1" t="s">
        <v>34</v>
      </c>
      <c r="G365" s="2">
        <v>65.4298</v>
      </c>
      <c r="H365" s="6">
        <f>1+_xlfn.COUNTIFS(A:A,A365,O:O,"&lt;"&amp;O365)</f>
        <v>2</v>
      </c>
      <c r="I365" s="2">
        <f>_xlfn.AVERAGEIF(A:A,A365,G:G)</f>
        <v>47.5828303030303</v>
      </c>
      <c r="J365" s="2">
        <f t="shared" si="48"/>
        <v>17.8469696969697</v>
      </c>
      <c r="K365" s="2">
        <f t="shared" si="49"/>
        <v>107.8469696969697</v>
      </c>
      <c r="L365" s="2">
        <f t="shared" si="50"/>
        <v>646.0120661236698</v>
      </c>
      <c r="M365" s="2">
        <f>SUMIF(A:A,A365,L:L)</f>
        <v>3399.8476831868725</v>
      </c>
      <c r="N365" s="3">
        <f t="shared" si="51"/>
        <v>0.1900120612221444</v>
      </c>
      <c r="O365" s="7">
        <f t="shared" si="52"/>
        <v>5.262823810067999</v>
      </c>
      <c r="P365" s="3">
        <f t="shared" si="53"/>
        <v>0.1900120612221444</v>
      </c>
      <c r="Q365" s="3">
        <f>IF(ISNUMBER(P365),SUMIF(A:A,A365,P:P),"")</f>
        <v>0.8483112939188538</v>
      </c>
      <c r="R365" s="3">
        <f t="shared" si="54"/>
        <v>0.22398860251449182</v>
      </c>
      <c r="S365" s="8">
        <f t="shared" si="55"/>
        <v>4.464512875985737</v>
      </c>
    </row>
    <row r="366" spans="1:19" ht="15">
      <c r="A366" s="1">
        <v>2</v>
      </c>
      <c r="B366" s="5">
        <v>0.7756944444444445</v>
      </c>
      <c r="C366" s="1" t="s">
        <v>24</v>
      </c>
      <c r="D366" s="1">
        <v>2</v>
      </c>
      <c r="E366" s="1">
        <v>9</v>
      </c>
      <c r="F366" s="1" t="s">
        <v>41</v>
      </c>
      <c r="G366" s="2">
        <v>59.499500000000005</v>
      </c>
      <c r="H366" s="6">
        <f>1+_xlfn.COUNTIFS(A:A,A366,O:O,"&lt;"&amp;O366)</f>
        <v>3</v>
      </c>
      <c r="I366" s="2">
        <f>_xlfn.AVERAGEIF(A:A,A366,G:G)</f>
        <v>47.5828303030303</v>
      </c>
      <c r="J366" s="2">
        <f t="shared" si="48"/>
        <v>11.916669696969706</v>
      </c>
      <c r="K366" s="2">
        <f t="shared" si="49"/>
        <v>101.9166696969697</v>
      </c>
      <c r="L366" s="2">
        <f t="shared" si="50"/>
        <v>452.5961296613924</v>
      </c>
      <c r="M366" s="2">
        <f>SUMIF(A:A,A366,L:L)</f>
        <v>3399.8476831868725</v>
      </c>
      <c r="N366" s="3">
        <f t="shared" si="51"/>
        <v>0.13312247248592857</v>
      </c>
      <c r="O366" s="7">
        <f t="shared" si="52"/>
        <v>7.511879709909256</v>
      </c>
      <c r="P366" s="3">
        <f t="shared" si="53"/>
        <v>0.13312247248592857</v>
      </c>
      <c r="Q366" s="3">
        <f>IF(ISNUMBER(P366),SUMIF(A:A,A366,P:P),"")</f>
        <v>0.8483112939188538</v>
      </c>
      <c r="R366" s="3">
        <f t="shared" si="54"/>
        <v>0.15692644131962075</v>
      </c>
      <c r="S366" s="8">
        <f t="shared" si="55"/>
        <v>6.372412396475905</v>
      </c>
    </row>
    <row r="367" spans="1:19" ht="15">
      <c r="A367" s="1">
        <v>2</v>
      </c>
      <c r="B367" s="5">
        <v>0.7756944444444445</v>
      </c>
      <c r="C367" s="1" t="s">
        <v>24</v>
      </c>
      <c r="D367" s="1">
        <v>2</v>
      </c>
      <c r="E367" s="1">
        <v>1</v>
      </c>
      <c r="F367" s="1" t="s">
        <v>33</v>
      </c>
      <c r="G367" s="2">
        <v>55.14226666666669</v>
      </c>
      <c r="H367" s="6">
        <f>1+_xlfn.COUNTIFS(A:A,A367,O:O,"&lt;"&amp;O367)</f>
        <v>4</v>
      </c>
      <c r="I367" s="2">
        <f>_xlfn.AVERAGEIF(A:A,A367,G:G)</f>
        <v>47.5828303030303</v>
      </c>
      <c r="J367" s="2">
        <f t="shared" si="48"/>
        <v>7.559436363636394</v>
      </c>
      <c r="K367" s="2">
        <f t="shared" si="49"/>
        <v>97.5594363636364</v>
      </c>
      <c r="L367" s="2">
        <f t="shared" si="50"/>
        <v>348.47489204324</v>
      </c>
      <c r="M367" s="2">
        <f>SUMIF(A:A,A367,L:L)</f>
        <v>3399.8476831868725</v>
      </c>
      <c r="N367" s="3">
        <f t="shared" si="51"/>
        <v>0.10249720708564052</v>
      </c>
      <c r="O367" s="7">
        <f t="shared" si="52"/>
        <v>9.756363401828695</v>
      </c>
      <c r="P367" s="3">
        <f t="shared" si="53"/>
        <v>0.10249720708564052</v>
      </c>
      <c r="Q367" s="3">
        <f>IF(ISNUMBER(P367),SUMIF(A:A,A367,P:P),"")</f>
        <v>0.8483112939188538</v>
      </c>
      <c r="R367" s="3">
        <f t="shared" si="54"/>
        <v>0.12082499410345585</v>
      </c>
      <c r="S367" s="8">
        <f t="shared" si="55"/>
        <v>8.27643326134785</v>
      </c>
    </row>
    <row r="368" spans="1:19" ht="15">
      <c r="A368" s="1">
        <v>2</v>
      </c>
      <c r="B368" s="5">
        <v>0.7756944444444445</v>
      </c>
      <c r="C368" s="1" t="s">
        <v>24</v>
      </c>
      <c r="D368" s="1">
        <v>2</v>
      </c>
      <c r="E368" s="1">
        <v>6</v>
      </c>
      <c r="F368" s="1" t="s">
        <v>38</v>
      </c>
      <c r="G368" s="2">
        <v>52.683666666666596</v>
      </c>
      <c r="H368" s="6">
        <f>1+_xlfn.COUNTIFS(A:A,A368,O:O,"&lt;"&amp;O368)</f>
        <v>5</v>
      </c>
      <c r="I368" s="2">
        <f>_xlfn.AVERAGEIF(A:A,A368,G:G)</f>
        <v>47.5828303030303</v>
      </c>
      <c r="J368" s="2">
        <f t="shared" si="48"/>
        <v>5.100836363636297</v>
      </c>
      <c r="K368" s="2">
        <f t="shared" si="49"/>
        <v>95.10083636363629</v>
      </c>
      <c r="L368" s="2">
        <f t="shared" si="50"/>
        <v>300.681084106373</v>
      </c>
      <c r="M368" s="2">
        <f>SUMIF(A:A,A368,L:L)</f>
        <v>3399.8476831868725</v>
      </c>
      <c r="N368" s="3">
        <f t="shared" si="51"/>
        <v>0.0884395749825261</v>
      </c>
      <c r="O368" s="7">
        <f t="shared" si="52"/>
        <v>11.307155198310035</v>
      </c>
      <c r="P368" s="3">
        <f t="shared" si="53"/>
        <v>0.0884395749825261</v>
      </c>
      <c r="Q368" s="3">
        <f>IF(ISNUMBER(P368),SUMIF(A:A,A368,P:P),"")</f>
        <v>0.8483112939188538</v>
      </c>
      <c r="R368" s="3">
        <f t="shared" si="54"/>
        <v>0.10425368095003328</v>
      </c>
      <c r="S368" s="8">
        <f t="shared" si="55"/>
        <v>9.59198745681968</v>
      </c>
    </row>
    <row r="369" spans="1:19" ht="15">
      <c r="A369" s="1">
        <v>2</v>
      </c>
      <c r="B369" s="5">
        <v>0.7756944444444445</v>
      </c>
      <c r="C369" s="1" t="s">
        <v>24</v>
      </c>
      <c r="D369" s="1">
        <v>2</v>
      </c>
      <c r="E369" s="1">
        <v>7</v>
      </c>
      <c r="F369" s="1" t="s">
        <v>39</v>
      </c>
      <c r="G369" s="2">
        <v>47.5204666666667</v>
      </c>
      <c r="H369" s="6">
        <f>1+_xlfn.COUNTIFS(A:A,A369,O:O,"&lt;"&amp;O369)</f>
        <v>6</v>
      </c>
      <c r="I369" s="2">
        <f>_xlfn.AVERAGEIF(A:A,A369,G:G)</f>
        <v>47.5828303030303</v>
      </c>
      <c r="J369" s="2">
        <f t="shared" si="48"/>
        <v>-0.06236363636359954</v>
      </c>
      <c r="K369" s="2">
        <f t="shared" si="49"/>
        <v>89.9376363636364</v>
      </c>
      <c r="L369" s="2">
        <f t="shared" si="50"/>
        <v>220.57950169714846</v>
      </c>
      <c r="M369" s="2">
        <f>SUMIF(A:A,A369,L:L)</f>
        <v>3399.8476831868725</v>
      </c>
      <c r="N369" s="3">
        <f t="shared" si="51"/>
        <v>0.06487923055728974</v>
      </c>
      <c r="O369" s="7">
        <f t="shared" si="52"/>
        <v>15.413253076683436</v>
      </c>
      <c r="P369" s="3">
        <f t="shared" si="53"/>
        <v>0.06487923055728974</v>
      </c>
      <c r="Q369" s="3">
        <f>IF(ISNUMBER(P369),SUMIF(A:A,A369,P:P),"")</f>
        <v>0.8483112939188538</v>
      </c>
      <c r="R369" s="3">
        <f t="shared" si="54"/>
        <v>0.0764804512475297</v>
      </c>
      <c r="S369" s="8">
        <f t="shared" si="55"/>
        <v>13.07523666098008</v>
      </c>
    </row>
    <row r="370" spans="1:19" ht="15">
      <c r="A370" s="1">
        <v>2</v>
      </c>
      <c r="B370" s="5">
        <v>0.7756944444444445</v>
      </c>
      <c r="C370" s="1" t="s">
        <v>24</v>
      </c>
      <c r="D370" s="1">
        <v>2</v>
      </c>
      <c r="E370" s="1">
        <v>4</v>
      </c>
      <c r="F370" s="1" t="s">
        <v>36</v>
      </c>
      <c r="G370" s="2">
        <v>35.6349333333333</v>
      </c>
      <c r="H370" s="6">
        <f>1+_xlfn.COUNTIFS(A:A,A370,O:O,"&lt;"&amp;O370)</f>
        <v>9</v>
      </c>
      <c r="I370" s="2">
        <f>_xlfn.AVERAGEIF(A:A,A370,G:G)</f>
        <v>47.5828303030303</v>
      </c>
      <c r="J370" s="2">
        <f t="shared" si="48"/>
        <v>-11.947896969696998</v>
      </c>
      <c r="K370" s="2">
        <f t="shared" si="49"/>
        <v>78.052103030303</v>
      </c>
      <c r="L370" s="2">
        <f t="shared" si="50"/>
        <v>108.10750858116255</v>
      </c>
      <c r="M370" s="2">
        <f>SUMIF(A:A,A370,L:L)</f>
        <v>3399.8476831868725</v>
      </c>
      <c r="N370" s="3">
        <f t="shared" si="51"/>
        <v>0.031797750562703786</v>
      </c>
      <c r="O370" s="7">
        <f t="shared" si="52"/>
        <v>31.4487654725149</v>
      </c>
      <c r="P370" s="3">
        <f t="shared" si="53"/>
      </c>
      <c r="Q370" s="3">
        <f>IF(ISNUMBER(P370),SUMIF(A:A,A370,P:P),"")</f>
      </c>
      <c r="R370" s="3">
        <f t="shared" si="54"/>
      </c>
      <c r="S370" s="8">
        <f t="shared" si="55"/>
      </c>
    </row>
    <row r="371" spans="1:19" ht="15">
      <c r="A371" s="1">
        <v>2</v>
      </c>
      <c r="B371" s="5">
        <v>0.7756944444444445</v>
      </c>
      <c r="C371" s="1" t="s">
        <v>24</v>
      </c>
      <c r="D371" s="1">
        <v>2</v>
      </c>
      <c r="E371" s="1">
        <v>5</v>
      </c>
      <c r="F371" s="1" t="s">
        <v>37</v>
      </c>
      <c r="G371" s="2">
        <v>37.6701333333333</v>
      </c>
      <c r="H371" s="6">
        <f>1+_xlfn.COUNTIFS(A:A,A371,O:O,"&lt;"&amp;O371)</f>
        <v>7</v>
      </c>
      <c r="I371" s="2">
        <f>_xlfn.AVERAGEIF(A:A,A371,G:G)</f>
        <v>47.5828303030303</v>
      </c>
      <c r="J371" s="2">
        <f t="shared" si="48"/>
        <v>-9.912696969697002</v>
      </c>
      <c r="K371" s="2">
        <f t="shared" si="49"/>
        <v>80.08730303030299</v>
      </c>
      <c r="L371" s="2">
        <f t="shared" si="50"/>
        <v>122.14858112781835</v>
      </c>
      <c r="M371" s="2">
        <f>SUMIF(A:A,A371,L:L)</f>
        <v>3399.8476831868725</v>
      </c>
      <c r="N371" s="3">
        <f t="shared" si="51"/>
        <v>0.035927662798505566</v>
      </c>
      <c r="O371" s="7">
        <f t="shared" si="52"/>
        <v>27.83370589977803</v>
      </c>
      <c r="P371" s="3">
        <f t="shared" si="53"/>
      </c>
      <c r="Q371" s="3">
        <f>IF(ISNUMBER(P371),SUMIF(A:A,A371,P:P),"")</f>
      </c>
      <c r="R371" s="3">
        <f t="shared" si="54"/>
      </c>
      <c r="S371" s="8">
        <f t="shared" si="55"/>
      </c>
    </row>
    <row r="372" spans="1:19" ht="15">
      <c r="A372" s="1">
        <v>2</v>
      </c>
      <c r="B372" s="5">
        <v>0.7756944444444445</v>
      </c>
      <c r="C372" s="1" t="s">
        <v>24</v>
      </c>
      <c r="D372" s="1">
        <v>2</v>
      </c>
      <c r="E372" s="1">
        <v>8</v>
      </c>
      <c r="F372" s="1" t="s">
        <v>40</v>
      </c>
      <c r="G372" s="2">
        <v>35.5554333333333</v>
      </c>
      <c r="H372" s="6">
        <f>1+_xlfn.COUNTIFS(A:A,A372,O:O,"&lt;"&amp;O372)</f>
        <v>10</v>
      </c>
      <c r="I372" s="2">
        <f>_xlfn.AVERAGEIF(A:A,A372,G:G)</f>
        <v>47.5828303030303</v>
      </c>
      <c r="J372" s="2">
        <f t="shared" si="48"/>
        <v>-12.027396969697001</v>
      </c>
      <c r="K372" s="2">
        <f t="shared" si="49"/>
        <v>77.97260303030299</v>
      </c>
      <c r="L372" s="2">
        <f t="shared" si="50"/>
        <v>107.59306369171739</v>
      </c>
      <c r="M372" s="2">
        <f>SUMIF(A:A,A372,L:L)</f>
        <v>3399.8476831868725</v>
      </c>
      <c r="N372" s="3">
        <f t="shared" si="51"/>
        <v>0.03164643646354893</v>
      </c>
      <c r="O372" s="7">
        <f t="shared" si="52"/>
        <v>31.599134428668528</v>
      </c>
      <c r="P372" s="3">
        <f t="shared" si="53"/>
      </c>
      <c r="Q372" s="3">
        <f>IF(ISNUMBER(P372),SUMIF(A:A,A372,P:P),"")</f>
      </c>
      <c r="R372" s="3">
        <f t="shared" si="54"/>
      </c>
      <c r="S372" s="8">
        <f t="shared" si="55"/>
      </c>
    </row>
    <row r="373" spans="1:19" ht="15">
      <c r="A373" s="1">
        <v>2</v>
      </c>
      <c r="B373" s="5">
        <v>0.7756944444444445</v>
      </c>
      <c r="C373" s="1" t="s">
        <v>24</v>
      </c>
      <c r="D373" s="1">
        <v>2</v>
      </c>
      <c r="E373" s="1">
        <v>10</v>
      </c>
      <c r="F373" s="1" t="s">
        <v>42</v>
      </c>
      <c r="G373" s="2">
        <v>36.9360666666666</v>
      </c>
      <c r="H373" s="6">
        <f>1+_xlfn.COUNTIFS(A:A,A373,O:O,"&lt;"&amp;O373)</f>
        <v>8</v>
      </c>
      <c r="I373" s="2">
        <f>_xlfn.AVERAGEIF(A:A,A373,G:G)</f>
        <v>47.5828303030303</v>
      </c>
      <c r="J373" s="2">
        <f t="shared" si="48"/>
        <v>-10.646763636363701</v>
      </c>
      <c r="K373" s="2">
        <f t="shared" si="49"/>
        <v>79.3532363636363</v>
      </c>
      <c r="L373" s="2">
        <f t="shared" si="50"/>
        <v>116.88542503813468</v>
      </c>
      <c r="M373" s="2">
        <f>SUMIF(A:A,A373,L:L)</f>
        <v>3399.8476831868725</v>
      </c>
      <c r="N373" s="3">
        <f t="shared" si="51"/>
        <v>0.034379606361827145</v>
      </c>
      <c r="O373" s="7">
        <f t="shared" si="52"/>
        <v>29.087011336765457</v>
      </c>
      <c r="P373" s="3">
        <f t="shared" si="53"/>
      </c>
      <c r="Q373" s="3">
        <f>IF(ISNUMBER(P373),SUMIF(A:A,A373,P:P),"")</f>
      </c>
      <c r="R373" s="3">
        <f t="shared" si="54"/>
      </c>
      <c r="S373" s="8">
        <f t="shared" si="55"/>
      </c>
    </row>
    <row r="374" spans="1:19" ht="15">
      <c r="A374" s="1">
        <v>2</v>
      </c>
      <c r="B374" s="5">
        <v>0.7756944444444445</v>
      </c>
      <c r="C374" s="1" t="s">
        <v>24</v>
      </c>
      <c r="D374" s="1">
        <v>2</v>
      </c>
      <c r="E374" s="1">
        <v>11</v>
      </c>
      <c r="F374" s="1" t="s">
        <v>43</v>
      </c>
      <c r="G374" s="2">
        <v>26.093</v>
      </c>
      <c r="H374" s="6">
        <f>1+_xlfn.COUNTIFS(A:A,A374,O:O,"&lt;"&amp;O374)</f>
        <v>11</v>
      </c>
      <c r="I374" s="2">
        <f>_xlfn.AVERAGEIF(A:A,A374,G:G)</f>
        <v>47.5828303030303</v>
      </c>
      <c r="J374" s="2">
        <f t="shared" si="48"/>
        <v>-21.4898303030303</v>
      </c>
      <c r="K374" s="2">
        <f t="shared" si="49"/>
        <v>68.5101696969697</v>
      </c>
      <c r="L374" s="2">
        <f t="shared" si="50"/>
        <v>60.983917496766416</v>
      </c>
      <c r="M374" s="2">
        <f>SUMIF(A:A,A374,L:L)</f>
        <v>3399.8476831868725</v>
      </c>
      <c r="N374" s="3">
        <f t="shared" si="51"/>
        <v>0.01793724989456077</v>
      </c>
      <c r="O374" s="7">
        <f t="shared" si="52"/>
        <v>55.74990624974436</v>
      </c>
      <c r="P374" s="3">
        <f t="shared" si="53"/>
      </c>
      <c r="Q374" s="3">
        <f>IF(ISNUMBER(P374),SUMIF(A:A,A374,P:P),"")</f>
      </c>
      <c r="R374" s="3">
        <f t="shared" si="54"/>
      </c>
      <c r="S374" s="8">
        <f t="shared" si="55"/>
      </c>
    </row>
    <row r="375" spans="1:19" ht="15">
      <c r="A375" s="1">
        <v>7</v>
      </c>
      <c r="B375" s="5">
        <v>0.78125</v>
      </c>
      <c r="C375" s="1" t="s">
        <v>90</v>
      </c>
      <c r="D375" s="1">
        <v>2</v>
      </c>
      <c r="E375" s="1">
        <v>1</v>
      </c>
      <c r="F375" s="1" t="s">
        <v>91</v>
      </c>
      <c r="G375" s="2">
        <v>66.1174333333334</v>
      </c>
      <c r="H375" s="6">
        <f>1+_xlfn.COUNTIFS(A:A,A375,O:O,"&lt;"&amp;O375)</f>
        <v>1</v>
      </c>
      <c r="I375" s="2">
        <f>_xlfn.AVERAGEIF(A:A,A375,G:G)</f>
        <v>53.77166666666668</v>
      </c>
      <c r="J375" s="2">
        <f t="shared" si="48"/>
        <v>12.345766666666712</v>
      </c>
      <c r="K375" s="2">
        <f t="shared" si="49"/>
        <v>102.34576666666672</v>
      </c>
      <c r="L375" s="2">
        <f t="shared" si="50"/>
        <v>464.39988398187256</v>
      </c>
      <c r="M375" s="2">
        <f>SUMIF(A:A,A375,L:L)</f>
        <v>1314.1933331482974</v>
      </c>
      <c r="N375" s="3">
        <f t="shared" si="51"/>
        <v>0.35337257636922464</v>
      </c>
      <c r="O375" s="7">
        <f t="shared" si="52"/>
        <v>2.829874378692988</v>
      </c>
      <c r="P375" s="3">
        <f t="shared" si="53"/>
        <v>0.35337257636922464</v>
      </c>
      <c r="Q375" s="3">
        <f>IF(ISNUMBER(P375),SUMIF(A:A,A375,P:P),"")</f>
        <v>1.0000000000000002</v>
      </c>
      <c r="R375" s="3">
        <f t="shared" si="54"/>
        <v>0.3533725763692246</v>
      </c>
      <c r="S375" s="8">
        <f t="shared" si="55"/>
        <v>2.8298743786929883</v>
      </c>
    </row>
    <row r="376" spans="1:19" ht="15">
      <c r="A376" s="1">
        <v>7</v>
      </c>
      <c r="B376" s="5">
        <v>0.78125</v>
      </c>
      <c r="C376" s="1" t="s">
        <v>90</v>
      </c>
      <c r="D376" s="1">
        <v>2</v>
      </c>
      <c r="E376" s="1">
        <v>2</v>
      </c>
      <c r="F376" s="1" t="s">
        <v>92</v>
      </c>
      <c r="G376" s="2">
        <v>60.5711</v>
      </c>
      <c r="H376" s="6">
        <f>1+_xlfn.COUNTIFS(A:A,A376,O:O,"&lt;"&amp;O376)</f>
        <v>2</v>
      </c>
      <c r="I376" s="2">
        <f>_xlfn.AVERAGEIF(A:A,A376,G:G)</f>
        <v>53.77166666666668</v>
      </c>
      <c r="J376" s="2">
        <f t="shared" si="48"/>
        <v>6.799433333333319</v>
      </c>
      <c r="K376" s="2">
        <f t="shared" si="49"/>
        <v>96.79943333333333</v>
      </c>
      <c r="L376" s="2">
        <f t="shared" si="50"/>
        <v>332.9412340224677</v>
      </c>
      <c r="M376" s="2">
        <f>SUMIF(A:A,A376,L:L)</f>
        <v>1314.1933331482974</v>
      </c>
      <c r="N376" s="3">
        <f t="shared" si="51"/>
        <v>0.25334265942809925</v>
      </c>
      <c r="O376" s="7">
        <f t="shared" si="52"/>
        <v>3.9472231098284825</v>
      </c>
      <c r="P376" s="3">
        <f t="shared" si="53"/>
        <v>0.25334265942809925</v>
      </c>
      <c r="Q376" s="3">
        <f>IF(ISNUMBER(P376),SUMIF(A:A,A376,P:P),"")</f>
        <v>1.0000000000000002</v>
      </c>
      <c r="R376" s="3">
        <f t="shared" si="54"/>
        <v>0.2533426594280992</v>
      </c>
      <c r="S376" s="8">
        <f t="shared" si="55"/>
        <v>3.9472231098284833</v>
      </c>
    </row>
    <row r="377" spans="1:19" ht="15">
      <c r="A377" s="1">
        <v>7</v>
      </c>
      <c r="B377" s="5">
        <v>0.78125</v>
      </c>
      <c r="C377" s="1" t="s">
        <v>90</v>
      </c>
      <c r="D377" s="1">
        <v>2</v>
      </c>
      <c r="E377" s="1">
        <v>4</v>
      </c>
      <c r="F377" s="1" t="s">
        <v>94</v>
      </c>
      <c r="G377" s="2">
        <v>54.963466666666704</v>
      </c>
      <c r="H377" s="6">
        <f>1+_xlfn.COUNTIFS(A:A,A377,O:O,"&lt;"&amp;O377)</f>
        <v>3</v>
      </c>
      <c r="I377" s="2">
        <f>_xlfn.AVERAGEIF(A:A,A377,G:G)</f>
        <v>53.77166666666668</v>
      </c>
      <c r="J377" s="2">
        <f aca="true" t="shared" si="56" ref="J377:J434">G377-I377</f>
        <v>1.191800000000022</v>
      </c>
      <c r="K377" s="2">
        <f aca="true" t="shared" si="57" ref="K377:K434">90+J377</f>
        <v>91.19180000000003</v>
      </c>
      <c r="L377" s="2">
        <f aca="true" t="shared" si="58" ref="L377:L434">EXP(0.06*K377)</f>
        <v>237.81855286746006</v>
      </c>
      <c r="M377" s="2">
        <f>SUMIF(A:A,A377,L:L)</f>
        <v>1314.1933331482974</v>
      </c>
      <c r="N377" s="3">
        <f aca="true" t="shared" si="59" ref="N377:N434">L377/M377</f>
        <v>0.18096161871232375</v>
      </c>
      <c r="O377" s="7">
        <f aca="true" t="shared" si="60" ref="O377:O434">1/N377</f>
        <v>5.526033681151519</v>
      </c>
      <c r="P377" s="3">
        <f aca="true" t="shared" si="61" ref="P377:P434">IF(O377&gt;21,"",N377)</f>
        <v>0.18096161871232375</v>
      </c>
      <c r="Q377" s="3">
        <f>IF(ISNUMBER(P377),SUMIF(A:A,A377,P:P),"")</f>
        <v>1.0000000000000002</v>
      </c>
      <c r="R377" s="3">
        <f aca="true" t="shared" si="62" ref="R377:R434">_xlfn.IFERROR(P377*(1/Q377),"")</f>
        <v>0.18096161871232372</v>
      </c>
      <c r="S377" s="8">
        <f aca="true" t="shared" si="63" ref="S377:S434">_xlfn.IFERROR(1/R377,"")</f>
        <v>5.52603368115152</v>
      </c>
    </row>
    <row r="378" spans="1:19" ht="15">
      <c r="A378" s="1">
        <v>7</v>
      </c>
      <c r="B378" s="5">
        <v>0.78125</v>
      </c>
      <c r="C378" s="1" t="s">
        <v>90</v>
      </c>
      <c r="D378" s="1">
        <v>2</v>
      </c>
      <c r="E378" s="1">
        <v>3</v>
      </c>
      <c r="F378" s="1" t="s">
        <v>93</v>
      </c>
      <c r="G378" s="2">
        <v>52.9057666666666</v>
      </c>
      <c r="H378" s="6">
        <f>1+_xlfn.COUNTIFS(A:A,A378,O:O,"&lt;"&amp;O378)</f>
        <v>4</v>
      </c>
      <c r="I378" s="2">
        <f>_xlfn.AVERAGEIF(A:A,A378,G:G)</f>
        <v>53.77166666666668</v>
      </c>
      <c r="J378" s="2">
        <f t="shared" si="56"/>
        <v>-0.8659000000000816</v>
      </c>
      <c r="K378" s="2">
        <f t="shared" si="57"/>
        <v>89.13409999999992</v>
      </c>
      <c r="L378" s="2">
        <f t="shared" si="58"/>
        <v>210.1971710543483</v>
      </c>
      <c r="M378" s="2">
        <f>SUMIF(A:A,A378,L:L)</f>
        <v>1314.1933331482974</v>
      </c>
      <c r="N378" s="3">
        <f t="shared" si="59"/>
        <v>0.1599438726041909</v>
      </c>
      <c r="O378" s="7">
        <f t="shared" si="60"/>
        <v>6.252193245781131</v>
      </c>
      <c r="P378" s="3">
        <f t="shared" si="61"/>
        <v>0.1599438726041909</v>
      </c>
      <c r="Q378" s="3">
        <f>IF(ISNUMBER(P378),SUMIF(A:A,A378,P:P),"")</f>
        <v>1.0000000000000002</v>
      </c>
      <c r="R378" s="3">
        <f t="shared" si="62"/>
        <v>0.15994387260419088</v>
      </c>
      <c r="S378" s="8">
        <f t="shared" si="63"/>
        <v>6.252193245781132</v>
      </c>
    </row>
    <row r="379" spans="1:19" ht="15">
      <c r="A379" s="1">
        <v>7</v>
      </c>
      <c r="B379" s="5">
        <v>0.78125</v>
      </c>
      <c r="C379" s="1" t="s">
        <v>90</v>
      </c>
      <c r="D379" s="1">
        <v>2</v>
      </c>
      <c r="E379" s="1">
        <v>6</v>
      </c>
      <c r="F379" s="1" t="s">
        <v>95</v>
      </c>
      <c r="G379" s="2">
        <v>34.3005666666667</v>
      </c>
      <c r="H379" s="6">
        <f>1+_xlfn.COUNTIFS(A:A,A379,O:O,"&lt;"&amp;O379)</f>
        <v>5</v>
      </c>
      <c r="I379" s="2">
        <f>_xlfn.AVERAGEIF(A:A,A379,G:G)</f>
        <v>53.77166666666668</v>
      </c>
      <c r="J379" s="2">
        <f t="shared" si="56"/>
        <v>-19.471099999999986</v>
      </c>
      <c r="K379" s="2">
        <f t="shared" si="57"/>
        <v>70.52890000000002</v>
      </c>
      <c r="L379" s="2">
        <f t="shared" si="58"/>
        <v>68.83649122214896</v>
      </c>
      <c r="M379" s="2">
        <f>SUMIF(A:A,A379,L:L)</f>
        <v>1314.1933331482974</v>
      </c>
      <c r="N379" s="3">
        <f t="shared" si="59"/>
        <v>0.05237927288616161</v>
      </c>
      <c r="O379" s="7">
        <f t="shared" si="60"/>
        <v>19.091521223926648</v>
      </c>
      <c r="P379" s="3">
        <f t="shared" si="61"/>
        <v>0.05237927288616161</v>
      </c>
      <c r="Q379" s="3">
        <f>IF(ISNUMBER(P379),SUMIF(A:A,A379,P:P),"")</f>
        <v>1.0000000000000002</v>
      </c>
      <c r="R379" s="3">
        <f t="shared" si="62"/>
        <v>0.05237927288616159</v>
      </c>
      <c r="S379" s="8">
        <f t="shared" si="63"/>
        <v>19.091521223926655</v>
      </c>
    </row>
    <row r="380" spans="1:19" ht="15">
      <c r="A380" s="1">
        <v>49</v>
      </c>
      <c r="B380" s="5">
        <v>0.7854166666666668</v>
      </c>
      <c r="C380" s="1" t="s">
        <v>473</v>
      </c>
      <c r="D380" s="1">
        <v>7</v>
      </c>
      <c r="E380" s="1">
        <v>5</v>
      </c>
      <c r="F380" s="1" t="s">
        <v>526</v>
      </c>
      <c r="G380" s="2">
        <v>73.52233333333331</v>
      </c>
      <c r="H380" s="6">
        <f>1+_xlfn.COUNTIFS(A:A,A380,O:O,"&lt;"&amp;O380)</f>
        <v>1</v>
      </c>
      <c r="I380" s="2">
        <f>_xlfn.AVERAGEIF(A:A,A380,G:G)</f>
        <v>48.958508333333334</v>
      </c>
      <c r="J380" s="2">
        <f t="shared" si="56"/>
        <v>24.563824999999973</v>
      </c>
      <c r="K380" s="2">
        <f t="shared" si="57"/>
        <v>114.56382499999998</v>
      </c>
      <c r="L380" s="2">
        <f t="shared" si="58"/>
        <v>966.6432472207875</v>
      </c>
      <c r="M380" s="2">
        <f>SUMIF(A:A,A380,L:L)</f>
        <v>2390.8813705507664</v>
      </c>
      <c r="N380" s="3">
        <f t="shared" si="59"/>
        <v>0.40430414454152125</v>
      </c>
      <c r="O380" s="7">
        <f t="shared" si="60"/>
        <v>2.47338547848426</v>
      </c>
      <c r="P380" s="3">
        <f t="shared" si="61"/>
        <v>0.40430414454152125</v>
      </c>
      <c r="Q380" s="3">
        <f>IF(ISNUMBER(P380),SUMIF(A:A,A380,P:P),"")</f>
        <v>0.9105448922396058</v>
      </c>
      <c r="R380" s="3">
        <f t="shared" si="62"/>
        <v>0.44402439460956356</v>
      </c>
      <c r="S380" s="8">
        <f t="shared" si="63"/>
        <v>2.2521285139734566</v>
      </c>
    </row>
    <row r="381" spans="1:19" ht="15">
      <c r="A381" s="1">
        <v>49</v>
      </c>
      <c r="B381" s="5">
        <v>0.7854166666666668</v>
      </c>
      <c r="C381" s="1" t="s">
        <v>473</v>
      </c>
      <c r="D381" s="1">
        <v>7</v>
      </c>
      <c r="E381" s="1">
        <v>4</v>
      </c>
      <c r="F381" s="1" t="s">
        <v>525</v>
      </c>
      <c r="G381" s="2">
        <v>59.446199999999905</v>
      </c>
      <c r="H381" s="6">
        <f>1+_xlfn.COUNTIFS(A:A,A381,O:O,"&lt;"&amp;O381)</f>
        <v>2</v>
      </c>
      <c r="I381" s="2">
        <f>_xlfn.AVERAGEIF(A:A,A381,G:G)</f>
        <v>48.958508333333334</v>
      </c>
      <c r="J381" s="2">
        <f t="shared" si="56"/>
        <v>10.48769166666657</v>
      </c>
      <c r="K381" s="2">
        <f t="shared" si="57"/>
        <v>100.48769166666656</v>
      </c>
      <c r="L381" s="2">
        <f t="shared" si="58"/>
        <v>415.40813716668293</v>
      </c>
      <c r="M381" s="2">
        <f>SUMIF(A:A,A381,L:L)</f>
        <v>2390.8813705507664</v>
      </c>
      <c r="N381" s="3">
        <f t="shared" si="59"/>
        <v>0.17374686267725153</v>
      </c>
      <c r="O381" s="7">
        <f t="shared" si="60"/>
        <v>5.755499607826466</v>
      </c>
      <c r="P381" s="3">
        <f t="shared" si="61"/>
        <v>0.17374686267725153</v>
      </c>
      <c r="Q381" s="3">
        <f>IF(ISNUMBER(P381),SUMIF(A:A,A381,P:P),"")</f>
        <v>0.9105448922396058</v>
      </c>
      <c r="R381" s="3">
        <f t="shared" si="62"/>
        <v>0.19081636079457664</v>
      </c>
      <c r="S381" s="8">
        <f t="shared" si="63"/>
        <v>5.240640770193442</v>
      </c>
    </row>
    <row r="382" spans="1:19" ht="15">
      <c r="A382" s="1">
        <v>49</v>
      </c>
      <c r="B382" s="5">
        <v>0.7854166666666668</v>
      </c>
      <c r="C382" s="1" t="s">
        <v>473</v>
      </c>
      <c r="D382" s="1">
        <v>7</v>
      </c>
      <c r="E382" s="1">
        <v>2</v>
      </c>
      <c r="F382" s="1" t="s">
        <v>523</v>
      </c>
      <c r="G382" s="2">
        <v>51.9274</v>
      </c>
      <c r="H382" s="6">
        <f>1+_xlfn.COUNTIFS(A:A,A382,O:O,"&lt;"&amp;O382)</f>
        <v>3</v>
      </c>
      <c r="I382" s="2">
        <f>_xlfn.AVERAGEIF(A:A,A382,G:G)</f>
        <v>48.958508333333334</v>
      </c>
      <c r="J382" s="2">
        <f t="shared" si="56"/>
        <v>2.9688916666666643</v>
      </c>
      <c r="K382" s="2">
        <f t="shared" si="57"/>
        <v>92.96889166666666</v>
      </c>
      <c r="L382" s="2">
        <f t="shared" si="58"/>
        <v>264.57731107806615</v>
      </c>
      <c r="M382" s="2">
        <f>SUMIF(A:A,A382,L:L)</f>
        <v>2390.8813705507664</v>
      </c>
      <c r="N382" s="3">
        <f t="shared" si="59"/>
        <v>0.11066099486864871</v>
      </c>
      <c r="O382" s="7">
        <f t="shared" si="60"/>
        <v>9.03660771518429</v>
      </c>
      <c r="P382" s="3">
        <f t="shared" si="61"/>
        <v>0.11066099486864871</v>
      </c>
      <c r="Q382" s="3">
        <f>IF(ISNUMBER(P382),SUMIF(A:A,A382,P:P),"")</f>
        <v>0.9105448922396058</v>
      </c>
      <c r="R382" s="3">
        <f t="shared" si="62"/>
        <v>0.12153271718043833</v>
      </c>
      <c r="S382" s="8">
        <f t="shared" si="63"/>
        <v>8.228236998234069</v>
      </c>
    </row>
    <row r="383" spans="1:19" ht="15">
      <c r="A383" s="1">
        <v>49</v>
      </c>
      <c r="B383" s="5">
        <v>0.7854166666666668</v>
      </c>
      <c r="C383" s="1" t="s">
        <v>473</v>
      </c>
      <c r="D383" s="1">
        <v>7</v>
      </c>
      <c r="E383" s="1">
        <v>1</v>
      </c>
      <c r="F383" s="1" t="s">
        <v>522</v>
      </c>
      <c r="G383" s="2">
        <v>51.0737333333333</v>
      </c>
      <c r="H383" s="6">
        <f>1+_xlfn.COUNTIFS(A:A,A383,O:O,"&lt;"&amp;O383)</f>
        <v>4</v>
      </c>
      <c r="I383" s="2">
        <f>_xlfn.AVERAGEIF(A:A,A383,G:G)</f>
        <v>48.958508333333334</v>
      </c>
      <c r="J383" s="2">
        <f t="shared" si="56"/>
        <v>2.115224999999967</v>
      </c>
      <c r="K383" s="2">
        <f t="shared" si="57"/>
        <v>92.11522499999997</v>
      </c>
      <c r="L383" s="2">
        <f t="shared" si="58"/>
        <v>251.36686862968557</v>
      </c>
      <c r="M383" s="2">
        <f>SUMIF(A:A,A383,L:L)</f>
        <v>2390.8813705507664</v>
      </c>
      <c r="N383" s="3">
        <f t="shared" si="59"/>
        <v>0.1051356506959525</v>
      </c>
      <c r="O383" s="7">
        <f t="shared" si="60"/>
        <v>9.511521480871929</v>
      </c>
      <c r="P383" s="3">
        <f t="shared" si="61"/>
        <v>0.1051356506959525</v>
      </c>
      <c r="Q383" s="3">
        <f>IF(ISNUMBER(P383),SUMIF(A:A,A383,P:P),"")</f>
        <v>0.9105448922396058</v>
      </c>
      <c r="R383" s="3">
        <f t="shared" si="62"/>
        <v>0.11546454391431205</v>
      </c>
      <c r="S383" s="8">
        <f t="shared" si="63"/>
        <v>8.660667301835227</v>
      </c>
    </row>
    <row r="384" spans="1:19" ht="15">
      <c r="A384" s="1">
        <v>49</v>
      </c>
      <c r="B384" s="5">
        <v>0.7854166666666668</v>
      </c>
      <c r="C384" s="1" t="s">
        <v>473</v>
      </c>
      <c r="D384" s="1">
        <v>7</v>
      </c>
      <c r="E384" s="1">
        <v>3</v>
      </c>
      <c r="F384" s="1" t="s">
        <v>524</v>
      </c>
      <c r="G384" s="2">
        <v>43.8525</v>
      </c>
      <c r="H384" s="6">
        <f>1+_xlfn.COUNTIFS(A:A,A384,O:O,"&lt;"&amp;O384)</f>
        <v>5</v>
      </c>
      <c r="I384" s="2">
        <f>_xlfn.AVERAGEIF(A:A,A384,G:G)</f>
        <v>48.958508333333334</v>
      </c>
      <c r="J384" s="2">
        <f t="shared" si="56"/>
        <v>-5.106008333333335</v>
      </c>
      <c r="K384" s="2">
        <f t="shared" si="57"/>
        <v>84.89399166666666</v>
      </c>
      <c r="L384" s="2">
        <f t="shared" si="58"/>
        <v>162.9819567672164</v>
      </c>
      <c r="M384" s="2">
        <f>SUMIF(A:A,A384,L:L)</f>
        <v>2390.8813705507664</v>
      </c>
      <c r="N384" s="3">
        <f t="shared" si="59"/>
        <v>0.06816814868973263</v>
      </c>
      <c r="O384" s="7">
        <f t="shared" si="60"/>
        <v>14.669607715936376</v>
      </c>
      <c r="P384" s="3">
        <f t="shared" si="61"/>
        <v>0.06816814868973263</v>
      </c>
      <c r="Q384" s="3">
        <f>IF(ISNUMBER(P384),SUMIF(A:A,A384,P:P),"")</f>
        <v>0.9105448922396058</v>
      </c>
      <c r="R384" s="3">
        <f t="shared" si="62"/>
        <v>0.07486522550476785</v>
      </c>
      <c r="S384" s="8">
        <f t="shared" si="63"/>
        <v>13.357336376904579</v>
      </c>
    </row>
    <row r="385" spans="1:19" ht="15">
      <c r="A385" s="1">
        <v>49</v>
      </c>
      <c r="B385" s="5">
        <v>0.7854166666666668</v>
      </c>
      <c r="C385" s="1" t="s">
        <v>473</v>
      </c>
      <c r="D385" s="1">
        <v>7</v>
      </c>
      <c r="E385" s="1">
        <v>7</v>
      </c>
      <c r="F385" s="1" t="s">
        <v>528</v>
      </c>
      <c r="G385" s="2">
        <v>38.1889333333334</v>
      </c>
      <c r="H385" s="6">
        <f>1+_xlfn.COUNTIFS(A:A,A385,O:O,"&lt;"&amp;O385)</f>
        <v>6</v>
      </c>
      <c r="I385" s="2">
        <f>_xlfn.AVERAGEIF(A:A,A385,G:G)</f>
        <v>48.958508333333334</v>
      </c>
      <c r="J385" s="2">
        <f t="shared" si="56"/>
        <v>-10.769574999999932</v>
      </c>
      <c r="K385" s="2">
        <f t="shared" si="57"/>
        <v>79.23042500000007</v>
      </c>
      <c r="L385" s="2">
        <f t="shared" si="58"/>
        <v>116.02729904339006</v>
      </c>
      <c r="M385" s="2">
        <f>SUMIF(A:A,A385,L:L)</f>
        <v>2390.8813705507664</v>
      </c>
      <c r="N385" s="3">
        <f t="shared" si="59"/>
        <v>0.04852909076649916</v>
      </c>
      <c r="O385" s="7">
        <f t="shared" si="60"/>
        <v>20.606196905925238</v>
      </c>
      <c r="P385" s="3">
        <f t="shared" si="61"/>
        <v>0.04852909076649916</v>
      </c>
      <c r="Q385" s="3">
        <f>IF(ISNUMBER(P385),SUMIF(A:A,A385,P:P),"")</f>
        <v>0.9105448922396058</v>
      </c>
      <c r="R385" s="3">
        <f t="shared" si="62"/>
        <v>0.053296757996341544</v>
      </c>
      <c r="S385" s="8">
        <f t="shared" si="63"/>
        <v>18.762867341173795</v>
      </c>
    </row>
    <row r="386" spans="1:19" ht="15">
      <c r="A386" s="1">
        <v>49</v>
      </c>
      <c r="B386" s="5">
        <v>0.7854166666666668</v>
      </c>
      <c r="C386" s="1" t="s">
        <v>473</v>
      </c>
      <c r="D386" s="1">
        <v>7</v>
      </c>
      <c r="E386" s="1">
        <v>6</v>
      </c>
      <c r="F386" s="1" t="s">
        <v>527</v>
      </c>
      <c r="G386" s="2">
        <v>37.0005666666667</v>
      </c>
      <c r="H386" s="6">
        <f>1+_xlfn.COUNTIFS(A:A,A386,O:O,"&lt;"&amp;O386)</f>
        <v>7</v>
      </c>
      <c r="I386" s="2">
        <f>_xlfn.AVERAGEIF(A:A,A386,G:G)</f>
        <v>48.958508333333334</v>
      </c>
      <c r="J386" s="2">
        <f t="shared" si="56"/>
        <v>-11.957941666666635</v>
      </c>
      <c r="K386" s="2">
        <f t="shared" si="57"/>
        <v>78.04205833333336</v>
      </c>
      <c r="L386" s="2">
        <f t="shared" si="58"/>
        <v>108.04237378108351</v>
      </c>
      <c r="M386" s="2">
        <f>SUMIF(A:A,A386,L:L)</f>
        <v>2390.8813705507664</v>
      </c>
      <c r="N386" s="3">
        <f t="shared" si="59"/>
        <v>0.04518934946412449</v>
      </c>
      <c r="O386" s="7">
        <f t="shared" si="60"/>
        <v>22.129108116369167</v>
      </c>
      <c r="P386" s="3">
        <f t="shared" si="61"/>
      </c>
      <c r="Q386" s="3">
        <f>IF(ISNUMBER(P386),SUMIF(A:A,A386,P:P),"")</f>
      </c>
      <c r="R386" s="3">
        <f t="shared" si="62"/>
      </c>
      <c r="S386" s="8">
        <f t="shared" si="63"/>
      </c>
    </row>
    <row r="387" spans="1:19" ht="15">
      <c r="A387" s="1">
        <v>49</v>
      </c>
      <c r="B387" s="5">
        <v>0.7854166666666668</v>
      </c>
      <c r="C387" s="1" t="s">
        <v>473</v>
      </c>
      <c r="D387" s="1">
        <v>7</v>
      </c>
      <c r="E387" s="1">
        <v>8</v>
      </c>
      <c r="F387" s="1" t="s">
        <v>529</v>
      </c>
      <c r="G387" s="2">
        <v>36.6564</v>
      </c>
      <c r="H387" s="6">
        <f>1+_xlfn.COUNTIFS(A:A,A387,O:O,"&lt;"&amp;O387)</f>
        <v>8</v>
      </c>
      <c r="I387" s="2">
        <f>_xlfn.AVERAGEIF(A:A,A387,G:G)</f>
        <v>48.958508333333334</v>
      </c>
      <c r="J387" s="2">
        <f t="shared" si="56"/>
        <v>-12.302108333333337</v>
      </c>
      <c r="K387" s="2">
        <f t="shared" si="57"/>
        <v>77.69789166666666</v>
      </c>
      <c r="L387" s="2">
        <f t="shared" si="58"/>
        <v>105.83417686385418</v>
      </c>
      <c r="M387" s="2">
        <f>SUMIF(A:A,A387,L:L)</f>
        <v>2390.8813705507664</v>
      </c>
      <c r="N387" s="3">
        <f t="shared" si="59"/>
        <v>0.04426575829626967</v>
      </c>
      <c r="O387" s="7">
        <f t="shared" si="60"/>
        <v>22.59082501890115</v>
      </c>
      <c r="P387" s="3">
        <f t="shared" si="61"/>
      </c>
      <c r="Q387" s="3">
        <f>IF(ISNUMBER(P387),SUMIF(A:A,A387,P:P),"")</f>
      </c>
      <c r="R387" s="3">
        <f t="shared" si="62"/>
      </c>
      <c r="S387" s="8">
        <f t="shared" si="63"/>
      </c>
    </row>
    <row r="388" spans="1:19" ht="15">
      <c r="A388" s="1">
        <v>39</v>
      </c>
      <c r="B388" s="5">
        <v>0.7916666666666666</v>
      </c>
      <c r="C388" s="1" t="s">
        <v>423</v>
      </c>
      <c r="D388" s="1">
        <v>2</v>
      </c>
      <c r="E388" s="1">
        <v>1</v>
      </c>
      <c r="F388" s="1" t="s">
        <v>424</v>
      </c>
      <c r="G388" s="2">
        <v>64.6668333333333</v>
      </c>
      <c r="H388" s="6">
        <f>1+_xlfn.COUNTIFS(A:A,A388,O:O,"&lt;"&amp;O388)</f>
        <v>1</v>
      </c>
      <c r="I388" s="2">
        <f>_xlfn.AVERAGEIF(A:A,A388,G:G)</f>
        <v>50.378914814814806</v>
      </c>
      <c r="J388" s="2">
        <f t="shared" si="56"/>
        <v>14.287918518518495</v>
      </c>
      <c r="K388" s="2">
        <f t="shared" si="57"/>
        <v>104.2879185185185</v>
      </c>
      <c r="L388" s="2">
        <f t="shared" si="58"/>
        <v>521.7951673239248</v>
      </c>
      <c r="M388" s="2">
        <f>SUMIF(A:A,A388,L:L)</f>
        <v>2341.5673894301535</v>
      </c>
      <c r="N388" s="3">
        <f t="shared" si="59"/>
        <v>0.22284012396111713</v>
      </c>
      <c r="O388" s="7">
        <f t="shared" si="60"/>
        <v>4.487522185073312</v>
      </c>
      <c r="P388" s="3">
        <f t="shared" si="61"/>
        <v>0.22284012396111713</v>
      </c>
      <c r="Q388" s="3">
        <f>IF(ISNUMBER(P388),SUMIF(A:A,A388,P:P),"")</f>
        <v>0.9613897192596893</v>
      </c>
      <c r="R388" s="3">
        <f t="shared" si="62"/>
        <v>0.23178958490705875</v>
      </c>
      <c r="S388" s="8">
        <f t="shared" si="63"/>
        <v>4.3142576936792585</v>
      </c>
    </row>
    <row r="389" spans="1:19" ht="15">
      <c r="A389" s="1">
        <v>39</v>
      </c>
      <c r="B389" s="5">
        <v>0.7916666666666666</v>
      </c>
      <c r="C389" s="1" t="s">
        <v>423</v>
      </c>
      <c r="D389" s="1">
        <v>2</v>
      </c>
      <c r="E389" s="1">
        <v>7</v>
      </c>
      <c r="F389" s="1" t="s">
        <v>430</v>
      </c>
      <c r="G389" s="2">
        <v>64.4091</v>
      </c>
      <c r="H389" s="6">
        <f>1+_xlfn.COUNTIFS(A:A,A389,O:O,"&lt;"&amp;O389)</f>
        <v>2</v>
      </c>
      <c r="I389" s="2">
        <f>_xlfn.AVERAGEIF(A:A,A389,G:G)</f>
        <v>50.378914814814806</v>
      </c>
      <c r="J389" s="2">
        <f t="shared" si="56"/>
        <v>14.03018518518519</v>
      </c>
      <c r="K389" s="2">
        <f t="shared" si="57"/>
        <v>104.03018518518519</v>
      </c>
      <c r="L389" s="2">
        <f t="shared" si="58"/>
        <v>513.7881963180581</v>
      </c>
      <c r="M389" s="2">
        <f>SUMIF(A:A,A389,L:L)</f>
        <v>2341.5673894301535</v>
      </c>
      <c r="N389" s="3">
        <f t="shared" si="59"/>
        <v>0.21942063193965738</v>
      </c>
      <c r="O389" s="7">
        <f t="shared" si="60"/>
        <v>4.557456567142733</v>
      </c>
      <c r="P389" s="3">
        <f t="shared" si="61"/>
        <v>0.21942063193965738</v>
      </c>
      <c r="Q389" s="3">
        <f>IF(ISNUMBER(P389),SUMIF(A:A,A389,P:P),"")</f>
        <v>0.9613897192596893</v>
      </c>
      <c r="R389" s="3">
        <f t="shared" si="62"/>
        <v>0.22823276299295206</v>
      </c>
      <c r="S389" s="8">
        <f t="shared" si="63"/>
        <v>4.381491889623579</v>
      </c>
    </row>
    <row r="390" spans="1:19" ht="15">
      <c r="A390" s="1">
        <v>39</v>
      </c>
      <c r="B390" s="5">
        <v>0.7916666666666666</v>
      </c>
      <c r="C390" s="1" t="s">
        <v>423</v>
      </c>
      <c r="D390" s="1">
        <v>2</v>
      </c>
      <c r="E390" s="1">
        <v>8</v>
      </c>
      <c r="F390" s="1" t="s">
        <v>431</v>
      </c>
      <c r="G390" s="2">
        <v>55.8796333333333</v>
      </c>
      <c r="H390" s="6">
        <f>1+_xlfn.COUNTIFS(A:A,A390,O:O,"&lt;"&amp;O390)</f>
        <v>3</v>
      </c>
      <c r="I390" s="2">
        <f>_xlfn.AVERAGEIF(A:A,A390,G:G)</f>
        <v>50.378914814814806</v>
      </c>
      <c r="J390" s="2">
        <f t="shared" si="56"/>
        <v>5.500718518518497</v>
      </c>
      <c r="K390" s="2">
        <f t="shared" si="57"/>
        <v>95.5007185185185</v>
      </c>
      <c r="L390" s="2">
        <f t="shared" si="58"/>
        <v>307.9825455609534</v>
      </c>
      <c r="M390" s="2">
        <f>SUMIF(A:A,A390,L:L)</f>
        <v>2341.5673894301535</v>
      </c>
      <c r="N390" s="3">
        <f t="shared" si="59"/>
        <v>0.13152837153062008</v>
      </c>
      <c r="O390" s="7">
        <f t="shared" si="60"/>
        <v>7.602922383686609</v>
      </c>
      <c r="P390" s="3">
        <f t="shared" si="61"/>
        <v>0.13152837153062008</v>
      </c>
      <c r="Q390" s="3">
        <f>IF(ISNUMBER(P390),SUMIF(A:A,A390,P:P),"")</f>
        <v>0.9613897192596893</v>
      </c>
      <c r="R390" s="3">
        <f t="shared" si="62"/>
        <v>0.13681066990387883</v>
      </c>
      <c r="S390" s="8">
        <f t="shared" si="63"/>
        <v>7.309371416005677</v>
      </c>
    </row>
    <row r="391" spans="1:19" ht="15">
      <c r="A391" s="1">
        <v>39</v>
      </c>
      <c r="B391" s="5">
        <v>0.7916666666666666</v>
      </c>
      <c r="C391" s="1" t="s">
        <v>423</v>
      </c>
      <c r="D391" s="1">
        <v>2</v>
      </c>
      <c r="E391" s="1">
        <v>6</v>
      </c>
      <c r="F391" s="1" t="s">
        <v>429</v>
      </c>
      <c r="G391" s="2">
        <v>50.57693333333339</v>
      </c>
      <c r="H391" s="6">
        <f>1+_xlfn.COUNTIFS(A:A,A391,O:O,"&lt;"&amp;O391)</f>
        <v>4</v>
      </c>
      <c r="I391" s="2">
        <f>_xlfn.AVERAGEIF(A:A,A391,G:G)</f>
        <v>50.378914814814806</v>
      </c>
      <c r="J391" s="2">
        <f t="shared" si="56"/>
        <v>0.19801851851858743</v>
      </c>
      <c r="K391" s="2">
        <f t="shared" si="57"/>
        <v>90.19801851851858</v>
      </c>
      <c r="L391" s="2">
        <f t="shared" si="58"/>
        <v>224.0526594621652</v>
      </c>
      <c r="M391" s="2">
        <f>SUMIF(A:A,A391,L:L)</f>
        <v>2341.5673894301535</v>
      </c>
      <c r="N391" s="3">
        <f t="shared" si="59"/>
        <v>0.09568490767062267</v>
      </c>
      <c r="O391" s="7">
        <f t="shared" si="60"/>
        <v>10.450968959935796</v>
      </c>
      <c r="P391" s="3">
        <f t="shared" si="61"/>
        <v>0.09568490767062267</v>
      </c>
      <c r="Q391" s="3">
        <f>IF(ISNUMBER(P391),SUMIF(A:A,A391,P:P),"")</f>
        <v>0.9613897192596893</v>
      </c>
      <c r="R391" s="3">
        <f t="shared" si="62"/>
        <v>0.09952770011344005</v>
      </c>
      <c r="S391" s="8">
        <f t="shared" si="63"/>
        <v>10.0474541143844</v>
      </c>
    </row>
    <row r="392" spans="1:19" ht="15">
      <c r="A392" s="1">
        <v>39</v>
      </c>
      <c r="B392" s="5">
        <v>0.7916666666666666</v>
      </c>
      <c r="C392" s="1" t="s">
        <v>423</v>
      </c>
      <c r="D392" s="1">
        <v>2</v>
      </c>
      <c r="E392" s="1">
        <v>4</v>
      </c>
      <c r="F392" s="1" t="s">
        <v>427</v>
      </c>
      <c r="G392" s="2">
        <v>49.6229666666666</v>
      </c>
      <c r="H392" s="6">
        <f>1+_xlfn.COUNTIFS(A:A,A392,O:O,"&lt;"&amp;O392)</f>
        <v>5</v>
      </c>
      <c r="I392" s="2">
        <f>_xlfn.AVERAGEIF(A:A,A392,G:G)</f>
        <v>50.378914814814806</v>
      </c>
      <c r="J392" s="2">
        <f t="shared" si="56"/>
        <v>-0.7559481481482067</v>
      </c>
      <c r="K392" s="2">
        <f t="shared" si="57"/>
        <v>89.2440518518518</v>
      </c>
      <c r="L392" s="2">
        <f t="shared" si="58"/>
        <v>211.5884493097378</v>
      </c>
      <c r="M392" s="2">
        <f>SUMIF(A:A,A392,L:L)</f>
        <v>2341.5673894301535</v>
      </c>
      <c r="N392" s="3">
        <f t="shared" si="59"/>
        <v>0.09036188762486576</v>
      </c>
      <c r="O392" s="7">
        <f t="shared" si="60"/>
        <v>11.066612554083259</v>
      </c>
      <c r="P392" s="3">
        <f t="shared" si="61"/>
        <v>0.09036188762486576</v>
      </c>
      <c r="Q392" s="3">
        <f>IF(ISNUMBER(P392),SUMIF(A:A,A392,P:P),"")</f>
        <v>0.9613897192596893</v>
      </c>
      <c r="R392" s="3">
        <f t="shared" si="62"/>
        <v>0.0939909027677644</v>
      </c>
      <c r="S392" s="8">
        <f t="shared" si="63"/>
        <v>10.639327536525856</v>
      </c>
    </row>
    <row r="393" spans="1:19" ht="15">
      <c r="A393" s="1">
        <v>39</v>
      </c>
      <c r="B393" s="5">
        <v>0.7916666666666666</v>
      </c>
      <c r="C393" s="1" t="s">
        <v>423</v>
      </c>
      <c r="D393" s="1">
        <v>2</v>
      </c>
      <c r="E393" s="1">
        <v>3</v>
      </c>
      <c r="F393" s="1" t="s">
        <v>426</v>
      </c>
      <c r="G393" s="2">
        <v>49.3963</v>
      </c>
      <c r="H393" s="6">
        <f>1+_xlfn.COUNTIFS(A:A,A393,O:O,"&lt;"&amp;O393)</f>
        <v>6</v>
      </c>
      <c r="I393" s="2">
        <f>_xlfn.AVERAGEIF(A:A,A393,G:G)</f>
        <v>50.378914814814806</v>
      </c>
      <c r="J393" s="2">
        <f t="shared" si="56"/>
        <v>-0.9826148148148093</v>
      </c>
      <c r="K393" s="2">
        <f t="shared" si="57"/>
        <v>89.01738518518519</v>
      </c>
      <c r="L393" s="2">
        <f t="shared" si="58"/>
        <v>208.73032569279766</v>
      </c>
      <c r="M393" s="2">
        <f>SUMIF(A:A,A393,L:L)</f>
        <v>2341.5673894301535</v>
      </c>
      <c r="N393" s="3">
        <f t="shared" si="59"/>
        <v>0.08914128486543131</v>
      </c>
      <c r="O393" s="7">
        <f t="shared" si="60"/>
        <v>11.218146580561536</v>
      </c>
      <c r="P393" s="3">
        <f t="shared" si="61"/>
        <v>0.08914128486543131</v>
      </c>
      <c r="Q393" s="3">
        <f>IF(ISNUMBER(P393),SUMIF(A:A,A393,P:P),"")</f>
        <v>0.9613897192596893</v>
      </c>
      <c r="R393" s="3">
        <f t="shared" si="62"/>
        <v>0.09272127949742782</v>
      </c>
      <c r="S393" s="8">
        <f t="shared" si="63"/>
        <v>10.785010791700097</v>
      </c>
    </row>
    <row r="394" spans="1:19" ht="15">
      <c r="A394" s="1">
        <v>39</v>
      </c>
      <c r="B394" s="5">
        <v>0.7916666666666666</v>
      </c>
      <c r="C394" s="1" t="s">
        <v>423</v>
      </c>
      <c r="D394" s="1">
        <v>2</v>
      </c>
      <c r="E394" s="1">
        <v>2</v>
      </c>
      <c r="F394" s="1" t="s">
        <v>425</v>
      </c>
      <c r="G394" s="2">
        <v>42.1548666666667</v>
      </c>
      <c r="H394" s="6">
        <f>1+_xlfn.COUNTIFS(A:A,A394,O:O,"&lt;"&amp;O394)</f>
        <v>7</v>
      </c>
      <c r="I394" s="2">
        <f>_xlfn.AVERAGEIF(A:A,A394,G:G)</f>
        <v>50.378914814814806</v>
      </c>
      <c r="J394" s="2">
        <f t="shared" si="56"/>
        <v>-8.224048148148107</v>
      </c>
      <c r="K394" s="2">
        <f t="shared" si="57"/>
        <v>81.77595185185189</v>
      </c>
      <c r="L394" s="2">
        <f t="shared" si="58"/>
        <v>135.17322595372494</v>
      </c>
      <c r="M394" s="2">
        <f>SUMIF(A:A,A394,L:L)</f>
        <v>2341.5673894301535</v>
      </c>
      <c r="N394" s="3">
        <f t="shared" si="59"/>
        <v>0.057727668468521356</v>
      </c>
      <c r="O394" s="7">
        <f t="shared" si="60"/>
        <v>17.322715892211992</v>
      </c>
      <c r="P394" s="3">
        <f t="shared" si="61"/>
        <v>0.057727668468521356</v>
      </c>
      <c r="Q394" s="3">
        <f>IF(ISNUMBER(P394),SUMIF(A:A,A394,P:P),"")</f>
        <v>0.9613897192596893</v>
      </c>
      <c r="R394" s="3">
        <f t="shared" si="62"/>
        <v>0.06004606385116548</v>
      </c>
      <c r="S394" s="8">
        <f t="shared" si="63"/>
        <v>16.653880968429043</v>
      </c>
    </row>
    <row r="395" spans="1:19" ht="15">
      <c r="A395" s="1">
        <v>39</v>
      </c>
      <c r="B395" s="5">
        <v>0.7916666666666666</v>
      </c>
      <c r="C395" s="1" t="s">
        <v>423</v>
      </c>
      <c r="D395" s="1">
        <v>2</v>
      </c>
      <c r="E395" s="1">
        <v>9</v>
      </c>
      <c r="F395" s="1" t="s">
        <v>22</v>
      </c>
      <c r="G395" s="2">
        <v>41.2523666666667</v>
      </c>
      <c r="H395" s="6">
        <f>1+_xlfn.COUNTIFS(A:A,A395,O:O,"&lt;"&amp;O395)</f>
        <v>8</v>
      </c>
      <c r="I395" s="2">
        <f>_xlfn.AVERAGEIF(A:A,A395,G:G)</f>
        <v>50.378914814814806</v>
      </c>
      <c r="J395" s="2">
        <f t="shared" si="56"/>
        <v>-9.126548148148103</v>
      </c>
      <c r="K395" s="2">
        <f t="shared" si="57"/>
        <v>80.8734518518519</v>
      </c>
      <c r="L395" s="2">
        <f t="shared" si="58"/>
        <v>128.04824553053692</v>
      </c>
      <c r="M395" s="2">
        <f>SUMIF(A:A,A395,L:L)</f>
        <v>2341.5673894301535</v>
      </c>
      <c r="N395" s="3">
        <f t="shared" si="59"/>
        <v>0.054684843198853604</v>
      </c>
      <c r="O395" s="7">
        <f t="shared" si="60"/>
        <v>18.28660267642431</v>
      </c>
      <c r="P395" s="3">
        <f t="shared" si="61"/>
        <v>0.054684843198853604</v>
      </c>
      <c r="Q395" s="3">
        <f>IF(ISNUMBER(P395),SUMIF(A:A,A395,P:P),"")</f>
        <v>0.9613897192596893</v>
      </c>
      <c r="R395" s="3">
        <f t="shared" si="62"/>
        <v>0.05688103596631265</v>
      </c>
      <c r="S395" s="8">
        <f t="shared" si="63"/>
        <v>17.58055181330105</v>
      </c>
    </row>
    <row r="396" spans="1:19" ht="15">
      <c r="A396" s="1">
        <v>39</v>
      </c>
      <c r="B396" s="5">
        <v>0.7916666666666666</v>
      </c>
      <c r="C396" s="1" t="s">
        <v>423</v>
      </c>
      <c r="D396" s="1">
        <v>2</v>
      </c>
      <c r="E396" s="1">
        <v>5</v>
      </c>
      <c r="F396" s="1" t="s">
        <v>428</v>
      </c>
      <c r="G396" s="2">
        <v>35.4512333333333</v>
      </c>
      <c r="H396" s="6">
        <f>1+_xlfn.COUNTIFS(A:A,A396,O:O,"&lt;"&amp;O396)</f>
        <v>9</v>
      </c>
      <c r="I396" s="2">
        <f>_xlfn.AVERAGEIF(A:A,A396,G:G)</f>
        <v>50.378914814814806</v>
      </c>
      <c r="J396" s="2">
        <f t="shared" si="56"/>
        <v>-14.927681481481507</v>
      </c>
      <c r="K396" s="2">
        <f t="shared" si="57"/>
        <v>75.0723185185185</v>
      </c>
      <c r="L396" s="2">
        <f t="shared" si="58"/>
        <v>90.40857427825505</v>
      </c>
      <c r="M396" s="2">
        <f>SUMIF(A:A,A396,L:L)</f>
        <v>2341.5673894301535</v>
      </c>
      <c r="N396" s="3">
        <f t="shared" si="59"/>
        <v>0.038610280740310865</v>
      </c>
      <c r="O396" s="7">
        <f t="shared" si="60"/>
        <v>25.899837577610647</v>
      </c>
      <c r="P396" s="3">
        <f t="shared" si="61"/>
      </c>
      <c r="Q396" s="3">
        <f>IF(ISNUMBER(P396),SUMIF(A:A,A396,P:P),"")</f>
      </c>
      <c r="R396" s="3">
        <f t="shared" si="62"/>
      </c>
      <c r="S396" s="8">
        <f t="shared" si="63"/>
      </c>
    </row>
    <row r="397" spans="1:19" ht="15">
      <c r="A397" s="1">
        <v>32</v>
      </c>
      <c r="B397" s="5">
        <v>0.7944444444444444</v>
      </c>
      <c r="C397" s="1" t="s">
        <v>347</v>
      </c>
      <c r="D397" s="1">
        <v>8</v>
      </c>
      <c r="E397" s="1">
        <v>2</v>
      </c>
      <c r="F397" s="1" t="s">
        <v>369</v>
      </c>
      <c r="G397" s="2">
        <v>67.0633333333333</v>
      </c>
      <c r="H397" s="6">
        <f>1+_xlfn.COUNTIFS(A:A,A397,O:O,"&lt;"&amp;O397)</f>
        <v>1</v>
      </c>
      <c r="I397" s="2">
        <f>_xlfn.AVERAGEIF(A:A,A397,G:G)</f>
        <v>51.60632999999994</v>
      </c>
      <c r="J397" s="2">
        <f t="shared" si="56"/>
        <v>15.457003333333361</v>
      </c>
      <c r="K397" s="2">
        <f t="shared" si="57"/>
        <v>105.45700333333336</v>
      </c>
      <c r="L397" s="2">
        <f t="shared" si="58"/>
        <v>559.7107878192367</v>
      </c>
      <c r="M397" s="2">
        <f>SUMIF(A:A,A397,L:L)</f>
        <v>2640.137584001131</v>
      </c>
      <c r="N397" s="3">
        <f t="shared" si="59"/>
        <v>0.21200061360855083</v>
      </c>
      <c r="O397" s="7">
        <f t="shared" si="60"/>
        <v>4.716967479379343</v>
      </c>
      <c r="P397" s="3">
        <f t="shared" si="61"/>
        <v>0.21200061360855083</v>
      </c>
      <c r="Q397" s="3">
        <f>IF(ISNUMBER(P397),SUMIF(A:A,A397,P:P),"")</f>
        <v>0.8869125265195903</v>
      </c>
      <c r="R397" s="3">
        <f t="shared" si="62"/>
        <v>0.2390321562380911</v>
      </c>
      <c r="S397" s="8">
        <f t="shared" si="63"/>
        <v>4.183537544647076</v>
      </c>
    </row>
    <row r="398" spans="1:19" ht="15">
      <c r="A398" s="1">
        <v>32</v>
      </c>
      <c r="B398" s="5">
        <v>0.7944444444444444</v>
      </c>
      <c r="C398" s="1" t="s">
        <v>347</v>
      </c>
      <c r="D398" s="1">
        <v>8</v>
      </c>
      <c r="E398" s="1">
        <v>7</v>
      </c>
      <c r="F398" s="1" t="s">
        <v>374</v>
      </c>
      <c r="G398" s="2">
        <v>64.9347333333332</v>
      </c>
      <c r="H398" s="6">
        <f>1+_xlfn.COUNTIFS(A:A,A398,O:O,"&lt;"&amp;O398)</f>
        <v>2</v>
      </c>
      <c r="I398" s="2">
        <f>_xlfn.AVERAGEIF(A:A,A398,G:G)</f>
        <v>51.60632999999994</v>
      </c>
      <c r="J398" s="2">
        <f t="shared" si="56"/>
        <v>13.328403333333256</v>
      </c>
      <c r="K398" s="2">
        <f t="shared" si="57"/>
        <v>103.32840333333326</v>
      </c>
      <c r="L398" s="2">
        <f t="shared" si="58"/>
        <v>492.6033074819621</v>
      </c>
      <c r="M398" s="2">
        <f>SUMIF(A:A,A398,L:L)</f>
        <v>2640.137584001131</v>
      </c>
      <c r="N398" s="3">
        <f t="shared" si="59"/>
        <v>0.1865824381528713</v>
      </c>
      <c r="O398" s="7">
        <f t="shared" si="60"/>
        <v>5.359561220765467</v>
      </c>
      <c r="P398" s="3">
        <f t="shared" si="61"/>
        <v>0.1865824381528713</v>
      </c>
      <c r="Q398" s="3">
        <f>IF(ISNUMBER(P398),SUMIF(A:A,A398,P:P),"")</f>
        <v>0.8869125265195903</v>
      </c>
      <c r="R398" s="3">
        <f t="shared" si="62"/>
        <v>0.2103729878357401</v>
      </c>
      <c r="S398" s="8">
        <f t="shared" si="63"/>
        <v>4.753461983345519</v>
      </c>
    </row>
    <row r="399" spans="1:19" ht="15">
      <c r="A399" s="1">
        <v>32</v>
      </c>
      <c r="B399" s="5">
        <v>0.7944444444444444</v>
      </c>
      <c r="C399" s="1" t="s">
        <v>347</v>
      </c>
      <c r="D399" s="1">
        <v>8</v>
      </c>
      <c r="E399" s="1">
        <v>5</v>
      </c>
      <c r="F399" s="1" t="s">
        <v>372</v>
      </c>
      <c r="G399" s="2">
        <v>57.239766666666604</v>
      </c>
      <c r="H399" s="6">
        <f>1+_xlfn.COUNTIFS(A:A,A399,O:O,"&lt;"&amp;O399)</f>
        <v>3</v>
      </c>
      <c r="I399" s="2">
        <f>_xlfn.AVERAGEIF(A:A,A399,G:G)</f>
        <v>51.60632999999994</v>
      </c>
      <c r="J399" s="2">
        <f t="shared" si="56"/>
        <v>5.633436666666661</v>
      </c>
      <c r="K399" s="2">
        <f t="shared" si="57"/>
        <v>95.63343666666665</v>
      </c>
      <c r="L399" s="2">
        <f t="shared" si="58"/>
        <v>310.4448286256773</v>
      </c>
      <c r="M399" s="2">
        <f>SUMIF(A:A,A399,L:L)</f>
        <v>2640.137584001131</v>
      </c>
      <c r="N399" s="3">
        <f t="shared" si="59"/>
        <v>0.11758661007173644</v>
      </c>
      <c r="O399" s="7">
        <f t="shared" si="60"/>
        <v>8.504369667515093</v>
      </c>
      <c r="P399" s="3">
        <f t="shared" si="61"/>
        <v>0.11758661007173644</v>
      </c>
      <c r="Q399" s="3">
        <f>IF(ISNUMBER(P399),SUMIF(A:A,A399,P:P),"")</f>
        <v>0.8869125265195903</v>
      </c>
      <c r="R399" s="3">
        <f t="shared" si="62"/>
        <v>0.13257971508550925</v>
      </c>
      <c r="S399" s="8">
        <f t="shared" si="63"/>
        <v>7.542631988272378</v>
      </c>
    </row>
    <row r="400" spans="1:19" ht="15">
      <c r="A400" s="1">
        <v>32</v>
      </c>
      <c r="B400" s="5">
        <v>0.7944444444444444</v>
      </c>
      <c r="C400" s="1" t="s">
        <v>347</v>
      </c>
      <c r="D400" s="1">
        <v>8</v>
      </c>
      <c r="E400" s="1">
        <v>1</v>
      </c>
      <c r="F400" s="1" t="s">
        <v>368</v>
      </c>
      <c r="G400" s="2">
        <v>55.6812333333333</v>
      </c>
      <c r="H400" s="6">
        <f>1+_xlfn.COUNTIFS(A:A,A400,O:O,"&lt;"&amp;O400)</f>
        <v>4</v>
      </c>
      <c r="I400" s="2">
        <f>_xlfn.AVERAGEIF(A:A,A400,G:G)</f>
        <v>51.60632999999994</v>
      </c>
      <c r="J400" s="2">
        <f t="shared" si="56"/>
        <v>4.07490333333336</v>
      </c>
      <c r="K400" s="2">
        <f t="shared" si="57"/>
        <v>94.07490333333337</v>
      </c>
      <c r="L400" s="2">
        <f t="shared" si="58"/>
        <v>282.7305149562302</v>
      </c>
      <c r="M400" s="2">
        <f>SUMIF(A:A,A400,L:L)</f>
        <v>2640.137584001131</v>
      </c>
      <c r="N400" s="3">
        <f t="shared" si="59"/>
        <v>0.10708931105315801</v>
      </c>
      <c r="O400" s="7">
        <f t="shared" si="60"/>
        <v>9.338000124994833</v>
      </c>
      <c r="P400" s="3">
        <f t="shared" si="61"/>
        <v>0.10708931105315801</v>
      </c>
      <c r="Q400" s="3">
        <f>IF(ISNUMBER(P400),SUMIF(A:A,A400,P:P),"")</f>
        <v>0.8869125265195903</v>
      </c>
      <c r="R400" s="3">
        <f t="shared" si="62"/>
        <v>0.12074393793195862</v>
      </c>
      <c r="S400" s="8">
        <f t="shared" si="63"/>
        <v>8.281989283499417</v>
      </c>
    </row>
    <row r="401" spans="1:19" ht="15">
      <c r="A401" s="1">
        <v>32</v>
      </c>
      <c r="B401" s="5">
        <v>0.7944444444444444</v>
      </c>
      <c r="C401" s="1" t="s">
        <v>347</v>
      </c>
      <c r="D401" s="1">
        <v>8</v>
      </c>
      <c r="E401" s="1">
        <v>3</v>
      </c>
      <c r="F401" s="1" t="s">
        <v>370</v>
      </c>
      <c r="G401" s="2">
        <v>54.051566666666595</v>
      </c>
      <c r="H401" s="6">
        <f>1+_xlfn.COUNTIFS(A:A,A401,O:O,"&lt;"&amp;O401)</f>
        <v>5</v>
      </c>
      <c r="I401" s="2">
        <f>_xlfn.AVERAGEIF(A:A,A401,G:G)</f>
        <v>51.60632999999994</v>
      </c>
      <c r="J401" s="2">
        <f t="shared" si="56"/>
        <v>2.445236666666652</v>
      </c>
      <c r="K401" s="2">
        <f t="shared" si="57"/>
        <v>92.44523666666666</v>
      </c>
      <c r="L401" s="2">
        <f t="shared" si="58"/>
        <v>256.39371185518223</v>
      </c>
      <c r="M401" s="2">
        <f>SUMIF(A:A,A401,L:L)</f>
        <v>2640.137584001131</v>
      </c>
      <c r="N401" s="3">
        <f t="shared" si="59"/>
        <v>0.09711376914934006</v>
      </c>
      <c r="O401" s="7">
        <f t="shared" si="60"/>
        <v>10.297200991779192</v>
      </c>
      <c r="P401" s="3">
        <f t="shared" si="61"/>
        <v>0.09711376914934006</v>
      </c>
      <c r="Q401" s="3">
        <f>IF(ISNUMBER(P401),SUMIF(A:A,A401,P:P),"")</f>
        <v>0.8869125265195903</v>
      </c>
      <c r="R401" s="3">
        <f t="shared" si="62"/>
        <v>0.10949644552933821</v>
      </c>
      <c r="S401" s="8">
        <f t="shared" si="63"/>
        <v>9.132716547698916</v>
      </c>
    </row>
    <row r="402" spans="1:19" ht="15">
      <c r="A402" s="1">
        <v>32</v>
      </c>
      <c r="B402" s="5">
        <v>0.7944444444444444</v>
      </c>
      <c r="C402" s="1" t="s">
        <v>347</v>
      </c>
      <c r="D402" s="1">
        <v>8</v>
      </c>
      <c r="E402" s="1">
        <v>4</v>
      </c>
      <c r="F402" s="1" t="s">
        <v>371</v>
      </c>
      <c r="G402" s="2">
        <v>53.7337333333333</v>
      </c>
      <c r="H402" s="6">
        <f>1+_xlfn.COUNTIFS(A:A,A402,O:O,"&lt;"&amp;O402)</f>
        <v>6</v>
      </c>
      <c r="I402" s="2">
        <f>_xlfn.AVERAGEIF(A:A,A402,G:G)</f>
        <v>51.60632999999994</v>
      </c>
      <c r="J402" s="2">
        <f t="shared" si="56"/>
        <v>2.127403333333355</v>
      </c>
      <c r="K402" s="2">
        <f t="shared" si="57"/>
        <v>92.12740333333335</v>
      </c>
      <c r="L402" s="2">
        <f t="shared" si="58"/>
        <v>251.55060952215396</v>
      </c>
      <c r="M402" s="2">
        <f>SUMIF(A:A,A402,L:L)</f>
        <v>2640.137584001131</v>
      </c>
      <c r="N402" s="3">
        <f t="shared" si="59"/>
        <v>0.09527935629056451</v>
      </c>
      <c r="O402" s="7">
        <f t="shared" si="60"/>
        <v>10.495452938938776</v>
      </c>
      <c r="P402" s="3">
        <f t="shared" si="61"/>
        <v>0.09527935629056451</v>
      </c>
      <c r="Q402" s="3">
        <f>IF(ISNUMBER(P402),SUMIF(A:A,A402,P:P),"")</f>
        <v>0.8869125265195903</v>
      </c>
      <c r="R402" s="3">
        <f t="shared" si="62"/>
        <v>0.10742813235986014</v>
      </c>
      <c r="S402" s="8">
        <f t="shared" si="63"/>
        <v>9.308548683041648</v>
      </c>
    </row>
    <row r="403" spans="1:19" ht="15">
      <c r="A403" s="1">
        <v>32</v>
      </c>
      <c r="B403" s="5">
        <v>0.7944444444444444</v>
      </c>
      <c r="C403" s="1" t="s">
        <v>347</v>
      </c>
      <c r="D403" s="1">
        <v>8</v>
      </c>
      <c r="E403" s="1">
        <v>6</v>
      </c>
      <c r="F403" s="1" t="s">
        <v>373</v>
      </c>
      <c r="G403" s="2">
        <v>48.8925333333333</v>
      </c>
      <c r="H403" s="6">
        <f>1+_xlfn.COUNTIFS(A:A,A403,O:O,"&lt;"&amp;O403)</f>
        <v>7</v>
      </c>
      <c r="I403" s="2">
        <f>_xlfn.AVERAGEIF(A:A,A403,G:G)</f>
        <v>51.60632999999994</v>
      </c>
      <c r="J403" s="2">
        <f t="shared" si="56"/>
        <v>-2.7137966666666458</v>
      </c>
      <c r="K403" s="2">
        <f t="shared" si="57"/>
        <v>87.28620333333336</v>
      </c>
      <c r="L403" s="2">
        <f t="shared" si="58"/>
        <v>188.13733472532766</v>
      </c>
      <c r="M403" s="2">
        <f>SUMIF(A:A,A403,L:L)</f>
        <v>2640.137584001131</v>
      </c>
      <c r="N403" s="3">
        <f t="shared" si="59"/>
        <v>0.07126042819336913</v>
      </c>
      <c r="O403" s="7">
        <f t="shared" si="60"/>
        <v>14.03303383592426</v>
      </c>
      <c r="P403" s="3">
        <f t="shared" si="61"/>
        <v>0.07126042819336913</v>
      </c>
      <c r="Q403" s="3">
        <f>IF(ISNUMBER(P403),SUMIF(A:A,A403,P:P),"")</f>
        <v>0.8869125265195903</v>
      </c>
      <c r="R403" s="3">
        <f t="shared" si="62"/>
        <v>0.08034662501950254</v>
      </c>
      <c r="S403" s="8">
        <f t="shared" si="63"/>
        <v>12.446073494154483</v>
      </c>
    </row>
    <row r="404" spans="1:19" ht="15">
      <c r="A404" s="1">
        <v>32</v>
      </c>
      <c r="B404" s="5">
        <v>0.7944444444444444</v>
      </c>
      <c r="C404" s="1" t="s">
        <v>347</v>
      </c>
      <c r="D404" s="1">
        <v>8</v>
      </c>
      <c r="E404" s="1">
        <v>9</v>
      </c>
      <c r="F404" s="1" t="s">
        <v>375</v>
      </c>
      <c r="G404" s="2">
        <v>35.5902333333333</v>
      </c>
      <c r="H404" s="6">
        <f>1+_xlfn.COUNTIFS(A:A,A404,O:O,"&lt;"&amp;O404)</f>
        <v>10</v>
      </c>
      <c r="I404" s="2">
        <f>_xlfn.AVERAGEIF(A:A,A404,G:G)</f>
        <v>51.60632999999994</v>
      </c>
      <c r="J404" s="2">
        <f t="shared" si="56"/>
        <v>-16.01609666666664</v>
      </c>
      <c r="K404" s="2">
        <f t="shared" si="57"/>
        <v>73.98390333333336</v>
      </c>
      <c r="L404" s="2">
        <f t="shared" si="58"/>
        <v>84.69310556017996</v>
      </c>
      <c r="M404" s="2">
        <f>SUMIF(A:A,A404,L:L)</f>
        <v>2640.137584001131</v>
      </c>
      <c r="N404" s="3">
        <f t="shared" si="59"/>
        <v>0.03207904999853359</v>
      </c>
      <c r="O404" s="7">
        <f t="shared" si="60"/>
        <v>31.172992967239132</v>
      </c>
      <c r="P404" s="3">
        <f t="shared" si="61"/>
      </c>
      <c r="Q404" s="3">
        <f>IF(ISNUMBER(P404),SUMIF(A:A,A404,P:P),"")</f>
      </c>
      <c r="R404" s="3">
        <f t="shared" si="62"/>
      </c>
      <c r="S404" s="8">
        <f t="shared" si="63"/>
      </c>
    </row>
    <row r="405" spans="1:19" ht="15">
      <c r="A405" s="1">
        <v>32</v>
      </c>
      <c r="B405" s="5">
        <v>0.7944444444444444</v>
      </c>
      <c r="C405" s="1" t="s">
        <v>347</v>
      </c>
      <c r="D405" s="1">
        <v>8</v>
      </c>
      <c r="E405" s="1">
        <v>10</v>
      </c>
      <c r="F405" s="1" t="s">
        <v>376</v>
      </c>
      <c r="G405" s="2">
        <v>40.5767</v>
      </c>
      <c r="H405" s="6">
        <f>1+_xlfn.COUNTIFS(A:A,A405,O:O,"&lt;"&amp;O405)</f>
        <v>8</v>
      </c>
      <c r="I405" s="2">
        <f>_xlfn.AVERAGEIF(A:A,A405,G:G)</f>
        <v>51.60632999999994</v>
      </c>
      <c r="J405" s="2">
        <f t="shared" si="56"/>
        <v>-11.02962999999994</v>
      </c>
      <c r="K405" s="2">
        <f t="shared" si="57"/>
        <v>78.97037000000006</v>
      </c>
      <c r="L405" s="2">
        <f t="shared" si="58"/>
        <v>114.23094128810953</v>
      </c>
      <c r="M405" s="2">
        <f>SUMIF(A:A,A405,L:L)</f>
        <v>2640.137584001131</v>
      </c>
      <c r="N405" s="3">
        <f t="shared" si="59"/>
        <v>0.04326704107404601</v>
      </c>
      <c r="O405" s="7">
        <f t="shared" si="60"/>
        <v>23.112280737862978</v>
      </c>
      <c r="P405" s="3">
        <f t="shared" si="61"/>
      </c>
      <c r="Q405" s="3">
        <f>IF(ISNUMBER(P405),SUMIF(A:A,A405,P:P),"")</f>
      </c>
      <c r="R405" s="3">
        <f t="shared" si="62"/>
      </c>
      <c r="S405" s="8">
        <f t="shared" si="63"/>
      </c>
    </row>
    <row r="406" spans="1:19" ht="15">
      <c r="A406" s="1">
        <v>32</v>
      </c>
      <c r="B406" s="5">
        <v>0.7944444444444444</v>
      </c>
      <c r="C406" s="1" t="s">
        <v>347</v>
      </c>
      <c r="D406" s="1">
        <v>8</v>
      </c>
      <c r="E406" s="1">
        <v>13</v>
      </c>
      <c r="F406" s="1" t="s">
        <v>377</v>
      </c>
      <c r="G406" s="2">
        <v>38.299466666666596</v>
      </c>
      <c r="H406" s="6">
        <f>1+_xlfn.COUNTIFS(A:A,A406,O:O,"&lt;"&amp;O406)</f>
        <v>9</v>
      </c>
      <c r="I406" s="2">
        <f>_xlfn.AVERAGEIF(A:A,A406,G:G)</f>
        <v>51.60632999999994</v>
      </c>
      <c r="J406" s="2">
        <f t="shared" si="56"/>
        <v>-13.306863333333347</v>
      </c>
      <c r="K406" s="2">
        <f t="shared" si="57"/>
        <v>76.69313666666665</v>
      </c>
      <c r="L406" s="2">
        <f t="shared" si="58"/>
        <v>99.64244216707185</v>
      </c>
      <c r="M406" s="2">
        <f>SUMIF(A:A,A406,L:L)</f>
        <v>2640.137584001131</v>
      </c>
      <c r="N406" s="3">
        <f t="shared" si="59"/>
        <v>0.03774138240783029</v>
      </c>
      <c r="O406" s="7">
        <f t="shared" si="60"/>
        <v>26.496114773806692</v>
      </c>
      <c r="P406" s="3">
        <f t="shared" si="61"/>
      </c>
      <c r="Q406" s="3">
        <f>IF(ISNUMBER(P406),SUMIF(A:A,A406,P:P),"")</f>
      </c>
      <c r="R406" s="3">
        <f t="shared" si="62"/>
      </c>
      <c r="S406" s="8">
        <f t="shared" si="63"/>
      </c>
    </row>
    <row r="407" spans="1:19" ht="15">
      <c r="A407" s="1">
        <v>3</v>
      </c>
      <c r="B407" s="5">
        <v>0.7965277777777778</v>
      </c>
      <c r="C407" s="1" t="s">
        <v>24</v>
      </c>
      <c r="D407" s="1">
        <v>3</v>
      </c>
      <c r="E407" s="1">
        <v>1</v>
      </c>
      <c r="F407" s="1" t="s">
        <v>44</v>
      </c>
      <c r="G407" s="2">
        <v>78.63006666666669</v>
      </c>
      <c r="H407" s="6">
        <f>1+_xlfn.COUNTIFS(A:A,A407,O:O,"&lt;"&amp;O407)</f>
        <v>1</v>
      </c>
      <c r="I407" s="2">
        <f>_xlfn.AVERAGEIF(A:A,A407,G:G)</f>
        <v>48.55311944444444</v>
      </c>
      <c r="J407" s="2">
        <f t="shared" si="56"/>
        <v>30.076947222222252</v>
      </c>
      <c r="K407" s="2">
        <f t="shared" si="57"/>
        <v>120.07694722222226</v>
      </c>
      <c r="L407" s="2">
        <f t="shared" si="58"/>
        <v>1345.628990072957</v>
      </c>
      <c r="M407" s="2">
        <f>SUMIF(A:A,A407,L:L)</f>
        <v>4523.981786960419</v>
      </c>
      <c r="N407" s="3">
        <f t="shared" si="59"/>
        <v>0.29744350296711974</v>
      </c>
      <c r="O407" s="7">
        <f t="shared" si="60"/>
        <v>3.361982998534491</v>
      </c>
      <c r="P407" s="3">
        <f t="shared" si="61"/>
        <v>0.29744350296711974</v>
      </c>
      <c r="Q407" s="3">
        <f>IF(ISNUMBER(P407),SUMIF(A:A,A407,P:P),"")</f>
        <v>0.8671443292087923</v>
      </c>
      <c r="R407" s="3">
        <f t="shared" si="62"/>
        <v>0.34301498948683184</v>
      </c>
      <c r="S407" s="8">
        <f t="shared" si="63"/>
        <v>2.9153244920755554</v>
      </c>
    </row>
    <row r="408" spans="1:19" ht="15">
      <c r="A408" s="1">
        <v>3</v>
      </c>
      <c r="B408" s="5">
        <v>0.7965277777777778</v>
      </c>
      <c r="C408" s="1" t="s">
        <v>24</v>
      </c>
      <c r="D408" s="1">
        <v>3</v>
      </c>
      <c r="E408" s="1">
        <v>5</v>
      </c>
      <c r="F408" s="1" t="s">
        <v>48</v>
      </c>
      <c r="G408" s="2">
        <v>76.19113333333341</v>
      </c>
      <c r="H408" s="6">
        <f>1+_xlfn.COUNTIFS(A:A,A408,O:O,"&lt;"&amp;O408)</f>
        <v>2</v>
      </c>
      <c r="I408" s="2">
        <f>_xlfn.AVERAGEIF(A:A,A408,G:G)</f>
        <v>48.55311944444444</v>
      </c>
      <c r="J408" s="2">
        <f t="shared" si="56"/>
        <v>27.63801388888897</v>
      </c>
      <c r="K408" s="2">
        <f t="shared" si="57"/>
        <v>117.63801388888896</v>
      </c>
      <c r="L408" s="2">
        <f t="shared" si="58"/>
        <v>1162.445010251629</v>
      </c>
      <c r="M408" s="2">
        <f>SUMIF(A:A,A408,L:L)</f>
        <v>4523.981786960419</v>
      </c>
      <c r="N408" s="3">
        <f t="shared" si="59"/>
        <v>0.25695174405922055</v>
      </c>
      <c r="O408" s="7">
        <f t="shared" si="60"/>
        <v>3.891781329063587</v>
      </c>
      <c r="P408" s="3">
        <f t="shared" si="61"/>
        <v>0.25695174405922055</v>
      </c>
      <c r="Q408" s="3">
        <f>IF(ISNUMBER(P408),SUMIF(A:A,A408,P:P),"")</f>
        <v>0.8671443292087923</v>
      </c>
      <c r="R408" s="3">
        <f t="shared" si="62"/>
        <v>0.29631946540395504</v>
      </c>
      <c r="S408" s="8">
        <f t="shared" si="63"/>
        <v>3.3747361100181466</v>
      </c>
    </row>
    <row r="409" spans="1:19" ht="15">
      <c r="A409" s="1">
        <v>3</v>
      </c>
      <c r="B409" s="5">
        <v>0.7965277777777778</v>
      </c>
      <c r="C409" s="1" t="s">
        <v>24</v>
      </c>
      <c r="D409" s="1">
        <v>3</v>
      </c>
      <c r="E409" s="1">
        <v>8</v>
      </c>
      <c r="F409" s="1" t="s">
        <v>51</v>
      </c>
      <c r="G409" s="2">
        <v>58.9325333333333</v>
      </c>
      <c r="H409" s="6">
        <f>1+_xlfn.COUNTIFS(A:A,A409,O:O,"&lt;"&amp;O409)</f>
        <v>3</v>
      </c>
      <c r="I409" s="2">
        <f>_xlfn.AVERAGEIF(A:A,A409,G:G)</f>
        <v>48.55311944444444</v>
      </c>
      <c r="J409" s="2">
        <f t="shared" si="56"/>
        <v>10.379413888888863</v>
      </c>
      <c r="K409" s="2">
        <f t="shared" si="57"/>
        <v>100.37941388888886</v>
      </c>
      <c r="L409" s="2">
        <f t="shared" si="58"/>
        <v>412.7181165140417</v>
      </c>
      <c r="M409" s="2">
        <f>SUMIF(A:A,A409,L:L)</f>
        <v>4523.981786960419</v>
      </c>
      <c r="N409" s="3">
        <f t="shared" si="59"/>
        <v>0.09122895182815036</v>
      </c>
      <c r="O409" s="7">
        <f t="shared" si="60"/>
        <v>10.961432527293729</v>
      </c>
      <c r="P409" s="3">
        <f t="shared" si="61"/>
        <v>0.09122895182815036</v>
      </c>
      <c r="Q409" s="3">
        <f>IF(ISNUMBER(P409),SUMIF(A:A,A409,P:P),"")</f>
        <v>0.8671443292087923</v>
      </c>
      <c r="R409" s="3">
        <f t="shared" si="62"/>
        <v>0.10520619089026426</v>
      </c>
      <c r="S409" s="8">
        <f t="shared" si="63"/>
        <v>9.505144056047557</v>
      </c>
    </row>
    <row r="410" spans="1:19" ht="15">
      <c r="A410" s="1">
        <v>3</v>
      </c>
      <c r="B410" s="5">
        <v>0.7965277777777778</v>
      </c>
      <c r="C410" s="1" t="s">
        <v>24</v>
      </c>
      <c r="D410" s="1">
        <v>3</v>
      </c>
      <c r="E410" s="1">
        <v>6</v>
      </c>
      <c r="F410" s="1" t="s">
        <v>49</v>
      </c>
      <c r="G410" s="2">
        <v>57.7631666666667</v>
      </c>
      <c r="H410" s="6">
        <f>1+_xlfn.COUNTIFS(A:A,A410,O:O,"&lt;"&amp;O410)</f>
        <v>4</v>
      </c>
      <c r="I410" s="2">
        <f>_xlfn.AVERAGEIF(A:A,A410,G:G)</f>
        <v>48.55311944444444</v>
      </c>
      <c r="J410" s="2">
        <f t="shared" si="56"/>
        <v>9.210047222222258</v>
      </c>
      <c r="K410" s="2">
        <f t="shared" si="57"/>
        <v>99.21004722222226</v>
      </c>
      <c r="L410" s="2">
        <f t="shared" si="58"/>
        <v>384.75348608716297</v>
      </c>
      <c r="M410" s="2">
        <f>SUMIF(A:A,A410,L:L)</f>
        <v>4523.981786960419</v>
      </c>
      <c r="N410" s="3">
        <f t="shared" si="59"/>
        <v>0.08504753206481669</v>
      </c>
      <c r="O410" s="7">
        <f t="shared" si="60"/>
        <v>11.758130726684426</v>
      </c>
      <c r="P410" s="3">
        <f t="shared" si="61"/>
        <v>0.08504753206481669</v>
      </c>
      <c r="Q410" s="3">
        <f>IF(ISNUMBER(P410),SUMIF(A:A,A410,P:P),"")</f>
        <v>0.8671443292087923</v>
      </c>
      <c r="R410" s="3">
        <f t="shared" si="62"/>
        <v>0.09807771232548626</v>
      </c>
      <c r="S410" s="8">
        <f t="shared" si="63"/>
        <v>10.195996381740056</v>
      </c>
    </row>
    <row r="411" spans="1:19" ht="15">
      <c r="A411" s="1">
        <v>3</v>
      </c>
      <c r="B411" s="5">
        <v>0.7965277777777778</v>
      </c>
      <c r="C411" s="1" t="s">
        <v>24</v>
      </c>
      <c r="D411" s="1">
        <v>3</v>
      </c>
      <c r="E411" s="1">
        <v>7</v>
      </c>
      <c r="F411" s="1" t="s">
        <v>50</v>
      </c>
      <c r="G411" s="2">
        <v>57.6344333333333</v>
      </c>
      <c r="H411" s="6">
        <f>1+_xlfn.COUNTIFS(A:A,A411,O:O,"&lt;"&amp;O411)</f>
        <v>5</v>
      </c>
      <c r="I411" s="2">
        <f>_xlfn.AVERAGEIF(A:A,A411,G:G)</f>
        <v>48.55311944444444</v>
      </c>
      <c r="J411" s="2">
        <f t="shared" si="56"/>
        <v>9.081313888888857</v>
      </c>
      <c r="K411" s="2">
        <f t="shared" si="57"/>
        <v>99.08131388888886</v>
      </c>
      <c r="L411" s="2">
        <f t="shared" si="58"/>
        <v>381.7930978979031</v>
      </c>
      <c r="M411" s="2">
        <f>SUMIF(A:A,A411,L:L)</f>
        <v>4523.981786960419</v>
      </c>
      <c r="N411" s="3">
        <f t="shared" si="59"/>
        <v>0.08439315538324103</v>
      </c>
      <c r="O411" s="7">
        <f t="shared" si="60"/>
        <v>11.8493021792924</v>
      </c>
      <c r="P411" s="3">
        <f t="shared" si="61"/>
        <v>0.08439315538324103</v>
      </c>
      <c r="Q411" s="3">
        <f>IF(ISNUMBER(P411),SUMIF(A:A,A411,P:P),"")</f>
        <v>0.8671443292087923</v>
      </c>
      <c r="R411" s="3">
        <f t="shared" si="62"/>
        <v>0.09732307822417958</v>
      </c>
      <c r="S411" s="8">
        <f t="shared" si="63"/>
        <v>10.275055189854788</v>
      </c>
    </row>
    <row r="412" spans="1:19" ht="15">
      <c r="A412" s="1">
        <v>3</v>
      </c>
      <c r="B412" s="5">
        <v>0.7965277777777778</v>
      </c>
      <c r="C412" s="1" t="s">
        <v>24</v>
      </c>
      <c r="D412" s="1">
        <v>3</v>
      </c>
      <c r="E412" s="1">
        <v>11</v>
      </c>
      <c r="F412" s="1" t="s">
        <v>54</v>
      </c>
      <c r="G412" s="2">
        <v>49.5891666666667</v>
      </c>
      <c r="H412" s="6">
        <f>1+_xlfn.COUNTIFS(A:A,A412,O:O,"&lt;"&amp;O412)</f>
        <v>6</v>
      </c>
      <c r="I412" s="2">
        <f>_xlfn.AVERAGEIF(A:A,A412,G:G)</f>
        <v>48.55311944444444</v>
      </c>
      <c r="J412" s="2">
        <f t="shared" si="56"/>
        <v>1.0360472222222583</v>
      </c>
      <c r="K412" s="2">
        <f t="shared" si="57"/>
        <v>91.03604722222227</v>
      </c>
      <c r="L412" s="2">
        <f t="shared" si="58"/>
        <v>235.60645118289233</v>
      </c>
      <c r="M412" s="2">
        <f>SUMIF(A:A,A412,L:L)</f>
        <v>4523.981786960419</v>
      </c>
      <c r="N412" s="3">
        <f t="shared" si="59"/>
        <v>0.05207944290624388</v>
      </c>
      <c r="O412" s="7">
        <f t="shared" si="60"/>
        <v>19.201434274177085</v>
      </c>
      <c r="P412" s="3">
        <f t="shared" si="61"/>
        <v>0.05207944290624388</v>
      </c>
      <c r="Q412" s="3">
        <f>IF(ISNUMBER(P412),SUMIF(A:A,A412,P:P),"")</f>
        <v>0.8671443292087923</v>
      </c>
      <c r="R412" s="3">
        <f t="shared" si="62"/>
        <v>0.060058563669282916</v>
      </c>
      <c r="S412" s="8">
        <f t="shared" si="63"/>
        <v>16.650414843528004</v>
      </c>
    </row>
    <row r="413" spans="1:19" ht="15">
      <c r="A413" s="1">
        <v>3</v>
      </c>
      <c r="B413" s="5">
        <v>0.7965277777777778</v>
      </c>
      <c r="C413" s="1" t="s">
        <v>24</v>
      </c>
      <c r="D413" s="1">
        <v>3</v>
      </c>
      <c r="E413" s="1">
        <v>2</v>
      </c>
      <c r="F413" s="1" t="s">
        <v>45</v>
      </c>
      <c r="G413" s="2">
        <v>45.0820333333333</v>
      </c>
      <c r="H413" s="6">
        <f>1+_xlfn.COUNTIFS(A:A,A413,O:O,"&lt;"&amp;O413)</f>
        <v>7</v>
      </c>
      <c r="I413" s="2">
        <f>_xlfn.AVERAGEIF(A:A,A413,G:G)</f>
        <v>48.55311944444444</v>
      </c>
      <c r="J413" s="2">
        <f t="shared" si="56"/>
        <v>-3.4710861111111413</v>
      </c>
      <c r="K413" s="2">
        <f t="shared" si="57"/>
        <v>86.52891388888887</v>
      </c>
      <c r="L413" s="2">
        <f t="shared" si="58"/>
        <v>179.78017118445422</v>
      </c>
      <c r="M413" s="2">
        <f>SUMIF(A:A,A413,L:L)</f>
        <v>4523.981786960419</v>
      </c>
      <c r="N413" s="3">
        <f t="shared" si="59"/>
        <v>0.0397393667018375</v>
      </c>
      <c r="O413" s="7">
        <f t="shared" si="60"/>
        <v>25.163964174440686</v>
      </c>
      <c r="P413" s="3">
        <f t="shared" si="61"/>
      </c>
      <c r="Q413" s="3">
        <f>IF(ISNUMBER(P413),SUMIF(A:A,A413,P:P),"")</f>
      </c>
      <c r="R413" s="3">
        <f t="shared" si="62"/>
      </c>
      <c r="S413" s="8">
        <f t="shared" si="63"/>
      </c>
    </row>
    <row r="414" spans="1:19" ht="15">
      <c r="A414" s="1">
        <v>3</v>
      </c>
      <c r="B414" s="5">
        <v>0.7965277777777778</v>
      </c>
      <c r="C414" s="1" t="s">
        <v>24</v>
      </c>
      <c r="D414" s="1">
        <v>3</v>
      </c>
      <c r="E414" s="1">
        <v>3</v>
      </c>
      <c r="F414" s="1" t="s">
        <v>46</v>
      </c>
      <c r="G414" s="2">
        <v>31.5121333333333</v>
      </c>
      <c r="H414" s="6">
        <f>1+_xlfn.COUNTIFS(A:A,A414,O:O,"&lt;"&amp;O414)</f>
        <v>9</v>
      </c>
      <c r="I414" s="2">
        <f>_xlfn.AVERAGEIF(A:A,A414,G:G)</f>
        <v>48.55311944444444</v>
      </c>
      <c r="J414" s="2">
        <f t="shared" si="56"/>
        <v>-17.040986111111142</v>
      </c>
      <c r="K414" s="2">
        <f t="shared" si="57"/>
        <v>72.95901388888886</v>
      </c>
      <c r="L414" s="2">
        <f t="shared" si="58"/>
        <v>79.64193958711586</v>
      </c>
      <c r="M414" s="2">
        <f>SUMIF(A:A,A414,L:L)</f>
        <v>4523.981786960419</v>
      </c>
      <c r="N414" s="3">
        <f t="shared" si="59"/>
        <v>0.017604389968295123</v>
      </c>
      <c r="O414" s="7">
        <f t="shared" si="60"/>
        <v>56.804013192218775</v>
      </c>
      <c r="P414" s="3">
        <f t="shared" si="61"/>
      </c>
      <c r="Q414" s="3">
        <f>IF(ISNUMBER(P414),SUMIF(A:A,A414,P:P),"")</f>
      </c>
      <c r="R414" s="3">
        <f t="shared" si="62"/>
      </c>
      <c r="S414" s="8">
        <f t="shared" si="63"/>
      </c>
    </row>
    <row r="415" spans="1:19" ht="15">
      <c r="A415" s="1">
        <v>3</v>
      </c>
      <c r="B415" s="5">
        <v>0.7965277777777778</v>
      </c>
      <c r="C415" s="1" t="s">
        <v>24</v>
      </c>
      <c r="D415" s="1">
        <v>3</v>
      </c>
      <c r="E415" s="1">
        <v>4</v>
      </c>
      <c r="F415" s="1" t="s">
        <v>47</v>
      </c>
      <c r="G415" s="2">
        <v>40.5125666666666</v>
      </c>
      <c r="H415" s="6">
        <f>1+_xlfn.COUNTIFS(A:A,A415,O:O,"&lt;"&amp;O415)</f>
        <v>8</v>
      </c>
      <c r="I415" s="2">
        <f>_xlfn.AVERAGEIF(A:A,A415,G:G)</f>
        <v>48.55311944444444</v>
      </c>
      <c r="J415" s="2">
        <f t="shared" si="56"/>
        <v>-8.04055277777784</v>
      </c>
      <c r="K415" s="2">
        <f t="shared" si="57"/>
        <v>81.95944722222217</v>
      </c>
      <c r="L415" s="2">
        <f t="shared" si="58"/>
        <v>136.66966821438214</v>
      </c>
      <c r="M415" s="2">
        <f>SUMIF(A:A,A415,L:L)</f>
        <v>4523.981786960419</v>
      </c>
      <c r="N415" s="3">
        <f t="shared" si="59"/>
        <v>0.030210039440987227</v>
      </c>
      <c r="O415" s="7">
        <f t="shared" si="60"/>
        <v>33.10157876335832</v>
      </c>
      <c r="P415" s="3">
        <f t="shared" si="61"/>
      </c>
      <c r="Q415" s="3">
        <f>IF(ISNUMBER(P415),SUMIF(A:A,A415,P:P),"")</f>
      </c>
      <c r="R415" s="3">
        <f t="shared" si="62"/>
      </c>
      <c r="S415" s="8">
        <f t="shared" si="63"/>
      </c>
    </row>
    <row r="416" spans="1:19" ht="15">
      <c r="A416" s="1">
        <v>3</v>
      </c>
      <c r="B416" s="5">
        <v>0.7965277777777778</v>
      </c>
      <c r="C416" s="1" t="s">
        <v>24</v>
      </c>
      <c r="D416" s="1">
        <v>3</v>
      </c>
      <c r="E416" s="1">
        <v>9</v>
      </c>
      <c r="F416" s="1" t="s">
        <v>52</v>
      </c>
      <c r="G416" s="2">
        <v>29.756100000000004</v>
      </c>
      <c r="H416" s="6">
        <f>1+_xlfn.COUNTIFS(A:A,A416,O:O,"&lt;"&amp;O416)</f>
        <v>10</v>
      </c>
      <c r="I416" s="2">
        <f>_xlfn.AVERAGEIF(A:A,A416,G:G)</f>
        <v>48.55311944444444</v>
      </c>
      <c r="J416" s="2">
        <f t="shared" si="56"/>
        <v>-18.797019444444437</v>
      </c>
      <c r="K416" s="2">
        <f t="shared" si="57"/>
        <v>71.20298055555557</v>
      </c>
      <c r="L416" s="2">
        <f t="shared" si="58"/>
        <v>71.67763923418265</v>
      </c>
      <c r="M416" s="2">
        <f>SUMIF(A:A,A416,L:L)</f>
        <v>4523.981786960419</v>
      </c>
      <c r="N416" s="3">
        <f t="shared" si="59"/>
        <v>0.015843927453638478</v>
      </c>
      <c r="O416" s="7">
        <f t="shared" si="60"/>
        <v>63.11566389874848</v>
      </c>
      <c r="P416" s="3">
        <f t="shared" si="61"/>
      </c>
      <c r="Q416" s="3">
        <f>IF(ISNUMBER(P416),SUMIF(A:A,A416,P:P),"")</f>
      </c>
      <c r="R416" s="3">
        <f t="shared" si="62"/>
      </c>
      <c r="S416" s="8">
        <f t="shared" si="63"/>
      </c>
    </row>
    <row r="417" spans="1:19" ht="15">
      <c r="A417" s="1">
        <v>3</v>
      </c>
      <c r="B417" s="5">
        <v>0.7965277777777778</v>
      </c>
      <c r="C417" s="1" t="s">
        <v>24</v>
      </c>
      <c r="D417" s="1">
        <v>3</v>
      </c>
      <c r="E417" s="1">
        <v>10</v>
      </c>
      <c r="F417" s="1" t="s">
        <v>53</v>
      </c>
      <c r="G417" s="2">
        <v>27.6434</v>
      </c>
      <c r="H417" s="6">
        <f>1+_xlfn.COUNTIFS(A:A,A417,O:O,"&lt;"&amp;O417)</f>
        <v>12</v>
      </c>
      <c r="I417" s="2">
        <f>_xlfn.AVERAGEIF(A:A,A417,G:G)</f>
        <v>48.55311944444444</v>
      </c>
      <c r="J417" s="2">
        <f t="shared" si="56"/>
        <v>-20.90971944444444</v>
      </c>
      <c r="K417" s="2">
        <f t="shared" si="57"/>
        <v>69.09028055555555</v>
      </c>
      <c r="L417" s="2">
        <f t="shared" si="58"/>
        <v>63.14393691458063</v>
      </c>
      <c r="M417" s="2">
        <f>SUMIF(A:A,A417,L:L)</f>
        <v>4523.981786960419</v>
      </c>
      <c r="N417" s="3">
        <f t="shared" si="59"/>
        <v>0.01395760192858908</v>
      </c>
      <c r="O417" s="7">
        <f t="shared" si="60"/>
        <v>71.64554521014958</v>
      </c>
      <c r="P417" s="3">
        <f t="shared" si="61"/>
      </c>
      <c r="Q417" s="3">
        <f>IF(ISNUMBER(P417),SUMIF(A:A,A417,P:P),"")</f>
      </c>
      <c r="R417" s="3">
        <f t="shared" si="62"/>
      </c>
      <c r="S417" s="8">
        <f t="shared" si="63"/>
      </c>
    </row>
    <row r="418" spans="1:19" ht="15">
      <c r="A418" s="1">
        <v>3</v>
      </c>
      <c r="B418" s="5">
        <v>0.7965277777777778</v>
      </c>
      <c r="C418" s="1" t="s">
        <v>24</v>
      </c>
      <c r="D418" s="1">
        <v>3</v>
      </c>
      <c r="E418" s="1">
        <v>12</v>
      </c>
      <c r="F418" s="1" t="s">
        <v>55</v>
      </c>
      <c r="G418" s="2">
        <v>29.3907</v>
      </c>
      <c r="H418" s="6">
        <f>1+_xlfn.COUNTIFS(A:A,A418,O:O,"&lt;"&amp;O418)</f>
        <v>11</v>
      </c>
      <c r="I418" s="2">
        <f>_xlfn.AVERAGEIF(A:A,A418,G:G)</f>
        <v>48.55311944444444</v>
      </c>
      <c r="J418" s="2">
        <f t="shared" si="56"/>
        <v>-19.162419444444442</v>
      </c>
      <c r="K418" s="2">
        <f t="shared" si="57"/>
        <v>70.83758055555556</v>
      </c>
      <c r="L418" s="2">
        <f t="shared" si="58"/>
        <v>70.123279819118</v>
      </c>
      <c r="M418" s="2">
        <f>SUMIF(A:A,A418,L:L)</f>
        <v>4523.981786960419</v>
      </c>
      <c r="N418" s="3">
        <f t="shared" si="59"/>
        <v>0.015500345297860393</v>
      </c>
      <c r="O418" s="7">
        <f t="shared" si="60"/>
        <v>64.51469182031938</v>
      </c>
      <c r="P418" s="3">
        <f t="shared" si="61"/>
      </c>
      <c r="Q418" s="3">
        <f>IF(ISNUMBER(P418),SUMIF(A:A,A418,P:P),"")</f>
      </c>
      <c r="R418" s="3">
        <f t="shared" si="62"/>
      </c>
      <c r="S418" s="8">
        <f t="shared" si="63"/>
      </c>
    </row>
    <row r="419" spans="1:19" ht="15">
      <c r="A419" s="1">
        <v>8</v>
      </c>
      <c r="B419" s="5">
        <v>0.8020833333333334</v>
      </c>
      <c r="C419" s="1" t="s">
        <v>90</v>
      </c>
      <c r="D419" s="1">
        <v>3</v>
      </c>
      <c r="E419" s="1">
        <v>5</v>
      </c>
      <c r="F419" s="1" t="s">
        <v>100</v>
      </c>
      <c r="G419" s="2">
        <v>74.7925333333334</v>
      </c>
      <c r="H419" s="6">
        <f>1+_xlfn.COUNTIFS(A:A,A419,O:O,"&lt;"&amp;O419)</f>
        <v>1</v>
      </c>
      <c r="I419" s="2">
        <f>_xlfn.AVERAGEIF(A:A,A419,G:G)</f>
        <v>49.309304166666664</v>
      </c>
      <c r="J419" s="2">
        <f t="shared" si="56"/>
        <v>25.48322916666673</v>
      </c>
      <c r="K419" s="2">
        <f t="shared" si="57"/>
        <v>115.48322916666673</v>
      </c>
      <c r="L419" s="2">
        <f t="shared" si="58"/>
        <v>1021.4656125396043</v>
      </c>
      <c r="M419" s="2">
        <f>SUMIF(A:A,A419,L:L)</f>
        <v>2750.2641622261103</v>
      </c>
      <c r="N419" s="3">
        <f t="shared" si="59"/>
        <v>0.3714063640027992</v>
      </c>
      <c r="O419" s="7">
        <f t="shared" si="60"/>
        <v>2.692468672918225</v>
      </c>
      <c r="P419" s="3">
        <f t="shared" si="61"/>
        <v>0.3714063640027992</v>
      </c>
      <c r="Q419" s="3">
        <f>IF(ISNUMBER(P419),SUMIF(A:A,A419,P:P),"")</f>
        <v>0.9334695377171371</v>
      </c>
      <c r="R419" s="3">
        <f t="shared" si="62"/>
        <v>0.3978773264643413</v>
      </c>
      <c r="S419" s="8">
        <f t="shared" si="63"/>
        <v>2.5133374874268495</v>
      </c>
    </row>
    <row r="420" spans="1:19" ht="15">
      <c r="A420" s="1">
        <v>8</v>
      </c>
      <c r="B420" s="5">
        <v>0.8020833333333334</v>
      </c>
      <c r="C420" s="1" t="s">
        <v>90</v>
      </c>
      <c r="D420" s="1">
        <v>3</v>
      </c>
      <c r="E420" s="1">
        <v>4</v>
      </c>
      <c r="F420" s="1" t="s">
        <v>99</v>
      </c>
      <c r="G420" s="2">
        <v>71.2678666666667</v>
      </c>
      <c r="H420" s="6">
        <f>1+_xlfn.COUNTIFS(A:A,A420,O:O,"&lt;"&amp;O420)</f>
        <v>2</v>
      </c>
      <c r="I420" s="2">
        <f>_xlfn.AVERAGEIF(A:A,A420,G:G)</f>
        <v>49.309304166666664</v>
      </c>
      <c r="J420" s="2">
        <f t="shared" si="56"/>
        <v>21.958562500000042</v>
      </c>
      <c r="K420" s="2">
        <f t="shared" si="57"/>
        <v>111.95856250000004</v>
      </c>
      <c r="L420" s="2">
        <f t="shared" si="58"/>
        <v>826.7594234643789</v>
      </c>
      <c r="M420" s="2">
        <f>SUMIF(A:A,A420,L:L)</f>
        <v>2750.2641622261103</v>
      </c>
      <c r="N420" s="3">
        <f t="shared" si="59"/>
        <v>0.3006109139695097</v>
      </c>
      <c r="O420" s="7">
        <f t="shared" si="60"/>
        <v>3.3265591950577944</v>
      </c>
      <c r="P420" s="3">
        <f t="shared" si="61"/>
        <v>0.3006109139695097</v>
      </c>
      <c r="Q420" s="3">
        <f>IF(ISNUMBER(P420),SUMIF(A:A,A420,P:P),"")</f>
        <v>0.9334695377171371</v>
      </c>
      <c r="R420" s="3">
        <f t="shared" si="62"/>
        <v>0.3220361263257438</v>
      </c>
      <c r="S420" s="8">
        <f t="shared" si="63"/>
        <v>3.1052416739992914</v>
      </c>
    </row>
    <row r="421" spans="1:19" ht="15">
      <c r="A421" s="1">
        <v>8</v>
      </c>
      <c r="B421" s="5">
        <v>0.8020833333333334</v>
      </c>
      <c r="C421" s="1" t="s">
        <v>90</v>
      </c>
      <c r="D421" s="1">
        <v>3</v>
      </c>
      <c r="E421" s="1">
        <v>3</v>
      </c>
      <c r="F421" s="1" t="s">
        <v>98</v>
      </c>
      <c r="G421" s="2">
        <v>52.1264333333333</v>
      </c>
      <c r="H421" s="6">
        <f>1+_xlfn.COUNTIFS(A:A,A421,O:O,"&lt;"&amp;O421)</f>
        <v>3</v>
      </c>
      <c r="I421" s="2">
        <f>_xlfn.AVERAGEIF(A:A,A421,G:G)</f>
        <v>49.309304166666664</v>
      </c>
      <c r="J421" s="2">
        <f t="shared" si="56"/>
        <v>2.817129166666639</v>
      </c>
      <c r="K421" s="2">
        <f t="shared" si="57"/>
        <v>92.81712916666663</v>
      </c>
      <c r="L421" s="2">
        <f t="shared" si="58"/>
        <v>262.17907168265253</v>
      </c>
      <c r="M421" s="2">
        <f>SUMIF(A:A,A421,L:L)</f>
        <v>2750.2641622261103</v>
      </c>
      <c r="N421" s="3">
        <f t="shared" si="59"/>
        <v>0.0953286870707141</v>
      </c>
      <c r="O421" s="7">
        <f t="shared" si="60"/>
        <v>10.490021741914976</v>
      </c>
      <c r="P421" s="3">
        <f t="shared" si="61"/>
        <v>0.0953286870707141</v>
      </c>
      <c r="Q421" s="3">
        <f>IF(ISNUMBER(P421),SUMIF(A:A,A421,P:P),"")</f>
        <v>0.9334695377171371</v>
      </c>
      <c r="R421" s="3">
        <f t="shared" si="62"/>
        <v>0.10212297586469382</v>
      </c>
      <c r="S421" s="8">
        <f t="shared" si="63"/>
        <v>9.792115746068092</v>
      </c>
    </row>
    <row r="422" spans="1:19" ht="15">
      <c r="A422" s="1">
        <v>8</v>
      </c>
      <c r="B422" s="5">
        <v>0.8020833333333334</v>
      </c>
      <c r="C422" s="1" t="s">
        <v>90</v>
      </c>
      <c r="D422" s="1">
        <v>3</v>
      </c>
      <c r="E422" s="1">
        <v>2</v>
      </c>
      <c r="F422" s="1" t="s">
        <v>97</v>
      </c>
      <c r="G422" s="2">
        <v>44.411699999999996</v>
      </c>
      <c r="H422" s="6">
        <f>1+_xlfn.COUNTIFS(A:A,A422,O:O,"&lt;"&amp;O422)</f>
        <v>4</v>
      </c>
      <c r="I422" s="2">
        <f>_xlfn.AVERAGEIF(A:A,A422,G:G)</f>
        <v>49.309304166666664</v>
      </c>
      <c r="J422" s="2">
        <f t="shared" si="56"/>
        <v>-4.897604166666667</v>
      </c>
      <c r="K422" s="2">
        <f t="shared" si="57"/>
        <v>85.10239583333333</v>
      </c>
      <c r="L422" s="2">
        <f t="shared" si="58"/>
        <v>165.03271879997507</v>
      </c>
      <c r="M422" s="2">
        <f>SUMIF(A:A,A422,L:L)</f>
        <v>2750.2641622261103</v>
      </c>
      <c r="N422" s="3">
        <f t="shared" si="59"/>
        <v>0.06000613361677767</v>
      </c>
      <c r="O422" s="7">
        <f t="shared" si="60"/>
        <v>16.664963058383098</v>
      </c>
      <c r="P422" s="3">
        <f t="shared" si="61"/>
        <v>0.06000613361677767</v>
      </c>
      <c r="Q422" s="3">
        <f>IF(ISNUMBER(P422),SUMIF(A:A,A422,P:P),"")</f>
        <v>0.9334695377171371</v>
      </c>
      <c r="R422" s="3">
        <f t="shared" si="62"/>
        <v>0.06428290500354915</v>
      </c>
      <c r="S422" s="8">
        <f t="shared" si="63"/>
        <v>15.55623536218204</v>
      </c>
    </row>
    <row r="423" spans="1:19" ht="15">
      <c r="A423" s="1">
        <v>8</v>
      </c>
      <c r="B423" s="5">
        <v>0.8020833333333334</v>
      </c>
      <c r="C423" s="1" t="s">
        <v>90</v>
      </c>
      <c r="D423" s="1">
        <v>3</v>
      </c>
      <c r="E423" s="1">
        <v>1</v>
      </c>
      <c r="F423" s="1" t="s">
        <v>96</v>
      </c>
      <c r="G423" s="2">
        <v>42.7618</v>
      </c>
      <c r="H423" s="6">
        <f>1+_xlfn.COUNTIFS(A:A,A423,O:O,"&lt;"&amp;O423)</f>
        <v>5</v>
      </c>
      <c r="I423" s="2">
        <f>_xlfn.AVERAGEIF(A:A,A423,G:G)</f>
        <v>49.309304166666664</v>
      </c>
      <c r="J423" s="2">
        <f t="shared" si="56"/>
        <v>-6.547504166666663</v>
      </c>
      <c r="K423" s="2">
        <f t="shared" si="57"/>
        <v>83.45249583333333</v>
      </c>
      <c r="L423" s="2">
        <f t="shared" si="58"/>
        <v>149.4780785041586</v>
      </c>
      <c r="M423" s="2">
        <f>SUMIF(A:A,A423,L:L)</f>
        <v>2750.2641622261103</v>
      </c>
      <c r="N423" s="3">
        <f t="shared" si="59"/>
        <v>0.05435044406176914</v>
      </c>
      <c r="O423" s="7">
        <f t="shared" si="60"/>
        <v>18.399113701141108</v>
      </c>
      <c r="P423" s="3">
        <f t="shared" si="61"/>
        <v>0.05435044406176914</v>
      </c>
      <c r="Q423" s="3">
        <f>IF(ISNUMBER(P423),SUMIF(A:A,A423,P:P),"")</f>
        <v>0.9334695377171371</v>
      </c>
      <c r="R423" s="3">
        <f t="shared" si="62"/>
        <v>0.05822412180121788</v>
      </c>
      <c r="S423" s="8">
        <f t="shared" si="63"/>
        <v>17.175012161009235</v>
      </c>
    </row>
    <row r="424" spans="1:19" ht="15">
      <c r="A424" s="1">
        <v>8</v>
      </c>
      <c r="B424" s="5">
        <v>0.8020833333333334</v>
      </c>
      <c r="C424" s="1" t="s">
        <v>90</v>
      </c>
      <c r="D424" s="1">
        <v>3</v>
      </c>
      <c r="E424" s="1">
        <v>8</v>
      </c>
      <c r="F424" s="1" t="s">
        <v>103</v>
      </c>
      <c r="G424" s="2">
        <v>41.9501333333333</v>
      </c>
      <c r="H424" s="6">
        <f>1+_xlfn.COUNTIFS(A:A,A424,O:O,"&lt;"&amp;O424)</f>
        <v>6</v>
      </c>
      <c r="I424" s="2">
        <f>_xlfn.AVERAGEIF(A:A,A424,G:G)</f>
        <v>49.309304166666664</v>
      </c>
      <c r="J424" s="2">
        <f t="shared" si="56"/>
        <v>-7.359170833333366</v>
      </c>
      <c r="K424" s="2">
        <f t="shared" si="57"/>
        <v>82.64082916666663</v>
      </c>
      <c r="L424" s="2">
        <f t="shared" si="58"/>
        <v>142.3729111224476</v>
      </c>
      <c r="M424" s="2">
        <f>SUMIF(A:A,A424,L:L)</f>
        <v>2750.2641622261103</v>
      </c>
      <c r="N424" s="3">
        <f t="shared" si="59"/>
        <v>0.05176699499556746</v>
      </c>
      <c r="O424" s="7">
        <f t="shared" si="60"/>
        <v>19.317327576878373</v>
      </c>
      <c r="P424" s="3">
        <f t="shared" si="61"/>
        <v>0.05176699499556746</v>
      </c>
      <c r="Q424" s="3">
        <f>IF(ISNUMBER(P424),SUMIF(A:A,A424,P:P),"")</f>
        <v>0.9334695377171371</v>
      </c>
      <c r="R424" s="3">
        <f t="shared" si="62"/>
        <v>0.05545654454045404</v>
      </c>
      <c r="S424" s="8">
        <f t="shared" si="63"/>
        <v>18.03213684311916</v>
      </c>
    </row>
    <row r="425" spans="1:19" ht="15">
      <c r="A425" s="1">
        <v>8</v>
      </c>
      <c r="B425" s="5">
        <v>0.8020833333333334</v>
      </c>
      <c r="C425" s="1" t="s">
        <v>90</v>
      </c>
      <c r="D425" s="1">
        <v>3</v>
      </c>
      <c r="E425" s="1">
        <v>6</v>
      </c>
      <c r="F425" s="1" t="s">
        <v>101</v>
      </c>
      <c r="G425" s="2">
        <v>27.758066666666597</v>
      </c>
      <c r="H425" s="6">
        <f>1+_xlfn.COUNTIFS(A:A,A425,O:O,"&lt;"&amp;O425)</f>
        <v>8</v>
      </c>
      <c r="I425" s="2">
        <f>_xlfn.AVERAGEIF(A:A,A425,G:G)</f>
        <v>49.309304166666664</v>
      </c>
      <c r="J425" s="2">
        <f t="shared" si="56"/>
        <v>-21.551237500000067</v>
      </c>
      <c r="K425" s="2">
        <f t="shared" si="57"/>
        <v>68.44876249999993</v>
      </c>
      <c r="L425" s="2">
        <f t="shared" si="58"/>
        <v>60.75963983233996</v>
      </c>
      <c r="M425" s="2">
        <f>SUMIF(A:A,A425,L:L)</f>
        <v>2750.2641622261103</v>
      </c>
      <c r="N425" s="3">
        <f t="shared" si="59"/>
        <v>0.022092292321171096</v>
      </c>
      <c r="O425" s="7">
        <f t="shared" si="60"/>
        <v>45.26465544916304</v>
      </c>
      <c r="P425" s="3">
        <f t="shared" si="61"/>
      </c>
      <c r="Q425" s="3">
        <f>IF(ISNUMBER(P425),SUMIF(A:A,A425,P:P),"")</f>
      </c>
      <c r="R425" s="3">
        <f t="shared" si="62"/>
      </c>
      <c r="S425" s="8">
        <f t="shared" si="63"/>
      </c>
    </row>
    <row r="426" spans="1:19" ht="15">
      <c r="A426" s="1">
        <v>8</v>
      </c>
      <c r="B426" s="5">
        <v>0.8020833333333334</v>
      </c>
      <c r="C426" s="1" t="s">
        <v>90</v>
      </c>
      <c r="D426" s="1">
        <v>3</v>
      </c>
      <c r="E426" s="1">
        <v>7</v>
      </c>
      <c r="F426" s="1" t="s">
        <v>102</v>
      </c>
      <c r="G426" s="2">
        <v>39.4059</v>
      </c>
      <c r="H426" s="6">
        <f>1+_xlfn.COUNTIFS(A:A,A426,O:O,"&lt;"&amp;O426)</f>
        <v>7</v>
      </c>
      <c r="I426" s="2">
        <f>_xlfn.AVERAGEIF(A:A,A426,G:G)</f>
        <v>49.309304166666664</v>
      </c>
      <c r="J426" s="2">
        <f t="shared" si="56"/>
        <v>-9.903404166666661</v>
      </c>
      <c r="K426" s="2">
        <f t="shared" si="57"/>
        <v>80.09659583333334</v>
      </c>
      <c r="L426" s="2">
        <f t="shared" si="58"/>
        <v>122.2167062805537</v>
      </c>
      <c r="M426" s="2">
        <f>SUMIF(A:A,A426,L:L)</f>
        <v>2750.2641622261103</v>
      </c>
      <c r="N426" s="3">
        <f t="shared" si="59"/>
        <v>0.04443816996169176</v>
      </c>
      <c r="O426" s="7">
        <f t="shared" si="60"/>
        <v>22.503176905395904</v>
      </c>
      <c r="P426" s="3">
        <f t="shared" si="61"/>
      </c>
      <c r="Q426" s="3">
        <f>IF(ISNUMBER(P426),SUMIF(A:A,A426,P:P),"")</f>
      </c>
      <c r="R426" s="3">
        <f t="shared" si="62"/>
      </c>
      <c r="S426" s="8">
        <f t="shared" si="63"/>
      </c>
    </row>
    <row r="427" spans="1:19" ht="15">
      <c r="A427" s="1">
        <v>50</v>
      </c>
      <c r="B427" s="5">
        <v>0.8090277777777778</v>
      </c>
      <c r="C427" s="1" t="s">
        <v>473</v>
      </c>
      <c r="D427" s="1">
        <v>8</v>
      </c>
      <c r="E427" s="1">
        <v>2</v>
      </c>
      <c r="F427" s="1" t="s">
        <v>531</v>
      </c>
      <c r="G427" s="2">
        <v>68.57559999999991</v>
      </c>
      <c r="H427" s="6">
        <f>1+_xlfn.COUNTIFS(A:A,A427,O:O,"&lt;"&amp;O427)</f>
        <v>1</v>
      </c>
      <c r="I427" s="2">
        <f>_xlfn.AVERAGEIF(A:A,A427,G:G)</f>
        <v>50.54614358974357</v>
      </c>
      <c r="J427" s="2">
        <f t="shared" si="56"/>
        <v>18.029456410256337</v>
      </c>
      <c r="K427" s="2">
        <f t="shared" si="57"/>
        <v>108.02945641025633</v>
      </c>
      <c r="L427" s="2">
        <f t="shared" si="58"/>
        <v>653.1242485554338</v>
      </c>
      <c r="M427" s="2">
        <f>SUMIF(A:A,A427,L:L)</f>
        <v>3550.4792607618006</v>
      </c>
      <c r="N427" s="3">
        <f t="shared" si="59"/>
        <v>0.1839538272405787</v>
      </c>
      <c r="O427" s="7">
        <f t="shared" si="60"/>
        <v>5.436146749435003</v>
      </c>
      <c r="P427" s="3">
        <f t="shared" si="61"/>
        <v>0.1839538272405787</v>
      </c>
      <c r="Q427" s="3">
        <f>IF(ISNUMBER(P427),SUMIF(A:A,A427,P:P),"")</f>
        <v>0.83753663926918</v>
      </c>
      <c r="R427" s="3">
        <f t="shared" si="62"/>
        <v>0.21963675213193495</v>
      </c>
      <c r="S427" s="8">
        <f t="shared" si="63"/>
        <v>4.552972079095869</v>
      </c>
    </row>
    <row r="428" spans="1:19" ht="15">
      <c r="A428" s="1">
        <v>50</v>
      </c>
      <c r="B428" s="5">
        <v>0.8090277777777778</v>
      </c>
      <c r="C428" s="1" t="s">
        <v>473</v>
      </c>
      <c r="D428" s="1">
        <v>8</v>
      </c>
      <c r="E428" s="1">
        <v>1</v>
      </c>
      <c r="F428" s="1" t="s">
        <v>530</v>
      </c>
      <c r="G428" s="2">
        <v>67.5716666666667</v>
      </c>
      <c r="H428" s="6">
        <f>1+_xlfn.COUNTIFS(A:A,A428,O:O,"&lt;"&amp;O428)</f>
        <v>2</v>
      </c>
      <c r="I428" s="2">
        <f>_xlfn.AVERAGEIF(A:A,A428,G:G)</f>
        <v>50.54614358974357</v>
      </c>
      <c r="J428" s="2">
        <f t="shared" si="56"/>
        <v>17.02552307692313</v>
      </c>
      <c r="K428" s="2">
        <f t="shared" si="57"/>
        <v>107.02552307692312</v>
      </c>
      <c r="L428" s="2">
        <f t="shared" si="58"/>
        <v>614.9441093772523</v>
      </c>
      <c r="M428" s="2">
        <f>SUMIF(A:A,A428,L:L)</f>
        <v>3550.4792607618006</v>
      </c>
      <c r="N428" s="3">
        <f t="shared" si="59"/>
        <v>0.17320031021538995</v>
      </c>
      <c r="O428" s="7">
        <f t="shared" si="60"/>
        <v>5.773661714326096</v>
      </c>
      <c r="P428" s="3">
        <f t="shared" si="61"/>
        <v>0.17320031021538995</v>
      </c>
      <c r="Q428" s="3">
        <f>IF(ISNUMBER(P428),SUMIF(A:A,A428,P:P),"")</f>
        <v>0.83753663926918</v>
      </c>
      <c r="R428" s="3">
        <f t="shared" si="62"/>
        <v>0.20679729350888046</v>
      </c>
      <c r="S428" s="8">
        <f t="shared" si="63"/>
        <v>4.835653228493811</v>
      </c>
    </row>
    <row r="429" spans="1:19" ht="15">
      <c r="A429" s="1">
        <v>50</v>
      </c>
      <c r="B429" s="5">
        <v>0.8090277777777778</v>
      </c>
      <c r="C429" s="1" t="s">
        <v>473</v>
      </c>
      <c r="D429" s="1">
        <v>8</v>
      </c>
      <c r="E429" s="1">
        <v>9</v>
      </c>
      <c r="F429" s="1" t="s">
        <v>538</v>
      </c>
      <c r="G429" s="2">
        <v>61.770333333333404</v>
      </c>
      <c r="H429" s="6">
        <f>1+_xlfn.COUNTIFS(A:A,A429,O:O,"&lt;"&amp;O429)</f>
        <v>3</v>
      </c>
      <c r="I429" s="2">
        <f>_xlfn.AVERAGEIF(A:A,A429,G:G)</f>
        <v>50.54614358974357</v>
      </c>
      <c r="J429" s="2">
        <f t="shared" si="56"/>
        <v>11.224189743589832</v>
      </c>
      <c r="K429" s="2">
        <f t="shared" si="57"/>
        <v>101.22418974358983</v>
      </c>
      <c r="L429" s="2">
        <f t="shared" si="58"/>
        <v>434.1766090478083</v>
      </c>
      <c r="M429" s="2">
        <f>SUMIF(A:A,A429,L:L)</f>
        <v>3550.4792607618006</v>
      </c>
      <c r="N429" s="3">
        <f t="shared" si="59"/>
        <v>0.12228676107085616</v>
      </c>
      <c r="O429" s="7">
        <f t="shared" si="60"/>
        <v>8.177500092757986</v>
      </c>
      <c r="P429" s="3">
        <f t="shared" si="61"/>
        <v>0.12228676107085616</v>
      </c>
      <c r="Q429" s="3">
        <f>IF(ISNUMBER(P429),SUMIF(A:A,A429,P:P),"")</f>
        <v>0.83753663926918</v>
      </c>
      <c r="R429" s="3">
        <f t="shared" si="62"/>
        <v>0.1460076554711224</v>
      </c>
      <c r="S429" s="8">
        <f t="shared" si="63"/>
        <v>6.848955945311932</v>
      </c>
    </row>
    <row r="430" spans="1:19" ht="15">
      <c r="A430" s="1">
        <v>50</v>
      </c>
      <c r="B430" s="5">
        <v>0.8090277777777778</v>
      </c>
      <c r="C430" s="1" t="s">
        <v>473</v>
      </c>
      <c r="D430" s="1">
        <v>8</v>
      </c>
      <c r="E430" s="1">
        <v>8</v>
      </c>
      <c r="F430" s="1" t="s">
        <v>537</v>
      </c>
      <c r="G430" s="2">
        <v>56.80349999999999</v>
      </c>
      <c r="H430" s="6">
        <f>1+_xlfn.COUNTIFS(A:A,A430,O:O,"&lt;"&amp;O430)</f>
        <v>4</v>
      </c>
      <c r="I430" s="2">
        <f>_xlfn.AVERAGEIF(A:A,A430,G:G)</f>
        <v>50.54614358974357</v>
      </c>
      <c r="J430" s="2">
        <f t="shared" si="56"/>
        <v>6.2573564102564205</v>
      </c>
      <c r="K430" s="2">
        <f t="shared" si="57"/>
        <v>96.25735641025642</v>
      </c>
      <c r="L430" s="2">
        <f t="shared" si="58"/>
        <v>322.28665570066073</v>
      </c>
      <c r="M430" s="2">
        <f>SUMIF(A:A,A430,L:L)</f>
        <v>3550.4792607618006</v>
      </c>
      <c r="N430" s="3">
        <f t="shared" si="59"/>
        <v>0.09077271884458495</v>
      </c>
      <c r="O430" s="7">
        <f t="shared" si="60"/>
        <v>11.0165258100524</v>
      </c>
      <c r="P430" s="3">
        <f t="shared" si="61"/>
        <v>0.09077271884458495</v>
      </c>
      <c r="Q430" s="3">
        <f>IF(ISNUMBER(P430),SUMIF(A:A,A430,P:P),"")</f>
        <v>0.83753663926918</v>
      </c>
      <c r="R430" s="3">
        <f t="shared" si="62"/>
        <v>0.10838059445828144</v>
      </c>
      <c r="S430" s="8">
        <f t="shared" si="63"/>
        <v>9.226744003373469</v>
      </c>
    </row>
    <row r="431" spans="1:19" ht="15">
      <c r="A431" s="1">
        <v>50</v>
      </c>
      <c r="B431" s="5">
        <v>0.8090277777777778</v>
      </c>
      <c r="C431" s="1" t="s">
        <v>473</v>
      </c>
      <c r="D431" s="1">
        <v>8</v>
      </c>
      <c r="E431" s="1">
        <v>10</v>
      </c>
      <c r="F431" s="1" t="s">
        <v>539</v>
      </c>
      <c r="G431" s="2">
        <v>53.96736666666661</v>
      </c>
      <c r="H431" s="6">
        <f>1+_xlfn.COUNTIFS(A:A,A431,O:O,"&lt;"&amp;O431)</f>
        <v>5</v>
      </c>
      <c r="I431" s="2">
        <f>_xlfn.AVERAGEIF(A:A,A431,G:G)</f>
        <v>50.54614358974357</v>
      </c>
      <c r="J431" s="2">
        <f t="shared" si="56"/>
        <v>3.4212230769230345</v>
      </c>
      <c r="K431" s="2">
        <f t="shared" si="57"/>
        <v>93.42122307692304</v>
      </c>
      <c r="L431" s="2">
        <f t="shared" si="58"/>
        <v>271.8562365887623</v>
      </c>
      <c r="M431" s="2">
        <f>SUMIF(A:A,A431,L:L)</f>
        <v>3550.4792607618006</v>
      </c>
      <c r="N431" s="3">
        <f t="shared" si="59"/>
        <v>0.07656888454276792</v>
      </c>
      <c r="O431" s="7">
        <f t="shared" si="60"/>
        <v>13.06013540580502</v>
      </c>
      <c r="P431" s="3">
        <f t="shared" si="61"/>
        <v>0.07656888454276792</v>
      </c>
      <c r="Q431" s="3">
        <f>IF(ISNUMBER(P431),SUMIF(A:A,A431,P:P),"")</f>
        <v>0.83753663926918</v>
      </c>
      <c r="R431" s="3">
        <f t="shared" si="62"/>
        <v>0.0914215342382879</v>
      </c>
      <c r="S431" s="8">
        <f t="shared" si="63"/>
        <v>10.938341916178365</v>
      </c>
    </row>
    <row r="432" spans="1:19" ht="15">
      <c r="A432" s="1">
        <v>50</v>
      </c>
      <c r="B432" s="5">
        <v>0.8090277777777778</v>
      </c>
      <c r="C432" s="1" t="s">
        <v>473</v>
      </c>
      <c r="D432" s="1">
        <v>8</v>
      </c>
      <c r="E432" s="1">
        <v>3</v>
      </c>
      <c r="F432" s="1" t="s">
        <v>532</v>
      </c>
      <c r="G432" s="2">
        <v>52.1126666666667</v>
      </c>
      <c r="H432" s="6">
        <f>1+_xlfn.COUNTIFS(A:A,A432,O:O,"&lt;"&amp;O432)</f>
        <v>6</v>
      </c>
      <c r="I432" s="2">
        <f>_xlfn.AVERAGEIF(A:A,A432,G:G)</f>
        <v>50.54614358974357</v>
      </c>
      <c r="J432" s="2">
        <f t="shared" si="56"/>
        <v>1.5665230769231258</v>
      </c>
      <c r="K432" s="2">
        <f t="shared" si="57"/>
        <v>91.56652307692312</v>
      </c>
      <c r="L432" s="2">
        <f t="shared" si="58"/>
        <v>243.22608083444274</v>
      </c>
      <c r="M432" s="2">
        <f>SUMIF(A:A,A432,L:L)</f>
        <v>3550.4792607618006</v>
      </c>
      <c r="N432" s="3">
        <f t="shared" si="59"/>
        <v>0.06850514056579941</v>
      </c>
      <c r="O432" s="7">
        <f t="shared" si="60"/>
        <v>14.597444684307986</v>
      </c>
      <c r="P432" s="3">
        <f t="shared" si="61"/>
        <v>0.06850514056579941</v>
      </c>
      <c r="Q432" s="3">
        <f>IF(ISNUMBER(P432),SUMIF(A:A,A432,P:P),"")</f>
        <v>0.83753663926918</v>
      </c>
      <c r="R432" s="3">
        <f t="shared" si="62"/>
        <v>0.08179360442735474</v>
      </c>
      <c r="S432" s="8">
        <f t="shared" si="63"/>
        <v>12.225894762813066</v>
      </c>
    </row>
    <row r="433" spans="1:19" ht="15">
      <c r="A433" s="1">
        <v>50</v>
      </c>
      <c r="B433" s="5">
        <v>0.8090277777777778</v>
      </c>
      <c r="C433" s="1" t="s">
        <v>473</v>
      </c>
      <c r="D433" s="1">
        <v>8</v>
      </c>
      <c r="E433" s="1">
        <v>7</v>
      </c>
      <c r="F433" s="1" t="s">
        <v>536</v>
      </c>
      <c r="G433" s="2">
        <v>51.5351</v>
      </c>
      <c r="H433" s="6">
        <f>1+_xlfn.COUNTIFS(A:A,A433,O:O,"&lt;"&amp;O433)</f>
        <v>7</v>
      </c>
      <c r="I433" s="2">
        <f>_xlfn.AVERAGEIF(A:A,A433,G:G)</f>
        <v>50.54614358974357</v>
      </c>
      <c r="J433" s="2">
        <f t="shared" si="56"/>
        <v>0.9889564102564279</v>
      </c>
      <c r="K433" s="2">
        <f t="shared" si="57"/>
        <v>90.98895641025643</v>
      </c>
      <c r="L433" s="2">
        <f t="shared" si="58"/>
        <v>234.94169679441103</v>
      </c>
      <c r="M433" s="2">
        <f>SUMIF(A:A,A433,L:L)</f>
        <v>3550.4792607618006</v>
      </c>
      <c r="N433" s="3">
        <f t="shared" si="59"/>
        <v>0.06617182626325249</v>
      </c>
      <c r="O433" s="7">
        <f t="shared" si="60"/>
        <v>15.112171697085753</v>
      </c>
      <c r="P433" s="3">
        <f t="shared" si="61"/>
        <v>0.06617182626325249</v>
      </c>
      <c r="Q433" s="3">
        <f>IF(ISNUMBER(P433),SUMIF(A:A,A433,P:P),"")</f>
        <v>0.83753663926918</v>
      </c>
      <c r="R433" s="3">
        <f t="shared" si="62"/>
        <v>0.07900767937865129</v>
      </c>
      <c r="S433" s="8">
        <f t="shared" si="63"/>
        <v>12.656997495236022</v>
      </c>
    </row>
    <row r="434" spans="1:19" ht="15">
      <c r="A434" s="1">
        <v>50</v>
      </c>
      <c r="B434" s="5">
        <v>0.8090277777777778</v>
      </c>
      <c r="C434" s="1" t="s">
        <v>473</v>
      </c>
      <c r="D434" s="1">
        <v>8</v>
      </c>
      <c r="E434" s="1">
        <v>6</v>
      </c>
      <c r="F434" s="1" t="s">
        <v>535</v>
      </c>
      <c r="G434" s="2">
        <v>48.7763333333333</v>
      </c>
      <c r="H434" s="6">
        <f>1+_xlfn.COUNTIFS(A:A,A434,O:O,"&lt;"&amp;O434)</f>
        <v>8</v>
      </c>
      <c r="I434" s="2">
        <f>_xlfn.AVERAGEIF(A:A,A434,G:G)</f>
        <v>50.54614358974357</v>
      </c>
      <c r="J434" s="2">
        <f t="shared" si="56"/>
        <v>-1.769810256410274</v>
      </c>
      <c r="K434" s="2">
        <f t="shared" si="57"/>
        <v>88.23018974358973</v>
      </c>
      <c r="L434" s="2">
        <f t="shared" si="58"/>
        <v>199.10083095458995</v>
      </c>
      <c r="M434" s="2">
        <f>SUMIF(A:A,A434,L:L)</f>
        <v>3550.4792607618006</v>
      </c>
      <c r="N434" s="3">
        <f t="shared" si="59"/>
        <v>0.05607717052595044</v>
      </c>
      <c r="O434" s="7">
        <f t="shared" si="60"/>
        <v>17.8325687730132</v>
      </c>
      <c r="P434" s="3">
        <f t="shared" si="61"/>
        <v>0.05607717052595044</v>
      </c>
      <c r="Q434" s="3">
        <f>IF(ISNUMBER(P434),SUMIF(A:A,A434,P:P),"")</f>
        <v>0.83753663926918</v>
      </c>
      <c r="R434" s="3">
        <f t="shared" si="62"/>
        <v>0.06695488638548686</v>
      </c>
      <c r="S434" s="8">
        <f t="shared" si="63"/>
        <v>14.935429719686</v>
      </c>
    </row>
    <row r="435" spans="1:19" ht="15">
      <c r="A435" s="1">
        <v>50</v>
      </c>
      <c r="B435" s="5">
        <v>0.8090277777777778</v>
      </c>
      <c r="C435" s="1" t="s">
        <v>473</v>
      </c>
      <c r="D435" s="1">
        <v>8</v>
      </c>
      <c r="E435" s="1">
        <v>4</v>
      </c>
      <c r="F435" s="1" t="s">
        <v>533</v>
      </c>
      <c r="G435" s="2">
        <v>45.065966666666604</v>
      </c>
      <c r="H435" s="6">
        <f>1+_xlfn.COUNTIFS(A:A,A435,O:O,"&lt;"&amp;O435)</f>
        <v>9</v>
      </c>
      <c r="I435" s="2">
        <f>_xlfn.AVERAGEIF(A:A,A435,G:G)</f>
        <v>50.54614358974357</v>
      </c>
      <c r="J435" s="2">
        <f aca="true" t="shared" si="64" ref="J435:J492">G435-I435</f>
        <v>-5.480176923076968</v>
      </c>
      <c r="K435" s="2">
        <f aca="true" t="shared" si="65" ref="K435:K492">90+J435</f>
        <v>84.51982307692303</v>
      </c>
      <c r="L435" s="2">
        <f aca="true" t="shared" si="66" ref="L435:L492">EXP(0.06*K435)</f>
        <v>159.36375947090062</v>
      </c>
      <c r="M435" s="2">
        <f>SUMIF(A:A,A435,L:L)</f>
        <v>3550.4792607618006</v>
      </c>
      <c r="N435" s="3">
        <f aca="true" t="shared" si="67" ref="N435:N492">L435/M435</f>
        <v>0.044885140220959095</v>
      </c>
      <c r="O435" s="7">
        <f aca="true" t="shared" si="68" ref="O435:O492">1/N435</f>
        <v>22.279088247852915</v>
      </c>
      <c r="P435" s="3">
        <f aca="true" t="shared" si="69" ref="P435:P492">IF(O435&gt;21,"",N435)</f>
      </c>
      <c r="Q435" s="3">
        <f>IF(ISNUMBER(P435),SUMIF(A:A,A435,P:P),"")</f>
      </c>
      <c r="R435" s="3">
        <f aca="true" t="shared" si="70" ref="R435:R492">_xlfn.IFERROR(P435*(1/Q435),"")</f>
      </c>
      <c r="S435" s="8">
        <f aca="true" t="shared" si="71" ref="S435:S492">_xlfn.IFERROR(1/R435,"")</f>
      </c>
    </row>
    <row r="436" spans="1:19" ht="15">
      <c r="A436" s="1">
        <v>50</v>
      </c>
      <c r="B436" s="5">
        <v>0.8090277777777778</v>
      </c>
      <c r="C436" s="1" t="s">
        <v>473</v>
      </c>
      <c r="D436" s="1">
        <v>8</v>
      </c>
      <c r="E436" s="1">
        <v>5</v>
      </c>
      <c r="F436" s="1" t="s">
        <v>534</v>
      </c>
      <c r="G436" s="2">
        <v>38.8338666666666</v>
      </c>
      <c r="H436" s="6">
        <f>1+_xlfn.COUNTIFS(A:A,A436,O:O,"&lt;"&amp;O436)</f>
        <v>11</v>
      </c>
      <c r="I436" s="2">
        <f>_xlfn.AVERAGEIF(A:A,A436,G:G)</f>
        <v>50.54614358974357</v>
      </c>
      <c r="J436" s="2">
        <f t="shared" si="64"/>
        <v>-11.71227692307697</v>
      </c>
      <c r="K436" s="2">
        <f t="shared" si="65"/>
        <v>78.28772307692303</v>
      </c>
      <c r="L436" s="2">
        <f t="shared" si="66"/>
        <v>109.6467006538896</v>
      </c>
      <c r="M436" s="2">
        <f>SUMIF(A:A,A436,L:L)</f>
        <v>3550.4792607618006</v>
      </c>
      <c r="N436" s="3">
        <f t="shared" si="67"/>
        <v>0.030882225356349075</v>
      </c>
      <c r="O436" s="7">
        <f t="shared" si="68"/>
        <v>32.38108615752362</v>
      </c>
      <c r="P436" s="3">
        <f t="shared" si="69"/>
      </c>
      <c r="Q436" s="3">
        <f>IF(ISNUMBER(P436),SUMIF(A:A,A436,P:P),"")</f>
      </c>
      <c r="R436" s="3">
        <f t="shared" si="70"/>
      </c>
      <c r="S436" s="8">
        <f t="shared" si="71"/>
      </c>
    </row>
    <row r="437" spans="1:19" ht="15">
      <c r="A437" s="1">
        <v>50</v>
      </c>
      <c r="B437" s="5">
        <v>0.8090277777777778</v>
      </c>
      <c r="C437" s="1" t="s">
        <v>473</v>
      </c>
      <c r="D437" s="1">
        <v>8</v>
      </c>
      <c r="E437" s="1">
        <v>11</v>
      </c>
      <c r="F437" s="1" t="s">
        <v>540</v>
      </c>
      <c r="G437" s="2">
        <v>37.9197333333333</v>
      </c>
      <c r="H437" s="6">
        <f>1+_xlfn.COUNTIFS(A:A,A437,O:O,"&lt;"&amp;O437)</f>
        <v>12</v>
      </c>
      <c r="I437" s="2">
        <f>_xlfn.AVERAGEIF(A:A,A437,G:G)</f>
        <v>50.54614358974357</v>
      </c>
      <c r="J437" s="2">
        <f t="shared" si="64"/>
        <v>-12.626410256410274</v>
      </c>
      <c r="K437" s="2">
        <f t="shared" si="65"/>
        <v>77.37358974358972</v>
      </c>
      <c r="L437" s="2">
        <f t="shared" si="66"/>
        <v>103.79474929392465</v>
      </c>
      <c r="M437" s="2">
        <f>SUMIF(A:A,A437,L:L)</f>
        <v>3550.4792607618006</v>
      </c>
      <c r="N437" s="3">
        <f t="shared" si="67"/>
        <v>0.029234010867494595</v>
      </c>
      <c r="O437" s="7">
        <f t="shared" si="68"/>
        <v>34.20673285416007</v>
      </c>
      <c r="P437" s="3">
        <f t="shared" si="69"/>
      </c>
      <c r="Q437" s="3">
        <f>IF(ISNUMBER(P437),SUMIF(A:A,A437,P:P),"")</f>
      </c>
      <c r="R437" s="3">
        <f t="shared" si="70"/>
      </c>
      <c r="S437" s="8">
        <f t="shared" si="71"/>
      </c>
    </row>
    <row r="438" spans="1:19" ht="15">
      <c r="A438" s="1">
        <v>50</v>
      </c>
      <c r="B438" s="5">
        <v>0.8090277777777778</v>
      </c>
      <c r="C438" s="1" t="s">
        <v>473</v>
      </c>
      <c r="D438" s="1">
        <v>8</v>
      </c>
      <c r="E438" s="1">
        <v>12</v>
      </c>
      <c r="F438" s="1" t="s">
        <v>541</v>
      </c>
      <c r="G438" s="2">
        <v>32.7920333333333</v>
      </c>
      <c r="H438" s="6">
        <f>1+_xlfn.COUNTIFS(A:A,A438,O:O,"&lt;"&amp;O438)</f>
        <v>13</v>
      </c>
      <c r="I438" s="2">
        <f>_xlfn.AVERAGEIF(A:A,A438,G:G)</f>
        <v>50.54614358974357</v>
      </c>
      <c r="J438" s="2">
        <f t="shared" si="64"/>
        <v>-17.75411025641027</v>
      </c>
      <c r="K438" s="2">
        <f t="shared" si="65"/>
        <v>72.24588974358973</v>
      </c>
      <c r="L438" s="2">
        <f t="shared" si="66"/>
        <v>76.30613830149395</v>
      </c>
      <c r="M438" s="2">
        <f>SUMIF(A:A,A438,L:L)</f>
        <v>3550.4792607618006</v>
      </c>
      <c r="N438" s="3">
        <f t="shared" si="67"/>
        <v>0.021491785389311496</v>
      </c>
      <c r="O438" s="7">
        <f t="shared" si="68"/>
        <v>46.52940562571082</v>
      </c>
      <c r="P438" s="3">
        <f t="shared" si="69"/>
      </c>
      <c r="Q438" s="3">
        <f>IF(ISNUMBER(P438),SUMIF(A:A,A438,P:P),"")</f>
      </c>
      <c r="R438" s="3">
        <f t="shared" si="70"/>
      </c>
      <c r="S438" s="8">
        <f t="shared" si="71"/>
      </c>
    </row>
    <row r="439" spans="1:19" ht="15">
      <c r="A439" s="1">
        <v>50</v>
      </c>
      <c r="B439" s="5">
        <v>0.8090277777777778</v>
      </c>
      <c r="C439" s="1" t="s">
        <v>473</v>
      </c>
      <c r="D439" s="1">
        <v>8</v>
      </c>
      <c r="E439" s="1">
        <v>13</v>
      </c>
      <c r="F439" s="1" t="s">
        <v>542</v>
      </c>
      <c r="G439" s="2">
        <v>41.3757000000001</v>
      </c>
      <c r="H439" s="6">
        <f>1+_xlfn.COUNTIFS(A:A,A439,O:O,"&lt;"&amp;O439)</f>
        <v>10</v>
      </c>
      <c r="I439" s="2">
        <f>_xlfn.AVERAGEIF(A:A,A439,G:G)</f>
        <v>50.54614358974357</v>
      </c>
      <c r="J439" s="2">
        <f t="shared" si="64"/>
        <v>-9.17044358974347</v>
      </c>
      <c r="K439" s="2">
        <f t="shared" si="65"/>
        <v>80.82955641025653</v>
      </c>
      <c r="L439" s="2">
        <f t="shared" si="66"/>
        <v>127.71144518823016</v>
      </c>
      <c r="M439" s="2">
        <f>SUMIF(A:A,A439,L:L)</f>
        <v>3550.4792607618006</v>
      </c>
      <c r="N439" s="3">
        <f t="shared" si="67"/>
        <v>0.03597019889670558</v>
      </c>
      <c r="O439" s="7">
        <f t="shared" si="68"/>
        <v>27.800791507204803</v>
      </c>
      <c r="P439" s="3">
        <f t="shared" si="69"/>
      </c>
      <c r="Q439" s="3">
        <f>IF(ISNUMBER(P439),SUMIF(A:A,A439,P:P),"")</f>
      </c>
      <c r="R439" s="3">
        <f t="shared" si="70"/>
      </c>
      <c r="S439" s="8">
        <f t="shared" si="71"/>
      </c>
    </row>
    <row r="440" spans="1:19" ht="15">
      <c r="A440" s="1">
        <v>4</v>
      </c>
      <c r="B440" s="5">
        <v>0.8173611111111111</v>
      </c>
      <c r="C440" s="1" t="s">
        <v>24</v>
      </c>
      <c r="D440" s="1">
        <v>4</v>
      </c>
      <c r="E440" s="1">
        <v>2</v>
      </c>
      <c r="F440" s="1" t="s">
        <v>57</v>
      </c>
      <c r="G440" s="2">
        <v>73.2596666666667</v>
      </c>
      <c r="H440" s="6">
        <f>1+_xlfn.COUNTIFS(A:A,A440,O:O,"&lt;"&amp;O440)</f>
        <v>1</v>
      </c>
      <c r="I440" s="2">
        <f>_xlfn.AVERAGEIF(A:A,A440,G:G)</f>
        <v>50.13917037037039</v>
      </c>
      <c r="J440" s="2">
        <f t="shared" si="64"/>
        <v>23.120496296296317</v>
      </c>
      <c r="K440" s="2">
        <f t="shared" si="65"/>
        <v>113.12049629629632</v>
      </c>
      <c r="L440" s="2">
        <f t="shared" si="66"/>
        <v>886.4544814002559</v>
      </c>
      <c r="M440" s="2">
        <f>SUMIF(A:A,A440,L:L)</f>
        <v>2621.474840095334</v>
      </c>
      <c r="N440" s="3">
        <f t="shared" si="67"/>
        <v>0.3381510544530035</v>
      </c>
      <c r="O440" s="7">
        <f t="shared" si="68"/>
        <v>2.9572582632267994</v>
      </c>
      <c r="P440" s="3">
        <f t="shared" si="69"/>
        <v>0.3381510544530035</v>
      </c>
      <c r="Q440" s="3">
        <f>IF(ISNUMBER(P440),SUMIF(A:A,A440,P:P),"")</f>
        <v>0.9817988877961787</v>
      </c>
      <c r="R440" s="3">
        <f t="shared" si="70"/>
        <v>0.3444198793217655</v>
      </c>
      <c r="S440" s="8">
        <f t="shared" si="71"/>
        <v>2.903432873762131</v>
      </c>
    </row>
    <row r="441" spans="1:19" ht="15">
      <c r="A441" s="1">
        <v>4</v>
      </c>
      <c r="B441" s="5">
        <v>0.8173611111111111</v>
      </c>
      <c r="C441" s="1" t="s">
        <v>24</v>
      </c>
      <c r="D441" s="1">
        <v>4</v>
      </c>
      <c r="E441" s="1">
        <v>3</v>
      </c>
      <c r="F441" s="1" t="s">
        <v>58</v>
      </c>
      <c r="G441" s="2">
        <v>61.258033333333294</v>
      </c>
      <c r="H441" s="6">
        <f>1+_xlfn.COUNTIFS(A:A,A441,O:O,"&lt;"&amp;O441)</f>
        <v>2</v>
      </c>
      <c r="I441" s="2">
        <f>_xlfn.AVERAGEIF(A:A,A441,G:G)</f>
        <v>50.13917037037039</v>
      </c>
      <c r="J441" s="2">
        <f t="shared" si="64"/>
        <v>11.118862962962908</v>
      </c>
      <c r="K441" s="2">
        <f t="shared" si="65"/>
        <v>101.11886296296291</v>
      </c>
      <c r="L441" s="2">
        <f t="shared" si="66"/>
        <v>431.44143529489094</v>
      </c>
      <c r="M441" s="2">
        <f>SUMIF(A:A,A441,L:L)</f>
        <v>2621.474840095334</v>
      </c>
      <c r="N441" s="3">
        <f t="shared" si="67"/>
        <v>0.16457965901332125</v>
      </c>
      <c r="O441" s="7">
        <f t="shared" si="68"/>
        <v>6.076085015579349</v>
      </c>
      <c r="P441" s="3">
        <f t="shared" si="69"/>
        <v>0.16457965901332125</v>
      </c>
      <c r="Q441" s="3">
        <f>IF(ISNUMBER(P441),SUMIF(A:A,A441,P:P),"")</f>
        <v>0.9817988877961787</v>
      </c>
      <c r="R441" s="3">
        <f t="shared" si="70"/>
        <v>0.1676307246413259</v>
      </c>
      <c r="S441" s="8">
        <f t="shared" si="71"/>
        <v>5.965493510450832</v>
      </c>
    </row>
    <row r="442" spans="1:19" ht="15">
      <c r="A442" s="1">
        <v>4</v>
      </c>
      <c r="B442" s="5">
        <v>0.8173611111111111</v>
      </c>
      <c r="C442" s="1" t="s">
        <v>24</v>
      </c>
      <c r="D442" s="1">
        <v>4</v>
      </c>
      <c r="E442" s="1">
        <v>4</v>
      </c>
      <c r="F442" s="1" t="s">
        <v>59</v>
      </c>
      <c r="G442" s="2">
        <v>54.574033333333404</v>
      </c>
      <c r="H442" s="6">
        <f>1+_xlfn.COUNTIFS(A:A,A442,O:O,"&lt;"&amp;O442)</f>
        <v>3</v>
      </c>
      <c r="I442" s="2">
        <f>_xlfn.AVERAGEIF(A:A,A442,G:G)</f>
        <v>50.13917037037039</v>
      </c>
      <c r="J442" s="2">
        <f t="shared" si="64"/>
        <v>4.434862962963017</v>
      </c>
      <c r="K442" s="2">
        <f t="shared" si="65"/>
        <v>94.43486296296302</v>
      </c>
      <c r="L442" s="2">
        <f t="shared" si="66"/>
        <v>288.9032271193094</v>
      </c>
      <c r="M442" s="2">
        <f>SUMIF(A:A,A442,L:L)</f>
        <v>2621.474840095334</v>
      </c>
      <c r="N442" s="3">
        <f t="shared" si="67"/>
        <v>0.1102063703608931</v>
      </c>
      <c r="O442" s="7">
        <f t="shared" si="68"/>
        <v>9.073885626804488</v>
      </c>
      <c r="P442" s="3">
        <f t="shared" si="69"/>
        <v>0.1102063703608931</v>
      </c>
      <c r="Q442" s="3">
        <f>IF(ISNUMBER(P442),SUMIF(A:A,A442,P:P),"")</f>
        <v>0.9817988877961787</v>
      </c>
      <c r="R442" s="3">
        <f t="shared" si="70"/>
        <v>0.1122494349207003</v>
      </c>
      <c r="S442" s="8">
        <f t="shared" si="71"/>
        <v>8.908730816386377</v>
      </c>
    </row>
    <row r="443" spans="1:19" ht="15">
      <c r="A443" s="1">
        <v>4</v>
      </c>
      <c r="B443" s="5">
        <v>0.8173611111111111</v>
      </c>
      <c r="C443" s="1" t="s">
        <v>24</v>
      </c>
      <c r="D443" s="1">
        <v>4</v>
      </c>
      <c r="E443" s="1">
        <v>6</v>
      </c>
      <c r="F443" s="1" t="s">
        <v>61</v>
      </c>
      <c r="G443" s="2">
        <v>52.42400000000001</v>
      </c>
      <c r="H443" s="6">
        <f>1+_xlfn.COUNTIFS(A:A,A443,O:O,"&lt;"&amp;O443)</f>
        <v>4</v>
      </c>
      <c r="I443" s="2">
        <f>_xlfn.AVERAGEIF(A:A,A443,G:G)</f>
        <v>50.13917037037039</v>
      </c>
      <c r="J443" s="2">
        <f t="shared" si="64"/>
        <v>2.2848296296296198</v>
      </c>
      <c r="K443" s="2">
        <f t="shared" si="65"/>
        <v>92.28482962962963</v>
      </c>
      <c r="L443" s="2">
        <f t="shared" si="66"/>
        <v>253.93790732365207</v>
      </c>
      <c r="M443" s="2">
        <f>SUMIF(A:A,A443,L:L)</f>
        <v>2621.474840095334</v>
      </c>
      <c r="N443" s="3">
        <f t="shared" si="67"/>
        <v>0.096868336647632</v>
      </c>
      <c r="O443" s="7">
        <f t="shared" si="68"/>
        <v>10.323290711985665</v>
      </c>
      <c r="P443" s="3">
        <f t="shared" si="69"/>
        <v>0.096868336647632</v>
      </c>
      <c r="Q443" s="3">
        <f>IF(ISNUMBER(P443),SUMIF(A:A,A443,P:P),"")</f>
        <v>0.9817988877961787</v>
      </c>
      <c r="R443" s="3">
        <f t="shared" si="70"/>
        <v>0.09866413361403385</v>
      </c>
      <c r="S443" s="8">
        <f t="shared" si="71"/>
        <v>10.135395339424146</v>
      </c>
    </row>
    <row r="444" spans="1:19" ht="15">
      <c r="A444" s="1">
        <v>4</v>
      </c>
      <c r="B444" s="5">
        <v>0.8173611111111111</v>
      </c>
      <c r="C444" s="1" t="s">
        <v>24</v>
      </c>
      <c r="D444" s="1">
        <v>4</v>
      </c>
      <c r="E444" s="1">
        <v>7</v>
      </c>
      <c r="F444" s="1" t="s">
        <v>62</v>
      </c>
      <c r="G444" s="2">
        <v>49.783100000000005</v>
      </c>
      <c r="H444" s="6">
        <f>1+_xlfn.COUNTIFS(A:A,A444,O:O,"&lt;"&amp;O444)</f>
        <v>5</v>
      </c>
      <c r="I444" s="2">
        <f>_xlfn.AVERAGEIF(A:A,A444,G:G)</f>
        <v>50.13917037037039</v>
      </c>
      <c r="J444" s="2">
        <f t="shared" si="64"/>
        <v>-0.35607037037038225</v>
      </c>
      <c r="K444" s="2">
        <f t="shared" si="65"/>
        <v>89.64392962962961</v>
      </c>
      <c r="L444" s="2">
        <f t="shared" si="66"/>
        <v>216.7264106726164</v>
      </c>
      <c r="M444" s="2">
        <f>SUMIF(A:A,A444,L:L)</f>
        <v>2621.474840095334</v>
      </c>
      <c r="N444" s="3">
        <f t="shared" si="67"/>
        <v>0.08267346585128195</v>
      </c>
      <c r="O444" s="7">
        <f t="shared" si="68"/>
        <v>12.095779337458293</v>
      </c>
      <c r="P444" s="3">
        <f t="shared" si="69"/>
        <v>0.08267346585128195</v>
      </c>
      <c r="Q444" s="3">
        <f>IF(ISNUMBER(P444),SUMIF(A:A,A444,P:P),"")</f>
        <v>0.9817988877961787</v>
      </c>
      <c r="R444" s="3">
        <f t="shared" si="70"/>
        <v>0.08420611072075786</v>
      </c>
      <c r="S444" s="8">
        <f t="shared" si="71"/>
        <v>11.875622700544552</v>
      </c>
    </row>
    <row r="445" spans="1:19" ht="15">
      <c r="A445" s="1">
        <v>4</v>
      </c>
      <c r="B445" s="5">
        <v>0.8173611111111111</v>
      </c>
      <c r="C445" s="1" t="s">
        <v>24</v>
      </c>
      <c r="D445" s="1">
        <v>4</v>
      </c>
      <c r="E445" s="1">
        <v>5</v>
      </c>
      <c r="F445" s="1" t="s">
        <v>60</v>
      </c>
      <c r="G445" s="2">
        <v>47.7010333333334</v>
      </c>
      <c r="H445" s="6">
        <f>1+_xlfn.COUNTIFS(A:A,A445,O:O,"&lt;"&amp;O445)</f>
        <v>6</v>
      </c>
      <c r="I445" s="2">
        <f>_xlfn.AVERAGEIF(A:A,A445,G:G)</f>
        <v>50.13917037037039</v>
      </c>
      <c r="J445" s="2">
        <f t="shared" si="64"/>
        <v>-2.438137037036988</v>
      </c>
      <c r="K445" s="2">
        <f t="shared" si="65"/>
        <v>87.561862962963</v>
      </c>
      <c r="L445" s="2">
        <f t="shared" si="66"/>
        <v>191.27492246858128</v>
      </c>
      <c r="M445" s="2">
        <f>SUMIF(A:A,A445,L:L)</f>
        <v>2621.474840095334</v>
      </c>
      <c r="N445" s="3">
        <f t="shared" si="67"/>
        <v>0.07296462264029407</v>
      </c>
      <c r="O445" s="7">
        <f t="shared" si="68"/>
        <v>13.705272004624318</v>
      </c>
      <c r="P445" s="3">
        <f t="shared" si="69"/>
        <v>0.07296462264029407</v>
      </c>
      <c r="Q445" s="3">
        <f>IF(ISNUMBER(P445),SUMIF(A:A,A445,P:P),"")</f>
        <v>0.9817988877961787</v>
      </c>
      <c r="R445" s="3">
        <f t="shared" si="70"/>
        <v>0.07431727978840562</v>
      </c>
      <c r="S445" s="8">
        <f t="shared" si="71"/>
        <v>13.45582081108426</v>
      </c>
    </row>
    <row r="446" spans="1:19" ht="15">
      <c r="A446" s="1">
        <v>4</v>
      </c>
      <c r="B446" s="5">
        <v>0.8173611111111111</v>
      </c>
      <c r="C446" s="1" t="s">
        <v>24</v>
      </c>
      <c r="D446" s="1">
        <v>4</v>
      </c>
      <c r="E446" s="1">
        <v>1</v>
      </c>
      <c r="F446" s="1" t="s">
        <v>56</v>
      </c>
      <c r="G446" s="2">
        <v>45.4799</v>
      </c>
      <c r="H446" s="6">
        <f>1+_xlfn.COUNTIFS(A:A,A446,O:O,"&lt;"&amp;O446)</f>
        <v>7</v>
      </c>
      <c r="I446" s="2">
        <f>_xlfn.AVERAGEIF(A:A,A446,G:G)</f>
        <v>50.13917037037039</v>
      </c>
      <c r="J446" s="2">
        <f t="shared" si="64"/>
        <v>-4.659270370370386</v>
      </c>
      <c r="K446" s="2">
        <f t="shared" si="65"/>
        <v>85.3407296296296</v>
      </c>
      <c r="L446" s="2">
        <f t="shared" si="66"/>
        <v>167.40964581942202</v>
      </c>
      <c r="M446" s="2">
        <f>SUMIF(A:A,A446,L:L)</f>
        <v>2621.474840095334</v>
      </c>
      <c r="N446" s="3">
        <f t="shared" si="67"/>
        <v>0.06386086307558607</v>
      </c>
      <c r="O446" s="7">
        <f t="shared" si="68"/>
        <v>15.659042985629469</v>
      </c>
      <c r="P446" s="3">
        <f t="shared" si="69"/>
        <v>0.06386086307558607</v>
      </c>
      <c r="Q446" s="3">
        <f>IF(ISNUMBER(P446),SUMIF(A:A,A446,P:P),"")</f>
        <v>0.9817988877961787</v>
      </c>
      <c r="R446" s="3">
        <f t="shared" si="70"/>
        <v>0.06504474986616972</v>
      </c>
      <c r="S446" s="8">
        <f t="shared" si="71"/>
        <v>15.374030987243565</v>
      </c>
    </row>
    <row r="447" spans="1:19" ht="15">
      <c r="A447" s="1">
        <v>4</v>
      </c>
      <c r="B447" s="5">
        <v>0.8173611111111111</v>
      </c>
      <c r="C447" s="1" t="s">
        <v>24</v>
      </c>
      <c r="D447" s="1">
        <v>4</v>
      </c>
      <c r="E447" s="1">
        <v>9</v>
      </c>
      <c r="F447" s="1" t="s">
        <v>63</v>
      </c>
      <c r="G447" s="2">
        <v>42.2132666666667</v>
      </c>
      <c r="H447" s="6">
        <f>1+_xlfn.COUNTIFS(A:A,A447,O:O,"&lt;"&amp;O447)</f>
        <v>8</v>
      </c>
      <c r="I447" s="2">
        <f>_xlfn.AVERAGEIF(A:A,A447,G:G)</f>
        <v>50.13917037037039</v>
      </c>
      <c r="J447" s="2">
        <f t="shared" si="64"/>
        <v>-7.925903703703689</v>
      </c>
      <c r="K447" s="2">
        <f t="shared" si="65"/>
        <v>82.07409629629632</v>
      </c>
      <c r="L447" s="2">
        <f t="shared" si="66"/>
        <v>137.6130522925365</v>
      </c>
      <c r="M447" s="2">
        <f>SUMIF(A:A,A447,L:L)</f>
        <v>2621.474840095334</v>
      </c>
      <c r="N447" s="3">
        <f t="shared" si="67"/>
        <v>0.05249451575416684</v>
      </c>
      <c r="O447" s="7">
        <f t="shared" si="68"/>
        <v>19.049609004548696</v>
      </c>
      <c r="P447" s="3">
        <f t="shared" si="69"/>
        <v>0.05249451575416684</v>
      </c>
      <c r="Q447" s="3">
        <f>IF(ISNUMBER(P447),SUMIF(A:A,A447,P:P),"")</f>
        <v>0.9817988877961787</v>
      </c>
      <c r="R447" s="3">
        <f t="shared" si="70"/>
        <v>0.05346768712684129</v>
      </c>
      <c r="S447" s="8">
        <f t="shared" si="71"/>
        <v>18.70288493361798</v>
      </c>
    </row>
    <row r="448" spans="1:19" ht="15">
      <c r="A448" s="1">
        <v>4</v>
      </c>
      <c r="B448" s="5">
        <v>0.8173611111111111</v>
      </c>
      <c r="C448" s="1" t="s">
        <v>24</v>
      </c>
      <c r="D448" s="1">
        <v>4</v>
      </c>
      <c r="E448" s="1">
        <v>10</v>
      </c>
      <c r="F448" s="1" t="s">
        <v>64</v>
      </c>
      <c r="G448" s="2">
        <v>24.5595</v>
      </c>
      <c r="H448" s="6">
        <f>1+_xlfn.COUNTIFS(A:A,A448,O:O,"&lt;"&amp;O448)</f>
        <v>9</v>
      </c>
      <c r="I448" s="2">
        <f>_xlfn.AVERAGEIF(A:A,A448,G:G)</f>
        <v>50.13917037037039</v>
      </c>
      <c r="J448" s="2">
        <f t="shared" si="64"/>
        <v>-25.579670370370387</v>
      </c>
      <c r="K448" s="2">
        <f t="shared" si="65"/>
        <v>64.4203296296296</v>
      </c>
      <c r="L448" s="2">
        <f t="shared" si="66"/>
        <v>47.71375770406923</v>
      </c>
      <c r="M448" s="2">
        <f>SUMIF(A:A,A448,L:L)</f>
        <v>2621.474840095334</v>
      </c>
      <c r="N448" s="3">
        <f t="shared" si="67"/>
        <v>0.018201112203821132</v>
      </c>
      <c r="O448" s="7">
        <f t="shared" si="68"/>
        <v>54.94169745242604</v>
      </c>
      <c r="P448" s="3">
        <f t="shared" si="69"/>
      </c>
      <c r="Q448" s="3">
        <f>IF(ISNUMBER(P448),SUMIF(A:A,A448,P:P),"")</f>
      </c>
      <c r="R448" s="3">
        <f t="shared" si="70"/>
      </c>
      <c r="S448" s="8">
        <f t="shared" si="71"/>
      </c>
    </row>
    <row r="449" spans="1:19" ht="15">
      <c r="A449" s="1">
        <v>9</v>
      </c>
      <c r="B449" s="5">
        <v>0.8229166666666666</v>
      </c>
      <c r="C449" s="1" t="s">
        <v>90</v>
      </c>
      <c r="D449" s="1">
        <v>4</v>
      </c>
      <c r="E449" s="1">
        <v>1</v>
      </c>
      <c r="F449" s="1" t="s">
        <v>104</v>
      </c>
      <c r="G449" s="2">
        <v>64.2510333333333</v>
      </c>
      <c r="H449" s="6">
        <f>1+_xlfn.COUNTIFS(A:A,A449,O:O,"&lt;"&amp;O449)</f>
        <v>1</v>
      </c>
      <c r="I449" s="2">
        <f>_xlfn.AVERAGEIF(A:A,A449,G:G)</f>
        <v>53.865999999999985</v>
      </c>
      <c r="J449" s="2">
        <f t="shared" si="64"/>
        <v>10.385033333333311</v>
      </c>
      <c r="K449" s="2">
        <f t="shared" si="65"/>
        <v>100.38503333333331</v>
      </c>
      <c r="L449" s="2">
        <f t="shared" si="66"/>
        <v>412.85729476747525</v>
      </c>
      <c r="M449" s="2">
        <f>SUMIF(A:A,A449,L:L)</f>
        <v>1682.5934324366096</v>
      </c>
      <c r="N449" s="3">
        <f t="shared" si="67"/>
        <v>0.24536961027454227</v>
      </c>
      <c r="O449" s="7">
        <f t="shared" si="68"/>
        <v>4.075484322940837</v>
      </c>
      <c r="P449" s="3">
        <f t="shared" si="69"/>
        <v>0.24536961027454227</v>
      </c>
      <c r="Q449" s="3">
        <f>IF(ISNUMBER(P449),SUMIF(A:A,A449,P:P),"")</f>
        <v>0.9999999999999999</v>
      </c>
      <c r="R449" s="3">
        <f t="shared" si="70"/>
        <v>0.24536961027454227</v>
      </c>
      <c r="S449" s="8">
        <f t="shared" si="71"/>
        <v>4.075484322940837</v>
      </c>
    </row>
    <row r="450" spans="1:19" ht="15">
      <c r="A450" s="1">
        <v>9</v>
      </c>
      <c r="B450" s="5">
        <v>0.8229166666666666</v>
      </c>
      <c r="C450" s="1" t="s">
        <v>90</v>
      </c>
      <c r="D450" s="1">
        <v>4</v>
      </c>
      <c r="E450" s="1">
        <v>2</v>
      </c>
      <c r="F450" s="1" t="s">
        <v>105</v>
      </c>
      <c r="G450" s="2">
        <v>58.4133666666667</v>
      </c>
      <c r="H450" s="6">
        <f>1+_xlfn.COUNTIFS(A:A,A450,O:O,"&lt;"&amp;O450)</f>
        <v>2</v>
      </c>
      <c r="I450" s="2">
        <f>_xlfn.AVERAGEIF(A:A,A450,G:G)</f>
        <v>53.865999999999985</v>
      </c>
      <c r="J450" s="2">
        <f t="shared" si="64"/>
        <v>4.547366666666711</v>
      </c>
      <c r="K450" s="2">
        <f t="shared" si="65"/>
        <v>94.5473666666667</v>
      </c>
      <c r="L450" s="2">
        <f t="shared" si="66"/>
        <v>290.85998494812276</v>
      </c>
      <c r="M450" s="2">
        <f>SUMIF(A:A,A450,L:L)</f>
        <v>1682.5934324366096</v>
      </c>
      <c r="N450" s="3">
        <f t="shared" si="67"/>
        <v>0.17286409143230783</v>
      </c>
      <c r="O450" s="7">
        <f t="shared" si="68"/>
        <v>5.784891423743675</v>
      </c>
      <c r="P450" s="3">
        <f t="shared" si="69"/>
        <v>0.17286409143230783</v>
      </c>
      <c r="Q450" s="3">
        <f>IF(ISNUMBER(P450),SUMIF(A:A,A450,P:P),"")</f>
        <v>0.9999999999999999</v>
      </c>
      <c r="R450" s="3">
        <f t="shared" si="70"/>
        <v>0.17286409143230783</v>
      </c>
      <c r="S450" s="8">
        <f t="shared" si="71"/>
        <v>5.784891423743675</v>
      </c>
    </row>
    <row r="451" spans="1:19" ht="15">
      <c r="A451" s="1">
        <v>9</v>
      </c>
      <c r="B451" s="5">
        <v>0.8229166666666666</v>
      </c>
      <c r="C451" s="1" t="s">
        <v>90</v>
      </c>
      <c r="D451" s="1">
        <v>4</v>
      </c>
      <c r="E451" s="1">
        <v>4</v>
      </c>
      <c r="F451" s="1" t="s">
        <v>106</v>
      </c>
      <c r="G451" s="2">
        <v>57.8658666666667</v>
      </c>
      <c r="H451" s="6">
        <f>1+_xlfn.COUNTIFS(A:A,A451,O:O,"&lt;"&amp;O451)</f>
        <v>3</v>
      </c>
      <c r="I451" s="2">
        <f>_xlfn.AVERAGEIF(A:A,A451,G:G)</f>
        <v>53.865999999999985</v>
      </c>
      <c r="J451" s="2">
        <f t="shared" si="64"/>
        <v>3.999866666666712</v>
      </c>
      <c r="K451" s="2">
        <f t="shared" si="65"/>
        <v>93.99986666666672</v>
      </c>
      <c r="L451" s="2">
        <f t="shared" si="66"/>
        <v>281.4604667825399</v>
      </c>
      <c r="M451" s="2">
        <f>SUMIF(A:A,A451,L:L)</f>
        <v>1682.5934324366096</v>
      </c>
      <c r="N451" s="3">
        <f t="shared" si="67"/>
        <v>0.16727776381187304</v>
      </c>
      <c r="O451" s="7">
        <f t="shared" si="68"/>
        <v>5.978080871075239</v>
      </c>
      <c r="P451" s="3">
        <f t="shared" si="69"/>
        <v>0.16727776381187304</v>
      </c>
      <c r="Q451" s="3">
        <f>IF(ISNUMBER(P451),SUMIF(A:A,A451,P:P),"")</f>
        <v>0.9999999999999999</v>
      </c>
      <c r="R451" s="3">
        <f t="shared" si="70"/>
        <v>0.16727776381187304</v>
      </c>
      <c r="S451" s="8">
        <f t="shared" si="71"/>
        <v>5.978080871075239</v>
      </c>
    </row>
    <row r="452" spans="1:19" ht="15">
      <c r="A452" s="1">
        <v>9</v>
      </c>
      <c r="B452" s="5">
        <v>0.8229166666666666</v>
      </c>
      <c r="C452" s="1" t="s">
        <v>90</v>
      </c>
      <c r="D452" s="1">
        <v>4</v>
      </c>
      <c r="E452" s="1">
        <v>8</v>
      </c>
      <c r="F452" s="1" t="s">
        <v>110</v>
      </c>
      <c r="G452" s="2">
        <v>55.3419333333333</v>
      </c>
      <c r="H452" s="6">
        <f>1+_xlfn.COUNTIFS(A:A,A452,O:O,"&lt;"&amp;O452)</f>
        <v>4</v>
      </c>
      <c r="I452" s="2">
        <f>_xlfn.AVERAGEIF(A:A,A452,G:G)</f>
        <v>53.865999999999985</v>
      </c>
      <c r="J452" s="2">
        <f t="shared" si="64"/>
        <v>1.475933333333316</v>
      </c>
      <c r="K452" s="2">
        <f t="shared" si="65"/>
        <v>91.47593333333332</v>
      </c>
      <c r="L452" s="2">
        <f t="shared" si="66"/>
        <v>241.90763989933632</v>
      </c>
      <c r="M452" s="2">
        <f>SUMIF(A:A,A452,L:L)</f>
        <v>1682.5934324366096</v>
      </c>
      <c r="N452" s="3">
        <f t="shared" si="67"/>
        <v>0.14377070255707775</v>
      </c>
      <c r="O452" s="7">
        <f t="shared" si="68"/>
        <v>6.9555200205201375</v>
      </c>
      <c r="P452" s="3">
        <f t="shared" si="69"/>
        <v>0.14377070255707775</v>
      </c>
      <c r="Q452" s="3">
        <f>IF(ISNUMBER(P452),SUMIF(A:A,A452,P:P),"")</f>
        <v>0.9999999999999999</v>
      </c>
      <c r="R452" s="3">
        <f t="shared" si="70"/>
        <v>0.14377070255707775</v>
      </c>
      <c r="S452" s="8">
        <f t="shared" si="71"/>
        <v>6.9555200205201375</v>
      </c>
    </row>
    <row r="453" spans="1:19" ht="15">
      <c r="A453" s="1">
        <v>9</v>
      </c>
      <c r="B453" s="5">
        <v>0.8229166666666666</v>
      </c>
      <c r="C453" s="1" t="s">
        <v>90</v>
      </c>
      <c r="D453" s="1">
        <v>4</v>
      </c>
      <c r="E453" s="1">
        <v>5</v>
      </c>
      <c r="F453" s="1" t="s">
        <v>107</v>
      </c>
      <c r="G453" s="2">
        <v>52.4059</v>
      </c>
      <c r="H453" s="6">
        <f>1+_xlfn.COUNTIFS(A:A,A453,O:O,"&lt;"&amp;O453)</f>
        <v>5</v>
      </c>
      <c r="I453" s="2">
        <f>_xlfn.AVERAGEIF(A:A,A453,G:G)</f>
        <v>53.865999999999985</v>
      </c>
      <c r="J453" s="2">
        <f t="shared" si="64"/>
        <v>-1.4600999999999829</v>
      </c>
      <c r="K453" s="2">
        <f t="shared" si="65"/>
        <v>88.53990000000002</v>
      </c>
      <c r="L453" s="2">
        <f t="shared" si="66"/>
        <v>202.83523515636992</v>
      </c>
      <c r="M453" s="2">
        <f>SUMIF(A:A,A453,L:L)</f>
        <v>1682.5934324366096</v>
      </c>
      <c r="N453" s="3">
        <f t="shared" si="67"/>
        <v>0.12054916609453221</v>
      </c>
      <c r="O453" s="7">
        <f t="shared" si="68"/>
        <v>8.295370531354985</v>
      </c>
      <c r="P453" s="3">
        <f t="shared" si="69"/>
        <v>0.12054916609453221</v>
      </c>
      <c r="Q453" s="3">
        <f>IF(ISNUMBER(P453),SUMIF(A:A,A453,P:P),"")</f>
        <v>0.9999999999999999</v>
      </c>
      <c r="R453" s="3">
        <f t="shared" si="70"/>
        <v>0.12054916609453221</v>
      </c>
      <c r="S453" s="8">
        <f t="shared" si="71"/>
        <v>8.295370531354985</v>
      </c>
    </row>
    <row r="454" spans="1:19" ht="15">
      <c r="A454" s="1">
        <v>9</v>
      </c>
      <c r="B454" s="5">
        <v>0.8229166666666666</v>
      </c>
      <c r="C454" s="1" t="s">
        <v>90</v>
      </c>
      <c r="D454" s="1">
        <v>4</v>
      </c>
      <c r="E454" s="1">
        <v>6</v>
      </c>
      <c r="F454" s="1" t="s">
        <v>108</v>
      </c>
      <c r="G454" s="2">
        <v>46.4208333333333</v>
      </c>
      <c r="H454" s="6">
        <f>1+_xlfn.COUNTIFS(A:A,A454,O:O,"&lt;"&amp;O454)</f>
        <v>6</v>
      </c>
      <c r="I454" s="2">
        <f>_xlfn.AVERAGEIF(A:A,A454,G:G)</f>
        <v>53.865999999999985</v>
      </c>
      <c r="J454" s="2">
        <f t="shared" si="64"/>
        <v>-7.445166666666687</v>
      </c>
      <c r="K454" s="2">
        <f t="shared" si="65"/>
        <v>82.5548333333333</v>
      </c>
      <c r="L454" s="2">
        <f t="shared" si="66"/>
        <v>141.6401944373351</v>
      </c>
      <c r="M454" s="2">
        <f>SUMIF(A:A,A454,L:L)</f>
        <v>1682.5934324366096</v>
      </c>
      <c r="N454" s="3">
        <f t="shared" si="67"/>
        <v>0.08417969053416668</v>
      </c>
      <c r="O454" s="7">
        <f t="shared" si="68"/>
        <v>11.879349919849396</v>
      </c>
      <c r="P454" s="3">
        <f t="shared" si="69"/>
        <v>0.08417969053416668</v>
      </c>
      <c r="Q454" s="3">
        <f>IF(ISNUMBER(P454),SUMIF(A:A,A454,P:P),"")</f>
        <v>0.9999999999999999</v>
      </c>
      <c r="R454" s="3">
        <f t="shared" si="70"/>
        <v>0.08417969053416668</v>
      </c>
      <c r="S454" s="8">
        <f t="shared" si="71"/>
        <v>11.879349919849396</v>
      </c>
    </row>
    <row r="455" spans="1:19" ht="15">
      <c r="A455" s="1">
        <v>9</v>
      </c>
      <c r="B455" s="5">
        <v>0.8229166666666666</v>
      </c>
      <c r="C455" s="1" t="s">
        <v>90</v>
      </c>
      <c r="D455" s="1">
        <v>4</v>
      </c>
      <c r="E455" s="1">
        <v>7</v>
      </c>
      <c r="F455" s="1" t="s">
        <v>109</v>
      </c>
      <c r="G455" s="2">
        <v>42.3630666666666</v>
      </c>
      <c r="H455" s="6">
        <f>1+_xlfn.COUNTIFS(A:A,A455,O:O,"&lt;"&amp;O455)</f>
        <v>7</v>
      </c>
      <c r="I455" s="2">
        <f>_xlfn.AVERAGEIF(A:A,A455,G:G)</f>
        <v>53.865999999999985</v>
      </c>
      <c r="J455" s="2">
        <f t="shared" si="64"/>
        <v>-11.502933333333388</v>
      </c>
      <c r="K455" s="2">
        <f t="shared" si="65"/>
        <v>78.49706666666661</v>
      </c>
      <c r="L455" s="2">
        <f t="shared" si="66"/>
        <v>111.03261644543036</v>
      </c>
      <c r="M455" s="2">
        <f>SUMIF(A:A,A455,L:L)</f>
        <v>1682.5934324366096</v>
      </c>
      <c r="N455" s="3">
        <f t="shared" si="67"/>
        <v>0.06598897529550023</v>
      </c>
      <c r="O455" s="7">
        <f t="shared" si="68"/>
        <v>15.154046498251803</v>
      </c>
      <c r="P455" s="3">
        <f t="shared" si="69"/>
        <v>0.06598897529550023</v>
      </c>
      <c r="Q455" s="3">
        <f>IF(ISNUMBER(P455),SUMIF(A:A,A455,P:P),"")</f>
        <v>0.9999999999999999</v>
      </c>
      <c r="R455" s="3">
        <f t="shared" si="70"/>
        <v>0.06598897529550023</v>
      </c>
      <c r="S455" s="8">
        <f t="shared" si="71"/>
        <v>15.154046498251803</v>
      </c>
    </row>
    <row r="456" spans="1:19" ht="15">
      <c r="A456" s="1">
        <v>40</v>
      </c>
      <c r="B456" s="5">
        <v>0.8333333333333334</v>
      </c>
      <c r="C456" s="1" t="s">
        <v>423</v>
      </c>
      <c r="D456" s="1">
        <v>4</v>
      </c>
      <c r="E456" s="1">
        <v>2</v>
      </c>
      <c r="F456" s="1" t="s">
        <v>433</v>
      </c>
      <c r="G456" s="2">
        <v>57.1730333333333</v>
      </c>
      <c r="H456" s="6">
        <f>1+_xlfn.COUNTIFS(A:A,A456,O:O,"&lt;"&amp;O456)</f>
        <v>1</v>
      </c>
      <c r="I456" s="2">
        <f>_xlfn.AVERAGEIF(A:A,A456,G:G)</f>
        <v>49.26769444444441</v>
      </c>
      <c r="J456" s="2">
        <f t="shared" si="64"/>
        <v>7.905338888888892</v>
      </c>
      <c r="K456" s="2">
        <f t="shared" si="65"/>
        <v>97.90533888888889</v>
      </c>
      <c r="L456" s="2">
        <f t="shared" si="66"/>
        <v>355.7827647900053</v>
      </c>
      <c r="M456" s="2">
        <f>SUMIF(A:A,A456,L:L)</f>
        <v>1447.4541133501625</v>
      </c>
      <c r="N456" s="3">
        <f t="shared" si="67"/>
        <v>0.24579899390837248</v>
      </c>
      <c r="O456" s="7">
        <f t="shared" si="68"/>
        <v>4.068364902961215</v>
      </c>
      <c r="P456" s="3">
        <f t="shared" si="69"/>
        <v>0.24579899390837248</v>
      </c>
      <c r="Q456" s="3">
        <f>IF(ISNUMBER(P456),SUMIF(A:A,A456,P:P),"")</f>
        <v>0.9999999999999998</v>
      </c>
      <c r="R456" s="3">
        <f t="shared" si="70"/>
        <v>0.24579899390837254</v>
      </c>
      <c r="S456" s="8">
        <f t="shared" si="71"/>
        <v>4.068364902961214</v>
      </c>
    </row>
    <row r="457" spans="1:19" ht="15">
      <c r="A457" s="1">
        <v>40</v>
      </c>
      <c r="B457" s="5">
        <v>0.8333333333333334</v>
      </c>
      <c r="C457" s="1" t="s">
        <v>423</v>
      </c>
      <c r="D457" s="1">
        <v>4</v>
      </c>
      <c r="E457" s="1">
        <v>6</v>
      </c>
      <c r="F457" s="1" t="s">
        <v>436</v>
      </c>
      <c r="G457" s="2">
        <v>54.4336666666666</v>
      </c>
      <c r="H457" s="6">
        <f>1+_xlfn.COUNTIFS(A:A,A457,O:O,"&lt;"&amp;O457)</f>
        <v>2</v>
      </c>
      <c r="I457" s="2">
        <f>_xlfn.AVERAGEIF(A:A,A457,G:G)</f>
        <v>49.26769444444441</v>
      </c>
      <c r="J457" s="2">
        <f t="shared" si="64"/>
        <v>5.165972222222194</v>
      </c>
      <c r="K457" s="2">
        <f t="shared" si="65"/>
        <v>95.1659722222222</v>
      </c>
      <c r="L457" s="2">
        <f t="shared" si="66"/>
        <v>301.8584905836483</v>
      </c>
      <c r="M457" s="2">
        <f>SUMIF(A:A,A457,L:L)</f>
        <v>1447.4541133501625</v>
      </c>
      <c r="N457" s="3">
        <f t="shared" si="67"/>
        <v>0.20854442831696443</v>
      </c>
      <c r="O457" s="7">
        <f t="shared" si="68"/>
        <v>4.795141294689066</v>
      </c>
      <c r="P457" s="3">
        <f t="shared" si="69"/>
        <v>0.20854442831696443</v>
      </c>
      <c r="Q457" s="3">
        <f>IF(ISNUMBER(P457),SUMIF(A:A,A457,P:P),"")</f>
        <v>0.9999999999999998</v>
      </c>
      <c r="R457" s="3">
        <f t="shared" si="70"/>
        <v>0.2085444283169645</v>
      </c>
      <c r="S457" s="8">
        <f t="shared" si="71"/>
        <v>4.795141294689065</v>
      </c>
    </row>
    <row r="458" spans="1:19" ht="15">
      <c r="A458" s="1">
        <v>40</v>
      </c>
      <c r="B458" s="5">
        <v>0.8333333333333334</v>
      </c>
      <c r="C458" s="1" t="s">
        <v>423</v>
      </c>
      <c r="D458" s="1">
        <v>4</v>
      </c>
      <c r="E458" s="1">
        <v>4</v>
      </c>
      <c r="F458" s="1" t="s">
        <v>435</v>
      </c>
      <c r="G458" s="2">
        <v>52.33036666666659</v>
      </c>
      <c r="H458" s="6">
        <f>1+_xlfn.COUNTIFS(A:A,A458,O:O,"&lt;"&amp;O458)</f>
        <v>3</v>
      </c>
      <c r="I458" s="2">
        <f>_xlfn.AVERAGEIF(A:A,A458,G:G)</f>
        <v>49.26769444444441</v>
      </c>
      <c r="J458" s="2">
        <f t="shared" si="64"/>
        <v>3.062672222222183</v>
      </c>
      <c r="K458" s="2">
        <f t="shared" si="65"/>
        <v>93.06267222222218</v>
      </c>
      <c r="L458" s="2">
        <f t="shared" si="66"/>
        <v>266.0702398028422</v>
      </c>
      <c r="M458" s="2">
        <f>SUMIF(A:A,A458,L:L)</f>
        <v>1447.4541133501625</v>
      </c>
      <c r="N458" s="3">
        <f t="shared" si="67"/>
        <v>0.18381946436078525</v>
      </c>
      <c r="O458" s="7">
        <f t="shared" si="68"/>
        <v>5.440120302153012</v>
      </c>
      <c r="P458" s="3">
        <f t="shared" si="69"/>
        <v>0.18381946436078525</v>
      </c>
      <c r="Q458" s="3">
        <f>IF(ISNUMBER(P458),SUMIF(A:A,A458,P:P),"")</f>
        <v>0.9999999999999998</v>
      </c>
      <c r="R458" s="3">
        <f t="shared" si="70"/>
        <v>0.18381946436078528</v>
      </c>
      <c r="S458" s="8">
        <f t="shared" si="71"/>
        <v>5.440120302153012</v>
      </c>
    </row>
    <row r="459" spans="1:19" ht="15">
      <c r="A459" s="1">
        <v>40</v>
      </c>
      <c r="B459" s="5">
        <v>0.8333333333333334</v>
      </c>
      <c r="C459" s="1" t="s">
        <v>423</v>
      </c>
      <c r="D459" s="1">
        <v>4</v>
      </c>
      <c r="E459" s="1">
        <v>1</v>
      </c>
      <c r="F459" s="1" t="s">
        <v>432</v>
      </c>
      <c r="G459" s="2">
        <v>51.3561333333333</v>
      </c>
      <c r="H459" s="6">
        <f>1+_xlfn.COUNTIFS(A:A,A459,O:O,"&lt;"&amp;O459)</f>
        <v>4</v>
      </c>
      <c r="I459" s="2">
        <f>_xlfn.AVERAGEIF(A:A,A459,G:G)</f>
        <v>49.26769444444441</v>
      </c>
      <c r="J459" s="2">
        <f t="shared" si="64"/>
        <v>2.088438888888888</v>
      </c>
      <c r="K459" s="2">
        <f t="shared" si="65"/>
        <v>92.08843888888889</v>
      </c>
      <c r="L459" s="2">
        <f t="shared" si="66"/>
        <v>250.96320464186115</v>
      </c>
      <c r="M459" s="2">
        <f>SUMIF(A:A,A459,L:L)</f>
        <v>1447.4541133501625</v>
      </c>
      <c r="N459" s="3">
        <f t="shared" si="67"/>
        <v>0.17338249435831968</v>
      </c>
      <c r="O459" s="7">
        <f t="shared" si="68"/>
        <v>5.76759495646289</v>
      </c>
      <c r="P459" s="3">
        <f t="shared" si="69"/>
        <v>0.17338249435831968</v>
      </c>
      <c r="Q459" s="3">
        <f>IF(ISNUMBER(P459),SUMIF(A:A,A459,P:P),"")</f>
        <v>0.9999999999999998</v>
      </c>
      <c r="R459" s="3">
        <f t="shared" si="70"/>
        <v>0.1733824943583197</v>
      </c>
      <c r="S459" s="8">
        <f t="shared" si="71"/>
        <v>5.767594956462888</v>
      </c>
    </row>
    <row r="460" spans="1:19" ht="15">
      <c r="A460" s="1">
        <v>40</v>
      </c>
      <c r="B460" s="5">
        <v>0.8333333333333334</v>
      </c>
      <c r="C460" s="1" t="s">
        <v>423</v>
      </c>
      <c r="D460" s="1">
        <v>4</v>
      </c>
      <c r="E460" s="1">
        <v>3</v>
      </c>
      <c r="F460" s="1" t="s">
        <v>434</v>
      </c>
      <c r="G460" s="2">
        <v>46.0954666666666</v>
      </c>
      <c r="H460" s="6">
        <f>1+_xlfn.COUNTIFS(A:A,A460,O:O,"&lt;"&amp;O460)</f>
        <v>5</v>
      </c>
      <c r="I460" s="2">
        <f>_xlfn.AVERAGEIF(A:A,A460,G:G)</f>
        <v>49.26769444444441</v>
      </c>
      <c r="J460" s="2">
        <f t="shared" si="64"/>
        <v>-3.172227777777806</v>
      </c>
      <c r="K460" s="2">
        <f t="shared" si="65"/>
        <v>86.8277722222222</v>
      </c>
      <c r="L460" s="2">
        <f t="shared" si="66"/>
        <v>183.03297600074634</v>
      </c>
      <c r="M460" s="2">
        <f>SUMIF(A:A,A460,L:L)</f>
        <v>1447.4541133501625</v>
      </c>
      <c r="N460" s="3">
        <f t="shared" si="67"/>
        <v>0.1264516604102307</v>
      </c>
      <c r="O460" s="7">
        <f t="shared" si="68"/>
        <v>7.908160294264463</v>
      </c>
      <c r="P460" s="3">
        <f t="shared" si="69"/>
        <v>0.1264516604102307</v>
      </c>
      <c r="Q460" s="3">
        <f>IF(ISNUMBER(P460),SUMIF(A:A,A460,P:P),"")</f>
        <v>0.9999999999999998</v>
      </c>
      <c r="R460" s="3">
        <f t="shared" si="70"/>
        <v>0.12645166041023073</v>
      </c>
      <c r="S460" s="8">
        <f t="shared" si="71"/>
        <v>7.908160294264461</v>
      </c>
    </row>
    <row r="461" spans="1:19" ht="15">
      <c r="A461" s="1">
        <v>40</v>
      </c>
      <c r="B461" s="5">
        <v>0.8333333333333334</v>
      </c>
      <c r="C461" s="1" t="s">
        <v>423</v>
      </c>
      <c r="D461" s="1">
        <v>4</v>
      </c>
      <c r="E461" s="1">
        <v>7</v>
      </c>
      <c r="F461" s="1" t="s">
        <v>437</v>
      </c>
      <c r="G461" s="2">
        <v>34.2175</v>
      </c>
      <c r="H461" s="6">
        <f>1+_xlfn.COUNTIFS(A:A,A461,O:O,"&lt;"&amp;O461)</f>
        <v>6</v>
      </c>
      <c r="I461" s="2">
        <f>_xlfn.AVERAGEIF(A:A,A461,G:G)</f>
        <v>49.26769444444441</v>
      </c>
      <c r="J461" s="2">
        <f t="shared" si="64"/>
        <v>-15.050194444444408</v>
      </c>
      <c r="K461" s="2">
        <f t="shared" si="65"/>
        <v>74.9498055555556</v>
      </c>
      <c r="L461" s="2">
        <f t="shared" si="66"/>
        <v>89.74643753105892</v>
      </c>
      <c r="M461" s="2">
        <f>SUMIF(A:A,A461,L:L)</f>
        <v>1447.4541133501625</v>
      </c>
      <c r="N461" s="3">
        <f t="shared" si="67"/>
        <v>0.062002958645327226</v>
      </c>
      <c r="O461" s="7">
        <f t="shared" si="68"/>
        <v>16.128262615986692</v>
      </c>
      <c r="P461" s="3">
        <f t="shared" si="69"/>
        <v>0.062002958645327226</v>
      </c>
      <c r="Q461" s="3">
        <f>IF(ISNUMBER(P461),SUMIF(A:A,A461,P:P),"")</f>
        <v>0.9999999999999998</v>
      </c>
      <c r="R461" s="3">
        <f t="shared" si="70"/>
        <v>0.06200295864532724</v>
      </c>
      <c r="S461" s="8">
        <f t="shared" si="71"/>
        <v>16.12826261598669</v>
      </c>
    </row>
    <row r="462" spans="1:19" ht="15">
      <c r="A462" s="1">
        <v>5</v>
      </c>
      <c r="B462" s="5">
        <v>0.8381944444444445</v>
      </c>
      <c r="C462" s="1" t="s">
        <v>24</v>
      </c>
      <c r="D462" s="1">
        <v>5</v>
      </c>
      <c r="E462" s="1">
        <v>4</v>
      </c>
      <c r="F462" s="1" t="s">
        <v>68</v>
      </c>
      <c r="G462" s="2">
        <v>69.6149333333333</v>
      </c>
      <c r="H462" s="6">
        <f>1+_xlfn.COUNTIFS(A:A,A462,O:O,"&lt;"&amp;O462)</f>
        <v>1</v>
      </c>
      <c r="I462" s="2">
        <f>_xlfn.AVERAGEIF(A:A,A462,G:G)</f>
        <v>48.40246388888887</v>
      </c>
      <c r="J462" s="2">
        <f t="shared" si="64"/>
        <v>21.21246944444443</v>
      </c>
      <c r="K462" s="2">
        <f t="shared" si="65"/>
        <v>111.21246944444442</v>
      </c>
      <c r="L462" s="2">
        <f t="shared" si="66"/>
        <v>790.5652268594453</v>
      </c>
      <c r="M462" s="2">
        <f>SUMIF(A:A,A462,L:L)</f>
        <v>3757.707828268771</v>
      </c>
      <c r="N462" s="3">
        <f t="shared" si="67"/>
        <v>0.2103849641827182</v>
      </c>
      <c r="O462" s="7">
        <f t="shared" si="68"/>
        <v>4.753191388389834</v>
      </c>
      <c r="P462" s="3">
        <f t="shared" si="69"/>
        <v>0.2103849641827182</v>
      </c>
      <c r="Q462" s="3">
        <f>IF(ISNUMBER(P462),SUMIF(A:A,A462,P:P),"")</f>
        <v>0.8656021944879505</v>
      </c>
      <c r="R462" s="3">
        <f t="shared" si="70"/>
        <v>0.24305040528134522</v>
      </c>
      <c r="S462" s="8">
        <f t="shared" si="71"/>
        <v>4.11437289661147</v>
      </c>
    </row>
    <row r="463" spans="1:19" ht="15">
      <c r="A463" s="1">
        <v>5</v>
      </c>
      <c r="B463" s="5">
        <v>0.8381944444444445</v>
      </c>
      <c r="C463" s="1" t="s">
        <v>24</v>
      </c>
      <c r="D463" s="1">
        <v>5</v>
      </c>
      <c r="E463" s="1">
        <v>2</v>
      </c>
      <c r="F463" s="1" t="s">
        <v>66</v>
      </c>
      <c r="G463" s="2">
        <v>69.1355333333333</v>
      </c>
      <c r="H463" s="6">
        <f>1+_xlfn.COUNTIFS(A:A,A463,O:O,"&lt;"&amp;O463)</f>
        <v>2</v>
      </c>
      <c r="I463" s="2">
        <f>_xlfn.AVERAGEIF(A:A,A463,G:G)</f>
        <v>48.40246388888887</v>
      </c>
      <c r="J463" s="2">
        <f t="shared" si="64"/>
        <v>20.733069444444432</v>
      </c>
      <c r="K463" s="2">
        <f t="shared" si="65"/>
        <v>110.73306944444442</v>
      </c>
      <c r="L463" s="2">
        <f t="shared" si="66"/>
        <v>768.1493394604145</v>
      </c>
      <c r="M463" s="2">
        <f>SUMIF(A:A,A463,L:L)</f>
        <v>3757.707828268771</v>
      </c>
      <c r="N463" s="3">
        <f t="shared" si="67"/>
        <v>0.20441965542976012</v>
      </c>
      <c r="O463" s="7">
        <f t="shared" si="68"/>
        <v>4.891897493407165</v>
      </c>
      <c r="P463" s="3">
        <f t="shared" si="69"/>
        <v>0.20441965542976012</v>
      </c>
      <c r="Q463" s="3">
        <f>IF(ISNUMBER(P463),SUMIF(A:A,A463,P:P),"")</f>
        <v>0.8656021944879505</v>
      </c>
      <c r="R463" s="3">
        <f t="shared" si="70"/>
        <v>0.2361588923081291</v>
      </c>
      <c r="S463" s="8">
        <f t="shared" si="71"/>
        <v>4.234437205503347</v>
      </c>
    </row>
    <row r="464" spans="1:19" ht="15">
      <c r="A464" s="1">
        <v>5</v>
      </c>
      <c r="B464" s="5">
        <v>0.8381944444444445</v>
      </c>
      <c r="C464" s="1" t="s">
        <v>24</v>
      </c>
      <c r="D464" s="1">
        <v>5</v>
      </c>
      <c r="E464" s="1">
        <v>1</v>
      </c>
      <c r="F464" s="1" t="s">
        <v>65</v>
      </c>
      <c r="G464" s="2">
        <v>63.7465</v>
      </c>
      <c r="H464" s="6">
        <f>1+_xlfn.COUNTIFS(A:A,A464,O:O,"&lt;"&amp;O464)</f>
        <v>3</v>
      </c>
      <c r="I464" s="2">
        <f>_xlfn.AVERAGEIF(A:A,A464,G:G)</f>
        <v>48.40246388888887</v>
      </c>
      <c r="J464" s="2">
        <f t="shared" si="64"/>
        <v>15.34403611111113</v>
      </c>
      <c r="K464" s="2">
        <f t="shared" si="65"/>
        <v>105.34403611111114</v>
      </c>
      <c r="L464" s="2">
        <f t="shared" si="66"/>
        <v>555.9298774856284</v>
      </c>
      <c r="M464" s="2">
        <f>SUMIF(A:A,A464,L:L)</f>
        <v>3757.707828268771</v>
      </c>
      <c r="N464" s="3">
        <f t="shared" si="67"/>
        <v>0.14794388038991127</v>
      </c>
      <c r="O464" s="7">
        <f t="shared" si="68"/>
        <v>6.7593197999434995</v>
      </c>
      <c r="P464" s="3">
        <f t="shared" si="69"/>
        <v>0.14794388038991127</v>
      </c>
      <c r="Q464" s="3">
        <f>IF(ISNUMBER(P464),SUMIF(A:A,A464,P:P),"")</f>
        <v>0.8656021944879505</v>
      </c>
      <c r="R464" s="3">
        <f t="shared" si="70"/>
        <v>0.17091440078594983</v>
      </c>
      <c r="S464" s="8">
        <f t="shared" si="71"/>
        <v>5.850882052076948</v>
      </c>
    </row>
    <row r="465" spans="1:19" ht="15">
      <c r="A465" s="1">
        <v>5</v>
      </c>
      <c r="B465" s="5">
        <v>0.8381944444444445</v>
      </c>
      <c r="C465" s="1" t="s">
        <v>24</v>
      </c>
      <c r="D465" s="1">
        <v>5</v>
      </c>
      <c r="E465" s="1">
        <v>3</v>
      </c>
      <c r="F465" s="1" t="s">
        <v>67</v>
      </c>
      <c r="G465" s="2">
        <v>56.7805333333333</v>
      </c>
      <c r="H465" s="6">
        <f>1+_xlfn.COUNTIFS(A:A,A465,O:O,"&lt;"&amp;O465)</f>
        <v>4</v>
      </c>
      <c r="I465" s="2">
        <f>_xlfn.AVERAGEIF(A:A,A465,G:G)</f>
        <v>48.40246388888887</v>
      </c>
      <c r="J465" s="2">
        <f t="shared" si="64"/>
        <v>8.378069444444435</v>
      </c>
      <c r="K465" s="2">
        <f t="shared" si="65"/>
        <v>98.37806944444444</v>
      </c>
      <c r="L465" s="2">
        <f t="shared" si="66"/>
        <v>366.0186054479836</v>
      </c>
      <c r="M465" s="2">
        <f>SUMIF(A:A,A465,L:L)</f>
        <v>3757.707828268771</v>
      </c>
      <c r="N465" s="3">
        <f t="shared" si="67"/>
        <v>0.09740475368906303</v>
      </c>
      <c r="O465" s="7">
        <f t="shared" si="68"/>
        <v>10.266439389521128</v>
      </c>
      <c r="P465" s="3">
        <f t="shared" si="69"/>
        <v>0.09740475368906303</v>
      </c>
      <c r="Q465" s="3">
        <f>IF(ISNUMBER(P465),SUMIF(A:A,A465,P:P),"")</f>
        <v>0.8656021944879505</v>
      </c>
      <c r="R465" s="3">
        <f t="shared" si="70"/>
        <v>0.11252831186118131</v>
      </c>
      <c r="S465" s="8">
        <f t="shared" si="71"/>
        <v>8.886652465147025</v>
      </c>
    </row>
    <row r="466" spans="1:19" ht="15">
      <c r="A466" s="1">
        <v>5</v>
      </c>
      <c r="B466" s="5">
        <v>0.8381944444444445</v>
      </c>
      <c r="C466" s="1" t="s">
        <v>24</v>
      </c>
      <c r="D466" s="1">
        <v>5</v>
      </c>
      <c r="E466" s="1">
        <v>8</v>
      </c>
      <c r="F466" s="1" t="s">
        <v>72</v>
      </c>
      <c r="G466" s="2">
        <v>52.680333333333294</v>
      </c>
      <c r="H466" s="6">
        <f>1+_xlfn.COUNTIFS(A:A,A466,O:O,"&lt;"&amp;O466)</f>
        <v>5</v>
      </c>
      <c r="I466" s="2">
        <f>_xlfn.AVERAGEIF(A:A,A466,G:G)</f>
        <v>48.40246388888887</v>
      </c>
      <c r="J466" s="2">
        <f t="shared" si="64"/>
        <v>4.277869444444427</v>
      </c>
      <c r="K466" s="2">
        <f t="shared" si="65"/>
        <v>94.27786944444443</v>
      </c>
      <c r="L466" s="2">
        <f t="shared" si="66"/>
        <v>286.19464797962576</v>
      </c>
      <c r="M466" s="2">
        <f>SUMIF(A:A,A466,L:L)</f>
        <v>3757.707828268771</v>
      </c>
      <c r="N466" s="3">
        <f t="shared" si="67"/>
        <v>0.07616202777305325</v>
      </c>
      <c r="O466" s="7">
        <f t="shared" si="68"/>
        <v>13.129902514935509</v>
      </c>
      <c r="P466" s="3">
        <f t="shared" si="69"/>
        <v>0.07616202777305325</v>
      </c>
      <c r="Q466" s="3">
        <f>IF(ISNUMBER(P466),SUMIF(A:A,A466,P:P),"")</f>
        <v>0.8656021944879505</v>
      </c>
      <c r="R466" s="3">
        <f t="shared" si="70"/>
        <v>0.08798733212328223</v>
      </c>
      <c r="S466" s="8">
        <f t="shared" si="71"/>
        <v>11.365272430341038</v>
      </c>
    </row>
    <row r="467" spans="1:19" ht="15">
      <c r="A467" s="1">
        <v>5</v>
      </c>
      <c r="B467" s="5">
        <v>0.8381944444444445</v>
      </c>
      <c r="C467" s="1" t="s">
        <v>24</v>
      </c>
      <c r="D467" s="1">
        <v>5</v>
      </c>
      <c r="E467" s="1">
        <v>9</v>
      </c>
      <c r="F467" s="1" t="s">
        <v>73</v>
      </c>
      <c r="G467" s="2">
        <v>50.9334666666667</v>
      </c>
      <c r="H467" s="6">
        <f>1+_xlfn.COUNTIFS(A:A,A467,O:O,"&lt;"&amp;O467)</f>
        <v>6</v>
      </c>
      <c r="I467" s="2">
        <f>_xlfn.AVERAGEIF(A:A,A467,G:G)</f>
        <v>48.40246388888887</v>
      </c>
      <c r="J467" s="2">
        <f t="shared" si="64"/>
        <v>2.531002777777836</v>
      </c>
      <c r="K467" s="2">
        <f t="shared" si="65"/>
        <v>92.53100277777784</v>
      </c>
      <c r="L467" s="2">
        <f t="shared" si="66"/>
        <v>257.7165059580415</v>
      </c>
      <c r="M467" s="2">
        <f>SUMIF(A:A,A467,L:L)</f>
        <v>3757.707828268771</v>
      </c>
      <c r="N467" s="3">
        <f t="shared" si="67"/>
        <v>0.06858343376759421</v>
      </c>
      <c r="O467" s="7">
        <f t="shared" si="68"/>
        <v>14.580780591835891</v>
      </c>
      <c r="P467" s="3">
        <f t="shared" si="69"/>
        <v>0.06858343376759421</v>
      </c>
      <c r="Q467" s="3">
        <f>IF(ISNUMBER(P467),SUMIF(A:A,A467,P:P),"")</f>
        <v>0.8656021944879505</v>
      </c>
      <c r="R467" s="3">
        <f t="shared" si="70"/>
        <v>0.07923204701227096</v>
      </c>
      <c r="S467" s="8">
        <f t="shared" si="71"/>
        <v>12.621155677640466</v>
      </c>
    </row>
    <row r="468" spans="1:19" ht="15">
      <c r="A468" s="1">
        <v>5</v>
      </c>
      <c r="B468" s="5">
        <v>0.8381944444444445</v>
      </c>
      <c r="C468" s="1" t="s">
        <v>24</v>
      </c>
      <c r="D468" s="1">
        <v>5</v>
      </c>
      <c r="E468" s="1">
        <v>5</v>
      </c>
      <c r="F468" s="1" t="s">
        <v>69</v>
      </c>
      <c r="G468" s="2">
        <v>48.899300000000004</v>
      </c>
      <c r="H468" s="6">
        <f>1+_xlfn.COUNTIFS(A:A,A468,O:O,"&lt;"&amp;O468)</f>
        <v>7</v>
      </c>
      <c r="I468" s="2">
        <f>_xlfn.AVERAGEIF(A:A,A468,G:G)</f>
        <v>48.40246388888887</v>
      </c>
      <c r="J468" s="2">
        <f t="shared" si="64"/>
        <v>0.49683611111113635</v>
      </c>
      <c r="K468" s="2">
        <f t="shared" si="65"/>
        <v>90.49683611111114</v>
      </c>
      <c r="L468" s="2">
        <f t="shared" si="66"/>
        <v>228.10593920286013</v>
      </c>
      <c r="M468" s="2">
        <f>SUMIF(A:A,A468,L:L)</f>
        <v>3757.707828268771</v>
      </c>
      <c r="N468" s="3">
        <f t="shared" si="67"/>
        <v>0.06070347925585043</v>
      </c>
      <c r="O468" s="7">
        <f t="shared" si="68"/>
        <v>16.473520336210758</v>
      </c>
      <c r="P468" s="3">
        <f t="shared" si="69"/>
        <v>0.06070347925585043</v>
      </c>
      <c r="Q468" s="3">
        <f>IF(ISNUMBER(P468),SUMIF(A:A,A468,P:P),"")</f>
        <v>0.8656021944879505</v>
      </c>
      <c r="R468" s="3">
        <f t="shared" si="70"/>
        <v>0.07012861062784129</v>
      </c>
      <c r="S468" s="8">
        <f t="shared" si="71"/>
        <v>14.259515353965915</v>
      </c>
    </row>
    <row r="469" spans="1:19" ht="15">
      <c r="A469" s="1">
        <v>5</v>
      </c>
      <c r="B469" s="5">
        <v>0.8381944444444445</v>
      </c>
      <c r="C469" s="1" t="s">
        <v>24</v>
      </c>
      <c r="D469" s="1">
        <v>5</v>
      </c>
      <c r="E469" s="1">
        <v>6</v>
      </c>
      <c r="F469" s="1" t="s">
        <v>70</v>
      </c>
      <c r="G469" s="2">
        <v>30.2408</v>
      </c>
      <c r="H469" s="6">
        <f>1+_xlfn.COUNTIFS(A:A,A469,O:O,"&lt;"&amp;O469)</f>
        <v>11</v>
      </c>
      <c r="I469" s="2">
        <f>_xlfn.AVERAGEIF(A:A,A469,G:G)</f>
        <v>48.40246388888887</v>
      </c>
      <c r="J469" s="2">
        <f t="shared" si="64"/>
        <v>-18.161663888888867</v>
      </c>
      <c r="K469" s="2">
        <f t="shared" si="65"/>
        <v>71.83833611111113</v>
      </c>
      <c r="L469" s="2">
        <f t="shared" si="66"/>
        <v>74.46283684765642</v>
      </c>
      <c r="M469" s="2">
        <f>SUMIF(A:A,A469,L:L)</f>
        <v>3757.707828268771</v>
      </c>
      <c r="N469" s="3">
        <f t="shared" si="67"/>
        <v>0.0198160262188246</v>
      </c>
      <c r="O469" s="7">
        <f t="shared" si="68"/>
        <v>50.46420452603315</v>
      </c>
      <c r="P469" s="3">
        <f t="shared" si="69"/>
      </c>
      <c r="Q469" s="3">
        <f>IF(ISNUMBER(P469),SUMIF(A:A,A469,P:P),"")</f>
      </c>
      <c r="R469" s="3">
        <f t="shared" si="70"/>
      </c>
      <c r="S469" s="8">
        <f t="shared" si="71"/>
      </c>
    </row>
    <row r="470" spans="1:19" ht="15">
      <c r="A470" s="1">
        <v>5</v>
      </c>
      <c r="B470" s="5">
        <v>0.8381944444444445</v>
      </c>
      <c r="C470" s="1" t="s">
        <v>24</v>
      </c>
      <c r="D470" s="1">
        <v>5</v>
      </c>
      <c r="E470" s="1">
        <v>7</v>
      </c>
      <c r="F470" s="1" t="s">
        <v>71</v>
      </c>
      <c r="G470" s="2">
        <v>36.750899999999994</v>
      </c>
      <c r="H470" s="6">
        <f>1+_xlfn.COUNTIFS(A:A,A470,O:O,"&lt;"&amp;O470)</f>
        <v>10</v>
      </c>
      <c r="I470" s="2">
        <f>_xlfn.AVERAGEIF(A:A,A470,G:G)</f>
        <v>48.40246388888887</v>
      </c>
      <c r="J470" s="2">
        <f t="shared" si="64"/>
        <v>-11.651563888888873</v>
      </c>
      <c r="K470" s="2">
        <f t="shared" si="65"/>
        <v>78.34843611111113</v>
      </c>
      <c r="L470" s="2">
        <f t="shared" si="66"/>
        <v>110.04684806943432</v>
      </c>
      <c r="M470" s="2">
        <f>SUMIF(A:A,A470,L:L)</f>
        <v>3757.707828268771</v>
      </c>
      <c r="N470" s="3">
        <f t="shared" si="67"/>
        <v>0.02928563185289859</v>
      </c>
      <c r="O470" s="7">
        <f t="shared" si="68"/>
        <v>34.14643757809253</v>
      </c>
      <c r="P470" s="3">
        <f t="shared" si="69"/>
      </c>
      <c r="Q470" s="3">
        <f>IF(ISNUMBER(P470),SUMIF(A:A,A470,P:P),"")</f>
      </c>
      <c r="R470" s="3">
        <f t="shared" si="70"/>
      </c>
      <c r="S470" s="8">
        <f t="shared" si="71"/>
      </c>
    </row>
    <row r="471" spans="1:19" ht="15">
      <c r="A471" s="1">
        <v>5</v>
      </c>
      <c r="B471" s="5">
        <v>0.8381944444444445</v>
      </c>
      <c r="C471" s="1" t="s">
        <v>24</v>
      </c>
      <c r="D471" s="1">
        <v>5</v>
      </c>
      <c r="E471" s="1">
        <v>10</v>
      </c>
      <c r="F471" s="1" t="s">
        <v>74</v>
      </c>
      <c r="G471" s="2">
        <v>41.0618666666667</v>
      </c>
      <c r="H471" s="6">
        <f>1+_xlfn.COUNTIFS(A:A,A471,O:O,"&lt;"&amp;O471)</f>
        <v>8</v>
      </c>
      <c r="I471" s="2">
        <f>_xlfn.AVERAGEIF(A:A,A471,G:G)</f>
        <v>48.40246388888887</v>
      </c>
      <c r="J471" s="2">
        <f t="shared" si="64"/>
        <v>-7.340597222222165</v>
      </c>
      <c r="K471" s="2">
        <f t="shared" si="65"/>
        <v>82.65940277777784</v>
      </c>
      <c r="L471" s="2">
        <f t="shared" si="66"/>
        <v>142.53166230853915</v>
      </c>
      <c r="M471" s="2">
        <f>SUMIF(A:A,A471,L:L)</f>
        <v>3757.707828268771</v>
      </c>
      <c r="N471" s="3">
        <f t="shared" si="67"/>
        <v>0.03793048018163921</v>
      </c>
      <c r="O471" s="7">
        <f t="shared" si="68"/>
        <v>26.364021631449425</v>
      </c>
      <c r="P471" s="3">
        <f t="shared" si="69"/>
      </c>
      <c r="Q471" s="3">
        <f>IF(ISNUMBER(P471),SUMIF(A:A,A471,P:P),"")</f>
      </c>
      <c r="R471" s="3">
        <f t="shared" si="70"/>
      </c>
      <c r="S471" s="8">
        <f t="shared" si="71"/>
      </c>
    </row>
    <row r="472" spans="1:19" ht="15">
      <c r="A472" s="1">
        <v>5</v>
      </c>
      <c r="B472" s="5">
        <v>0.8381944444444445</v>
      </c>
      <c r="C472" s="1" t="s">
        <v>24</v>
      </c>
      <c r="D472" s="1">
        <v>5</v>
      </c>
      <c r="E472" s="1">
        <v>11</v>
      </c>
      <c r="F472" s="1" t="s">
        <v>75</v>
      </c>
      <c r="G472" s="2">
        <v>40.273866666666706</v>
      </c>
      <c r="H472" s="6">
        <f>1+_xlfn.COUNTIFS(A:A,A472,O:O,"&lt;"&amp;O472)</f>
        <v>9</v>
      </c>
      <c r="I472" s="2">
        <f>_xlfn.AVERAGEIF(A:A,A472,G:G)</f>
        <v>48.40246388888887</v>
      </c>
      <c r="J472" s="2">
        <f t="shared" si="64"/>
        <v>-8.128597222222162</v>
      </c>
      <c r="K472" s="2">
        <f t="shared" si="65"/>
        <v>81.87140277777783</v>
      </c>
      <c r="L472" s="2">
        <f t="shared" si="66"/>
        <v>135.94959155082796</v>
      </c>
      <c r="M472" s="2">
        <f>SUMIF(A:A,A472,L:L)</f>
        <v>3757.707828268771</v>
      </c>
      <c r="N472" s="3">
        <f t="shared" si="67"/>
        <v>0.03617886162625417</v>
      </c>
      <c r="O472" s="7">
        <f t="shared" si="68"/>
        <v>27.640449562247223</v>
      </c>
      <c r="P472" s="3">
        <f t="shared" si="69"/>
      </c>
      <c r="Q472" s="3">
        <f>IF(ISNUMBER(P472),SUMIF(A:A,A472,P:P),"")</f>
      </c>
      <c r="R472" s="3">
        <f t="shared" si="70"/>
      </c>
      <c r="S472" s="8">
        <f t="shared" si="71"/>
      </c>
    </row>
    <row r="473" spans="1:19" ht="15">
      <c r="A473" s="1">
        <v>5</v>
      </c>
      <c r="B473" s="5">
        <v>0.8381944444444445</v>
      </c>
      <c r="C473" s="1" t="s">
        <v>24</v>
      </c>
      <c r="D473" s="1">
        <v>5</v>
      </c>
      <c r="E473" s="1">
        <v>12</v>
      </c>
      <c r="F473" s="1" t="s">
        <v>76</v>
      </c>
      <c r="G473" s="2">
        <v>20.7115333333333</v>
      </c>
      <c r="H473" s="6">
        <f>1+_xlfn.COUNTIFS(A:A,A473,O:O,"&lt;"&amp;O473)</f>
        <v>12</v>
      </c>
      <c r="I473" s="2">
        <f>_xlfn.AVERAGEIF(A:A,A473,G:G)</f>
        <v>48.40246388888887</v>
      </c>
      <c r="J473" s="2">
        <f t="shared" si="64"/>
        <v>-27.690930555555568</v>
      </c>
      <c r="K473" s="2">
        <f t="shared" si="65"/>
        <v>62.30906944444443</v>
      </c>
      <c r="L473" s="2">
        <f t="shared" si="66"/>
        <v>42.03674709831409</v>
      </c>
      <c r="M473" s="2">
        <f>SUMIF(A:A,A473,L:L)</f>
        <v>3757.707828268771</v>
      </c>
      <c r="N473" s="3">
        <f t="shared" si="67"/>
        <v>0.011186805632432847</v>
      </c>
      <c r="O473" s="7">
        <f t="shared" si="68"/>
        <v>89.3910230370674</v>
      </c>
      <c r="P473" s="3">
        <f t="shared" si="69"/>
      </c>
      <c r="Q473" s="3">
        <f>IF(ISNUMBER(P473),SUMIF(A:A,A473,P:P),"")</f>
      </c>
      <c r="R473" s="3">
        <f t="shared" si="70"/>
      </c>
      <c r="S473" s="8">
        <f t="shared" si="71"/>
      </c>
    </row>
    <row r="474" spans="1:19" ht="15">
      <c r="A474" s="1">
        <v>10</v>
      </c>
      <c r="B474" s="5">
        <v>0.84375</v>
      </c>
      <c r="C474" s="1" t="s">
        <v>90</v>
      </c>
      <c r="D474" s="1">
        <v>5</v>
      </c>
      <c r="E474" s="1">
        <v>7</v>
      </c>
      <c r="F474" s="1" t="s">
        <v>117</v>
      </c>
      <c r="G474" s="2">
        <v>65.8703</v>
      </c>
      <c r="H474" s="6">
        <f>1+_xlfn.COUNTIFS(A:A,A474,O:O,"&lt;"&amp;O474)</f>
        <v>1</v>
      </c>
      <c r="I474" s="2">
        <f>_xlfn.AVERAGEIF(A:A,A474,G:G)</f>
        <v>50.06986333333334</v>
      </c>
      <c r="J474" s="2">
        <f t="shared" si="64"/>
        <v>15.800436666666663</v>
      </c>
      <c r="K474" s="2">
        <f t="shared" si="65"/>
        <v>105.80043666666666</v>
      </c>
      <c r="L474" s="2">
        <f t="shared" si="66"/>
        <v>571.3638373545558</v>
      </c>
      <c r="M474" s="2">
        <f>SUMIF(A:A,A474,L:L)</f>
        <v>2538.8278141491983</v>
      </c>
      <c r="N474" s="3">
        <f t="shared" si="67"/>
        <v>0.2250502512105292</v>
      </c>
      <c r="O474" s="7">
        <f t="shared" si="68"/>
        <v>4.443452049580356</v>
      </c>
      <c r="P474" s="3">
        <f t="shared" si="69"/>
        <v>0.2250502512105292</v>
      </c>
      <c r="Q474" s="3">
        <f>IF(ISNUMBER(P474),SUMIF(A:A,A474,P:P),"")</f>
        <v>0.9646993380467019</v>
      </c>
      <c r="R474" s="3">
        <f t="shared" si="70"/>
        <v>0.23328537953203646</v>
      </c>
      <c r="S474" s="8">
        <f t="shared" si="71"/>
        <v>4.2865952508724305</v>
      </c>
    </row>
    <row r="475" spans="1:19" ht="15">
      <c r="A475" s="1">
        <v>10</v>
      </c>
      <c r="B475" s="5">
        <v>0.84375</v>
      </c>
      <c r="C475" s="1" t="s">
        <v>90</v>
      </c>
      <c r="D475" s="1">
        <v>5</v>
      </c>
      <c r="E475" s="1">
        <v>3</v>
      </c>
      <c r="F475" s="1" t="s">
        <v>113</v>
      </c>
      <c r="G475" s="2">
        <v>57.6869333333333</v>
      </c>
      <c r="H475" s="6">
        <f>1+_xlfn.COUNTIFS(A:A,A475,O:O,"&lt;"&amp;O475)</f>
        <v>2</v>
      </c>
      <c r="I475" s="2">
        <f>_xlfn.AVERAGEIF(A:A,A475,G:G)</f>
        <v>50.06986333333334</v>
      </c>
      <c r="J475" s="2">
        <f t="shared" si="64"/>
        <v>7.617069999999963</v>
      </c>
      <c r="K475" s="2">
        <f t="shared" si="65"/>
        <v>97.61706999999996</v>
      </c>
      <c r="L475" s="2">
        <f t="shared" si="66"/>
        <v>349.68201047168543</v>
      </c>
      <c r="M475" s="2">
        <f>SUMIF(A:A,A475,L:L)</f>
        <v>2538.8278141491983</v>
      </c>
      <c r="N475" s="3">
        <f t="shared" si="67"/>
        <v>0.13773364563081622</v>
      </c>
      <c r="O475" s="7">
        <f t="shared" si="68"/>
        <v>7.260390120511428</v>
      </c>
      <c r="P475" s="3">
        <f t="shared" si="69"/>
        <v>0.13773364563081622</v>
      </c>
      <c r="Q475" s="3">
        <f>IF(ISNUMBER(P475),SUMIF(A:A,A475,P:P),"")</f>
        <v>0.9646993380467019</v>
      </c>
      <c r="R475" s="3">
        <f t="shared" si="70"/>
        <v>0.14277364998476696</v>
      </c>
      <c r="S475" s="8">
        <f t="shared" si="71"/>
        <v>7.004093543218189</v>
      </c>
    </row>
    <row r="476" spans="1:19" ht="15">
      <c r="A476" s="1">
        <v>10</v>
      </c>
      <c r="B476" s="5">
        <v>0.84375</v>
      </c>
      <c r="C476" s="1" t="s">
        <v>90</v>
      </c>
      <c r="D476" s="1">
        <v>5</v>
      </c>
      <c r="E476" s="1">
        <v>1</v>
      </c>
      <c r="F476" s="1" t="s">
        <v>111</v>
      </c>
      <c r="G476" s="2">
        <v>56.8595333333334</v>
      </c>
      <c r="H476" s="6">
        <f>1+_xlfn.COUNTIFS(A:A,A476,O:O,"&lt;"&amp;O476)</f>
        <v>3</v>
      </c>
      <c r="I476" s="2">
        <f>_xlfn.AVERAGEIF(A:A,A476,G:G)</f>
        <v>50.06986333333334</v>
      </c>
      <c r="J476" s="2">
        <f t="shared" si="64"/>
        <v>6.789670000000065</v>
      </c>
      <c r="K476" s="2">
        <f t="shared" si="65"/>
        <v>96.78967000000006</v>
      </c>
      <c r="L476" s="2">
        <f t="shared" si="66"/>
        <v>332.74625416275535</v>
      </c>
      <c r="M476" s="2">
        <f>SUMIF(A:A,A476,L:L)</f>
        <v>2538.8278141491983</v>
      </c>
      <c r="N476" s="3">
        <f t="shared" si="67"/>
        <v>0.13106294657255593</v>
      </c>
      <c r="O476" s="7">
        <f t="shared" si="68"/>
        <v>7.629921546486855</v>
      </c>
      <c r="P476" s="3">
        <f t="shared" si="69"/>
        <v>0.13106294657255593</v>
      </c>
      <c r="Q476" s="3">
        <f>IF(ISNUMBER(P476),SUMIF(A:A,A476,P:P),"")</f>
        <v>0.9646993380467019</v>
      </c>
      <c r="R476" s="3">
        <f t="shared" si="70"/>
        <v>0.1358588540528376</v>
      </c>
      <c r="S476" s="8">
        <f t="shared" si="71"/>
        <v>7.360580265244138</v>
      </c>
    </row>
    <row r="477" spans="1:19" ht="15">
      <c r="A477" s="1">
        <v>10</v>
      </c>
      <c r="B477" s="5">
        <v>0.84375</v>
      </c>
      <c r="C477" s="1" t="s">
        <v>90</v>
      </c>
      <c r="D477" s="1">
        <v>5</v>
      </c>
      <c r="E477" s="1">
        <v>5</v>
      </c>
      <c r="F477" s="1" t="s">
        <v>115</v>
      </c>
      <c r="G477" s="2">
        <v>55.3260666666667</v>
      </c>
      <c r="H477" s="6">
        <f>1+_xlfn.COUNTIFS(A:A,A477,O:O,"&lt;"&amp;O477)</f>
        <v>4</v>
      </c>
      <c r="I477" s="2">
        <f>_xlfn.AVERAGEIF(A:A,A477,G:G)</f>
        <v>50.06986333333334</v>
      </c>
      <c r="J477" s="2">
        <f t="shared" si="64"/>
        <v>5.25620333333336</v>
      </c>
      <c r="K477" s="2">
        <f t="shared" si="65"/>
        <v>95.25620333333336</v>
      </c>
      <c r="L477" s="2">
        <f t="shared" si="66"/>
        <v>303.4971439268248</v>
      </c>
      <c r="M477" s="2">
        <f>SUMIF(A:A,A477,L:L)</f>
        <v>2538.8278141491983</v>
      </c>
      <c r="N477" s="3">
        <f t="shared" si="67"/>
        <v>0.11954223214169864</v>
      </c>
      <c r="O477" s="7">
        <f t="shared" si="68"/>
        <v>8.365244500492983</v>
      </c>
      <c r="P477" s="3">
        <f t="shared" si="69"/>
        <v>0.11954223214169864</v>
      </c>
      <c r="Q477" s="3">
        <f>IF(ISNUMBER(P477),SUMIF(A:A,A477,P:P),"")</f>
        <v>0.9646993380467019</v>
      </c>
      <c r="R477" s="3">
        <f t="shared" si="70"/>
        <v>0.12391656905637007</v>
      </c>
      <c r="S477" s="8">
        <f t="shared" si="71"/>
        <v>8.069945832224395</v>
      </c>
    </row>
    <row r="478" spans="1:19" ht="15">
      <c r="A478" s="1">
        <v>10</v>
      </c>
      <c r="B478" s="5">
        <v>0.84375</v>
      </c>
      <c r="C478" s="1" t="s">
        <v>90</v>
      </c>
      <c r="D478" s="1">
        <v>5</v>
      </c>
      <c r="E478" s="1">
        <v>2</v>
      </c>
      <c r="F478" s="1" t="s">
        <v>112</v>
      </c>
      <c r="G478" s="2">
        <v>51.0822666666666</v>
      </c>
      <c r="H478" s="6">
        <f>1+_xlfn.COUNTIFS(A:A,A478,O:O,"&lt;"&amp;O478)</f>
        <v>5</v>
      </c>
      <c r="I478" s="2">
        <f>_xlfn.AVERAGEIF(A:A,A478,G:G)</f>
        <v>50.06986333333334</v>
      </c>
      <c r="J478" s="2">
        <f t="shared" si="64"/>
        <v>1.0124033333332605</v>
      </c>
      <c r="K478" s="2">
        <f t="shared" si="65"/>
        <v>91.01240333333325</v>
      </c>
      <c r="L478" s="2">
        <f t="shared" si="66"/>
        <v>235.27244898703395</v>
      </c>
      <c r="M478" s="2">
        <f>SUMIF(A:A,A478,L:L)</f>
        <v>2538.8278141491983</v>
      </c>
      <c r="N478" s="3">
        <f t="shared" si="67"/>
        <v>0.09266971461232297</v>
      </c>
      <c r="O478" s="7">
        <f t="shared" si="68"/>
        <v>10.791011973905688</v>
      </c>
      <c r="P478" s="3">
        <f t="shared" si="69"/>
        <v>0.09266971461232297</v>
      </c>
      <c r="Q478" s="3">
        <f>IF(ISNUMBER(P478),SUMIF(A:A,A478,P:P),"")</f>
        <v>0.9646993380467019</v>
      </c>
      <c r="R478" s="3">
        <f t="shared" si="70"/>
        <v>0.09606072167516791</v>
      </c>
      <c r="S478" s="8">
        <f t="shared" si="71"/>
        <v>10.410082108080852</v>
      </c>
    </row>
    <row r="479" spans="1:19" ht="15">
      <c r="A479" s="1">
        <v>10</v>
      </c>
      <c r="B479" s="5">
        <v>0.84375</v>
      </c>
      <c r="C479" s="1" t="s">
        <v>90</v>
      </c>
      <c r="D479" s="1">
        <v>5</v>
      </c>
      <c r="E479" s="1">
        <v>4</v>
      </c>
      <c r="F479" s="1" t="s">
        <v>114</v>
      </c>
      <c r="G479" s="2">
        <v>50.1289333333333</v>
      </c>
      <c r="H479" s="6">
        <f>1+_xlfn.COUNTIFS(A:A,A479,O:O,"&lt;"&amp;O479)</f>
        <v>6</v>
      </c>
      <c r="I479" s="2">
        <f>_xlfn.AVERAGEIF(A:A,A479,G:G)</f>
        <v>50.06986333333334</v>
      </c>
      <c r="J479" s="2">
        <f t="shared" si="64"/>
        <v>0.059069999999962874</v>
      </c>
      <c r="K479" s="2">
        <f t="shared" si="65"/>
        <v>90.05906999999996</v>
      </c>
      <c r="L479" s="2">
        <f t="shared" si="66"/>
        <v>222.1925170509338</v>
      </c>
      <c r="M479" s="2">
        <f>SUMIF(A:A,A479,L:L)</f>
        <v>2538.8278141491983</v>
      </c>
      <c r="N479" s="3">
        <f t="shared" si="67"/>
        <v>0.0875177575307107</v>
      </c>
      <c r="O479" s="7">
        <f t="shared" si="68"/>
        <v>11.426252548222477</v>
      </c>
      <c r="P479" s="3">
        <f t="shared" si="69"/>
        <v>0.0875177575307107</v>
      </c>
      <c r="Q479" s="3">
        <f>IF(ISNUMBER(P479),SUMIF(A:A,A479,P:P),"")</f>
        <v>0.9646993380467019</v>
      </c>
      <c r="R479" s="3">
        <f t="shared" si="70"/>
        <v>0.09072024213048012</v>
      </c>
      <c r="S479" s="8">
        <f t="shared" si="71"/>
        <v>11.022898269624665</v>
      </c>
    </row>
    <row r="480" spans="1:19" ht="15">
      <c r="A480" s="1">
        <v>10</v>
      </c>
      <c r="B480" s="5">
        <v>0.84375</v>
      </c>
      <c r="C480" s="1" t="s">
        <v>90</v>
      </c>
      <c r="D480" s="1">
        <v>5</v>
      </c>
      <c r="E480" s="1">
        <v>6</v>
      </c>
      <c r="F480" s="1" t="s">
        <v>116</v>
      </c>
      <c r="G480" s="2">
        <v>45.0314</v>
      </c>
      <c r="H480" s="6">
        <f>1+_xlfn.COUNTIFS(A:A,A480,O:O,"&lt;"&amp;O480)</f>
        <v>7</v>
      </c>
      <c r="I480" s="2">
        <f>_xlfn.AVERAGEIF(A:A,A480,G:G)</f>
        <v>50.06986333333334</v>
      </c>
      <c r="J480" s="2">
        <f t="shared" si="64"/>
        <v>-5.03846333333334</v>
      </c>
      <c r="K480" s="2">
        <f t="shared" si="65"/>
        <v>84.96153666666666</v>
      </c>
      <c r="L480" s="2">
        <f t="shared" si="66"/>
        <v>163.64381399191151</v>
      </c>
      <c r="M480" s="2">
        <f>SUMIF(A:A,A480,L:L)</f>
        <v>2538.8278141491983</v>
      </c>
      <c r="N480" s="3">
        <f t="shared" si="67"/>
        <v>0.0644564444583065</v>
      </c>
      <c r="O480" s="7">
        <f t="shared" si="68"/>
        <v>15.514352496542802</v>
      </c>
      <c r="P480" s="3">
        <f t="shared" si="69"/>
        <v>0.0644564444583065</v>
      </c>
      <c r="Q480" s="3">
        <f>IF(ISNUMBER(P480),SUMIF(A:A,A480,P:P),"")</f>
        <v>0.9646993380467019</v>
      </c>
      <c r="R480" s="3">
        <f t="shared" si="70"/>
        <v>0.06681506031590757</v>
      </c>
      <c r="S480" s="8">
        <f t="shared" si="71"/>
        <v>14.966685583638041</v>
      </c>
    </row>
    <row r="481" spans="1:19" ht="15">
      <c r="A481" s="1">
        <v>10</v>
      </c>
      <c r="B481" s="5">
        <v>0.84375</v>
      </c>
      <c r="C481" s="1" t="s">
        <v>90</v>
      </c>
      <c r="D481" s="1">
        <v>5</v>
      </c>
      <c r="E481" s="1">
        <v>9</v>
      </c>
      <c r="F481" s="1" t="s">
        <v>119</v>
      </c>
      <c r="G481" s="2">
        <v>42.5867333333333</v>
      </c>
      <c r="H481" s="6">
        <f>1+_xlfn.COUNTIFS(A:A,A481,O:O,"&lt;"&amp;O481)</f>
        <v>8</v>
      </c>
      <c r="I481" s="2">
        <f>_xlfn.AVERAGEIF(A:A,A481,G:G)</f>
        <v>50.06986333333334</v>
      </c>
      <c r="J481" s="2">
        <f t="shared" si="64"/>
        <v>-7.483130000000038</v>
      </c>
      <c r="K481" s="2">
        <f t="shared" si="65"/>
        <v>82.51686999999995</v>
      </c>
      <c r="L481" s="2">
        <f t="shared" si="66"/>
        <v>141.31793356468762</v>
      </c>
      <c r="M481" s="2">
        <f>SUMIF(A:A,A481,L:L)</f>
        <v>2538.8278141491983</v>
      </c>
      <c r="N481" s="3">
        <f t="shared" si="67"/>
        <v>0.055662669511144264</v>
      </c>
      <c r="O481" s="7">
        <f t="shared" si="68"/>
        <v>17.965361862491868</v>
      </c>
      <c r="P481" s="3">
        <f t="shared" si="69"/>
        <v>0.055662669511144264</v>
      </c>
      <c r="Q481" s="3">
        <f>IF(ISNUMBER(P481),SUMIF(A:A,A481,P:P),"")</f>
        <v>0.9646993380467019</v>
      </c>
      <c r="R481" s="3">
        <f t="shared" si="70"/>
        <v>0.05769950005755014</v>
      </c>
      <c r="S481" s="8">
        <f t="shared" si="71"/>
        <v>17.33117269651537</v>
      </c>
    </row>
    <row r="482" spans="1:19" ht="15">
      <c r="A482" s="1">
        <v>10</v>
      </c>
      <c r="B482" s="5">
        <v>0.84375</v>
      </c>
      <c r="C482" s="1" t="s">
        <v>90</v>
      </c>
      <c r="D482" s="1">
        <v>5</v>
      </c>
      <c r="E482" s="1">
        <v>10</v>
      </c>
      <c r="F482" s="1" t="s">
        <v>120</v>
      </c>
      <c r="G482" s="2">
        <v>41.1298666666667</v>
      </c>
      <c r="H482" s="6">
        <f>1+_xlfn.COUNTIFS(A:A,A482,O:O,"&lt;"&amp;O482)</f>
        <v>9</v>
      </c>
      <c r="I482" s="2">
        <f>_xlfn.AVERAGEIF(A:A,A482,G:G)</f>
        <v>50.06986333333334</v>
      </c>
      <c r="J482" s="2">
        <f t="shared" si="64"/>
        <v>-8.939996666666637</v>
      </c>
      <c r="K482" s="2">
        <f t="shared" si="65"/>
        <v>81.06000333333336</v>
      </c>
      <c r="L482" s="2">
        <f t="shared" si="66"/>
        <v>129.48955221389826</v>
      </c>
      <c r="M482" s="2">
        <f>SUMIF(A:A,A482,L:L)</f>
        <v>2538.8278141491983</v>
      </c>
      <c r="N482" s="3">
        <f t="shared" si="67"/>
        <v>0.05100367637861738</v>
      </c>
      <c r="O482" s="7">
        <f t="shared" si="68"/>
        <v>19.60642979099516</v>
      </c>
      <c r="P482" s="3">
        <f t="shared" si="69"/>
        <v>0.05100367637861738</v>
      </c>
      <c r="Q482" s="3">
        <f>IF(ISNUMBER(P482),SUMIF(A:A,A482,P:P),"")</f>
        <v>0.9646993380467019</v>
      </c>
      <c r="R482" s="3">
        <f t="shared" si="70"/>
        <v>0.052870023194882966</v>
      </c>
      <c r="S482" s="8">
        <f t="shared" si="71"/>
        <v>18.91430984083217</v>
      </c>
    </row>
    <row r="483" spans="1:19" ht="15">
      <c r="A483" s="1">
        <v>10</v>
      </c>
      <c r="B483" s="5">
        <v>0.84375</v>
      </c>
      <c r="C483" s="1" t="s">
        <v>90</v>
      </c>
      <c r="D483" s="1">
        <v>5</v>
      </c>
      <c r="E483" s="1">
        <v>8</v>
      </c>
      <c r="F483" s="1" t="s">
        <v>118</v>
      </c>
      <c r="G483" s="2">
        <v>34.9966</v>
      </c>
      <c r="H483" s="6">
        <f>1+_xlfn.COUNTIFS(A:A,A483,O:O,"&lt;"&amp;O483)</f>
        <v>10</v>
      </c>
      <c r="I483" s="2">
        <f>_xlfn.AVERAGEIF(A:A,A483,G:G)</f>
        <v>50.06986333333334</v>
      </c>
      <c r="J483" s="2">
        <f t="shared" si="64"/>
        <v>-15.073263333333337</v>
      </c>
      <c r="K483" s="2">
        <f t="shared" si="65"/>
        <v>74.92673666666667</v>
      </c>
      <c r="L483" s="2">
        <f t="shared" si="66"/>
        <v>89.62230242491155</v>
      </c>
      <c r="M483" s="2">
        <f>SUMIF(A:A,A483,L:L)</f>
        <v>2538.8278141491983</v>
      </c>
      <c r="N483" s="3">
        <f t="shared" si="67"/>
        <v>0.03530066195329809</v>
      </c>
      <c r="O483" s="7">
        <f t="shared" si="68"/>
        <v>28.328080683670336</v>
      </c>
      <c r="P483" s="3">
        <f t="shared" si="69"/>
      </c>
      <c r="Q483" s="3">
        <f>IF(ISNUMBER(P483),SUMIF(A:A,A483,P:P),"")</f>
      </c>
      <c r="R483" s="3">
        <f t="shared" si="70"/>
      </c>
      <c r="S483" s="8">
        <f t="shared" si="71"/>
      </c>
    </row>
    <row r="484" spans="1:19" ht="15">
      <c r="A484" s="1">
        <v>6</v>
      </c>
      <c r="B484" s="5">
        <v>0.8590277777777778</v>
      </c>
      <c r="C484" s="1" t="s">
        <v>24</v>
      </c>
      <c r="D484" s="1">
        <v>6</v>
      </c>
      <c r="E484" s="1">
        <v>5</v>
      </c>
      <c r="F484" s="1" t="s">
        <v>81</v>
      </c>
      <c r="G484" s="2">
        <v>64.50433333333329</v>
      </c>
      <c r="H484" s="6">
        <f>1+_xlfn.COUNTIFS(A:A,A484,O:O,"&lt;"&amp;O484)</f>
        <v>1</v>
      </c>
      <c r="I484" s="2">
        <f>_xlfn.AVERAGEIF(A:A,A484,G:G)</f>
        <v>47.47353809523808</v>
      </c>
      <c r="J484" s="2">
        <f t="shared" si="64"/>
        <v>17.030795238095216</v>
      </c>
      <c r="K484" s="2">
        <f t="shared" si="65"/>
        <v>107.03079523809521</v>
      </c>
      <c r="L484" s="2">
        <f t="shared" si="66"/>
        <v>615.1386652149093</v>
      </c>
      <c r="M484" s="2">
        <f>SUMIF(A:A,A484,L:L)</f>
        <v>3882.1896167794316</v>
      </c>
      <c r="N484" s="3">
        <f t="shared" si="67"/>
        <v>0.15845147350767816</v>
      </c>
      <c r="O484" s="7">
        <f t="shared" si="68"/>
        <v>6.311080470649852</v>
      </c>
      <c r="P484" s="3">
        <f t="shared" si="69"/>
        <v>0.15845147350767816</v>
      </c>
      <c r="Q484" s="3">
        <f>IF(ISNUMBER(P484),SUMIF(A:A,A484,P:P),"")</f>
        <v>0.8234237251369052</v>
      </c>
      <c r="R484" s="3">
        <f t="shared" si="70"/>
        <v>0.19243005596096163</v>
      </c>
      <c r="S484" s="8">
        <f t="shared" si="71"/>
        <v>5.196693390781274</v>
      </c>
    </row>
    <row r="485" spans="1:19" ht="15">
      <c r="A485" s="1">
        <v>6</v>
      </c>
      <c r="B485" s="5">
        <v>0.8590277777777778</v>
      </c>
      <c r="C485" s="1" t="s">
        <v>24</v>
      </c>
      <c r="D485" s="1">
        <v>6</v>
      </c>
      <c r="E485" s="1">
        <v>2</v>
      </c>
      <c r="F485" s="1" t="s">
        <v>78</v>
      </c>
      <c r="G485" s="2">
        <v>62.4804</v>
      </c>
      <c r="H485" s="6">
        <f>1+_xlfn.COUNTIFS(A:A,A485,O:O,"&lt;"&amp;O485)</f>
        <v>2</v>
      </c>
      <c r="I485" s="2">
        <f>_xlfn.AVERAGEIF(A:A,A485,G:G)</f>
        <v>47.47353809523808</v>
      </c>
      <c r="J485" s="2">
        <f t="shared" si="64"/>
        <v>15.006861904761926</v>
      </c>
      <c r="K485" s="2">
        <f t="shared" si="65"/>
        <v>105.00686190476193</v>
      </c>
      <c r="L485" s="2">
        <f t="shared" si="66"/>
        <v>544.7961643220875</v>
      </c>
      <c r="M485" s="2">
        <f>SUMIF(A:A,A485,L:L)</f>
        <v>3882.1896167794316</v>
      </c>
      <c r="N485" s="3">
        <f t="shared" si="67"/>
        <v>0.1403321883010024</v>
      </c>
      <c r="O485" s="7">
        <f t="shared" si="68"/>
        <v>7.125948879633177</v>
      </c>
      <c r="P485" s="3">
        <f t="shared" si="69"/>
        <v>0.1403321883010024</v>
      </c>
      <c r="Q485" s="3">
        <f>IF(ISNUMBER(P485),SUMIF(A:A,A485,P:P),"")</f>
        <v>0.8234237251369052</v>
      </c>
      <c r="R485" s="3">
        <f t="shared" si="70"/>
        <v>0.17042524282096716</v>
      </c>
      <c r="S485" s="8">
        <f t="shared" si="71"/>
        <v>5.867675371602707</v>
      </c>
    </row>
    <row r="486" spans="1:19" ht="15">
      <c r="A486" s="1">
        <v>6</v>
      </c>
      <c r="B486" s="5">
        <v>0.8590277777777778</v>
      </c>
      <c r="C486" s="1" t="s">
        <v>24</v>
      </c>
      <c r="D486" s="1">
        <v>6</v>
      </c>
      <c r="E486" s="1">
        <v>1</v>
      </c>
      <c r="F486" s="1" t="s">
        <v>77</v>
      </c>
      <c r="G486" s="2">
        <v>58.1596333333333</v>
      </c>
      <c r="H486" s="6">
        <f>1+_xlfn.COUNTIFS(A:A,A486,O:O,"&lt;"&amp;O486)</f>
        <v>3</v>
      </c>
      <c r="I486" s="2">
        <f>_xlfn.AVERAGEIF(A:A,A486,G:G)</f>
        <v>47.47353809523808</v>
      </c>
      <c r="J486" s="2">
        <f t="shared" si="64"/>
        <v>10.686095238095227</v>
      </c>
      <c r="K486" s="2">
        <f t="shared" si="65"/>
        <v>100.68609523809522</v>
      </c>
      <c r="L486" s="2">
        <f t="shared" si="66"/>
        <v>420.3827956009831</v>
      </c>
      <c r="M486" s="2">
        <f>SUMIF(A:A,A486,L:L)</f>
        <v>3882.1896167794316</v>
      </c>
      <c r="N486" s="3">
        <f t="shared" si="67"/>
        <v>0.10828497242484572</v>
      </c>
      <c r="O486" s="7">
        <f t="shared" si="68"/>
        <v>9.234891763896801</v>
      </c>
      <c r="P486" s="3">
        <f t="shared" si="69"/>
        <v>0.10828497242484572</v>
      </c>
      <c r="Q486" s="3">
        <f>IF(ISNUMBER(P486),SUMIF(A:A,A486,P:P),"")</f>
        <v>0.8234237251369052</v>
      </c>
      <c r="R486" s="3">
        <f t="shared" si="70"/>
        <v>0.13150577171776523</v>
      </c>
      <c r="S486" s="8">
        <f t="shared" si="71"/>
        <v>7.60422897746403</v>
      </c>
    </row>
    <row r="487" spans="1:19" ht="15">
      <c r="A487" s="1">
        <v>6</v>
      </c>
      <c r="B487" s="5">
        <v>0.8590277777777778</v>
      </c>
      <c r="C487" s="1" t="s">
        <v>24</v>
      </c>
      <c r="D487" s="1">
        <v>6</v>
      </c>
      <c r="E487" s="1">
        <v>6</v>
      </c>
      <c r="F487" s="1" t="s">
        <v>82</v>
      </c>
      <c r="G487" s="2">
        <v>58.0923333333333</v>
      </c>
      <c r="H487" s="6">
        <f>1+_xlfn.COUNTIFS(A:A,A487,O:O,"&lt;"&amp;O487)</f>
        <v>4</v>
      </c>
      <c r="I487" s="2">
        <f>_xlfn.AVERAGEIF(A:A,A487,G:G)</f>
        <v>47.47353809523808</v>
      </c>
      <c r="J487" s="2">
        <f t="shared" si="64"/>
        <v>10.618795238095224</v>
      </c>
      <c r="K487" s="2">
        <f t="shared" si="65"/>
        <v>100.61879523809523</v>
      </c>
      <c r="L487" s="2">
        <f t="shared" si="66"/>
        <v>418.6887125279688</v>
      </c>
      <c r="M487" s="2">
        <f>SUMIF(A:A,A487,L:L)</f>
        <v>3882.1896167794316</v>
      </c>
      <c r="N487" s="3">
        <f t="shared" si="67"/>
        <v>0.10784859933639784</v>
      </c>
      <c r="O487" s="7">
        <f t="shared" si="68"/>
        <v>9.272257647786713</v>
      </c>
      <c r="P487" s="3">
        <f t="shared" si="69"/>
        <v>0.10784859933639784</v>
      </c>
      <c r="Q487" s="3">
        <f>IF(ISNUMBER(P487),SUMIF(A:A,A487,P:P),"")</f>
        <v>0.8234237251369052</v>
      </c>
      <c r="R487" s="3">
        <f t="shared" si="70"/>
        <v>0.13097582209993594</v>
      </c>
      <c r="S487" s="8">
        <f t="shared" si="71"/>
        <v>7.634996932769694</v>
      </c>
    </row>
    <row r="488" spans="1:19" ht="15">
      <c r="A488" s="1">
        <v>6</v>
      </c>
      <c r="B488" s="5">
        <v>0.8590277777777778</v>
      </c>
      <c r="C488" s="1" t="s">
        <v>24</v>
      </c>
      <c r="D488" s="1">
        <v>6</v>
      </c>
      <c r="E488" s="1">
        <v>3</v>
      </c>
      <c r="F488" s="1" t="s">
        <v>79</v>
      </c>
      <c r="G488" s="2">
        <v>57.8905</v>
      </c>
      <c r="H488" s="6">
        <f>1+_xlfn.COUNTIFS(A:A,A488,O:O,"&lt;"&amp;O488)</f>
        <v>5</v>
      </c>
      <c r="I488" s="2">
        <f>_xlfn.AVERAGEIF(A:A,A488,G:G)</f>
        <v>47.47353809523808</v>
      </c>
      <c r="J488" s="2">
        <f t="shared" si="64"/>
        <v>10.416961904761926</v>
      </c>
      <c r="K488" s="2">
        <f t="shared" si="65"/>
        <v>100.41696190476193</v>
      </c>
      <c r="L488" s="2">
        <f t="shared" si="66"/>
        <v>413.6489694541594</v>
      </c>
      <c r="M488" s="2">
        <f>SUMIF(A:A,A488,L:L)</f>
        <v>3882.1896167794316</v>
      </c>
      <c r="N488" s="3">
        <f t="shared" si="67"/>
        <v>0.1065504290842219</v>
      </c>
      <c r="O488" s="7">
        <f t="shared" si="68"/>
        <v>9.385227338780197</v>
      </c>
      <c r="P488" s="3">
        <f t="shared" si="69"/>
        <v>0.1065504290842219</v>
      </c>
      <c r="Q488" s="3">
        <f>IF(ISNUMBER(P488),SUMIF(A:A,A488,P:P),"")</f>
        <v>0.8234237251369052</v>
      </c>
      <c r="R488" s="3">
        <f t="shared" si="70"/>
        <v>0.12939927018316902</v>
      </c>
      <c r="S488" s="8">
        <f t="shared" si="71"/>
        <v>7.728018856555114</v>
      </c>
    </row>
    <row r="489" spans="1:19" ht="15">
      <c r="A489" s="1">
        <v>6</v>
      </c>
      <c r="B489" s="5">
        <v>0.8590277777777778</v>
      </c>
      <c r="C489" s="1" t="s">
        <v>24</v>
      </c>
      <c r="D489" s="1">
        <v>6</v>
      </c>
      <c r="E489" s="1">
        <v>7</v>
      </c>
      <c r="F489" s="1" t="s">
        <v>83</v>
      </c>
      <c r="G489" s="2">
        <v>52.91066666666669</v>
      </c>
      <c r="H489" s="6">
        <f>1+_xlfn.COUNTIFS(A:A,A489,O:O,"&lt;"&amp;O489)</f>
        <v>6</v>
      </c>
      <c r="I489" s="2">
        <f>_xlfn.AVERAGEIF(A:A,A489,G:G)</f>
        <v>47.47353809523808</v>
      </c>
      <c r="J489" s="2">
        <f t="shared" si="64"/>
        <v>5.437128571428616</v>
      </c>
      <c r="K489" s="2">
        <f t="shared" si="65"/>
        <v>95.43712857142862</v>
      </c>
      <c r="L489" s="2">
        <f t="shared" si="66"/>
        <v>306.8097087759897</v>
      </c>
      <c r="M489" s="2">
        <f>SUMIF(A:A,A489,L:L)</f>
        <v>3882.1896167794316</v>
      </c>
      <c r="N489" s="3">
        <f t="shared" si="67"/>
        <v>0.07903006783849766</v>
      </c>
      <c r="O489" s="7">
        <f t="shared" si="68"/>
        <v>12.653411889302129</v>
      </c>
      <c r="P489" s="3">
        <f t="shared" si="69"/>
        <v>0.07903006783849766</v>
      </c>
      <c r="Q489" s="3">
        <f>IF(ISNUMBER(P489),SUMIF(A:A,A489,P:P),"")</f>
        <v>0.8234237251369052</v>
      </c>
      <c r="R489" s="3">
        <f t="shared" si="70"/>
        <v>0.09597739951609707</v>
      </c>
      <c r="S489" s="8">
        <f t="shared" si="71"/>
        <v>10.419119553580764</v>
      </c>
    </row>
    <row r="490" spans="1:19" ht="15">
      <c r="A490" s="1">
        <v>6</v>
      </c>
      <c r="B490" s="5">
        <v>0.8590277777777778</v>
      </c>
      <c r="C490" s="1" t="s">
        <v>24</v>
      </c>
      <c r="D490" s="1">
        <v>6</v>
      </c>
      <c r="E490" s="1">
        <v>14</v>
      </c>
      <c r="F490" s="1" t="s">
        <v>30</v>
      </c>
      <c r="G490" s="2">
        <v>50.401933333333304</v>
      </c>
      <c r="H490" s="6">
        <f>1+_xlfn.COUNTIFS(A:A,A490,O:O,"&lt;"&amp;O490)</f>
        <v>7</v>
      </c>
      <c r="I490" s="2">
        <f>_xlfn.AVERAGEIF(A:A,A490,G:G)</f>
        <v>47.47353809523808</v>
      </c>
      <c r="J490" s="2">
        <f t="shared" si="64"/>
        <v>2.928395238095227</v>
      </c>
      <c r="K490" s="2">
        <f t="shared" si="65"/>
        <v>92.92839523809522</v>
      </c>
      <c r="L490" s="2">
        <f t="shared" si="66"/>
        <v>263.9352252886221</v>
      </c>
      <c r="M490" s="2">
        <f>SUMIF(A:A,A490,L:L)</f>
        <v>3882.1896167794316</v>
      </c>
      <c r="N490" s="3">
        <f t="shared" si="67"/>
        <v>0.06798617567463802</v>
      </c>
      <c r="O490" s="7">
        <f t="shared" si="68"/>
        <v>14.708872650606322</v>
      </c>
      <c r="P490" s="3">
        <f t="shared" si="69"/>
        <v>0.06798617567463802</v>
      </c>
      <c r="Q490" s="3">
        <f>IF(ISNUMBER(P490),SUMIF(A:A,A490,P:P),"")</f>
        <v>0.8234237251369052</v>
      </c>
      <c r="R490" s="3">
        <f t="shared" si="70"/>
        <v>0.08256523779823614</v>
      </c>
      <c r="S490" s="8">
        <f t="shared" si="71"/>
        <v>12.111634710526603</v>
      </c>
    </row>
    <row r="491" spans="1:19" ht="15">
      <c r="A491" s="1">
        <v>6</v>
      </c>
      <c r="B491" s="5">
        <v>0.8590277777777778</v>
      </c>
      <c r="C491" s="1" t="s">
        <v>24</v>
      </c>
      <c r="D491" s="1">
        <v>6</v>
      </c>
      <c r="E491" s="1">
        <v>10</v>
      </c>
      <c r="F491" s="1" t="s">
        <v>86</v>
      </c>
      <c r="G491" s="2">
        <v>46.850833333333306</v>
      </c>
      <c r="H491" s="6">
        <f>1+_xlfn.COUNTIFS(A:A,A491,O:O,"&lt;"&amp;O491)</f>
        <v>8</v>
      </c>
      <c r="I491" s="2">
        <f>_xlfn.AVERAGEIF(A:A,A491,G:G)</f>
        <v>47.47353809523808</v>
      </c>
      <c r="J491" s="2">
        <f t="shared" si="64"/>
        <v>-0.622704761904771</v>
      </c>
      <c r="K491" s="2">
        <f t="shared" si="65"/>
        <v>89.37729523809523</v>
      </c>
      <c r="L491" s="2">
        <f t="shared" si="66"/>
        <v>213.2867947516141</v>
      </c>
      <c r="M491" s="2">
        <f>SUMIF(A:A,A491,L:L)</f>
        <v>3882.1896167794316</v>
      </c>
      <c r="N491" s="3">
        <f t="shared" si="67"/>
        <v>0.05493981896962353</v>
      </c>
      <c r="O491" s="7">
        <f t="shared" si="68"/>
        <v>18.20173452979349</v>
      </c>
      <c r="P491" s="3">
        <f t="shared" si="69"/>
        <v>0.05493981896962353</v>
      </c>
      <c r="Q491" s="3">
        <f>IF(ISNUMBER(P491),SUMIF(A:A,A491,P:P),"")</f>
        <v>0.8234237251369052</v>
      </c>
      <c r="R491" s="3">
        <f t="shared" si="70"/>
        <v>0.0667211999028678</v>
      </c>
      <c r="S491" s="8">
        <f t="shared" si="71"/>
        <v>14.987740050475592</v>
      </c>
    </row>
    <row r="492" spans="1:19" ht="15">
      <c r="A492" s="1">
        <v>6</v>
      </c>
      <c r="B492" s="5">
        <v>0.8590277777777778</v>
      </c>
      <c r="C492" s="1" t="s">
        <v>24</v>
      </c>
      <c r="D492" s="1">
        <v>6</v>
      </c>
      <c r="E492" s="1">
        <v>4</v>
      </c>
      <c r="F492" s="1" t="s">
        <v>80</v>
      </c>
      <c r="G492" s="2">
        <v>43.8765</v>
      </c>
      <c r="H492" s="6">
        <f>1+_xlfn.COUNTIFS(A:A,A492,O:O,"&lt;"&amp;O492)</f>
        <v>9</v>
      </c>
      <c r="I492" s="2">
        <f>_xlfn.AVERAGEIF(A:A,A492,G:G)</f>
        <v>47.47353809523808</v>
      </c>
      <c r="J492" s="2">
        <f t="shared" si="64"/>
        <v>-3.5970380952380765</v>
      </c>
      <c r="K492" s="2">
        <f t="shared" si="65"/>
        <v>86.40296190476192</v>
      </c>
      <c r="L492" s="2">
        <f t="shared" si="66"/>
        <v>178.42667174812675</v>
      </c>
      <c r="M492" s="2">
        <f>SUMIF(A:A,A492,L:L)</f>
        <v>3882.1896167794316</v>
      </c>
      <c r="N492" s="3">
        <f t="shared" si="67"/>
        <v>0.04596031862455629</v>
      </c>
      <c r="O492" s="7">
        <f t="shared" si="68"/>
        <v>21.757899638792033</v>
      </c>
      <c r="P492" s="3">
        <f t="shared" si="69"/>
      </c>
      <c r="Q492" s="3">
        <f>IF(ISNUMBER(P492),SUMIF(A:A,A492,P:P),"")</f>
      </c>
      <c r="R492" s="3">
        <f t="shared" si="70"/>
      </c>
      <c r="S492" s="8">
        <f t="shared" si="71"/>
      </c>
    </row>
    <row r="493" spans="1:19" ht="15">
      <c r="A493" s="1">
        <v>6</v>
      </c>
      <c r="B493" s="5">
        <v>0.8590277777777778</v>
      </c>
      <c r="C493" s="1" t="s">
        <v>24</v>
      </c>
      <c r="D493" s="1">
        <v>6</v>
      </c>
      <c r="E493" s="1">
        <v>8</v>
      </c>
      <c r="F493" s="1" t="s">
        <v>84</v>
      </c>
      <c r="G493" s="2">
        <v>29.7754</v>
      </c>
      <c r="H493" s="6">
        <f>1+_xlfn.COUNTIFS(A:A,A493,O:O,"&lt;"&amp;O493)</f>
        <v>14</v>
      </c>
      <c r="I493" s="2">
        <f>_xlfn.AVERAGEIF(A:A,A493,G:G)</f>
        <v>47.47353809523808</v>
      </c>
      <c r="J493" s="2">
        <f aca="true" t="shared" si="72" ref="J493:J548">G493-I493</f>
        <v>-17.698138095238075</v>
      </c>
      <c r="K493" s="2">
        <f aca="true" t="shared" si="73" ref="K493:K548">90+J493</f>
        <v>72.30186190476192</v>
      </c>
      <c r="L493" s="2">
        <f aca="true" t="shared" si="74" ref="L493:L548">EXP(0.06*K493)</f>
        <v>76.56283025662917</v>
      </c>
      <c r="M493" s="2">
        <f>SUMIF(A:A,A493,L:L)</f>
        <v>3882.1896167794316</v>
      </c>
      <c r="N493" s="3">
        <f aca="true" t="shared" si="75" ref="N493:N548">L493/M493</f>
        <v>0.019721558660018207</v>
      </c>
      <c r="O493" s="7">
        <f aca="true" t="shared" si="76" ref="O493:O548">1/N493</f>
        <v>50.705931373837814</v>
      </c>
      <c r="P493" s="3">
        <f aca="true" t="shared" si="77" ref="P493:P548">IF(O493&gt;21,"",N493)</f>
      </c>
      <c r="Q493" s="3">
        <f>IF(ISNUMBER(P493),SUMIF(A:A,A493,P:P),"")</f>
      </c>
      <c r="R493" s="3">
        <f aca="true" t="shared" si="78" ref="R493:R548">_xlfn.IFERROR(P493*(1/Q493),"")</f>
      </c>
      <c r="S493" s="8">
        <f aca="true" t="shared" si="79" ref="S493:S548">_xlfn.IFERROR(1/R493,"")</f>
      </c>
    </row>
    <row r="494" spans="1:19" ht="15">
      <c r="A494" s="1">
        <v>6</v>
      </c>
      <c r="B494" s="5">
        <v>0.8590277777777778</v>
      </c>
      <c r="C494" s="1" t="s">
        <v>24</v>
      </c>
      <c r="D494" s="1">
        <v>6</v>
      </c>
      <c r="E494" s="1">
        <v>9</v>
      </c>
      <c r="F494" s="1" t="s">
        <v>85</v>
      </c>
      <c r="G494" s="2">
        <v>30.1277333333333</v>
      </c>
      <c r="H494" s="6">
        <f>1+_xlfn.COUNTIFS(A:A,A494,O:O,"&lt;"&amp;O494)</f>
        <v>13</v>
      </c>
      <c r="I494" s="2">
        <f>_xlfn.AVERAGEIF(A:A,A494,G:G)</f>
        <v>47.47353809523808</v>
      </c>
      <c r="J494" s="2">
        <f t="shared" si="72"/>
        <v>-17.345804761904777</v>
      </c>
      <c r="K494" s="2">
        <f t="shared" si="73"/>
        <v>72.65419523809523</v>
      </c>
      <c r="L494" s="2">
        <f t="shared" si="74"/>
        <v>78.19859763120841</v>
      </c>
      <c r="M494" s="2">
        <f>SUMIF(A:A,A494,L:L)</f>
        <v>3882.1896167794316</v>
      </c>
      <c r="N494" s="3">
        <f t="shared" si="75"/>
        <v>0.020142910406339202</v>
      </c>
      <c r="O494" s="7">
        <f t="shared" si="76"/>
        <v>49.645258794642146</v>
      </c>
      <c r="P494" s="3">
        <f t="shared" si="77"/>
      </c>
      <c r="Q494" s="3">
        <f>IF(ISNUMBER(P494),SUMIF(A:A,A494,P:P),"")</f>
      </c>
      <c r="R494" s="3">
        <f t="shared" si="78"/>
      </c>
      <c r="S494" s="8">
        <f t="shared" si="79"/>
      </c>
    </row>
    <row r="495" spans="1:19" ht="15">
      <c r="A495" s="1">
        <v>6</v>
      </c>
      <c r="B495" s="5">
        <v>0.8590277777777778</v>
      </c>
      <c r="C495" s="1" t="s">
        <v>24</v>
      </c>
      <c r="D495" s="1">
        <v>6</v>
      </c>
      <c r="E495" s="1">
        <v>11</v>
      </c>
      <c r="F495" s="1" t="s">
        <v>87</v>
      </c>
      <c r="G495" s="2">
        <v>41.1122333333333</v>
      </c>
      <c r="H495" s="6">
        <f>1+_xlfn.COUNTIFS(A:A,A495,O:O,"&lt;"&amp;O495)</f>
        <v>10</v>
      </c>
      <c r="I495" s="2">
        <f>_xlfn.AVERAGEIF(A:A,A495,G:G)</f>
        <v>47.47353809523808</v>
      </c>
      <c r="J495" s="2">
        <f t="shared" si="72"/>
        <v>-6.361304761904776</v>
      </c>
      <c r="K495" s="2">
        <f t="shared" si="73"/>
        <v>83.63869523809522</v>
      </c>
      <c r="L495" s="2">
        <f t="shared" si="74"/>
        <v>151.1574054824634</v>
      </c>
      <c r="M495" s="2">
        <f>SUMIF(A:A,A495,L:L)</f>
        <v>3882.1896167794316</v>
      </c>
      <c r="N495" s="3">
        <f t="shared" si="75"/>
        <v>0.038936121210859306</v>
      </c>
      <c r="O495" s="7">
        <f t="shared" si="76"/>
        <v>25.683092431947212</v>
      </c>
      <c r="P495" s="3">
        <f t="shared" si="77"/>
      </c>
      <c r="Q495" s="3">
        <f>IF(ISNUMBER(P495),SUMIF(A:A,A495,P:P),"")</f>
      </c>
      <c r="R495" s="3">
        <f t="shared" si="78"/>
      </c>
      <c r="S495" s="8">
        <f t="shared" si="79"/>
      </c>
    </row>
    <row r="496" spans="1:19" ht="15">
      <c r="A496" s="1">
        <v>6</v>
      </c>
      <c r="B496" s="5">
        <v>0.8590277777777778</v>
      </c>
      <c r="C496" s="1" t="s">
        <v>24</v>
      </c>
      <c r="D496" s="1">
        <v>6</v>
      </c>
      <c r="E496" s="1">
        <v>12</v>
      </c>
      <c r="F496" s="1" t="s">
        <v>88</v>
      </c>
      <c r="G496" s="2">
        <v>36.0419333333333</v>
      </c>
      <c r="H496" s="6">
        <f>1+_xlfn.COUNTIFS(A:A,A496,O:O,"&lt;"&amp;O496)</f>
        <v>11</v>
      </c>
      <c r="I496" s="2">
        <f>_xlfn.AVERAGEIF(A:A,A496,G:G)</f>
        <v>47.47353809523808</v>
      </c>
      <c r="J496" s="2">
        <f t="shared" si="72"/>
        <v>-11.43160476190478</v>
      </c>
      <c r="K496" s="2">
        <f t="shared" si="73"/>
        <v>78.56839523809522</v>
      </c>
      <c r="L496" s="2">
        <f t="shared" si="74"/>
        <v>111.5088226065203</v>
      </c>
      <c r="M496" s="2">
        <f>SUMIF(A:A,A496,L:L)</f>
        <v>3882.1896167794316</v>
      </c>
      <c r="N496" s="3">
        <f t="shared" si="75"/>
        <v>0.02872317779754026</v>
      </c>
      <c r="O496" s="7">
        <f t="shared" si="76"/>
        <v>34.81508929996026</v>
      </c>
      <c r="P496" s="3">
        <f t="shared" si="77"/>
      </c>
      <c r="Q496" s="3">
        <f>IF(ISNUMBER(P496),SUMIF(A:A,A496,P:P),"")</f>
      </c>
      <c r="R496" s="3">
        <f t="shared" si="78"/>
      </c>
      <c r="S496" s="8">
        <f t="shared" si="79"/>
      </c>
    </row>
    <row r="497" spans="1:19" ht="15">
      <c r="A497" s="1">
        <v>6</v>
      </c>
      <c r="B497" s="5">
        <v>0.8590277777777778</v>
      </c>
      <c r="C497" s="1" t="s">
        <v>24</v>
      </c>
      <c r="D497" s="1">
        <v>6</v>
      </c>
      <c r="E497" s="1">
        <v>13</v>
      </c>
      <c r="F497" s="1" t="s">
        <v>89</v>
      </c>
      <c r="G497" s="2">
        <v>32.4051</v>
      </c>
      <c r="H497" s="6">
        <f>1+_xlfn.COUNTIFS(A:A,A497,O:O,"&lt;"&amp;O497)</f>
        <v>12</v>
      </c>
      <c r="I497" s="2">
        <f>_xlfn.AVERAGEIF(A:A,A497,G:G)</f>
        <v>47.47353809523808</v>
      </c>
      <c r="J497" s="2">
        <f t="shared" si="72"/>
        <v>-15.06843809523808</v>
      </c>
      <c r="K497" s="2">
        <f t="shared" si="73"/>
        <v>74.93156190476192</v>
      </c>
      <c r="L497" s="2">
        <f t="shared" si="74"/>
        <v>89.64825311814917</v>
      </c>
      <c r="M497" s="2">
        <f>SUMIF(A:A,A497,L:L)</f>
        <v>3882.1896167794316</v>
      </c>
      <c r="N497" s="3">
        <f t="shared" si="75"/>
        <v>0.023092188163781432</v>
      </c>
      <c r="O497" s="7">
        <f t="shared" si="76"/>
        <v>43.30468784107838</v>
      </c>
      <c r="P497" s="3">
        <f t="shared" si="77"/>
      </c>
      <c r="Q497" s="3">
        <f>IF(ISNUMBER(P497),SUMIF(A:A,A497,P:P),"")</f>
      </c>
      <c r="R497" s="3">
        <f t="shared" si="78"/>
      </c>
      <c r="S497" s="8">
        <f t="shared" si="79"/>
      </c>
    </row>
    <row r="498" spans="1:19" ht="15">
      <c r="A498" s="1">
        <v>11</v>
      </c>
      <c r="B498" s="5">
        <v>0.8645833333333334</v>
      </c>
      <c r="C498" s="1" t="s">
        <v>90</v>
      </c>
      <c r="D498" s="1">
        <v>6</v>
      </c>
      <c r="E498" s="1">
        <v>6</v>
      </c>
      <c r="F498" s="1" t="s">
        <v>126</v>
      </c>
      <c r="G498" s="2">
        <v>70.8038</v>
      </c>
      <c r="H498" s="6">
        <f>1+_xlfn.COUNTIFS(A:A,A498,O:O,"&lt;"&amp;O498)</f>
        <v>1</v>
      </c>
      <c r="I498" s="2">
        <f>_xlfn.AVERAGEIF(A:A,A498,G:G)</f>
        <v>50.25498333333332</v>
      </c>
      <c r="J498" s="2">
        <f t="shared" si="72"/>
        <v>20.548816666666674</v>
      </c>
      <c r="K498" s="2">
        <f t="shared" si="73"/>
        <v>110.54881666666668</v>
      </c>
      <c r="L498" s="2">
        <f t="shared" si="74"/>
        <v>759.7040883295803</v>
      </c>
      <c r="M498" s="2">
        <f>SUMIF(A:A,A498,L:L)</f>
        <v>3777.048345050498</v>
      </c>
      <c r="N498" s="3">
        <f t="shared" si="75"/>
        <v>0.20113697758862634</v>
      </c>
      <c r="O498" s="7">
        <f t="shared" si="76"/>
        <v>4.971736236612053</v>
      </c>
      <c r="P498" s="3">
        <f t="shared" si="77"/>
        <v>0.20113697758862634</v>
      </c>
      <c r="Q498" s="3">
        <f>IF(ISNUMBER(P498),SUMIF(A:A,A498,P:P),"")</f>
        <v>0.8258632310959416</v>
      </c>
      <c r="R498" s="3">
        <f t="shared" si="78"/>
        <v>0.2435475633437663</v>
      </c>
      <c r="S498" s="8">
        <f t="shared" si="79"/>
        <v>4.105974152525207</v>
      </c>
    </row>
    <row r="499" spans="1:19" ht="15">
      <c r="A499" s="1">
        <v>11</v>
      </c>
      <c r="B499" s="5">
        <v>0.8645833333333334</v>
      </c>
      <c r="C499" s="1" t="s">
        <v>90</v>
      </c>
      <c r="D499" s="1">
        <v>6</v>
      </c>
      <c r="E499" s="1">
        <v>3</v>
      </c>
      <c r="F499" s="1" t="s">
        <v>123</v>
      </c>
      <c r="G499" s="2">
        <v>60.130966666666694</v>
      </c>
      <c r="H499" s="6">
        <f>1+_xlfn.COUNTIFS(A:A,A499,O:O,"&lt;"&amp;O499)</f>
        <v>2</v>
      </c>
      <c r="I499" s="2">
        <f>_xlfn.AVERAGEIF(A:A,A499,G:G)</f>
        <v>50.25498333333332</v>
      </c>
      <c r="J499" s="2">
        <f t="shared" si="72"/>
        <v>9.875983333333373</v>
      </c>
      <c r="K499" s="2">
        <f t="shared" si="73"/>
        <v>99.87598333333338</v>
      </c>
      <c r="L499" s="2">
        <f t="shared" si="74"/>
        <v>400.43802080965645</v>
      </c>
      <c r="M499" s="2">
        <f>SUMIF(A:A,A499,L:L)</f>
        <v>3777.048345050498</v>
      </c>
      <c r="N499" s="3">
        <f t="shared" si="75"/>
        <v>0.10601877027451781</v>
      </c>
      <c r="O499" s="7">
        <f t="shared" si="76"/>
        <v>9.432292012166034</v>
      </c>
      <c r="P499" s="3">
        <f t="shared" si="77"/>
        <v>0.10601877027451781</v>
      </c>
      <c r="Q499" s="3">
        <f>IF(ISNUMBER(P499),SUMIF(A:A,A499,P:P),"")</f>
        <v>0.8258632310959416</v>
      </c>
      <c r="R499" s="3">
        <f t="shared" si="78"/>
        <v>0.1283732781441646</v>
      </c>
      <c r="S499" s="8">
        <f t="shared" si="79"/>
        <v>7.789783157807881</v>
      </c>
    </row>
    <row r="500" spans="1:19" ht="15">
      <c r="A500" s="1">
        <v>11</v>
      </c>
      <c r="B500" s="5">
        <v>0.8645833333333334</v>
      </c>
      <c r="C500" s="1" t="s">
        <v>90</v>
      </c>
      <c r="D500" s="1">
        <v>6</v>
      </c>
      <c r="E500" s="1">
        <v>8</v>
      </c>
      <c r="F500" s="1" t="s">
        <v>128</v>
      </c>
      <c r="G500" s="2">
        <v>59.259466666666704</v>
      </c>
      <c r="H500" s="6">
        <f>1+_xlfn.COUNTIFS(A:A,A500,O:O,"&lt;"&amp;O500)</f>
        <v>3</v>
      </c>
      <c r="I500" s="2">
        <f>_xlfn.AVERAGEIF(A:A,A500,G:G)</f>
        <v>50.25498333333332</v>
      </c>
      <c r="J500" s="2">
        <f t="shared" si="72"/>
        <v>9.004483333333383</v>
      </c>
      <c r="K500" s="2">
        <f t="shared" si="73"/>
        <v>99.00448333333338</v>
      </c>
      <c r="L500" s="2">
        <f t="shared" si="74"/>
        <v>380.037145781657</v>
      </c>
      <c r="M500" s="2">
        <f>SUMIF(A:A,A500,L:L)</f>
        <v>3777.048345050498</v>
      </c>
      <c r="N500" s="3">
        <f t="shared" si="75"/>
        <v>0.10061749574364423</v>
      </c>
      <c r="O500" s="7">
        <f t="shared" si="76"/>
        <v>9.93862938656141</v>
      </c>
      <c r="P500" s="3">
        <f t="shared" si="77"/>
        <v>0.10061749574364423</v>
      </c>
      <c r="Q500" s="3">
        <f>IF(ISNUMBER(P500),SUMIF(A:A,A500,P:P),"")</f>
        <v>0.8258632310959416</v>
      </c>
      <c r="R500" s="3">
        <f t="shared" si="78"/>
        <v>0.12183312194456489</v>
      </c>
      <c r="S500" s="8">
        <f t="shared" si="79"/>
        <v>8.207948577850681</v>
      </c>
    </row>
    <row r="501" spans="1:19" ht="15">
      <c r="A501" s="1">
        <v>11</v>
      </c>
      <c r="B501" s="5">
        <v>0.8645833333333334</v>
      </c>
      <c r="C501" s="1" t="s">
        <v>90</v>
      </c>
      <c r="D501" s="1">
        <v>6</v>
      </c>
      <c r="E501" s="1">
        <v>5</v>
      </c>
      <c r="F501" s="1" t="s">
        <v>125</v>
      </c>
      <c r="G501" s="2">
        <v>57.93620000000001</v>
      </c>
      <c r="H501" s="6">
        <f>1+_xlfn.COUNTIFS(A:A,A501,O:O,"&lt;"&amp;O501)</f>
        <v>4</v>
      </c>
      <c r="I501" s="2">
        <f>_xlfn.AVERAGEIF(A:A,A501,G:G)</f>
        <v>50.25498333333332</v>
      </c>
      <c r="J501" s="2">
        <f t="shared" si="72"/>
        <v>7.6812166666666855</v>
      </c>
      <c r="K501" s="2">
        <f t="shared" si="73"/>
        <v>97.68121666666669</v>
      </c>
      <c r="L501" s="2">
        <f t="shared" si="74"/>
        <v>351.03045988506386</v>
      </c>
      <c r="M501" s="2">
        <f>SUMIF(A:A,A501,L:L)</f>
        <v>3777.048345050498</v>
      </c>
      <c r="N501" s="3">
        <f t="shared" si="75"/>
        <v>0.09293777251886637</v>
      </c>
      <c r="O501" s="7">
        <f t="shared" si="76"/>
        <v>10.759887749590728</v>
      </c>
      <c r="P501" s="3">
        <f t="shared" si="77"/>
        <v>0.09293777251886637</v>
      </c>
      <c r="Q501" s="3">
        <f>IF(ISNUMBER(P501),SUMIF(A:A,A501,P:P),"")</f>
        <v>0.8258632310959416</v>
      </c>
      <c r="R501" s="3">
        <f t="shared" si="78"/>
        <v>0.11253409646962435</v>
      </c>
      <c r="S501" s="8">
        <f t="shared" si="79"/>
        <v>8.886195663106639</v>
      </c>
    </row>
    <row r="502" spans="1:19" ht="15">
      <c r="A502" s="1">
        <v>11</v>
      </c>
      <c r="B502" s="5">
        <v>0.8645833333333334</v>
      </c>
      <c r="C502" s="1" t="s">
        <v>90</v>
      </c>
      <c r="D502" s="1">
        <v>6</v>
      </c>
      <c r="E502" s="1">
        <v>7</v>
      </c>
      <c r="F502" s="1" t="s">
        <v>127</v>
      </c>
      <c r="G502" s="2">
        <v>55.84519999999999</v>
      </c>
      <c r="H502" s="6">
        <f>1+_xlfn.COUNTIFS(A:A,A502,O:O,"&lt;"&amp;O502)</f>
        <v>5</v>
      </c>
      <c r="I502" s="2">
        <f>_xlfn.AVERAGEIF(A:A,A502,G:G)</f>
        <v>50.25498333333332</v>
      </c>
      <c r="J502" s="2">
        <f t="shared" si="72"/>
        <v>5.59021666666667</v>
      </c>
      <c r="K502" s="2">
        <f t="shared" si="73"/>
        <v>95.59021666666666</v>
      </c>
      <c r="L502" s="2">
        <f t="shared" si="74"/>
        <v>309.64082601642383</v>
      </c>
      <c r="M502" s="2">
        <f>SUMIF(A:A,A502,L:L)</f>
        <v>3777.048345050498</v>
      </c>
      <c r="N502" s="3">
        <f t="shared" si="75"/>
        <v>0.08197957710077551</v>
      </c>
      <c r="O502" s="7">
        <f t="shared" si="76"/>
        <v>12.198160021864034</v>
      </c>
      <c r="P502" s="3">
        <f t="shared" si="77"/>
        <v>0.08197957710077551</v>
      </c>
      <c r="Q502" s="3">
        <f>IF(ISNUMBER(P502),SUMIF(A:A,A502,P:P),"")</f>
        <v>0.8258632310959416</v>
      </c>
      <c r="R502" s="3">
        <f t="shared" si="78"/>
        <v>0.09926531901896941</v>
      </c>
      <c r="S502" s="8">
        <f t="shared" si="79"/>
        <v>10.074011849081973</v>
      </c>
    </row>
    <row r="503" spans="1:19" ht="15">
      <c r="A503" s="1">
        <v>11</v>
      </c>
      <c r="B503" s="5">
        <v>0.8645833333333334</v>
      </c>
      <c r="C503" s="1" t="s">
        <v>90</v>
      </c>
      <c r="D503" s="1">
        <v>6</v>
      </c>
      <c r="E503" s="1">
        <v>10</v>
      </c>
      <c r="F503" s="1" t="s">
        <v>130</v>
      </c>
      <c r="G503" s="2">
        <v>55.083800000000004</v>
      </c>
      <c r="H503" s="6">
        <f>1+_xlfn.COUNTIFS(A:A,A503,O:O,"&lt;"&amp;O503)</f>
        <v>6</v>
      </c>
      <c r="I503" s="2">
        <f>_xlfn.AVERAGEIF(A:A,A503,G:G)</f>
        <v>50.25498333333332</v>
      </c>
      <c r="J503" s="2">
        <f t="shared" si="72"/>
        <v>4.8288166666666825</v>
      </c>
      <c r="K503" s="2">
        <f t="shared" si="73"/>
        <v>94.82881666666668</v>
      </c>
      <c r="L503" s="2">
        <f t="shared" si="74"/>
        <v>295.8134443336708</v>
      </c>
      <c r="M503" s="2">
        <f>SUMIF(A:A,A503,L:L)</f>
        <v>3777.048345050498</v>
      </c>
      <c r="N503" s="3">
        <f t="shared" si="75"/>
        <v>0.07831868096719209</v>
      </c>
      <c r="O503" s="7">
        <f t="shared" si="76"/>
        <v>12.768345784818601</v>
      </c>
      <c r="P503" s="3">
        <f t="shared" si="77"/>
        <v>0.07831868096719209</v>
      </c>
      <c r="Q503" s="3">
        <f>IF(ISNUMBER(P503),SUMIF(A:A,A503,P:P),"")</f>
        <v>0.8258632310959416</v>
      </c>
      <c r="R503" s="3">
        <f t="shared" si="78"/>
        <v>0.09483250739140087</v>
      </c>
      <c r="S503" s="8">
        <f t="shared" si="79"/>
        <v>10.544907305600537</v>
      </c>
    </row>
    <row r="504" spans="1:19" ht="15">
      <c r="A504" s="1">
        <v>11</v>
      </c>
      <c r="B504" s="5">
        <v>0.8645833333333334</v>
      </c>
      <c r="C504" s="1" t="s">
        <v>90</v>
      </c>
      <c r="D504" s="1">
        <v>6</v>
      </c>
      <c r="E504" s="1">
        <v>1</v>
      </c>
      <c r="F504" s="1" t="s">
        <v>121</v>
      </c>
      <c r="G504" s="2">
        <v>51.2691666666667</v>
      </c>
      <c r="H504" s="6">
        <f>1+_xlfn.COUNTIFS(A:A,A504,O:O,"&lt;"&amp;O504)</f>
        <v>7</v>
      </c>
      <c r="I504" s="2">
        <f>_xlfn.AVERAGEIF(A:A,A504,G:G)</f>
        <v>50.25498333333332</v>
      </c>
      <c r="J504" s="2">
        <f t="shared" si="72"/>
        <v>1.0141833333333778</v>
      </c>
      <c r="K504" s="2">
        <f t="shared" si="73"/>
        <v>91.01418333333338</v>
      </c>
      <c r="L504" s="2">
        <f t="shared" si="74"/>
        <v>235.29757742642227</v>
      </c>
      <c r="M504" s="2">
        <f>SUMIF(A:A,A504,L:L)</f>
        <v>3777.048345050498</v>
      </c>
      <c r="N504" s="3">
        <f t="shared" si="75"/>
        <v>0.06229668141122944</v>
      </c>
      <c r="O504" s="7">
        <f t="shared" si="76"/>
        <v>16.052219433630096</v>
      </c>
      <c r="P504" s="3">
        <f t="shared" si="77"/>
        <v>0.06229668141122944</v>
      </c>
      <c r="Q504" s="3">
        <f>IF(ISNUMBER(P504),SUMIF(A:A,A504,P:P),"")</f>
        <v>0.8258632310959416</v>
      </c>
      <c r="R504" s="3">
        <f t="shared" si="78"/>
        <v>0.0754322011994167</v>
      </c>
      <c r="S504" s="8">
        <f t="shared" si="79"/>
        <v>13.256937807718819</v>
      </c>
    </row>
    <row r="505" spans="1:19" ht="15">
      <c r="A505" s="1">
        <v>11</v>
      </c>
      <c r="B505" s="5">
        <v>0.8645833333333334</v>
      </c>
      <c r="C505" s="1" t="s">
        <v>90</v>
      </c>
      <c r="D505" s="1">
        <v>6</v>
      </c>
      <c r="E505" s="1">
        <v>4</v>
      </c>
      <c r="F505" s="1" t="s">
        <v>124</v>
      </c>
      <c r="G505" s="2">
        <v>48.0323666666667</v>
      </c>
      <c r="H505" s="6">
        <f>1+_xlfn.COUNTIFS(A:A,A505,O:O,"&lt;"&amp;O505)</f>
        <v>8</v>
      </c>
      <c r="I505" s="2">
        <f>_xlfn.AVERAGEIF(A:A,A505,G:G)</f>
        <v>50.25498333333332</v>
      </c>
      <c r="J505" s="2">
        <f t="shared" si="72"/>
        <v>-2.2226166666666245</v>
      </c>
      <c r="K505" s="2">
        <f t="shared" si="73"/>
        <v>87.77738333333338</v>
      </c>
      <c r="L505" s="2">
        <f t="shared" si="74"/>
        <v>193.76440231503634</v>
      </c>
      <c r="M505" s="2">
        <f>SUMIF(A:A,A505,L:L)</f>
        <v>3777.048345050498</v>
      </c>
      <c r="N505" s="3">
        <f t="shared" si="75"/>
        <v>0.0513004824439031</v>
      </c>
      <c r="O505" s="7">
        <f t="shared" si="76"/>
        <v>19.492994068691196</v>
      </c>
      <c r="P505" s="3">
        <f t="shared" si="77"/>
        <v>0.0513004824439031</v>
      </c>
      <c r="Q505" s="3">
        <f>IF(ISNUMBER(P505),SUMIF(A:A,A505,P:P),"")</f>
        <v>0.8258632310959416</v>
      </c>
      <c r="R505" s="3">
        <f t="shared" si="78"/>
        <v>0.06211740698980635</v>
      </c>
      <c r="S505" s="8">
        <f t="shared" si="79"/>
        <v>16.098547065303336</v>
      </c>
    </row>
    <row r="506" spans="1:19" ht="15">
      <c r="A506" s="1">
        <v>11</v>
      </c>
      <c r="B506" s="5">
        <v>0.8645833333333334</v>
      </c>
      <c r="C506" s="1" t="s">
        <v>90</v>
      </c>
      <c r="D506" s="1">
        <v>6</v>
      </c>
      <c r="E506" s="1">
        <v>9</v>
      </c>
      <c r="F506" s="1" t="s">
        <v>129</v>
      </c>
      <c r="G506" s="2">
        <v>48.0181666666667</v>
      </c>
      <c r="H506" s="6">
        <f>1+_xlfn.COUNTIFS(A:A,A506,O:O,"&lt;"&amp;O506)</f>
        <v>9</v>
      </c>
      <c r="I506" s="2">
        <f>_xlfn.AVERAGEIF(A:A,A506,G:G)</f>
        <v>50.25498333333332</v>
      </c>
      <c r="J506" s="2">
        <f t="shared" si="72"/>
        <v>-2.23681666666662</v>
      </c>
      <c r="K506" s="2">
        <f t="shared" si="73"/>
        <v>87.76318333333339</v>
      </c>
      <c r="L506" s="2">
        <f t="shared" si="74"/>
        <v>193.59938535147276</v>
      </c>
      <c r="M506" s="2">
        <f>SUMIF(A:A,A506,L:L)</f>
        <v>3777.048345050498</v>
      </c>
      <c r="N506" s="3">
        <f t="shared" si="75"/>
        <v>0.0512567930471868</v>
      </c>
      <c r="O506" s="7">
        <f t="shared" si="76"/>
        <v>19.509609176668622</v>
      </c>
      <c r="P506" s="3">
        <f t="shared" si="77"/>
        <v>0.0512567930471868</v>
      </c>
      <c r="Q506" s="3">
        <f>IF(ISNUMBER(P506),SUMIF(A:A,A506,P:P),"")</f>
        <v>0.8258632310959416</v>
      </c>
      <c r="R506" s="3">
        <f t="shared" si="78"/>
        <v>0.06206450549828659</v>
      </c>
      <c r="S506" s="8">
        <f t="shared" si="79"/>
        <v>16.112268872062582</v>
      </c>
    </row>
    <row r="507" spans="1:19" ht="15">
      <c r="A507" s="1">
        <v>11</v>
      </c>
      <c r="B507" s="5">
        <v>0.8645833333333334</v>
      </c>
      <c r="C507" s="1" t="s">
        <v>90</v>
      </c>
      <c r="D507" s="1">
        <v>6</v>
      </c>
      <c r="E507" s="1">
        <v>2</v>
      </c>
      <c r="F507" s="1" t="s">
        <v>122</v>
      </c>
      <c r="G507" s="2">
        <v>45.5957666666666</v>
      </c>
      <c r="H507" s="6">
        <f>1+_xlfn.COUNTIFS(A:A,A507,O:O,"&lt;"&amp;O507)</f>
        <v>11</v>
      </c>
      <c r="I507" s="2">
        <f>_xlfn.AVERAGEIF(A:A,A507,G:G)</f>
        <v>50.25498333333332</v>
      </c>
      <c r="J507" s="2">
        <f t="shared" si="72"/>
        <v>-4.6592166666667225</v>
      </c>
      <c r="K507" s="2">
        <f t="shared" si="73"/>
        <v>85.34078333333328</v>
      </c>
      <c r="L507" s="2">
        <f t="shared" si="74"/>
        <v>167.41018525137181</v>
      </c>
      <c r="M507" s="2">
        <f>SUMIF(A:A,A507,L:L)</f>
        <v>3777.048345050498</v>
      </c>
      <c r="N507" s="3">
        <f t="shared" si="75"/>
        <v>0.044323018917867094</v>
      </c>
      <c r="O507" s="7">
        <f t="shared" si="76"/>
        <v>22.561640078105984</v>
      </c>
      <c r="P507" s="3">
        <f t="shared" si="77"/>
      </c>
      <c r="Q507" s="3">
        <f>IF(ISNUMBER(P507),SUMIF(A:A,A507,P:P),"")</f>
      </c>
      <c r="R507" s="3">
        <f t="shared" si="78"/>
      </c>
      <c r="S507" s="8">
        <f t="shared" si="79"/>
      </c>
    </row>
    <row r="508" spans="1:19" ht="15">
      <c r="A508" s="1">
        <v>11</v>
      </c>
      <c r="B508" s="5">
        <v>0.8645833333333334</v>
      </c>
      <c r="C508" s="1" t="s">
        <v>90</v>
      </c>
      <c r="D508" s="1">
        <v>6</v>
      </c>
      <c r="E508" s="1">
        <v>12</v>
      </c>
      <c r="F508" s="1" t="s">
        <v>131</v>
      </c>
      <c r="G508" s="2">
        <v>41.6337666666666</v>
      </c>
      <c r="H508" s="6">
        <f>1+_xlfn.COUNTIFS(A:A,A508,O:O,"&lt;"&amp;O508)</f>
        <v>13</v>
      </c>
      <c r="I508" s="2">
        <f>_xlfn.AVERAGEIF(A:A,A508,G:G)</f>
        <v>50.25498333333332</v>
      </c>
      <c r="J508" s="2">
        <f t="shared" si="72"/>
        <v>-8.621216666666719</v>
      </c>
      <c r="K508" s="2">
        <f t="shared" si="73"/>
        <v>81.37878333333327</v>
      </c>
      <c r="L508" s="2">
        <f t="shared" si="74"/>
        <v>131.99011058907334</v>
      </c>
      <c r="M508" s="2">
        <f>SUMIF(A:A,A508,L:L)</f>
        <v>3777.048345050498</v>
      </c>
      <c r="N508" s="3">
        <f t="shared" si="75"/>
        <v>0.03494530610444402</v>
      </c>
      <c r="O508" s="7">
        <f t="shared" si="76"/>
        <v>28.616146529414127</v>
      </c>
      <c r="P508" s="3">
        <f t="shared" si="77"/>
      </c>
      <c r="Q508" s="3">
        <f>IF(ISNUMBER(P508),SUMIF(A:A,A508,P:P),"")</f>
      </c>
      <c r="R508" s="3">
        <f t="shared" si="78"/>
      </c>
      <c r="S508" s="8">
        <f t="shared" si="79"/>
      </c>
    </row>
    <row r="509" spans="1:19" ht="15">
      <c r="A509" s="1">
        <v>11</v>
      </c>
      <c r="B509" s="5">
        <v>0.8645833333333334</v>
      </c>
      <c r="C509" s="1" t="s">
        <v>90</v>
      </c>
      <c r="D509" s="1">
        <v>6</v>
      </c>
      <c r="E509" s="1">
        <v>13</v>
      </c>
      <c r="F509" s="1" t="s">
        <v>132</v>
      </c>
      <c r="G509" s="2">
        <v>46.1646666666666</v>
      </c>
      <c r="H509" s="6">
        <f>1+_xlfn.COUNTIFS(A:A,A509,O:O,"&lt;"&amp;O509)</f>
        <v>10</v>
      </c>
      <c r="I509" s="2">
        <f>_xlfn.AVERAGEIF(A:A,A509,G:G)</f>
        <v>50.25498333333332</v>
      </c>
      <c r="J509" s="2">
        <f t="shared" si="72"/>
        <v>-4.090316666666723</v>
      </c>
      <c r="K509" s="2">
        <f t="shared" si="73"/>
        <v>85.90968333333328</v>
      </c>
      <c r="L509" s="2">
        <f t="shared" si="74"/>
        <v>173.2232110257208</v>
      </c>
      <c r="M509" s="2">
        <f>SUMIF(A:A,A509,L:L)</f>
        <v>3777.048345050498</v>
      </c>
      <c r="N509" s="3">
        <f t="shared" si="75"/>
        <v>0.045862058200212115</v>
      </c>
      <c r="O509" s="7">
        <f t="shared" si="76"/>
        <v>21.804516396417963</v>
      </c>
      <c r="P509" s="3">
        <f t="shared" si="77"/>
      </c>
      <c r="Q509" s="3">
        <f>IF(ISNUMBER(P509),SUMIF(A:A,A509,P:P),"")</f>
      </c>
      <c r="R509" s="3">
        <f t="shared" si="78"/>
      </c>
      <c r="S509" s="8">
        <f t="shared" si="79"/>
      </c>
    </row>
    <row r="510" spans="1:19" ht="15">
      <c r="A510" s="1">
        <v>11</v>
      </c>
      <c r="B510" s="5">
        <v>0.8645833333333334</v>
      </c>
      <c r="C510" s="1" t="s">
        <v>90</v>
      </c>
      <c r="D510" s="1">
        <v>6</v>
      </c>
      <c r="E510" s="1">
        <v>14</v>
      </c>
      <c r="F510" s="1" t="s">
        <v>133</v>
      </c>
      <c r="G510" s="2">
        <v>43.6167</v>
      </c>
      <c r="H510" s="6">
        <f>1+_xlfn.COUNTIFS(A:A,A510,O:O,"&lt;"&amp;O510)</f>
        <v>12</v>
      </c>
      <c r="I510" s="2">
        <f>_xlfn.AVERAGEIF(A:A,A510,G:G)</f>
        <v>50.25498333333332</v>
      </c>
      <c r="J510" s="2">
        <f t="shared" si="72"/>
        <v>-6.6382833333333195</v>
      </c>
      <c r="K510" s="2">
        <f t="shared" si="73"/>
        <v>83.36171666666668</v>
      </c>
      <c r="L510" s="2">
        <f t="shared" si="74"/>
        <v>148.6661220493405</v>
      </c>
      <c r="M510" s="2">
        <f>SUMIF(A:A,A510,L:L)</f>
        <v>3777.048345050498</v>
      </c>
      <c r="N510" s="3">
        <f t="shared" si="75"/>
        <v>0.039360396920562285</v>
      </c>
      <c r="O510" s="7">
        <f t="shared" si="76"/>
        <v>25.406247859192433</v>
      </c>
      <c r="P510" s="3">
        <f t="shared" si="77"/>
      </c>
      <c r="Q510" s="3">
        <f>IF(ISNUMBER(P510),SUMIF(A:A,A510,P:P),"")</f>
      </c>
      <c r="R510" s="3">
        <f t="shared" si="78"/>
      </c>
      <c r="S510" s="8">
        <f t="shared" si="79"/>
      </c>
    </row>
    <row r="511" spans="1:19" ht="15">
      <c r="A511" s="1">
        <v>11</v>
      </c>
      <c r="B511" s="5">
        <v>0.8645833333333334</v>
      </c>
      <c r="C511" s="1" t="s">
        <v>90</v>
      </c>
      <c r="D511" s="1">
        <v>6</v>
      </c>
      <c r="E511" s="1">
        <v>15</v>
      </c>
      <c r="F511" s="1" t="s">
        <v>134</v>
      </c>
      <c r="G511" s="2">
        <v>20.1797333333333</v>
      </c>
      <c r="H511" s="6">
        <f>1+_xlfn.COUNTIFS(A:A,A511,O:O,"&lt;"&amp;O511)</f>
        <v>14</v>
      </c>
      <c r="I511" s="2">
        <f>_xlfn.AVERAGEIF(A:A,A511,G:G)</f>
        <v>50.25498333333332</v>
      </c>
      <c r="J511" s="2">
        <f t="shared" si="72"/>
        <v>-30.075250000000022</v>
      </c>
      <c r="K511" s="2">
        <f t="shared" si="73"/>
        <v>59.924749999999975</v>
      </c>
      <c r="L511" s="2">
        <f t="shared" si="74"/>
        <v>36.43336588600712</v>
      </c>
      <c r="M511" s="2">
        <f>SUMIF(A:A,A511,L:L)</f>
        <v>3777.048345050498</v>
      </c>
      <c r="N511" s="3">
        <f t="shared" si="75"/>
        <v>0.009645988760972562</v>
      </c>
      <c r="O511" s="7">
        <f t="shared" si="76"/>
        <v>103.6700357817102</v>
      </c>
      <c r="P511" s="3">
        <f t="shared" si="77"/>
      </c>
      <c r="Q511" s="3">
        <f>IF(ISNUMBER(P511),SUMIF(A:A,A511,P:P),"")</f>
      </c>
      <c r="R511" s="3">
        <f t="shared" si="78"/>
      </c>
      <c r="S511" s="8">
        <f t="shared" si="79"/>
      </c>
    </row>
    <row r="512" spans="1:19" ht="15">
      <c r="A512" s="1">
        <v>41</v>
      </c>
      <c r="B512" s="5">
        <v>0.875</v>
      </c>
      <c r="C512" s="1" t="s">
        <v>423</v>
      </c>
      <c r="D512" s="1">
        <v>6</v>
      </c>
      <c r="E512" s="1">
        <v>7</v>
      </c>
      <c r="F512" s="1" t="s">
        <v>442</v>
      </c>
      <c r="G512" s="2">
        <v>67.9888999999999</v>
      </c>
      <c r="H512" s="6">
        <f>1+_xlfn.COUNTIFS(A:A,A512,O:O,"&lt;"&amp;O512)</f>
        <v>1</v>
      </c>
      <c r="I512" s="2">
        <f>_xlfn.AVERAGEIF(A:A,A512,G:G)</f>
        <v>46.67065</v>
      </c>
      <c r="J512" s="2">
        <f t="shared" si="72"/>
        <v>21.3182499999999</v>
      </c>
      <c r="K512" s="2">
        <f t="shared" si="73"/>
        <v>111.31824999999989</v>
      </c>
      <c r="L512" s="2">
        <f t="shared" si="74"/>
        <v>795.598769223804</v>
      </c>
      <c r="M512" s="2">
        <f>SUMIF(A:A,A512,L:L)</f>
        <v>3324.103762572909</v>
      </c>
      <c r="N512" s="3">
        <f t="shared" si="75"/>
        <v>0.23934233888294687</v>
      </c>
      <c r="O512" s="7">
        <f t="shared" si="76"/>
        <v>4.178115767846079</v>
      </c>
      <c r="P512" s="3">
        <f t="shared" si="77"/>
        <v>0.23934233888294687</v>
      </c>
      <c r="Q512" s="3">
        <f>IF(ISNUMBER(P512),SUMIF(A:A,A512,P:P),"")</f>
        <v>0.8673721898266742</v>
      </c>
      <c r="R512" s="3">
        <f t="shared" si="78"/>
        <v>0.2759396043476726</v>
      </c>
      <c r="S512" s="8">
        <f t="shared" si="79"/>
        <v>3.62398142290601</v>
      </c>
    </row>
    <row r="513" spans="1:19" ht="15">
      <c r="A513" s="1">
        <v>41</v>
      </c>
      <c r="B513" s="5">
        <v>0.875</v>
      </c>
      <c r="C513" s="1" t="s">
        <v>423</v>
      </c>
      <c r="D513" s="1">
        <v>6</v>
      </c>
      <c r="E513" s="1">
        <v>10</v>
      </c>
      <c r="F513" s="1" t="s">
        <v>445</v>
      </c>
      <c r="G513" s="2">
        <v>57.0394333333333</v>
      </c>
      <c r="H513" s="6">
        <f>1+_xlfn.COUNTIFS(A:A,A513,O:O,"&lt;"&amp;O513)</f>
        <v>2</v>
      </c>
      <c r="I513" s="2">
        <f>_xlfn.AVERAGEIF(A:A,A513,G:G)</f>
        <v>46.67065</v>
      </c>
      <c r="J513" s="2">
        <f t="shared" si="72"/>
        <v>10.368783333333297</v>
      </c>
      <c r="K513" s="2">
        <f t="shared" si="73"/>
        <v>100.3687833333333</v>
      </c>
      <c r="L513" s="2">
        <f t="shared" si="74"/>
        <v>412.4549550775481</v>
      </c>
      <c r="M513" s="2">
        <f>SUMIF(A:A,A513,L:L)</f>
        <v>3324.103762572909</v>
      </c>
      <c r="N513" s="3">
        <f t="shared" si="75"/>
        <v>0.12408004819870648</v>
      </c>
      <c r="O513" s="7">
        <f t="shared" si="76"/>
        <v>8.059313439325573</v>
      </c>
      <c r="P513" s="3">
        <f t="shared" si="77"/>
        <v>0.12408004819870648</v>
      </c>
      <c r="Q513" s="3">
        <f>IF(ISNUMBER(P513),SUMIF(A:A,A513,P:P),"")</f>
        <v>0.8673721898266742</v>
      </c>
      <c r="R513" s="3">
        <f t="shared" si="78"/>
        <v>0.14305283205298663</v>
      </c>
      <c r="S513" s="8">
        <f t="shared" si="79"/>
        <v>6.9904243463673685</v>
      </c>
    </row>
    <row r="514" spans="1:19" ht="15">
      <c r="A514" s="1">
        <v>41</v>
      </c>
      <c r="B514" s="5">
        <v>0.875</v>
      </c>
      <c r="C514" s="1" t="s">
        <v>423</v>
      </c>
      <c r="D514" s="1">
        <v>6</v>
      </c>
      <c r="E514" s="1">
        <v>3</v>
      </c>
      <c r="F514" s="1" t="s">
        <v>439</v>
      </c>
      <c r="G514" s="2">
        <v>56.33653333333331</v>
      </c>
      <c r="H514" s="6">
        <f>1+_xlfn.COUNTIFS(A:A,A514,O:O,"&lt;"&amp;O514)</f>
        <v>3</v>
      </c>
      <c r="I514" s="2">
        <f>_xlfn.AVERAGEIF(A:A,A514,G:G)</f>
        <v>46.67065</v>
      </c>
      <c r="J514" s="2">
        <f t="shared" si="72"/>
        <v>9.665883333333305</v>
      </c>
      <c r="K514" s="2">
        <f t="shared" si="73"/>
        <v>99.66588333333331</v>
      </c>
      <c r="L514" s="2">
        <f t="shared" si="74"/>
        <v>395.421782894777</v>
      </c>
      <c r="M514" s="2">
        <f>SUMIF(A:A,A514,L:L)</f>
        <v>3324.103762572909</v>
      </c>
      <c r="N514" s="3">
        <f t="shared" si="75"/>
        <v>0.11895590846078591</v>
      </c>
      <c r="O514" s="7">
        <f t="shared" si="76"/>
        <v>8.406476087983913</v>
      </c>
      <c r="P514" s="3">
        <f t="shared" si="77"/>
        <v>0.11895590846078591</v>
      </c>
      <c r="Q514" s="3">
        <f>IF(ISNUMBER(P514),SUMIF(A:A,A514,P:P),"")</f>
        <v>0.8673721898266742</v>
      </c>
      <c r="R514" s="3">
        <f t="shared" si="78"/>
        <v>0.13714517234470786</v>
      </c>
      <c r="S514" s="8">
        <f t="shared" si="79"/>
        <v>7.291543573160181</v>
      </c>
    </row>
    <row r="515" spans="1:19" ht="15">
      <c r="A515" s="1">
        <v>41</v>
      </c>
      <c r="B515" s="5">
        <v>0.875</v>
      </c>
      <c r="C515" s="1" t="s">
        <v>423</v>
      </c>
      <c r="D515" s="1">
        <v>6</v>
      </c>
      <c r="E515" s="1">
        <v>2</v>
      </c>
      <c r="F515" s="1" t="s">
        <v>438</v>
      </c>
      <c r="G515" s="2">
        <v>55.6677333333334</v>
      </c>
      <c r="H515" s="6">
        <f>1+_xlfn.COUNTIFS(A:A,A515,O:O,"&lt;"&amp;O515)</f>
        <v>4</v>
      </c>
      <c r="I515" s="2">
        <f>_xlfn.AVERAGEIF(A:A,A515,G:G)</f>
        <v>46.67065</v>
      </c>
      <c r="J515" s="2">
        <f t="shared" si="72"/>
        <v>8.9970833333334</v>
      </c>
      <c r="K515" s="2">
        <f t="shared" si="73"/>
        <v>98.99708333333339</v>
      </c>
      <c r="L515" s="2">
        <f t="shared" si="74"/>
        <v>379.8684467428883</v>
      </c>
      <c r="M515" s="2">
        <f>SUMIF(A:A,A515,L:L)</f>
        <v>3324.103762572909</v>
      </c>
      <c r="N515" s="3">
        <f t="shared" si="75"/>
        <v>0.11427695218781742</v>
      </c>
      <c r="O515" s="7">
        <f t="shared" si="76"/>
        <v>8.750670899556996</v>
      </c>
      <c r="P515" s="3">
        <f t="shared" si="77"/>
        <v>0.11427695218781742</v>
      </c>
      <c r="Q515" s="3">
        <f>IF(ISNUMBER(P515),SUMIF(A:A,A515,P:P),"")</f>
        <v>0.8673721898266742</v>
      </c>
      <c r="R515" s="3">
        <f t="shared" si="78"/>
        <v>0.13175076804186356</v>
      </c>
      <c r="S515" s="8">
        <f t="shared" si="79"/>
        <v>7.590088580601305</v>
      </c>
    </row>
    <row r="516" spans="1:19" ht="15">
      <c r="A516" s="1">
        <v>41</v>
      </c>
      <c r="B516" s="5">
        <v>0.875</v>
      </c>
      <c r="C516" s="1" t="s">
        <v>423</v>
      </c>
      <c r="D516" s="1">
        <v>6</v>
      </c>
      <c r="E516" s="1">
        <v>9</v>
      </c>
      <c r="F516" s="1" t="s">
        <v>444</v>
      </c>
      <c r="G516" s="2">
        <v>48.5373666666667</v>
      </c>
      <c r="H516" s="6">
        <f>1+_xlfn.COUNTIFS(A:A,A516,O:O,"&lt;"&amp;O516)</f>
        <v>5</v>
      </c>
      <c r="I516" s="2">
        <f>_xlfn.AVERAGEIF(A:A,A516,G:G)</f>
        <v>46.67065</v>
      </c>
      <c r="J516" s="2">
        <f t="shared" si="72"/>
        <v>1.8667166666666972</v>
      </c>
      <c r="K516" s="2">
        <f t="shared" si="73"/>
        <v>91.86671666666669</v>
      </c>
      <c r="L516" s="2">
        <f t="shared" si="74"/>
        <v>247.64666689259928</v>
      </c>
      <c r="M516" s="2">
        <f>SUMIF(A:A,A516,L:L)</f>
        <v>3324.103762572909</v>
      </c>
      <c r="N516" s="3">
        <f t="shared" si="75"/>
        <v>0.07450028175441696</v>
      </c>
      <c r="O516" s="7">
        <f t="shared" si="76"/>
        <v>13.42276802786336</v>
      </c>
      <c r="P516" s="3">
        <f t="shared" si="77"/>
        <v>0.07450028175441696</v>
      </c>
      <c r="Q516" s="3">
        <f>IF(ISNUMBER(P516),SUMIF(A:A,A516,P:P),"")</f>
        <v>0.8673721898266742</v>
      </c>
      <c r="R516" s="3">
        <f t="shared" si="78"/>
        <v>0.08589194192322934</v>
      </c>
      <c r="S516" s="8">
        <f t="shared" si="79"/>
        <v>11.642535697863313</v>
      </c>
    </row>
    <row r="517" spans="1:19" ht="15">
      <c r="A517" s="1">
        <v>41</v>
      </c>
      <c r="B517" s="5">
        <v>0.875</v>
      </c>
      <c r="C517" s="1" t="s">
        <v>423</v>
      </c>
      <c r="D517" s="1">
        <v>6</v>
      </c>
      <c r="E517" s="1">
        <v>12</v>
      </c>
      <c r="F517" s="1" t="s">
        <v>447</v>
      </c>
      <c r="G517" s="2">
        <v>47.1747666666667</v>
      </c>
      <c r="H517" s="6">
        <f>1+_xlfn.COUNTIFS(A:A,A517,O:O,"&lt;"&amp;O517)</f>
        <v>6</v>
      </c>
      <c r="I517" s="2">
        <f>_xlfn.AVERAGEIF(A:A,A517,G:G)</f>
        <v>46.67065</v>
      </c>
      <c r="J517" s="2">
        <f t="shared" si="72"/>
        <v>0.5041166666666967</v>
      </c>
      <c r="K517" s="2">
        <f t="shared" si="73"/>
        <v>90.5041166666667</v>
      </c>
      <c r="L517" s="2">
        <f t="shared" si="74"/>
        <v>228.20560524777594</v>
      </c>
      <c r="M517" s="2">
        <f>SUMIF(A:A,A517,L:L)</f>
        <v>3324.103762572909</v>
      </c>
      <c r="N517" s="3">
        <f t="shared" si="75"/>
        <v>0.068651769483616</v>
      </c>
      <c r="O517" s="7">
        <f t="shared" si="76"/>
        <v>14.566266937062034</v>
      </c>
      <c r="P517" s="3">
        <f t="shared" si="77"/>
        <v>0.068651769483616</v>
      </c>
      <c r="Q517" s="3">
        <f>IF(ISNUMBER(P517),SUMIF(A:A,A517,P:P),"")</f>
        <v>0.8673721898266742</v>
      </c>
      <c r="R517" s="3">
        <f t="shared" si="78"/>
        <v>0.07914914760794277</v>
      </c>
      <c r="S517" s="8">
        <f t="shared" si="79"/>
        <v>12.63437485079938</v>
      </c>
    </row>
    <row r="518" spans="1:19" ht="15">
      <c r="A518" s="1">
        <v>41</v>
      </c>
      <c r="B518" s="5">
        <v>0.875</v>
      </c>
      <c r="C518" s="1" t="s">
        <v>423</v>
      </c>
      <c r="D518" s="1">
        <v>6</v>
      </c>
      <c r="E518" s="1">
        <v>4</v>
      </c>
      <c r="F518" s="1" t="s">
        <v>440</v>
      </c>
      <c r="G518" s="2">
        <v>45.316933333333395</v>
      </c>
      <c r="H518" s="6">
        <f>1+_xlfn.COUNTIFS(A:A,A518,O:O,"&lt;"&amp;O518)</f>
        <v>8</v>
      </c>
      <c r="I518" s="2">
        <f>_xlfn.AVERAGEIF(A:A,A518,G:G)</f>
        <v>46.67065</v>
      </c>
      <c r="J518" s="2">
        <f t="shared" si="72"/>
        <v>-1.3537166666666067</v>
      </c>
      <c r="K518" s="2">
        <f t="shared" si="73"/>
        <v>88.6462833333334</v>
      </c>
      <c r="L518" s="2">
        <f t="shared" si="74"/>
        <v>204.13407329444763</v>
      </c>
      <c r="M518" s="2">
        <f>SUMIF(A:A,A518,L:L)</f>
        <v>3324.103762572909</v>
      </c>
      <c r="N518" s="3">
        <f t="shared" si="75"/>
        <v>0.061410259087834436</v>
      </c>
      <c r="O518" s="7">
        <f t="shared" si="76"/>
        <v>16.28392413342062</v>
      </c>
      <c r="P518" s="3">
        <f t="shared" si="77"/>
        <v>0.061410259087834436</v>
      </c>
      <c r="Q518" s="3">
        <f>IF(ISNUMBER(P518),SUMIF(A:A,A518,P:P),"")</f>
        <v>0.8673721898266742</v>
      </c>
      <c r="R518" s="3">
        <f t="shared" si="78"/>
        <v>0.07080035515100612</v>
      </c>
      <c r="S518" s="8">
        <f t="shared" si="79"/>
        <v>14.124222934576471</v>
      </c>
    </row>
    <row r="519" spans="1:19" ht="15">
      <c r="A519" s="1">
        <v>41</v>
      </c>
      <c r="B519" s="5">
        <v>0.875</v>
      </c>
      <c r="C519" s="1" t="s">
        <v>423</v>
      </c>
      <c r="D519" s="1">
        <v>6</v>
      </c>
      <c r="E519" s="1">
        <v>6</v>
      </c>
      <c r="F519" s="1" t="s">
        <v>441</v>
      </c>
      <c r="G519" s="2">
        <v>46.5572333333333</v>
      </c>
      <c r="H519" s="6">
        <f>1+_xlfn.COUNTIFS(A:A,A519,O:O,"&lt;"&amp;O519)</f>
        <v>7</v>
      </c>
      <c r="I519" s="2">
        <f>_xlfn.AVERAGEIF(A:A,A519,G:G)</f>
        <v>46.67065</v>
      </c>
      <c r="J519" s="2">
        <f t="shared" si="72"/>
        <v>-0.11341666666670136</v>
      </c>
      <c r="K519" s="2">
        <f t="shared" si="73"/>
        <v>89.8865833333333</v>
      </c>
      <c r="L519" s="2">
        <f t="shared" si="74"/>
        <v>219.9048603801111</v>
      </c>
      <c r="M519" s="2">
        <f>SUMIF(A:A,A519,L:L)</f>
        <v>3324.103762572909</v>
      </c>
      <c r="N519" s="3">
        <f t="shared" si="75"/>
        <v>0.06615463177055016</v>
      </c>
      <c r="O519" s="7">
        <f t="shared" si="76"/>
        <v>15.116099556995293</v>
      </c>
      <c r="P519" s="3">
        <f t="shared" si="77"/>
        <v>0.06615463177055016</v>
      </c>
      <c r="Q519" s="3">
        <f>IF(ISNUMBER(P519),SUMIF(A:A,A519,P:P),"")</f>
        <v>0.8673721898266742</v>
      </c>
      <c r="R519" s="3">
        <f t="shared" si="78"/>
        <v>0.07627017853059105</v>
      </c>
      <c r="S519" s="8">
        <f t="shared" si="79"/>
        <v>13.111284374389028</v>
      </c>
    </row>
    <row r="520" spans="1:19" ht="15">
      <c r="A520" s="1">
        <v>41</v>
      </c>
      <c r="B520" s="5">
        <v>0.875</v>
      </c>
      <c r="C520" s="1" t="s">
        <v>423</v>
      </c>
      <c r="D520" s="1">
        <v>6</v>
      </c>
      <c r="E520" s="1">
        <v>8</v>
      </c>
      <c r="F520" s="1" t="s">
        <v>443</v>
      </c>
      <c r="G520" s="2">
        <v>39.2595666666667</v>
      </c>
      <c r="H520" s="6">
        <f>1+_xlfn.COUNTIFS(A:A,A520,O:O,"&lt;"&amp;O520)</f>
        <v>10</v>
      </c>
      <c r="I520" s="2">
        <f>_xlfn.AVERAGEIF(A:A,A520,G:G)</f>
        <v>46.67065</v>
      </c>
      <c r="J520" s="2">
        <f t="shared" si="72"/>
        <v>-7.411083333333302</v>
      </c>
      <c r="K520" s="2">
        <f t="shared" si="73"/>
        <v>82.5889166666667</v>
      </c>
      <c r="L520" s="2">
        <f t="shared" si="74"/>
        <v>141.93014500837057</v>
      </c>
      <c r="M520" s="2">
        <f>SUMIF(A:A,A520,L:L)</f>
        <v>3324.103762572909</v>
      </c>
      <c r="N520" s="3">
        <f t="shared" si="75"/>
        <v>0.04269726673589587</v>
      </c>
      <c r="O520" s="7">
        <f t="shared" si="76"/>
        <v>23.420702926618333</v>
      </c>
      <c r="P520" s="3">
        <f t="shared" si="77"/>
      </c>
      <c r="Q520" s="3">
        <f>IF(ISNUMBER(P520),SUMIF(A:A,A520,P:P),"")</f>
      </c>
      <c r="R520" s="3">
        <f t="shared" si="78"/>
      </c>
      <c r="S520" s="8">
        <f t="shared" si="79"/>
      </c>
    </row>
    <row r="521" spans="1:19" ht="15">
      <c r="A521" s="1">
        <v>41</v>
      </c>
      <c r="B521" s="5">
        <v>0.875</v>
      </c>
      <c r="C521" s="1" t="s">
        <v>423</v>
      </c>
      <c r="D521" s="1">
        <v>6</v>
      </c>
      <c r="E521" s="1">
        <v>11</v>
      </c>
      <c r="F521" s="1" t="s">
        <v>446</v>
      </c>
      <c r="G521" s="2">
        <v>40.9931333333333</v>
      </c>
      <c r="H521" s="6">
        <f>1+_xlfn.COUNTIFS(A:A,A521,O:O,"&lt;"&amp;O521)</f>
        <v>9</v>
      </c>
      <c r="I521" s="2">
        <f>_xlfn.AVERAGEIF(A:A,A521,G:G)</f>
        <v>46.67065</v>
      </c>
      <c r="J521" s="2">
        <f t="shared" si="72"/>
        <v>-5.677516666666705</v>
      </c>
      <c r="K521" s="2">
        <f t="shared" si="73"/>
        <v>84.3224833333333</v>
      </c>
      <c r="L521" s="2">
        <f t="shared" si="74"/>
        <v>157.487958283504</v>
      </c>
      <c r="M521" s="2">
        <f>SUMIF(A:A,A521,L:L)</f>
        <v>3324.103762572909</v>
      </c>
      <c r="N521" s="3">
        <f t="shared" si="75"/>
        <v>0.04737756987513706</v>
      </c>
      <c r="O521" s="7">
        <f t="shared" si="76"/>
        <v>21.10703446030445</v>
      </c>
      <c r="P521" s="3">
        <f t="shared" si="77"/>
      </c>
      <c r="Q521" s="3">
        <f>IF(ISNUMBER(P521),SUMIF(A:A,A521,P:P),"")</f>
      </c>
      <c r="R521" s="3">
        <f t="shared" si="78"/>
      </c>
      <c r="S521" s="8">
        <f t="shared" si="79"/>
      </c>
    </row>
    <row r="522" spans="1:19" ht="15">
      <c r="A522" s="1">
        <v>41</v>
      </c>
      <c r="B522" s="5">
        <v>0.875</v>
      </c>
      <c r="C522" s="1" t="s">
        <v>423</v>
      </c>
      <c r="D522" s="1">
        <v>6</v>
      </c>
      <c r="E522" s="1">
        <v>13</v>
      </c>
      <c r="F522" s="1" t="s">
        <v>448</v>
      </c>
      <c r="G522" s="2">
        <v>29.0334666666667</v>
      </c>
      <c r="H522" s="6">
        <f>1+_xlfn.COUNTIFS(A:A,A522,O:O,"&lt;"&amp;O522)</f>
        <v>11</v>
      </c>
      <c r="I522" s="2">
        <f>_xlfn.AVERAGEIF(A:A,A522,G:G)</f>
        <v>46.67065</v>
      </c>
      <c r="J522" s="2">
        <f t="shared" si="72"/>
        <v>-17.6371833333333</v>
      </c>
      <c r="K522" s="2">
        <f t="shared" si="73"/>
        <v>72.3628166666667</v>
      </c>
      <c r="L522" s="2">
        <f t="shared" si="74"/>
        <v>76.84335506898096</v>
      </c>
      <c r="M522" s="2">
        <f>SUMIF(A:A,A522,L:L)</f>
        <v>3324.103762572909</v>
      </c>
      <c r="N522" s="3">
        <f t="shared" si="75"/>
        <v>0.02311701455718187</v>
      </c>
      <c r="O522" s="7">
        <f t="shared" si="76"/>
        <v>43.258181004576365</v>
      </c>
      <c r="P522" s="3">
        <f t="shared" si="77"/>
      </c>
      <c r="Q522" s="3">
        <f>IF(ISNUMBER(P522),SUMIF(A:A,A522,P:P),"")</f>
      </c>
      <c r="R522" s="3">
        <f t="shared" si="78"/>
      </c>
      <c r="S522" s="8">
        <f t="shared" si="79"/>
      </c>
    </row>
    <row r="523" spans="1:19" ht="15">
      <c r="A523" s="1">
        <v>41</v>
      </c>
      <c r="B523" s="5">
        <v>0.875</v>
      </c>
      <c r="C523" s="1" t="s">
        <v>423</v>
      </c>
      <c r="D523" s="1">
        <v>6</v>
      </c>
      <c r="E523" s="1">
        <v>14</v>
      </c>
      <c r="F523" s="1" t="s">
        <v>449</v>
      </c>
      <c r="G523" s="2">
        <v>26.1427333333333</v>
      </c>
      <c r="H523" s="6">
        <f>1+_xlfn.COUNTIFS(A:A,A523,O:O,"&lt;"&amp;O523)</f>
        <v>12</v>
      </c>
      <c r="I523" s="2">
        <f>_xlfn.AVERAGEIF(A:A,A523,G:G)</f>
        <v>46.67065</v>
      </c>
      <c r="J523" s="2">
        <f t="shared" si="72"/>
        <v>-20.5279166666667</v>
      </c>
      <c r="K523" s="2">
        <f t="shared" si="73"/>
        <v>69.4720833333333</v>
      </c>
      <c r="L523" s="2">
        <f t="shared" si="74"/>
        <v>64.60714445810183</v>
      </c>
      <c r="M523" s="2">
        <f>SUMIF(A:A,A523,L:L)</f>
        <v>3324.103762572909</v>
      </c>
      <c r="N523" s="3">
        <f t="shared" si="75"/>
        <v>0.019435959005110862</v>
      </c>
      <c r="O523" s="7">
        <f t="shared" si="76"/>
        <v>51.45102434806746</v>
      </c>
      <c r="P523" s="3">
        <f t="shared" si="77"/>
      </c>
      <c r="Q523" s="3">
        <f>IF(ISNUMBER(P523),SUMIF(A:A,A523,P:P),"")</f>
      </c>
      <c r="R523" s="3">
        <f t="shared" si="78"/>
      </c>
      <c r="S523" s="8">
        <f t="shared" si="79"/>
      </c>
    </row>
    <row r="524" spans="1:19" ht="15">
      <c r="A524" s="1">
        <v>12</v>
      </c>
      <c r="B524" s="5">
        <v>0.8854166666666666</v>
      </c>
      <c r="C524" s="1" t="s">
        <v>90</v>
      </c>
      <c r="D524" s="1">
        <v>7</v>
      </c>
      <c r="E524" s="1">
        <v>5</v>
      </c>
      <c r="F524" s="1" t="s">
        <v>138</v>
      </c>
      <c r="G524" s="2">
        <v>67.2998999999999</v>
      </c>
      <c r="H524" s="6">
        <f>1+_xlfn.COUNTIFS(A:A,A524,O:O,"&lt;"&amp;O524)</f>
        <v>1</v>
      </c>
      <c r="I524" s="2">
        <f>_xlfn.AVERAGEIF(A:A,A524,G:G)</f>
        <v>49.11935641025639</v>
      </c>
      <c r="J524" s="2">
        <f t="shared" si="72"/>
        <v>18.180543589743507</v>
      </c>
      <c r="K524" s="2">
        <f t="shared" si="73"/>
        <v>108.18054358974351</v>
      </c>
      <c r="L524" s="2">
        <f t="shared" si="74"/>
        <v>659.0718882220499</v>
      </c>
      <c r="M524" s="2">
        <f>SUMIF(A:A,A524,L:L)</f>
        <v>3926.7885731024357</v>
      </c>
      <c r="N524" s="3">
        <f t="shared" si="75"/>
        <v>0.16783992210238538</v>
      </c>
      <c r="O524" s="7">
        <f t="shared" si="76"/>
        <v>5.958058055996844</v>
      </c>
      <c r="P524" s="3">
        <f t="shared" si="77"/>
        <v>0.16783992210238538</v>
      </c>
      <c r="Q524" s="3">
        <f>IF(ISNUMBER(P524),SUMIF(A:A,A524,P:P),"")</f>
        <v>0.8635886082054687</v>
      </c>
      <c r="R524" s="3">
        <f t="shared" si="78"/>
        <v>0.19435170926021778</v>
      </c>
      <c r="S524" s="8">
        <f t="shared" si="79"/>
        <v>5.145311064185695</v>
      </c>
    </row>
    <row r="525" spans="1:19" ht="15">
      <c r="A525" s="1">
        <v>12</v>
      </c>
      <c r="B525" s="5">
        <v>0.8854166666666666</v>
      </c>
      <c r="C525" s="1" t="s">
        <v>90</v>
      </c>
      <c r="D525" s="1">
        <v>7</v>
      </c>
      <c r="E525" s="1">
        <v>4</v>
      </c>
      <c r="F525" s="1" t="s">
        <v>137</v>
      </c>
      <c r="G525" s="2">
        <v>64.991</v>
      </c>
      <c r="H525" s="6">
        <f>1+_xlfn.COUNTIFS(A:A,A525,O:O,"&lt;"&amp;O525)</f>
        <v>2</v>
      </c>
      <c r="I525" s="2">
        <f>_xlfn.AVERAGEIF(A:A,A525,G:G)</f>
        <v>49.11935641025639</v>
      </c>
      <c r="J525" s="2">
        <f t="shared" si="72"/>
        <v>15.871643589743613</v>
      </c>
      <c r="K525" s="2">
        <f t="shared" si="73"/>
        <v>105.87164358974361</v>
      </c>
      <c r="L525" s="2">
        <f t="shared" si="74"/>
        <v>573.8101631422762</v>
      </c>
      <c r="M525" s="2">
        <f>SUMIF(A:A,A525,L:L)</f>
        <v>3926.7885731024357</v>
      </c>
      <c r="N525" s="3">
        <f t="shared" si="75"/>
        <v>0.14612708386510515</v>
      </c>
      <c r="O525" s="7">
        <f t="shared" si="76"/>
        <v>6.843358353220364</v>
      </c>
      <c r="P525" s="3">
        <f t="shared" si="77"/>
        <v>0.14612708386510515</v>
      </c>
      <c r="Q525" s="3">
        <f>IF(ISNUMBER(P525),SUMIF(A:A,A525,P:P),"")</f>
        <v>0.8635886082054687</v>
      </c>
      <c r="R525" s="3">
        <f t="shared" si="78"/>
        <v>0.16920913786572084</v>
      </c>
      <c r="S525" s="8">
        <f t="shared" si="79"/>
        <v>5.909846315708843</v>
      </c>
    </row>
    <row r="526" spans="1:19" ht="15">
      <c r="A526" s="1">
        <v>12</v>
      </c>
      <c r="B526" s="5">
        <v>0.8854166666666666</v>
      </c>
      <c r="C526" s="1" t="s">
        <v>90</v>
      </c>
      <c r="D526" s="1">
        <v>7</v>
      </c>
      <c r="E526" s="1">
        <v>3</v>
      </c>
      <c r="F526" s="1" t="s">
        <v>136</v>
      </c>
      <c r="G526" s="2">
        <v>63.491866666666596</v>
      </c>
      <c r="H526" s="6">
        <f>1+_xlfn.COUNTIFS(A:A,A526,O:O,"&lt;"&amp;O526)</f>
        <v>3</v>
      </c>
      <c r="I526" s="2">
        <f>_xlfn.AVERAGEIF(A:A,A526,G:G)</f>
        <v>49.11935641025639</v>
      </c>
      <c r="J526" s="2">
        <f t="shared" si="72"/>
        <v>14.372510256410209</v>
      </c>
      <c r="K526" s="2">
        <f t="shared" si="73"/>
        <v>104.37251025641021</v>
      </c>
      <c r="L526" s="2">
        <f t="shared" si="74"/>
        <v>524.4502732264584</v>
      </c>
      <c r="M526" s="2">
        <f>SUMIF(A:A,A526,L:L)</f>
        <v>3926.7885731024357</v>
      </c>
      <c r="N526" s="3">
        <f t="shared" si="75"/>
        <v>0.13355704374277177</v>
      </c>
      <c r="O526" s="7">
        <f t="shared" si="76"/>
        <v>7.487437367406696</v>
      </c>
      <c r="P526" s="3">
        <f t="shared" si="77"/>
        <v>0.13355704374277177</v>
      </c>
      <c r="Q526" s="3">
        <f>IF(ISNUMBER(P526),SUMIF(A:A,A526,P:P),"")</f>
        <v>0.8635886082054687</v>
      </c>
      <c r="R526" s="3">
        <f t="shared" si="78"/>
        <v>0.15465354970383688</v>
      </c>
      <c r="S526" s="8">
        <f t="shared" si="79"/>
        <v>6.466065615144367</v>
      </c>
    </row>
    <row r="527" spans="1:19" ht="15">
      <c r="A527" s="1">
        <v>12</v>
      </c>
      <c r="B527" s="5">
        <v>0.8854166666666666</v>
      </c>
      <c r="C527" s="1" t="s">
        <v>90</v>
      </c>
      <c r="D527" s="1">
        <v>7</v>
      </c>
      <c r="E527" s="1">
        <v>7</v>
      </c>
      <c r="F527" s="1" t="s">
        <v>140</v>
      </c>
      <c r="G527" s="2">
        <v>60.0246333333333</v>
      </c>
      <c r="H527" s="6">
        <f>1+_xlfn.COUNTIFS(A:A,A527,O:O,"&lt;"&amp;O527)</f>
        <v>4</v>
      </c>
      <c r="I527" s="2">
        <f>_xlfn.AVERAGEIF(A:A,A527,G:G)</f>
        <v>49.11935641025639</v>
      </c>
      <c r="J527" s="2">
        <f t="shared" si="72"/>
        <v>10.905276923076912</v>
      </c>
      <c r="K527" s="2">
        <f t="shared" si="73"/>
        <v>100.90527692307691</v>
      </c>
      <c r="L527" s="2">
        <f t="shared" si="74"/>
        <v>425.947719851354</v>
      </c>
      <c r="M527" s="2">
        <f>SUMIF(A:A,A527,L:L)</f>
        <v>3926.7885731024357</v>
      </c>
      <c r="N527" s="3">
        <f t="shared" si="75"/>
        <v>0.1084722826100173</v>
      </c>
      <c r="O527" s="7">
        <f t="shared" si="76"/>
        <v>9.218944931722595</v>
      </c>
      <c r="P527" s="3">
        <f t="shared" si="77"/>
        <v>0.1084722826100173</v>
      </c>
      <c r="Q527" s="3">
        <f>IF(ISNUMBER(P527),SUMIF(A:A,A527,P:P),"")</f>
        <v>0.8635886082054687</v>
      </c>
      <c r="R527" s="3">
        <f t="shared" si="78"/>
        <v>0.12560643063069343</v>
      </c>
      <c r="S527" s="8">
        <f t="shared" si="79"/>
        <v>7.961375822709176</v>
      </c>
    </row>
    <row r="528" spans="1:19" ht="15">
      <c r="A528" s="1">
        <v>12</v>
      </c>
      <c r="B528" s="5">
        <v>0.8854166666666666</v>
      </c>
      <c r="C528" s="1" t="s">
        <v>90</v>
      </c>
      <c r="D528" s="1">
        <v>7</v>
      </c>
      <c r="E528" s="1">
        <v>2</v>
      </c>
      <c r="F528" s="1" t="s">
        <v>135</v>
      </c>
      <c r="G528" s="2">
        <v>59.319666666666606</v>
      </c>
      <c r="H528" s="6">
        <f>1+_xlfn.COUNTIFS(A:A,A528,O:O,"&lt;"&amp;O528)</f>
        <v>5</v>
      </c>
      <c r="I528" s="2">
        <f>_xlfn.AVERAGEIF(A:A,A528,G:G)</f>
        <v>49.11935641025639</v>
      </c>
      <c r="J528" s="2">
        <f t="shared" si="72"/>
        <v>10.20031025641022</v>
      </c>
      <c r="K528" s="2">
        <f t="shared" si="73"/>
        <v>100.20031025641022</v>
      </c>
      <c r="L528" s="2">
        <f t="shared" si="74"/>
        <v>408.30670314024627</v>
      </c>
      <c r="M528" s="2">
        <f>SUMIF(A:A,A528,L:L)</f>
        <v>3926.7885731024357</v>
      </c>
      <c r="N528" s="3">
        <f t="shared" si="75"/>
        <v>0.10397980322573253</v>
      </c>
      <c r="O528" s="7">
        <f t="shared" si="76"/>
        <v>9.617252283398473</v>
      </c>
      <c r="P528" s="3">
        <f t="shared" si="77"/>
        <v>0.10397980322573253</v>
      </c>
      <c r="Q528" s="3">
        <f>IF(ISNUMBER(P528),SUMIF(A:A,A528,P:P),"")</f>
        <v>0.8635886082054687</v>
      </c>
      <c r="R528" s="3">
        <f t="shared" si="78"/>
        <v>0.12040432474184884</v>
      </c>
      <c r="S528" s="8">
        <f t="shared" si="79"/>
        <v>8.305349514180953</v>
      </c>
    </row>
    <row r="529" spans="1:19" ht="15">
      <c r="A529" s="1">
        <v>12</v>
      </c>
      <c r="B529" s="5">
        <v>0.8854166666666666</v>
      </c>
      <c r="C529" s="1" t="s">
        <v>90</v>
      </c>
      <c r="D529" s="1">
        <v>7</v>
      </c>
      <c r="E529" s="1">
        <v>9</v>
      </c>
      <c r="F529" s="1" t="s">
        <v>142</v>
      </c>
      <c r="G529" s="2">
        <v>54.4076666666666</v>
      </c>
      <c r="H529" s="6">
        <f>1+_xlfn.COUNTIFS(A:A,A529,O:O,"&lt;"&amp;O529)</f>
        <v>6</v>
      </c>
      <c r="I529" s="2">
        <f>_xlfn.AVERAGEIF(A:A,A529,G:G)</f>
        <v>49.11935641025639</v>
      </c>
      <c r="J529" s="2">
        <f t="shared" si="72"/>
        <v>5.288310256410213</v>
      </c>
      <c r="K529" s="2">
        <f t="shared" si="73"/>
        <v>95.28831025641021</v>
      </c>
      <c r="L529" s="2">
        <f t="shared" si="74"/>
        <v>304.0823690063845</v>
      </c>
      <c r="M529" s="2">
        <f>SUMIF(A:A,A529,L:L)</f>
        <v>3926.7885731024357</v>
      </c>
      <c r="N529" s="3">
        <f t="shared" si="75"/>
        <v>0.07743792754447645</v>
      </c>
      <c r="O529" s="7">
        <f t="shared" si="76"/>
        <v>12.913568734463487</v>
      </c>
      <c r="P529" s="3">
        <f t="shared" si="77"/>
        <v>0.07743792754447645</v>
      </c>
      <c r="Q529" s="3">
        <f>IF(ISNUMBER(P529),SUMIF(A:A,A529,P:P),"")</f>
        <v>0.8635886082054687</v>
      </c>
      <c r="R529" s="3">
        <f t="shared" si="78"/>
        <v>0.08966992710266516</v>
      </c>
      <c r="S529" s="8">
        <f t="shared" si="79"/>
        <v>11.15201085036098</v>
      </c>
    </row>
    <row r="530" spans="1:19" ht="15">
      <c r="A530" s="1">
        <v>12</v>
      </c>
      <c r="B530" s="5">
        <v>0.8854166666666666</v>
      </c>
      <c r="C530" s="1" t="s">
        <v>90</v>
      </c>
      <c r="D530" s="1">
        <v>7</v>
      </c>
      <c r="E530" s="1">
        <v>6</v>
      </c>
      <c r="F530" s="1" t="s">
        <v>139</v>
      </c>
      <c r="G530" s="2">
        <v>53.17079999999999</v>
      </c>
      <c r="H530" s="6">
        <f>1+_xlfn.COUNTIFS(A:A,A530,O:O,"&lt;"&amp;O530)</f>
        <v>7</v>
      </c>
      <c r="I530" s="2">
        <f>_xlfn.AVERAGEIF(A:A,A530,G:G)</f>
        <v>49.11935641025639</v>
      </c>
      <c r="J530" s="2">
        <f t="shared" si="72"/>
        <v>4.051443589743606</v>
      </c>
      <c r="K530" s="2">
        <f t="shared" si="73"/>
        <v>94.0514435897436</v>
      </c>
      <c r="L530" s="2">
        <f t="shared" si="74"/>
        <v>282.3328277879087</v>
      </c>
      <c r="M530" s="2">
        <f>SUMIF(A:A,A530,L:L)</f>
        <v>3926.7885731024357</v>
      </c>
      <c r="N530" s="3">
        <f t="shared" si="75"/>
        <v>0.07189916710103038</v>
      </c>
      <c r="O530" s="7">
        <f t="shared" si="76"/>
        <v>13.908366957781755</v>
      </c>
      <c r="P530" s="3">
        <f t="shared" si="77"/>
        <v>0.07189916710103038</v>
      </c>
      <c r="Q530" s="3">
        <f>IF(ISNUMBER(P530),SUMIF(A:A,A530,P:P),"")</f>
        <v>0.8635886082054687</v>
      </c>
      <c r="R530" s="3">
        <f t="shared" si="78"/>
        <v>0.08325627088856158</v>
      </c>
      <c r="S530" s="8">
        <f t="shared" si="79"/>
        <v>12.011107263481676</v>
      </c>
    </row>
    <row r="531" spans="1:19" ht="15">
      <c r="A531" s="1">
        <v>12</v>
      </c>
      <c r="B531" s="5">
        <v>0.8854166666666666</v>
      </c>
      <c r="C531" s="1" t="s">
        <v>90</v>
      </c>
      <c r="D531" s="1">
        <v>7</v>
      </c>
      <c r="E531" s="1">
        <v>10</v>
      </c>
      <c r="F531" s="1" t="s">
        <v>143</v>
      </c>
      <c r="G531" s="2">
        <v>48.4842333333334</v>
      </c>
      <c r="H531" s="6">
        <f>1+_xlfn.COUNTIFS(A:A,A531,O:O,"&lt;"&amp;O531)</f>
        <v>8</v>
      </c>
      <c r="I531" s="2">
        <f>_xlfn.AVERAGEIF(A:A,A531,G:G)</f>
        <v>49.11935641025639</v>
      </c>
      <c r="J531" s="2">
        <f t="shared" si="72"/>
        <v>-0.6351230769229872</v>
      </c>
      <c r="K531" s="2">
        <f t="shared" si="73"/>
        <v>89.36487692307702</v>
      </c>
      <c r="L531" s="2">
        <f t="shared" si="74"/>
        <v>213.1279341859931</v>
      </c>
      <c r="M531" s="2">
        <f>SUMIF(A:A,A531,L:L)</f>
        <v>3926.7885731024357</v>
      </c>
      <c r="N531" s="3">
        <f t="shared" si="75"/>
        <v>0.054275378013949764</v>
      </c>
      <c r="O531" s="7">
        <f t="shared" si="76"/>
        <v>18.424560760184512</v>
      </c>
      <c r="P531" s="3">
        <f t="shared" si="77"/>
        <v>0.054275378013949764</v>
      </c>
      <c r="Q531" s="3">
        <f>IF(ISNUMBER(P531),SUMIF(A:A,A531,P:P),"")</f>
        <v>0.8635886082054687</v>
      </c>
      <c r="R531" s="3">
        <f t="shared" si="78"/>
        <v>0.06284864980645545</v>
      </c>
      <c r="S531" s="8">
        <f t="shared" si="79"/>
        <v>15.911240783684836</v>
      </c>
    </row>
    <row r="532" spans="1:19" ht="15">
      <c r="A532" s="1">
        <v>12</v>
      </c>
      <c r="B532" s="5">
        <v>0.8854166666666666</v>
      </c>
      <c r="C532" s="1" t="s">
        <v>90</v>
      </c>
      <c r="D532" s="1">
        <v>7</v>
      </c>
      <c r="E532" s="1">
        <v>8</v>
      </c>
      <c r="F532" s="1" t="s">
        <v>141</v>
      </c>
      <c r="G532" s="2">
        <v>44.6651666666666</v>
      </c>
      <c r="H532" s="6">
        <f>1+_xlfn.COUNTIFS(A:A,A532,O:O,"&lt;"&amp;O532)</f>
        <v>10</v>
      </c>
      <c r="I532" s="2">
        <f>_xlfn.AVERAGEIF(A:A,A532,G:G)</f>
        <v>49.11935641025639</v>
      </c>
      <c r="J532" s="2">
        <f t="shared" si="72"/>
        <v>-4.454189743589787</v>
      </c>
      <c r="K532" s="2">
        <f t="shared" si="73"/>
        <v>85.54581025641022</v>
      </c>
      <c r="L532" s="2">
        <f t="shared" si="74"/>
        <v>169.48232013373845</v>
      </c>
      <c r="M532" s="2">
        <f>SUMIF(A:A,A532,L:L)</f>
        <v>3926.7885731024357</v>
      </c>
      <c r="N532" s="3">
        <f t="shared" si="75"/>
        <v>0.04316054123582102</v>
      </c>
      <c r="O532" s="7">
        <f t="shared" si="76"/>
        <v>23.16931093463795</v>
      </c>
      <c r="P532" s="3">
        <f t="shared" si="77"/>
      </c>
      <c r="Q532" s="3">
        <f>IF(ISNUMBER(P532),SUMIF(A:A,A532,P:P),"")</f>
      </c>
      <c r="R532" s="3">
        <f t="shared" si="78"/>
      </c>
      <c r="S532" s="8">
        <f t="shared" si="79"/>
      </c>
    </row>
    <row r="533" spans="1:19" ht="15">
      <c r="A533" s="1">
        <v>12</v>
      </c>
      <c r="B533" s="5">
        <v>0.8854166666666666</v>
      </c>
      <c r="C533" s="1" t="s">
        <v>90</v>
      </c>
      <c r="D533" s="1">
        <v>7</v>
      </c>
      <c r="E533" s="1">
        <v>12</v>
      </c>
      <c r="F533" s="1" t="s">
        <v>144</v>
      </c>
      <c r="G533" s="2">
        <v>34.435300000000005</v>
      </c>
      <c r="H533" s="6">
        <f>1+_xlfn.COUNTIFS(A:A,A533,O:O,"&lt;"&amp;O533)</f>
        <v>11</v>
      </c>
      <c r="I533" s="2">
        <f>_xlfn.AVERAGEIF(A:A,A533,G:G)</f>
        <v>49.11935641025639</v>
      </c>
      <c r="J533" s="2">
        <f t="shared" si="72"/>
        <v>-14.684056410256382</v>
      </c>
      <c r="K533" s="2">
        <f t="shared" si="73"/>
        <v>75.31594358974363</v>
      </c>
      <c r="L533" s="2">
        <f t="shared" si="74"/>
        <v>91.7398280991794</v>
      </c>
      <c r="M533" s="2">
        <f>SUMIF(A:A,A533,L:L)</f>
        <v>3926.7885731024357</v>
      </c>
      <c r="N533" s="3">
        <f t="shared" si="75"/>
        <v>0.023362558587334017</v>
      </c>
      <c r="O533" s="7">
        <f t="shared" si="76"/>
        <v>42.803530968656354</v>
      </c>
      <c r="P533" s="3">
        <f t="shared" si="77"/>
      </c>
      <c r="Q533" s="3">
        <f>IF(ISNUMBER(P533),SUMIF(A:A,A533,P:P),"")</f>
      </c>
      <c r="R533" s="3">
        <f t="shared" si="78"/>
      </c>
      <c r="S533" s="8">
        <f t="shared" si="79"/>
      </c>
    </row>
    <row r="534" spans="1:19" ht="15">
      <c r="A534" s="1">
        <v>12</v>
      </c>
      <c r="B534" s="5">
        <v>0.8854166666666666</v>
      </c>
      <c r="C534" s="1" t="s">
        <v>90</v>
      </c>
      <c r="D534" s="1">
        <v>7</v>
      </c>
      <c r="E534" s="1">
        <v>13</v>
      </c>
      <c r="F534" s="1" t="s">
        <v>145</v>
      </c>
      <c r="G534" s="2">
        <v>46.1627333333333</v>
      </c>
      <c r="H534" s="6">
        <f>1+_xlfn.COUNTIFS(A:A,A534,O:O,"&lt;"&amp;O534)</f>
        <v>9</v>
      </c>
      <c r="I534" s="2">
        <f>_xlfn.AVERAGEIF(A:A,A534,G:G)</f>
        <v>49.11935641025639</v>
      </c>
      <c r="J534" s="2">
        <f t="shared" si="72"/>
        <v>-2.956623076923087</v>
      </c>
      <c r="K534" s="2">
        <f t="shared" si="73"/>
        <v>87.04337692307692</v>
      </c>
      <c r="L534" s="2">
        <f t="shared" si="74"/>
        <v>185.41612350273826</v>
      </c>
      <c r="M534" s="2">
        <f>SUMIF(A:A,A534,L:L)</f>
        <v>3926.7885731024357</v>
      </c>
      <c r="N534" s="3">
        <f t="shared" si="75"/>
        <v>0.04721825992180848</v>
      </c>
      <c r="O534" s="7">
        <f t="shared" si="76"/>
        <v>21.178247602854473</v>
      </c>
      <c r="P534" s="3">
        <f t="shared" si="77"/>
      </c>
      <c r="Q534" s="3">
        <f>IF(ISNUMBER(P534),SUMIF(A:A,A534,P:P),"")</f>
      </c>
      <c r="R534" s="3">
        <f t="shared" si="78"/>
      </c>
      <c r="S534" s="8">
        <f t="shared" si="79"/>
      </c>
    </row>
    <row r="535" spans="1:19" ht="15">
      <c r="A535" s="1">
        <v>12</v>
      </c>
      <c r="B535" s="5">
        <v>0.8854166666666666</v>
      </c>
      <c r="C535" s="1" t="s">
        <v>90</v>
      </c>
      <c r="D535" s="1">
        <v>7</v>
      </c>
      <c r="E535" s="1">
        <v>14</v>
      </c>
      <c r="F535" s="1" t="s">
        <v>146</v>
      </c>
      <c r="G535" s="2">
        <v>27.8017666666667</v>
      </c>
      <c r="H535" s="6">
        <f>1+_xlfn.COUNTIFS(A:A,A535,O:O,"&lt;"&amp;O535)</f>
        <v>12</v>
      </c>
      <c r="I535" s="2">
        <f>_xlfn.AVERAGEIF(A:A,A535,G:G)</f>
        <v>49.11935641025639</v>
      </c>
      <c r="J535" s="2">
        <f t="shared" si="72"/>
        <v>-21.317589743589686</v>
      </c>
      <c r="K535" s="2">
        <f t="shared" si="73"/>
        <v>68.68241025641032</v>
      </c>
      <c r="L535" s="2">
        <f t="shared" si="74"/>
        <v>61.61741954498818</v>
      </c>
      <c r="M535" s="2">
        <f>SUMIF(A:A,A535,L:L)</f>
        <v>3926.7885731024357</v>
      </c>
      <c r="N535" s="3">
        <f t="shared" si="75"/>
        <v>0.015691555172349433</v>
      </c>
      <c r="O535" s="7">
        <f t="shared" si="76"/>
        <v>63.728546279602064</v>
      </c>
      <c r="P535" s="3">
        <f t="shared" si="77"/>
      </c>
      <c r="Q535" s="3">
        <f>IF(ISNUMBER(P535),SUMIF(A:A,A535,P:P),"")</f>
      </c>
      <c r="R535" s="3">
        <f t="shared" si="78"/>
      </c>
      <c r="S535" s="8">
        <f t="shared" si="79"/>
      </c>
    </row>
    <row r="536" spans="1:19" ht="15">
      <c r="A536" s="1">
        <v>12</v>
      </c>
      <c r="B536" s="5">
        <v>0.8854166666666666</v>
      </c>
      <c r="C536" s="1" t="s">
        <v>90</v>
      </c>
      <c r="D536" s="1">
        <v>7</v>
      </c>
      <c r="E536" s="1">
        <v>15</v>
      </c>
      <c r="F536" s="1" t="s">
        <v>147</v>
      </c>
      <c r="G536" s="2">
        <v>14.2969</v>
      </c>
      <c r="H536" s="6">
        <f>1+_xlfn.COUNTIFS(A:A,A536,O:O,"&lt;"&amp;O536)</f>
        <v>13</v>
      </c>
      <c r="I536" s="2">
        <f>_xlfn.AVERAGEIF(A:A,A536,G:G)</f>
        <v>49.11935641025639</v>
      </c>
      <c r="J536" s="2">
        <f t="shared" si="72"/>
        <v>-34.822456410256386</v>
      </c>
      <c r="K536" s="2">
        <f t="shared" si="73"/>
        <v>55.177543589743614</v>
      </c>
      <c r="L536" s="2">
        <f t="shared" si="74"/>
        <v>27.40300325912081</v>
      </c>
      <c r="M536" s="2">
        <f>SUMIF(A:A,A536,L:L)</f>
        <v>3926.7885731024357</v>
      </c>
      <c r="N536" s="3">
        <f t="shared" si="75"/>
        <v>0.006978476877218406</v>
      </c>
      <c r="O536" s="7">
        <f t="shared" si="76"/>
        <v>143.29774499426242</v>
      </c>
      <c r="P536" s="3">
        <f t="shared" si="77"/>
      </c>
      <c r="Q536" s="3">
        <f>IF(ISNUMBER(P536),SUMIF(A:A,A536,P:P),"")</f>
      </c>
      <c r="R536" s="3">
        <f t="shared" si="78"/>
      </c>
      <c r="S536" s="8">
        <f t="shared" si="79"/>
      </c>
    </row>
    <row r="537" spans="1:19" ht="15">
      <c r="A537" s="1">
        <v>42</v>
      </c>
      <c r="B537" s="5">
        <v>0.8958333333333334</v>
      </c>
      <c r="C537" s="1" t="s">
        <v>423</v>
      </c>
      <c r="D537" s="1">
        <v>7</v>
      </c>
      <c r="E537" s="1">
        <v>7</v>
      </c>
      <c r="F537" s="1" t="s">
        <v>455</v>
      </c>
      <c r="G537" s="2">
        <v>72.1655999999999</v>
      </c>
      <c r="H537" s="6">
        <f>1+_xlfn.COUNTIFS(A:A,A537,O:O,"&lt;"&amp;O537)</f>
        <v>1</v>
      </c>
      <c r="I537" s="2">
        <f>_xlfn.AVERAGEIF(A:A,A537,G:G)</f>
        <v>50.911227272727274</v>
      </c>
      <c r="J537" s="2">
        <f t="shared" si="72"/>
        <v>21.254372727272624</v>
      </c>
      <c r="K537" s="2">
        <f t="shared" si="73"/>
        <v>111.25437272727262</v>
      </c>
      <c r="L537" s="2">
        <f t="shared" si="74"/>
        <v>792.5553643075947</v>
      </c>
      <c r="M537" s="2">
        <f>SUMIF(A:A,A537,L:L)</f>
        <v>3403.923574500215</v>
      </c>
      <c r="N537" s="3">
        <f t="shared" si="75"/>
        <v>0.23283582811460815</v>
      </c>
      <c r="O537" s="7">
        <f t="shared" si="76"/>
        <v>4.294871661709093</v>
      </c>
      <c r="P537" s="3">
        <f t="shared" si="77"/>
        <v>0.23283582811460815</v>
      </c>
      <c r="Q537" s="3">
        <f>IF(ISNUMBER(P537),SUMIF(A:A,A537,P:P),"")</f>
        <v>0.8370432845868943</v>
      </c>
      <c r="R537" s="3">
        <f t="shared" si="78"/>
        <v>0.2781646211157641</v>
      </c>
      <c r="S537" s="8">
        <f t="shared" si="79"/>
        <v>3.594993482596152</v>
      </c>
    </row>
    <row r="538" spans="1:19" ht="15">
      <c r="A538" s="1">
        <v>42</v>
      </c>
      <c r="B538" s="5">
        <v>0.8958333333333334</v>
      </c>
      <c r="C538" s="1" t="s">
        <v>423</v>
      </c>
      <c r="D538" s="1">
        <v>7</v>
      </c>
      <c r="E538" s="1">
        <v>9</v>
      </c>
      <c r="F538" s="1" t="s">
        <v>457</v>
      </c>
      <c r="G538" s="2">
        <v>68.7603666666666</v>
      </c>
      <c r="H538" s="6">
        <f>1+_xlfn.COUNTIFS(A:A,A538,O:O,"&lt;"&amp;O538)</f>
        <v>2</v>
      </c>
      <c r="I538" s="2">
        <f>_xlfn.AVERAGEIF(A:A,A538,G:G)</f>
        <v>50.911227272727274</v>
      </c>
      <c r="J538" s="2">
        <f t="shared" si="72"/>
        <v>17.849139393939325</v>
      </c>
      <c r="K538" s="2">
        <f t="shared" si="73"/>
        <v>107.84913939393932</v>
      </c>
      <c r="L538" s="2">
        <f t="shared" si="74"/>
        <v>646.0961706233221</v>
      </c>
      <c r="M538" s="2">
        <f>SUMIF(A:A,A538,L:L)</f>
        <v>3403.923574500215</v>
      </c>
      <c r="N538" s="3">
        <f t="shared" si="75"/>
        <v>0.1898092470299325</v>
      </c>
      <c r="O538" s="7">
        <f t="shared" si="76"/>
        <v>5.268447220815866</v>
      </c>
      <c r="P538" s="3">
        <f t="shared" si="77"/>
        <v>0.1898092470299325</v>
      </c>
      <c r="Q538" s="3">
        <f>IF(ISNUMBER(P538),SUMIF(A:A,A538,P:P),"")</f>
        <v>0.8370432845868943</v>
      </c>
      <c r="R538" s="3">
        <f t="shared" si="78"/>
        <v>0.22676156720331253</v>
      </c>
      <c r="S538" s="8">
        <f t="shared" si="79"/>
        <v>4.4099183663844075</v>
      </c>
    </row>
    <row r="539" spans="1:19" ht="15">
      <c r="A539" s="1">
        <v>42</v>
      </c>
      <c r="B539" s="5">
        <v>0.8958333333333334</v>
      </c>
      <c r="C539" s="1" t="s">
        <v>423</v>
      </c>
      <c r="D539" s="1">
        <v>7</v>
      </c>
      <c r="E539" s="1">
        <v>8</v>
      </c>
      <c r="F539" s="1" t="s">
        <v>456</v>
      </c>
      <c r="G539" s="2">
        <v>65.49396666666671</v>
      </c>
      <c r="H539" s="6">
        <f>1+_xlfn.COUNTIFS(A:A,A539,O:O,"&lt;"&amp;O539)</f>
        <v>3</v>
      </c>
      <c r="I539" s="2">
        <f>_xlfn.AVERAGEIF(A:A,A539,G:G)</f>
        <v>50.911227272727274</v>
      </c>
      <c r="J539" s="2">
        <f t="shared" si="72"/>
        <v>14.582739393939434</v>
      </c>
      <c r="K539" s="2">
        <f t="shared" si="73"/>
        <v>104.58273939393943</v>
      </c>
      <c r="L539" s="2">
        <f t="shared" si="74"/>
        <v>531.1074546823932</v>
      </c>
      <c r="M539" s="2">
        <f>SUMIF(A:A,A539,L:L)</f>
        <v>3403.923574500215</v>
      </c>
      <c r="N539" s="3">
        <f t="shared" si="75"/>
        <v>0.15602801974200423</v>
      </c>
      <c r="O539" s="7">
        <f t="shared" si="76"/>
        <v>6.409105246951939</v>
      </c>
      <c r="P539" s="3">
        <f t="shared" si="77"/>
        <v>0.15602801974200423</v>
      </c>
      <c r="Q539" s="3">
        <f>IF(ISNUMBER(P539),SUMIF(A:A,A539,P:P),"")</f>
        <v>0.8370432845868943</v>
      </c>
      <c r="R539" s="3">
        <f t="shared" si="78"/>
        <v>0.18640376503230496</v>
      </c>
      <c r="S539" s="8">
        <f t="shared" si="79"/>
        <v>5.36469850717175</v>
      </c>
    </row>
    <row r="540" spans="1:19" ht="15">
      <c r="A540" s="1">
        <v>42</v>
      </c>
      <c r="B540" s="5">
        <v>0.8958333333333334</v>
      </c>
      <c r="C540" s="1" t="s">
        <v>423</v>
      </c>
      <c r="D540" s="1">
        <v>7</v>
      </c>
      <c r="E540" s="1">
        <v>5</v>
      </c>
      <c r="F540" s="1" t="s">
        <v>453</v>
      </c>
      <c r="G540" s="2">
        <v>64.0112</v>
      </c>
      <c r="H540" s="6">
        <f>1+_xlfn.COUNTIFS(A:A,A540,O:O,"&lt;"&amp;O540)</f>
        <v>4</v>
      </c>
      <c r="I540" s="2">
        <f>_xlfn.AVERAGEIF(A:A,A540,G:G)</f>
        <v>50.911227272727274</v>
      </c>
      <c r="J540" s="2">
        <f t="shared" si="72"/>
        <v>13.099972727272728</v>
      </c>
      <c r="K540" s="2">
        <f t="shared" si="73"/>
        <v>103.09997272727273</v>
      </c>
      <c r="L540" s="2">
        <f t="shared" si="74"/>
        <v>485.89782425375876</v>
      </c>
      <c r="M540" s="2">
        <f>SUMIF(A:A,A540,L:L)</f>
        <v>3403.923574500215</v>
      </c>
      <c r="N540" s="3">
        <f t="shared" si="75"/>
        <v>0.14274639650953422</v>
      </c>
      <c r="O540" s="7">
        <f t="shared" si="76"/>
        <v>7.005430781107029</v>
      </c>
      <c r="P540" s="3">
        <f t="shared" si="77"/>
        <v>0.14274639650953422</v>
      </c>
      <c r="Q540" s="3">
        <f>IF(ISNUMBER(P540),SUMIF(A:A,A540,P:P),"")</f>
        <v>0.8370432845868943</v>
      </c>
      <c r="R540" s="3">
        <f t="shared" si="78"/>
        <v>0.17053645747840127</v>
      </c>
      <c r="S540" s="8">
        <f t="shared" si="79"/>
        <v>5.86384879096396</v>
      </c>
    </row>
    <row r="541" spans="1:19" ht="15">
      <c r="A541" s="1">
        <v>42</v>
      </c>
      <c r="B541" s="5">
        <v>0.8958333333333334</v>
      </c>
      <c r="C541" s="1" t="s">
        <v>423</v>
      </c>
      <c r="D541" s="1">
        <v>7</v>
      </c>
      <c r="E541" s="1">
        <v>11</v>
      </c>
      <c r="F541" s="1" t="s">
        <v>459</v>
      </c>
      <c r="G541" s="2">
        <v>49.909033333333404</v>
      </c>
      <c r="H541" s="6">
        <f>1+_xlfn.COUNTIFS(A:A,A541,O:O,"&lt;"&amp;O541)</f>
        <v>5</v>
      </c>
      <c r="I541" s="2">
        <f>_xlfn.AVERAGEIF(A:A,A541,G:G)</f>
        <v>50.911227272727274</v>
      </c>
      <c r="J541" s="2">
        <f t="shared" si="72"/>
        <v>-1.0021939393938695</v>
      </c>
      <c r="K541" s="2">
        <f t="shared" si="73"/>
        <v>88.99780606060614</v>
      </c>
      <c r="L541" s="2">
        <f t="shared" si="74"/>
        <v>208.48526424063147</v>
      </c>
      <c r="M541" s="2">
        <f>SUMIF(A:A,A541,L:L)</f>
        <v>3403.923574500215</v>
      </c>
      <c r="N541" s="3">
        <f t="shared" si="75"/>
        <v>0.06124851503789786</v>
      </c>
      <c r="O541" s="7">
        <f t="shared" si="76"/>
        <v>16.326926446808457</v>
      </c>
      <c r="P541" s="3">
        <f t="shared" si="77"/>
        <v>0.06124851503789786</v>
      </c>
      <c r="Q541" s="3">
        <f>IF(ISNUMBER(P541),SUMIF(A:A,A541,P:P),"")</f>
        <v>0.8370432845868943</v>
      </c>
      <c r="R541" s="3">
        <f t="shared" si="78"/>
        <v>0.07317245854033202</v>
      </c>
      <c r="S541" s="8">
        <f t="shared" si="79"/>
        <v>13.666344140245181</v>
      </c>
    </row>
    <row r="542" spans="1:19" ht="15">
      <c r="A542" s="1">
        <v>42</v>
      </c>
      <c r="B542" s="5">
        <v>0.8958333333333334</v>
      </c>
      <c r="C542" s="1" t="s">
        <v>423</v>
      </c>
      <c r="D542" s="1">
        <v>7</v>
      </c>
      <c r="E542" s="1">
        <v>3</v>
      </c>
      <c r="F542" s="1" t="s">
        <v>452</v>
      </c>
      <c r="G542" s="2">
        <v>47.925200000000004</v>
      </c>
      <c r="H542" s="6">
        <f>1+_xlfn.COUNTIFS(A:A,A542,O:O,"&lt;"&amp;O542)</f>
        <v>6</v>
      </c>
      <c r="I542" s="2">
        <f>_xlfn.AVERAGEIF(A:A,A542,G:G)</f>
        <v>50.911227272727274</v>
      </c>
      <c r="J542" s="2">
        <f t="shared" si="72"/>
        <v>-2.98602727272727</v>
      </c>
      <c r="K542" s="2">
        <f t="shared" si="73"/>
        <v>87.01397272727273</v>
      </c>
      <c r="L542" s="2">
        <f t="shared" si="74"/>
        <v>185.0892911747219</v>
      </c>
      <c r="M542" s="2">
        <f>SUMIF(A:A,A542,L:L)</f>
        <v>3403.923574500215</v>
      </c>
      <c r="N542" s="3">
        <f t="shared" si="75"/>
        <v>0.05437527815291735</v>
      </c>
      <c r="O542" s="7">
        <f t="shared" si="76"/>
        <v>18.39071052083157</v>
      </c>
      <c r="P542" s="3">
        <f t="shared" si="77"/>
        <v>0.05437527815291735</v>
      </c>
      <c r="Q542" s="3">
        <f>IF(ISNUMBER(P542),SUMIF(A:A,A542,P:P),"")</f>
        <v>0.8370432845868943</v>
      </c>
      <c r="R542" s="3">
        <f t="shared" si="78"/>
        <v>0.06496113062988512</v>
      </c>
      <c r="S542" s="8">
        <f t="shared" si="79"/>
        <v>15.39382074024361</v>
      </c>
    </row>
    <row r="543" spans="1:19" ht="15">
      <c r="A543" s="1">
        <v>42</v>
      </c>
      <c r="B543" s="5">
        <v>0.8958333333333334</v>
      </c>
      <c r="C543" s="1" t="s">
        <v>423</v>
      </c>
      <c r="D543" s="1">
        <v>7</v>
      </c>
      <c r="E543" s="1">
        <v>1</v>
      </c>
      <c r="F543" s="1" t="s">
        <v>450</v>
      </c>
      <c r="G543" s="2">
        <v>39.2038666666666</v>
      </c>
      <c r="H543" s="6">
        <f>1+_xlfn.COUNTIFS(A:A,A543,O:O,"&lt;"&amp;O543)</f>
        <v>9</v>
      </c>
      <c r="I543" s="2">
        <f>_xlfn.AVERAGEIF(A:A,A543,G:G)</f>
        <v>50.911227272727274</v>
      </c>
      <c r="J543" s="2">
        <f t="shared" si="72"/>
        <v>-11.707360606060675</v>
      </c>
      <c r="K543" s="2">
        <f t="shared" si="73"/>
        <v>78.29263939393933</v>
      </c>
      <c r="L543" s="2">
        <f t="shared" si="74"/>
        <v>109.67904890109448</v>
      </c>
      <c r="M543" s="2">
        <f>SUMIF(A:A,A543,L:L)</f>
        <v>3403.923574500215</v>
      </c>
      <c r="N543" s="3">
        <f t="shared" si="75"/>
        <v>0.0322213605859815</v>
      </c>
      <c r="O543" s="7">
        <f t="shared" si="76"/>
        <v>31.03531265638325</v>
      </c>
      <c r="P543" s="3">
        <f t="shared" si="77"/>
      </c>
      <c r="Q543" s="3">
        <f>IF(ISNUMBER(P543),SUMIF(A:A,A543,P:P),"")</f>
      </c>
      <c r="R543" s="3">
        <f t="shared" si="78"/>
      </c>
      <c r="S543" s="8">
        <f t="shared" si="79"/>
      </c>
    </row>
    <row r="544" spans="1:19" ht="15">
      <c r="A544" s="1">
        <v>42</v>
      </c>
      <c r="B544" s="5">
        <v>0.8958333333333334</v>
      </c>
      <c r="C544" s="1" t="s">
        <v>423</v>
      </c>
      <c r="D544" s="1">
        <v>7</v>
      </c>
      <c r="E544" s="1">
        <v>2</v>
      </c>
      <c r="F544" s="1" t="s">
        <v>451</v>
      </c>
      <c r="G544" s="2">
        <v>36.8174</v>
      </c>
      <c r="H544" s="6">
        <f>1+_xlfn.COUNTIFS(A:A,A544,O:O,"&lt;"&amp;O544)</f>
        <v>10</v>
      </c>
      <c r="I544" s="2">
        <f>_xlfn.AVERAGEIF(A:A,A544,G:G)</f>
        <v>50.911227272727274</v>
      </c>
      <c r="J544" s="2">
        <f t="shared" si="72"/>
        <v>-14.093827272727275</v>
      </c>
      <c r="K544" s="2">
        <f t="shared" si="73"/>
        <v>75.90617272727272</v>
      </c>
      <c r="L544" s="2">
        <f t="shared" si="74"/>
        <v>95.04689141225191</v>
      </c>
      <c r="M544" s="2">
        <f>SUMIF(A:A,A544,L:L)</f>
        <v>3403.923574500215</v>
      </c>
      <c r="N544" s="3">
        <f t="shared" si="75"/>
        <v>0.02792274542362699</v>
      </c>
      <c r="O544" s="7">
        <f t="shared" si="76"/>
        <v>35.813097345143014</v>
      </c>
      <c r="P544" s="3">
        <f t="shared" si="77"/>
      </c>
      <c r="Q544" s="3">
        <f>IF(ISNUMBER(P544),SUMIF(A:A,A544,P:P),"")</f>
      </c>
      <c r="R544" s="3">
        <f t="shared" si="78"/>
      </c>
      <c r="S544" s="8">
        <f t="shared" si="79"/>
      </c>
    </row>
    <row r="545" spans="1:19" ht="15">
      <c r="A545" s="1">
        <v>42</v>
      </c>
      <c r="B545" s="5">
        <v>0.8958333333333334</v>
      </c>
      <c r="C545" s="1" t="s">
        <v>423</v>
      </c>
      <c r="D545" s="1">
        <v>7</v>
      </c>
      <c r="E545" s="1">
        <v>6</v>
      </c>
      <c r="F545" s="1" t="s">
        <v>454</v>
      </c>
      <c r="G545" s="2">
        <v>27.315966666666604</v>
      </c>
      <c r="H545" s="6">
        <f>1+_xlfn.COUNTIFS(A:A,A545,O:O,"&lt;"&amp;O545)</f>
        <v>11</v>
      </c>
      <c r="I545" s="2">
        <f>_xlfn.AVERAGEIF(A:A,A545,G:G)</f>
        <v>50.911227272727274</v>
      </c>
      <c r="J545" s="2">
        <f t="shared" si="72"/>
        <v>-23.59526060606067</v>
      </c>
      <c r="K545" s="2">
        <f t="shared" si="73"/>
        <v>66.40473939393934</v>
      </c>
      <c r="L545" s="2">
        <f t="shared" si="74"/>
        <v>53.74681253830116</v>
      </c>
      <c r="M545" s="2">
        <f>SUMIF(A:A,A545,L:L)</f>
        <v>3403.923574500215</v>
      </c>
      <c r="N545" s="3">
        <f t="shared" si="75"/>
        <v>0.01578966488582006</v>
      </c>
      <c r="O545" s="7">
        <f t="shared" si="76"/>
        <v>63.33256641171985</v>
      </c>
      <c r="P545" s="3">
        <f t="shared" si="77"/>
      </c>
      <c r="Q545" s="3">
        <f>IF(ISNUMBER(P545),SUMIF(A:A,A545,P:P),"")</f>
      </c>
      <c r="R545" s="3">
        <f t="shared" si="78"/>
      </c>
      <c r="S545" s="8">
        <f t="shared" si="79"/>
      </c>
    </row>
    <row r="546" spans="1:19" ht="15">
      <c r="A546" s="1">
        <v>42</v>
      </c>
      <c r="B546" s="5">
        <v>0.8958333333333334</v>
      </c>
      <c r="C546" s="1" t="s">
        <v>423</v>
      </c>
      <c r="D546" s="1">
        <v>7</v>
      </c>
      <c r="E546" s="1">
        <v>10</v>
      </c>
      <c r="F546" s="1" t="s">
        <v>458</v>
      </c>
      <c r="G546" s="2">
        <v>44.2064666666667</v>
      </c>
      <c r="H546" s="6">
        <f>1+_xlfn.COUNTIFS(A:A,A546,O:O,"&lt;"&amp;O546)</f>
        <v>8</v>
      </c>
      <c r="I546" s="2">
        <f>_xlfn.AVERAGEIF(A:A,A546,G:G)</f>
        <v>50.911227272727274</v>
      </c>
      <c r="J546" s="2">
        <f t="shared" si="72"/>
        <v>-6.7047606060605744</v>
      </c>
      <c r="K546" s="2">
        <f t="shared" si="73"/>
        <v>83.29523939393943</v>
      </c>
      <c r="L546" s="2">
        <f t="shared" si="74"/>
        <v>148.0743279591894</v>
      </c>
      <c r="M546" s="2">
        <f>SUMIF(A:A,A546,L:L)</f>
        <v>3403.923574500215</v>
      </c>
      <c r="N546" s="3">
        <f t="shared" si="75"/>
        <v>0.04350107301716683</v>
      </c>
      <c r="O546" s="7">
        <f t="shared" si="76"/>
        <v>22.98793870223316</v>
      </c>
      <c r="P546" s="3">
        <f t="shared" si="77"/>
      </c>
      <c r="Q546" s="3">
        <f>IF(ISNUMBER(P546),SUMIF(A:A,A546,P:P),"")</f>
      </c>
      <c r="R546" s="3">
        <f t="shared" si="78"/>
      </c>
      <c r="S546" s="8">
        <f t="shared" si="79"/>
      </c>
    </row>
    <row r="547" spans="1:19" ht="15">
      <c r="A547" s="1">
        <v>42</v>
      </c>
      <c r="B547" s="5">
        <v>0.8958333333333334</v>
      </c>
      <c r="C547" s="1" t="s">
        <v>423</v>
      </c>
      <c r="D547" s="1">
        <v>7</v>
      </c>
      <c r="E547" s="1">
        <v>12</v>
      </c>
      <c r="F547" s="1" t="s">
        <v>460</v>
      </c>
      <c r="G547" s="2">
        <v>44.2144333333333</v>
      </c>
      <c r="H547" s="6">
        <f>1+_xlfn.COUNTIFS(A:A,A547,O:O,"&lt;"&amp;O547)</f>
        <v>7</v>
      </c>
      <c r="I547" s="2">
        <f>_xlfn.AVERAGEIF(A:A,A547,G:G)</f>
        <v>50.911227272727274</v>
      </c>
      <c r="J547" s="2">
        <f t="shared" si="72"/>
        <v>-6.696793939393977</v>
      </c>
      <c r="K547" s="2">
        <f t="shared" si="73"/>
        <v>83.30320606060602</v>
      </c>
      <c r="L547" s="2">
        <f t="shared" si="74"/>
        <v>148.14512440695614</v>
      </c>
      <c r="M547" s="2">
        <f>SUMIF(A:A,A547,L:L)</f>
        <v>3403.923574500215</v>
      </c>
      <c r="N547" s="3">
        <f t="shared" si="75"/>
        <v>0.043521871500510324</v>
      </c>
      <c r="O547" s="7">
        <f t="shared" si="76"/>
        <v>22.97695309330331</v>
      </c>
      <c r="P547" s="3">
        <f t="shared" si="77"/>
      </c>
      <c r="Q547" s="3">
        <f>IF(ISNUMBER(P547),SUMIF(A:A,A547,P:P),"")</f>
      </c>
      <c r="R547" s="3">
        <f t="shared" si="78"/>
      </c>
      <c r="S547" s="8">
        <f t="shared" si="79"/>
      </c>
    </row>
    <row r="548" spans="1:19" ht="15">
      <c r="A548" s="1">
        <v>13</v>
      </c>
      <c r="B548" s="5">
        <v>0.90625</v>
      </c>
      <c r="C548" s="1" t="s">
        <v>90</v>
      </c>
      <c r="D548" s="1">
        <v>8</v>
      </c>
      <c r="E548" s="1">
        <v>6</v>
      </c>
      <c r="F548" s="1" t="s">
        <v>151</v>
      </c>
      <c r="G548" s="2">
        <v>73.5712666666666</v>
      </c>
      <c r="H548" s="6">
        <f>1+_xlfn.COUNTIFS(A:A,A548,O:O,"&lt;"&amp;O548)</f>
        <v>1</v>
      </c>
      <c r="I548" s="2">
        <f>_xlfn.AVERAGEIF(A:A,A548,G:G)</f>
        <v>46.879138888888896</v>
      </c>
      <c r="J548" s="2">
        <f t="shared" si="72"/>
        <v>26.692127777777706</v>
      </c>
      <c r="K548" s="2">
        <f t="shared" si="73"/>
        <v>116.6921277777777</v>
      </c>
      <c r="L548" s="2">
        <f t="shared" si="74"/>
        <v>1098.3097286443021</v>
      </c>
      <c r="M548" s="2">
        <f>SUMIF(A:A,A548,L:L)</f>
        <v>3693.531910000531</v>
      </c>
      <c r="N548" s="3">
        <f t="shared" si="75"/>
        <v>0.29736029237233375</v>
      </c>
      <c r="O548" s="7">
        <f t="shared" si="76"/>
        <v>3.362923785223718</v>
      </c>
      <c r="P548" s="3">
        <f t="shared" si="77"/>
        <v>0.29736029237233375</v>
      </c>
      <c r="Q548" s="3">
        <f>IF(ISNUMBER(P548),SUMIF(A:A,A548,P:P),"")</f>
        <v>0.8418928332023663</v>
      </c>
      <c r="R548" s="3">
        <f t="shared" si="78"/>
        <v>0.35320444674798307</v>
      </c>
      <c r="S548" s="8">
        <f t="shared" si="79"/>
        <v>2.8312214333856214</v>
      </c>
    </row>
    <row r="549" spans="1:19" ht="15">
      <c r="A549" s="1">
        <v>13</v>
      </c>
      <c r="B549" s="5">
        <v>0.90625</v>
      </c>
      <c r="C549" s="1" t="s">
        <v>90</v>
      </c>
      <c r="D549" s="1">
        <v>8</v>
      </c>
      <c r="E549" s="1">
        <v>11</v>
      </c>
      <c r="F549" s="1" t="s">
        <v>156</v>
      </c>
      <c r="G549" s="2">
        <v>64.5161333333334</v>
      </c>
      <c r="H549" s="6">
        <f>1+_xlfn.COUNTIFS(A:A,A549,O:O,"&lt;"&amp;O549)</f>
        <v>2</v>
      </c>
      <c r="I549" s="2">
        <f>_xlfn.AVERAGEIF(A:A,A549,G:G)</f>
        <v>46.879138888888896</v>
      </c>
      <c r="J549" s="2">
        <f aca="true" t="shared" si="80" ref="J549:J571">G549-I549</f>
        <v>17.636994444444504</v>
      </c>
      <c r="K549" s="2">
        <f aca="true" t="shared" si="81" ref="K549:K571">90+J549</f>
        <v>107.6369944444445</v>
      </c>
      <c r="L549" s="2">
        <f aca="true" t="shared" si="82" ref="L549:L571">EXP(0.06*K549)</f>
        <v>637.9243270474848</v>
      </c>
      <c r="M549" s="2">
        <f>SUMIF(A:A,A549,L:L)</f>
        <v>3693.531910000531</v>
      </c>
      <c r="N549" s="3">
        <f aca="true" t="shared" si="83" ref="N549:N571">L549/M549</f>
        <v>0.17271390706555262</v>
      </c>
      <c r="O549" s="7">
        <f aca="true" t="shared" si="84" ref="O549:O571">1/N549</f>
        <v>5.789921709202349</v>
      </c>
      <c r="P549" s="3">
        <f aca="true" t="shared" si="85" ref="P549:P571">IF(O549&gt;21,"",N549)</f>
        <v>0.17271390706555262</v>
      </c>
      <c r="Q549" s="3">
        <f>IF(ISNUMBER(P549),SUMIF(A:A,A549,P:P),"")</f>
        <v>0.8418928332023663</v>
      </c>
      <c r="R549" s="3">
        <f aca="true" t="shared" si="86" ref="R549:R571">_xlfn.IFERROR(P549*(1/Q549),"")</f>
        <v>0.20514951577457755</v>
      </c>
      <c r="S549" s="8">
        <f aca="true" t="shared" si="87" ref="S549:S571">_xlfn.IFERROR(1/R549,"")</f>
        <v>4.8744935917802525</v>
      </c>
    </row>
    <row r="550" spans="1:19" ht="15">
      <c r="A550" s="1">
        <v>13</v>
      </c>
      <c r="B550" s="5">
        <v>0.90625</v>
      </c>
      <c r="C550" s="1" t="s">
        <v>90</v>
      </c>
      <c r="D550" s="1">
        <v>8</v>
      </c>
      <c r="E550" s="1">
        <v>3</v>
      </c>
      <c r="F550" s="1" t="s">
        <v>149</v>
      </c>
      <c r="G550" s="2">
        <v>57.4880333333334</v>
      </c>
      <c r="H550" s="6">
        <f>1+_xlfn.COUNTIFS(A:A,A550,O:O,"&lt;"&amp;O550)</f>
        <v>3</v>
      </c>
      <c r="I550" s="2">
        <f>_xlfn.AVERAGEIF(A:A,A550,G:G)</f>
        <v>46.879138888888896</v>
      </c>
      <c r="J550" s="2">
        <f t="shared" si="80"/>
        <v>10.608894444444502</v>
      </c>
      <c r="K550" s="2">
        <f t="shared" si="81"/>
        <v>100.6088944444445</v>
      </c>
      <c r="L550" s="2">
        <f t="shared" si="82"/>
        <v>418.44006535661305</v>
      </c>
      <c r="M550" s="2">
        <f>SUMIF(A:A,A550,L:L)</f>
        <v>3693.531910000531</v>
      </c>
      <c r="N550" s="3">
        <f t="shared" si="83"/>
        <v>0.11328995540113065</v>
      </c>
      <c r="O550" s="7">
        <f t="shared" si="84"/>
        <v>8.826907879513737</v>
      </c>
      <c r="P550" s="3">
        <f t="shared" si="85"/>
        <v>0.11328995540113065</v>
      </c>
      <c r="Q550" s="3">
        <f>IF(ISNUMBER(P550),SUMIF(A:A,A550,P:P),"")</f>
        <v>0.8418928332023663</v>
      </c>
      <c r="R550" s="3">
        <f t="shared" si="86"/>
        <v>0.1345657676763939</v>
      </c>
      <c r="S550" s="8">
        <f t="shared" si="87"/>
        <v>7.431310483100111</v>
      </c>
    </row>
    <row r="551" spans="1:19" ht="15">
      <c r="A551" s="1">
        <v>13</v>
      </c>
      <c r="B551" s="5">
        <v>0.90625</v>
      </c>
      <c r="C551" s="1" t="s">
        <v>90</v>
      </c>
      <c r="D551" s="1">
        <v>8</v>
      </c>
      <c r="E551" s="1">
        <v>7</v>
      </c>
      <c r="F551" s="1" t="s">
        <v>152</v>
      </c>
      <c r="G551" s="2">
        <v>51.640699999999995</v>
      </c>
      <c r="H551" s="6">
        <f>1+_xlfn.COUNTIFS(A:A,A551,O:O,"&lt;"&amp;O551)</f>
        <v>4</v>
      </c>
      <c r="I551" s="2">
        <f>_xlfn.AVERAGEIF(A:A,A551,G:G)</f>
        <v>46.879138888888896</v>
      </c>
      <c r="J551" s="2">
        <f t="shared" si="80"/>
        <v>4.761561111111099</v>
      </c>
      <c r="K551" s="2">
        <f t="shared" si="81"/>
        <v>94.76156111111109</v>
      </c>
      <c r="L551" s="2">
        <f t="shared" si="82"/>
        <v>294.62214374537547</v>
      </c>
      <c r="M551" s="2">
        <f>SUMIF(A:A,A551,L:L)</f>
        <v>3693.531910000531</v>
      </c>
      <c r="N551" s="3">
        <f t="shared" si="83"/>
        <v>0.07976704978442521</v>
      </c>
      <c r="O551" s="7">
        <f t="shared" si="84"/>
        <v>12.536504768605012</v>
      </c>
      <c r="P551" s="3">
        <f t="shared" si="85"/>
        <v>0.07976704978442521</v>
      </c>
      <c r="Q551" s="3">
        <f>IF(ISNUMBER(P551),SUMIF(A:A,A551,P:P),"")</f>
        <v>0.8418928332023663</v>
      </c>
      <c r="R551" s="3">
        <f t="shared" si="86"/>
        <v>0.09474727262020956</v>
      </c>
      <c r="S551" s="8">
        <f t="shared" si="87"/>
        <v>10.554393518095848</v>
      </c>
    </row>
    <row r="552" spans="1:19" ht="15">
      <c r="A552" s="1">
        <v>13</v>
      </c>
      <c r="B552" s="5">
        <v>0.90625</v>
      </c>
      <c r="C552" s="1" t="s">
        <v>90</v>
      </c>
      <c r="D552" s="1">
        <v>8</v>
      </c>
      <c r="E552" s="1">
        <v>1</v>
      </c>
      <c r="F552" s="1" t="s">
        <v>148</v>
      </c>
      <c r="G552" s="2">
        <v>41.7058666666667</v>
      </c>
      <c r="H552" s="6">
        <f>1+_xlfn.COUNTIFS(A:A,A552,O:O,"&lt;"&amp;O552)</f>
        <v>9</v>
      </c>
      <c r="I552" s="2">
        <f>_xlfn.AVERAGEIF(A:A,A552,G:G)</f>
        <v>46.879138888888896</v>
      </c>
      <c r="J552" s="2">
        <f t="shared" si="80"/>
        <v>-5.173272222222195</v>
      </c>
      <c r="K552" s="2">
        <f t="shared" si="81"/>
        <v>84.8267277777778</v>
      </c>
      <c r="L552" s="2">
        <f t="shared" si="82"/>
        <v>162.32551429058617</v>
      </c>
      <c r="M552" s="2">
        <f>SUMIF(A:A,A552,L:L)</f>
        <v>3693.531910000531</v>
      </c>
      <c r="N552" s="3">
        <f t="shared" si="83"/>
        <v>0.04394858857211358</v>
      </c>
      <c r="O552" s="7">
        <f t="shared" si="84"/>
        <v>22.753859281718174</v>
      </c>
      <c r="P552" s="3">
        <f t="shared" si="85"/>
      </c>
      <c r="Q552" s="3">
        <f>IF(ISNUMBER(P552),SUMIF(A:A,A552,P:P),"")</f>
      </c>
      <c r="R552" s="3">
        <f t="shared" si="86"/>
      </c>
      <c r="S552" s="8">
        <f t="shared" si="87"/>
      </c>
    </row>
    <row r="553" spans="1:19" ht="15">
      <c r="A553" s="1">
        <v>13</v>
      </c>
      <c r="B553" s="5">
        <v>0.90625</v>
      </c>
      <c r="C553" s="1" t="s">
        <v>90</v>
      </c>
      <c r="D553" s="1">
        <v>8</v>
      </c>
      <c r="E553" s="1">
        <v>5</v>
      </c>
      <c r="F553" s="1" t="s">
        <v>150</v>
      </c>
      <c r="G553" s="2">
        <v>46.4789666666666</v>
      </c>
      <c r="H553" s="6">
        <f>1+_xlfn.COUNTIFS(A:A,A553,O:O,"&lt;"&amp;O553)</f>
        <v>6</v>
      </c>
      <c r="I553" s="2">
        <f>_xlfn.AVERAGEIF(A:A,A553,G:G)</f>
        <v>46.879138888888896</v>
      </c>
      <c r="J553" s="2">
        <f t="shared" si="80"/>
        <v>-0.4001722222222952</v>
      </c>
      <c r="K553" s="2">
        <f t="shared" si="81"/>
        <v>89.5998277777777</v>
      </c>
      <c r="L553" s="2">
        <f t="shared" si="82"/>
        <v>216.15368658922387</v>
      </c>
      <c r="M553" s="2">
        <f>SUMIF(A:A,A553,L:L)</f>
        <v>3693.531910000531</v>
      </c>
      <c r="N553" s="3">
        <f t="shared" si="83"/>
        <v>0.0585222198849753</v>
      </c>
      <c r="O553" s="7">
        <f t="shared" si="84"/>
        <v>17.087526788380337</v>
      </c>
      <c r="P553" s="3">
        <f t="shared" si="85"/>
        <v>0.0585222198849753</v>
      </c>
      <c r="Q553" s="3">
        <f>IF(ISNUMBER(P553),SUMIF(A:A,A553,P:P),"")</f>
        <v>0.8418928332023663</v>
      </c>
      <c r="R553" s="3">
        <f t="shared" si="86"/>
        <v>0.06951267141967496</v>
      </c>
      <c r="S553" s="8">
        <f t="shared" si="87"/>
        <v>14.385866340290853</v>
      </c>
    </row>
    <row r="554" spans="1:19" ht="15">
      <c r="A554" s="1">
        <v>13</v>
      </c>
      <c r="B554" s="5">
        <v>0.90625</v>
      </c>
      <c r="C554" s="1" t="s">
        <v>90</v>
      </c>
      <c r="D554" s="1">
        <v>8</v>
      </c>
      <c r="E554" s="1">
        <v>8</v>
      </c>
      <c r="F554" s="1" t="s">
        <v>153</v>
      </c>
      <c r="G554" s="2">
        <v>45.8930666666667</v>
      </c>
      <c r="H554" s="6">
        <f>1+_xlfn.COUNTIFS(A:A,A554,O:O,"&lt;"&amp;O554)</f>
        <v>7</v>
      </c>
      <c r="I554" s="2">
        <f>_xlfn.AVERAGEIF(A:A,A554,G:G)</f>
        <v>46.879138888888896</v>
      </c>
      <c r="J554" s="2">
        <f t="shared" si="80"/>
        <v>-0.986072222222198</v>
      </c>
      <c r="K554" s="2">
        <f t="shared" si="81"/>
        <v>89.01392777777781</v>
      </c>
      <c r="L554" s="2">
        <f t="shared" si="82"/>
        <v>208.6870302372021</v>
      </c>
      <c r="M554" s="2">
        <f>SUMIF(A:A,A554,L:L)</f>
        <v>3693.531910000531</v>
      </c>
      <c r="N554" s="3">
        <f t="shared" si="83"/>
        <v>0.056500670719038706</v>
      </c>
      <c r="O554" s="7">
        <f t="shared" si="84"/>
        <v>17.69890493818573</v>
      </c>
      <c r="P554" s="3">
        <f t="shared" si="85"/>
        <v>0.056500670719038706</v>
      </c>
      <c r="Q554" s="3">
        <f>IF(ISNUMBER(P554),SUMIF(A:A,A554,P:P),"")</f>
        <v>0.8418928332023663</v>
      </c>
      <c r="R554" s="3">
        <f t="shared" si="86"/>
        <v>0.06711147605820943</v>
      </c>
      <c r="S554" s="8">
        <f t="shared" si="87"/>
        <v>14.900581222988535</v>
      </c>
    </row>
    <row r="555" spans="1:19" ht="15">
      <c r="A555" s="1">
        <v>13</v>
      </c>
      <c r="B555" s="5">
        <v>0.90625</v>
      </c>
      <c r="C555" s="1" t="s">
        <v>90</v>
      </c>
      <c r="D555" s="1">
        <v>8</v>
      </c>
      <c r="E555" s="1">
        <v>9</v>
      </c>
      <c r="F555" s="1" t="s">
        <v>154</v>
      </c>
      <c r="G555" s="2">
        <v>35.6522</v>
      </c>
      <c r="H555" s="6">
        <f>1+_xlfn.COUNTIFS(A:A,A555,O:O,"&lt;"&amp;O555)</f>
        <v>10</v>
      </c>
      <c r="I555" s="2">
        <f>_xlfn.AVERAGEIF(A:A,A555,G:G)</f>
        <v>46.879138888888896</v>
      </c>
      <c r="J555" s="2">
        <f t="shared" si="80"/>
        <v>-11.226938888888895</v>
      </c>
      <c r="K555" s="2">
        <f t="shared" si="81"/>
        <v>78.7730611111111</v>
      </c>
      <c r="L555" s="2">
        <f t="shared" si="82"/>
        <v>112.88658776992986</v>
      </c>
      <c r="M555" s="2">
        <f>SUMIF(A:A,A555,L:L)</f>
        <v>3693.531910000531</v>
      </c>
      <c r="N555" s="3">
        <f t="shared" si="83"/>
        <v>0.0305633173127002</v>
      </c>
      <c r="O555" s="7">
        <f t="shared" si="84"/>
        <v>32.71896141929798</v>
      </c>
      <c r="P555" s="3">
        <f t="shared" si="85"/>
      </c>
      <c r="Q555" s="3">
        <f>IF(ISNUMBER(P555),SUMIF(A:A,A555,P:P),"")</f>
      </c>
      <c r="R555" s="3">
        <f t="shared" si="86"/>
      </c>
      <c r="S555" s="8">
        <f t="shared" si="87"/>
      </c>
    </row>
    <row r="556" spans="1:19" ht="15">
      <c r="A556" s="1">
        <v>13</v>
      </c>
      <c r="B556" s="5">
        <v>0.90625</v>
      </c>
      <c r="C556" s="1" t="s">
        <v>90</v>
      </c>
      <c r="D556" s="1">
        <v>8</v>
      </c>
      <c r="E556" s="1">
        <v>10</v>
      </c>
      <c r="F556" s="1" t="s">
        <v>155</v>
      </c>
      <c r="G556" s="2">
        <v>47.9020666666667</v>
      </c>
      <c r="H556" s="6">
        <f>1+_xlfn.COUNTIFS(A:A,A556,O:O,"&lt;"&amp;O556)</f>
        <v>5</v>
      </c>
      <c r="I556" s="2">
        <f>_xlfn.AVERAGEIF(A:A,A556,G:G)</f>
        <v>46.879138888888896</v>
      </c>
      <c r="J556" s="2">
        <f t="shared" si="80"/>
        <v>1.0229277777778023</v>
      </c>
      <c r="K556" s="2">
        <f t="shared" si="81"/>
        <v>91.0229277777778</v>
      </c>
      <c r="L556" s="2">
        <f t="shared" si="82"/>
        <v>235.42106261349286</v>
      </c>
      <c r="M556" s="2">
        <f>SUMIF(A:A,A556,L:L)</f>
        <v>3693.531910000531</v>
      </c>
      <c r="N556" s="3">
        <f t="shared" si="83"/>
        <v>0.06373873797491005</v>
      </c>
      <c r="O556" s="7">
        <f t="shared" si="84"/>
        <v>15.689046124409263</v>
      </c>
      <c r="P556" s="3">
        <f t="shared" si="85"/>
        <v>0.06373873797491005</v>
      </c>
      <c r="Q556" s="3">
        <f>IF(ISNUMBER(P556),SUMIF(A:A,A556,P:P),"")</f>
        <v>0.8418928332023663</v>
      </c>
      <c r="R556" s="3">
        <f t="shared" si="86"/>
        <v>0.0757088497029516</v>
      </c>
      <c r="S556" s="8">
        <f t="shared" si="87"/>
        <v>13.20849549192152</v>
      </c>
    </row>
    <row r="557" spans="1:19" ht="15">
      <c r="A557" s="1">
        <v>13</v>
      </c>
      <c r="B557" s="5">
        <v>0.90625</v>
      </c>
      <c r="C557" s="1" t="s">
        <v>90</v>
      </c>
      <c r="D557" s="1">
        <v>8</v>
      </c>
      <c r="E557" s="1">
        <v>12</v>
      </c>
      <c r="F557" s="1" t="s">
        <v>157</v>
      </c>
      <c r="G557" s="2">
        <v>27.845799999999997</v>
      </c>
      <c r="H557" s="6">
        <f>1+_xlfn.COUNTIFS(A:A,A557,O:O,"&lt;"&amp;O557)</f>
        <v>11</v>
      </c>
      <c r="I557" s="2">
        <f>_xlfn.AVERAGEIF(A:A,A557,G:G)</f>
        <v>46.879138888888896</v>
      </c>
      <c r="J557" s="2">
        <f t="shared" si="80"/>
        <v>-19.0333388888889</v>
      </c>
      <c r="K557" s="2">
        <f t="shared" si="81"/>
        <v>70.96666111111111</v>
      </c>
      <c r="L557" s="2">
        <f t="shared" si="82"/>
        <v>70.66848145680439</v>
      </c>
      <c r="M557" s="2">
        <f>SUMIF(A:A,A557,L:L)</f>
        <v>3693.531910000531</v>
      </c>
      <c r="N557" s="3">
        <f t="shared" si="83"/>
        <v>0.01913303666484209</v>
      </c>
      <c r="O557" s="7">
        <f t="shared" si="84"/>
        <v>52.265618757609445</v>
      </c>
      <c r="P557" s="3">
        <f t="shared" si="85"/>
      </c>
      <c r="Q557" s="3">
        <f>IF(ISNUMBER(P557),SUMIF(A:A,A557,P:P),"")</f>
      </c>
      <c r="R557" s="3">
        <f t="shared" si="86"/>
      </c>
      <c r="S557" s="8">
        <f t="shared" si="87"/>
      </c>
    </row>
    <row r="558" spans="1:19" ht="15">
      <c r="A558" s="1">
        <v>13</v>
      </c>
      <c r="B558" s="5">
        <v>0.90625</v>
      </c>
      <c r="C558" s="1" t="s">
        <v>90</v>
      </c>
      <c r="D558" s="1">
        <v>8</v>
      </c>
      <c r="E558" s="1">
        <v>13</v>
      </c>
      <c r="F558" s="1" t="s">
        <v>158</v>
      </c>
      <c r="G558" s="2">
        <v>42.371900000000004</v>
      </c>
      <c r="H558" s="6">
        <f>1+_xlfn.COUNTIFS(A:A,A558,O:O,"&lt;"&amp;O558)</f>
        <v>8</v>
      </c>
      <c r="I558" s="2">
        <f>_xlfn.AVERAGEIF(A:A,A558,G:G)</f>
        <v>46.879138888888896</v>
      </c>
      <c r="J558" s="2">
        <f t="shared" si="80"/>
        <v>-4.507238888888892</v>
      </c>
      <c r="K558" s="2">
        <f t="shared" si="81"/>
        <v>85.49276111111111</v>
      </c>
      <c r="L558" s="2">
        <f t="shared" si="82"/>
        <v>168.94372421646315</v>
      </c>
      <c r="M558" s="2">
        <f>SUMIF(A:A,A558,L:L)</f>
        <v>3693.531910000531</v>
      </c>
      <c r="N558" s="3">
        <f t="shared" si="83"/>
        <v>0.045740426327178764</v>
      </c>
      <c r="O558" s="7">
        <f t="shared" si="84"/>
        <v>21.86249845698977</v>
      </c>
      <c r="P558" s="3">
        <f t="shared" si="85"/>
      </c>
      <c r="Q558" s="3">
        <f>IF(ISNUMBER(P558),SUMIF(A:A,A558,P:P),"")</f>
      </c>
      <c r="R558" s="3">
        <f t="shared" si="86"/>
      </c>
      <c r="S558" s="8">
        <f t="shared" si="87"/>
      </c>
    </row>
    <row r="559" spans="1:19" ht="15">
      <c r="A559" s="1">
        <v>13</v>
      </c>
      <c r="B559" s="5">
        <v>0.90625</v>
      </c>
      <c r="C559" s="1" t="s">
        <v>90</v>
      </c>
      <c r="D559" s="1">
        <v>8</v>
      </c>
      <c r="E559" s="1">
        <v>14</v>
      </c>
      <c r="F559" s="1" t="s">
        <v>159</v>
      </c>
      <c r="G559" s="2">
        <v>27.4836666666666</v>
      </c>
      <c r="H559" s="6">
        <f>1+_xlfn.COUNTIFS(A:A,A559,O:O,"&lt;"&amp;O559)</f>
        <v>12</v>
      </c>
      <c r="I559" s="2">
        <f>_xlfn.AVERAGEIF(A:A,A559,G:G)</f>
        <v>46.879138888888896</v>
      </c>
      <c r="J559" s="2">
        <f t="shared" si="80"/>
        <v>-19.395472222222295</v>
      </c>
      <c r="K559" s="2">
        <f t="shared" si="81"/>
        <v>70.6045277777777</v>
      </c>
      <c r="L559" s="2">
        <f t="shared" si="82"/>
        <v>69.14955803305251</v>
      </c>
      <c r="M559" s="2">
        <f>SUMIF(A:A,A559,L:L)</f>
        <v>3693.531910000531</v>
      </c>
      <c r="N559" s="3">
        <f t="shared" si="83"/>
        <v>0.01872179792079895</v>
      </c>
      <c r="O559" s="7">
        <f t="shared" si="84"/>
        <v>53.41367342123973</v>
      </c>
      <c r="P559" s="3">
        <f t="shared" si="85"/>
      </c>
      <c r="Q559" s="3">
        <f>IF(ISNUMBER(P559),SUMIF(A:A,A559,P:P),"")</f>
      </c>
      <c r="R559" s="3">
        <f t="shared" si="86"/>
      </c>
      <c r="S559" s="8">
        <f t="shared" si="87"/>
      </c>
    </row>
    <row r="560" spans="1:19" ht="15">
      <c r="A560" s="1">
        <v>43</v>
      </c>
      <c r="B560" s="5">
        <v>0.9166666666666666</v>
      </c>
      <c r="C560" s="1" t="s">
        <v>423</v>
      </c>
      <c r="D560" s="1">
        <v>8</v>
      </c>
      <c r="E560" s="1">
        <v>2</v>
      </c>
      <c r="F560" s="1" t="s">
        <v>462</v>
      </c>
      <c r="G560" s="2">
        <v>68.5162333333333</v>
      </c>
      <c r="H560" s="6">
        <f>1+_xlfn.COUNTIFS(A:A,A560,O:O,"&lt;"&amp;O560)</f>
        <v>1</v>
      </c>
      <c r="I560" s="2">
        <f>_xlfn.AVERAGEIF(A:A,A560,G:G)</f>
        <v>49.61033888888888</v>
      </c>
      <c r="J560" s="2">
        <f t="shared" si="80"/>
        <v>18.90589444444442</v>
      </c>
      <c r="K560" s="2">
        <f t="shared" si="81"/>
        <v>108.90589444444441</v>
      </c>
      <c r="L560" s="2">
        <f t="shared" si="82"/>
        <v>688.3887119360256</v>
      </c>
      <c r="M560" s="2">
        <f>SUMIF(A:A,A560,L:L)</f>
        <v>3044.61221976697</v>
      </c>
      <c r="N560" s="3">
        <f t="shared" si="83"/>
        <v>0.22610062045560397</v>
      </c>
      <c r="O560" s="7">
        <f t="shared" si="84"/>
        <v>4.422809623365696</v>
      </c>
      <c r="P560" s="3">
        <f t="shared" si="85"/>
        <v>0.22610062045560397</v>
      </c>
      <c r="Q560" s="3">
        <f>IF(ISNUMBER(P560),SUMIF(A:A,A560,P:P),"")</f>
        <v>0.8799150847978034</v>
      </c>
      <c r="R560" s="3">
        <f t="shared" si="86"/>
        <v>0.2569573182252693</v>
      </c>
      <c r="S560" s="8">
        <f t="shared" si="87"/>
        <v>3.8916969047883674</v>
      </c>
    </row>
    <row r="561" spans="1:19" ht="15">
      <c r="A561" s="1">
        <v>43</v>
      </c>
      <c r="B561" s="5">
        <v>0.9166666666666666</v>
      </c>
      <c r="C561" s="1" t="s">
        <v>423</v>
      </c>
      <c r="D561" s="1">
        <v>8</v>
      </c>
      <c r="E561" s="1">
        <v>9</v>
      </c>
      <c r="F561" s="1" t="s">
        <v>468</v>
      </c>
      <c r="G561" s="2">
        <v>56.954066666666705</v>
      </c>
      <c r="H561" s="6">
        <f>1+_xlfn.COUNTIFS(A:A,A561,O:O,"&lt;"&amp;O561)</f>
        <v>2</v>
      </c>
      <c r="I561" s="2">
        <f>_xlfn.AVERAGEIF(A:A,A561,G:G)</f>
        <v>49.61033888888888</v>
      </c>
      <c r="J561" s="2">
        <f t="shared" si="80"/>
        <v>7.343727777777822</v>
      </c>
      <c r="K561" s="2">
        <f t="shared" si="81"/>
        <v>97.34372777777781</v>
      </c>
      <c r="L561" s="2">
        <f t="shared" si="82"/>
        <v>343.993811252555</v>
      </c>
      <c r="M561" s="2">
        <f>SUMIF(A:A,A561,L:L)</f>
        <v>3044.61221976697</v>
      </c>
      <c r="N561" s="3">
        <f t="shared" si="83"/>
        <v>0.11298444150594776</v>
      </c>
      <c r="O561" s="7">
        <f t="shared" si="84"/>
        <v>8.850776148212917</v>
      </c>
      <c r="P561" s="3">
        <f t="shared" si="85"/>
        <v>0.11298444150594776</v>
      </c>
      <c r="Q561" s="3">
        <f>IF(ISNUMBER(P561),SUMIF(A:A,A561,P:P),"")</f>
        <v>0.8799150847978034</v>
      </c>
      <c r="R561" s="3">
        <f t="shared" si="86"/>
        <v>0.12840380106895266</v>
      </c>
      <c r="S561" s="8">
        <f t="shared" si="87"/>
        <v>7.787931444981145</v>
      </c>
    </row>
    <row r="562" spans="1:19" ht="15">
      <c r="A562" s="1">
        <v>43</v>
      </c>
      <c r="B562" s="5">
        <v>0.9166666666666666</v>
      </c>
      <c r="C562" s="1" t="s">
        <v>423</v>
      </c>
      <c r="D562" s="1">
        <v>8</v>
      </c>
      <c r="E562" s="1">
        <v>11</v>
      </c>
      <c r="F562" s="1" t="s">
        <v>470</v>
      </c>
      <c r="G562" s="2">
        <v>56.946200000000005</v>
      </c>
      <c r="H562" s="6">
        <f>1+_xlfn.COUNTIFS(A:A,A562,O:O,"&lt;"&amp;O562)</f>
        <v>3</v>
      </c>
      <c r="I562" s="2">
        <f>_xlfn.AVERAGEIF(A:A,A562,G:G)</f>
        <v>49.61033888888888</v>
      </c>
      <c r="J562" s="2">
        <f t="shared" si="80"/>
        <v>7.335861111111122</v>
      </c>
      <c r="K562" s="2">
        <f t="shared" si="81"/>
        <v>97.33586111111111</v>
      </c>
      <c r="L562" s="2">
        <f t="shared" si="82"/>
        <v>343.83148448577373</v>
      </c>
      <c r="M562" s="2">
        <f>SUMIF(A:A,A562,L:L)</f>
        <v>3044.61221976697</v>
      </c>
      <c r="N562" s="3">
        <f t="shared" si="83"/>
        <v>0.11293112543313974</v>
      </c>
      <c r="O562" s="7">
        <f t="shared" si="84"/>
        <v>8.854954700615682</v>
      </c>
      <c r="P562" s="3">
        <f t="shared" si="85"/>
        <v>0.11293112543313974</v>
      </c>
      <c r="Q562" s="3">
        <f>IF(ISNUMBER(P562),SUMIF(A:A,A562,P:P),"")</f>
        <v>0.8799150847978034</v>
      </c>
      <c r="R562" s="3">
        <f t="shared" si="86"/>
        <v>0.12834320877575398</v>
      </c>
      <c r="S562" s="8">
        <f t="shared" si="87"/>
        <v>7.791608216272956</v>
      </c>
    </row>
    <row r="563" spans="1:19" ht="15">
      <c r="A563" s="1">
        <v>43</v>
      </c>
      <c r="B563" s="5">
        <v>0.9166666666666666</v>
      </c>
      <c r="C563" s="1" t="s">
        <v>423</v>
      </c>
      <c r="D563" s="1">
        <v>8</v>
      </c>
      <c r="E563" s="1">
        <v>6</v>
      </c>
      <c r="F563" s="1" t="s">
        <v>465</v>
      </c>
      <c r="G563" s="2">
        <v>54.9720666666667</v>
      </c>
      <c r="H563" s="6">
        <f>1+_xlfn.COUNTIFS(A:A,A563,O:O,"&lt;"&amp;O563)</f>
        <v>4</v>
      </c>
      <c r="I563" s="2">
        <f>_xlfn.AVERAGEIF(A:A,A563,G:G)</f>
        <v>49.61033888888888</v>
      </c>
      <c r="J563" s="2">
        <f t="shared" si="80"/>
        <v>5.361727777777816</v>
      </c>
      <c r="K563" s="2">
        <f t="shared" si="81"/>
        <v>95.36172777777782</v>
      </c>
      <c r="L563" s="2">
        <f t="shared" si="82"/>
        <v>305.42482205228305</v>
      </c>
      <c r="M563" s="2">
        <f>SUMIF(A:A,A563,L:L)</f>
        <v>3044.61221976697</v>
      </c>
      <c r="N563" s="3">
        <f t="shared" si="83"/>
        <v>0.10031649353219103</v>
      </c>
      <c r="O563" s="7">
        <f t="shared" si="84"/>
        <v>9.968450498911281</v>
      </c>
      <c r="P563" s="3">
        <f t="shared" si="85"/>
        <v>0.10031649353219103</v>
      </c>
      <c r="Q563" s="3">
        <f>IF(ISNUMBER(P563),SUMIF(A:A,A563,P:P),"")</f>
        <v>0.8799150847978034</v>
      </c>
      <c r="R563" s="3">
        <f t="shared" si="86"/>
        <v>0.11400701643300372</v>
      </c>
      <c r="S563" s="8">
        <f t="shared" si="87"/>
        <v>8.771389966052226</v>
      </c>
    </row>
    <row r="564" spans="1:19" ht="15">
      <c r="A564" s="1">
        <v>43</v>
      </c>
      <c r="B564" s="5">
        <v>0.9166666666666666</v>
      </c>
      <c r="C564" s="1" t="s">
        <v>423</v>
      </c>
      <c r="D564" s="1">
        <v>8</v>
      </c>
      <c r="E564" s="1">
        <v>7</v>
      </c>
      <c r="F564" s="1" t="s">
        <v>466</v>
      </c>
      <c r="G564" s="2">
        <v>49.7595333333333</v>
      </c>
      <c r="H564" s="6">
        <f>1+_xlfn.COUNTIFS(A:A,A564,O:O,"&lt;"&amp;O564)</f>
        <v>5</v>
      </c>
      <c r="I564" s="2">
        <f>_xlfn.AVERAGEIF(A:A,A564,G:G)</f>
        <v>49.61033888888888</v>
      </c>
      <c r="J564" s="2">
        <f t="shared" si="80"/>
        <v>0.14919444444441865</v>
      </c>
      <c r="K564" s="2">
        <f t="shared" si="81"/>
        <v>90.14919444444442</v>
      </c>
      <c r="L564" s="2">
        <f t="shared" si="82"/>
        <v>223.3972700757314</v>
      </c>
      <c r="M564" s="2">
        <f>SUMIF(A:A,A564,L:L)</f>
        <v>3044.61221976697</v>
      </c>
      <c r="N564" s="3">
        <f t="shared" si="83"/>
        <v>0.07337462177460152</v>
      </c>
      <c r="O564" s="7">
        <f t="shared" si="84"/>
        <v>13.628690353892194</v>
      </c>
      <c r="P564" s="3">
        <f t="shared" si="85"/>
        <v>0.07337462177460152</v>
      </c>
      <c r="Q564" s="3">
        <f>IF(ISNUMBER(P564),SUMIF(A:A,A564,P:P),"")</f>
        <v>0.8799150847978034</v>
      </c>
      <c r="R564" s="3">
        <f t="shared" si="86"/>
        <v>0.08338829853276394</v>
      </c>
      <c r="S564" s="8">
        <f t="shared" si="87"/>
        <v>11.992090228428054</v>
      </c>
    </row>
    <row r="565" spans="1:19" ht="15">
      <c r="A565" s="1">
        <v>43</v>
      </c>
      <c r="B565" s="5">
        <v>0.9166666666666666</v>
      </c>
      <c r="C565" s="1" t="s">
        <v>423</v>
      </c>
      <c r="D565" s="1">
        <v>8</v>
      </c>
      <c r="E565" s="1">
        <v>3</v>
      </c>
      <c r="F565" s="1" t="s">
        <v>463</v>
      </c>
      <c r="G565" s="2">
        <v>48.2997666666667</v>
      </c>
      <c r="H565" s="6">
        <f>1+_xlfn.COUNTIFS(A:A,A565,O:O,"&lt;"&amp;O565)</f>
        <v>6</v>
      </c>
      <c r="I565" s="2">
        <f>_xlfn.AVERAGEIF(A:A,A565,G:G)</f>
        <v>49.61033888888888</v>
      </c>
      <c r="J565" s="2">
        <f t="shared" si="80"/>
        <v>-1.3105722222221843</v>
      </c>
      <c r="K565" s="2">
        <f t="shared" si="81"/>
        <v>88.68942777777781</v>
      </c>
      <c r="L565" s="2">
        <f t="shared" si="82"/>
        <v>204.6631929272158</v>
      </c>
      <c r="M565" s="2">
        <f>SUMIF(A:A,A565,L:L)</f>
        <v>3044.61221976697</v>
      </c>
      <c r="N565" s="3">
        <f t="shared" si="83"/>
        <v>0.06722143187840203</v>
      </c>
      <c r="O565" s="7">
        <f t="shared" si="84"/>
        <v>14.876207960117789</v>
      </c>
      <c r="P565" s="3">
        <f t="shared" si="85"/>
        <v>0.06722143187840203</v>
      </c>
      <c r="Q565" s="3">
        <f>IF(ISNUMBER(P565),SUMIF(A:A,A565,P:P),"")</f>
        <v>0.8799150847978034</v>
      </c>
      <c r="R565" s="3">
        <f t="shared" si="86"/>
        <v>0.07639536250688203</v>
      </c>
      <c r="S565" s="8">
        <f t="shared" si="87"/>
        <v>13.089799788696801</v>
      </c>
    </row>
    <row r="566" spans="1:19" ht="15">
      <c r="A566" s="1">
        <v>43</v>
      </c>
      <c r="B566" s="5">
        <v>0.9166666666666666</v>
      </c>
      <c r="C566" s="1" t="s">
        <v>423</v>
      </c>
      <c r="D566" s="1">
        <v>8</v>
      </c>
      <c r="E566" s="1">
        <v>12</v>
      </c>
      <c r="F566" s="1" t="s">
        <v>471</v>
      </c>
      <c r="G566" s="2">
        <v>48.0387333333333</v>
      </c>
      <c r="H566" s="6">
        <f>1+_xlfn.COUNTIFS(A:A,A566,O:O,"&lt;"&amp;O566)</f>
        <v>7</v>
      </c>
      <c r="I566" s="2">
        <f>_xlfn.AVERAGEIF(A:A,A566,G:G)</f>
        <v>49.61033888888888</v>
      </c>
      <c r="J566" s="2">
        <f t="shared" si="80"/>
        <v>-1.5716055555555855</v>
      </c>
      <c r="K566" s="2">
        <f t="shared" si="81"/>
        <v>88.42839444444442</v>
      </c>
      <c r="L566" s="2">
        <f t="shared" si="82"/>
        <v>201.48272922409583</v>
      </c>
      <c r="M566" s="2">
        <f>SUMIF(A:A,A566,L:L)</f>
        <v>3044.61221976697</v>
      </c>
      <c r="N566" s="3">
        <f t="shared" si="83"/>
        <v>0.06617681158736104</v>
      </c>
      <c r="O566" s="7">
        <f t="shared" si="84"/>
        <v>15.111033245835431</v>
      </c>
      <c r="P566" s="3">
        <f t="shared" si="85"/>
        <v>0.06617681158736104</v>
      </c>
      <c r="Q566" s="3">
        <f>IF(ISNUMBER(P566),SUMIF(A:A,A566,P:P),"")</f>
        <v>0.8799150847978034</v>
      </c>
      <c r="R566" s="3">
        <f t="shared" si="86"/>
        <v>0.07520817943764184</v>
      </c>
      <c r="S566" s="8">
        <f t="shared" si="87"/>
        <v>13.29642609989171</v>
      </c>
    </row>
    <row r="567" spans="1:19" ht="15">
      <c r="A567" s="1">
        <v>43</v>
      </c>
      <c r="B567" s="5">
        <v>0.9166666666666666</v>
      </c>
      <c r="C567" s="1" t="s">
        <v>423</v>
      </c>
      <c r="D567" s="1">
        <v>8</v>
      </c>
      <c r="E567" s="1">
        <v>10</v>
      </c>
      <c r="F567" s="1" t="s">
        <v>469</v>
      </c>
      <c r="G567" s="2">
        <v>47.7829333333333</v>
      </c>
      <c r="H567" s="6">
        <f>1+_xlfn.COUNTIFS(A:A,A567,O:O,"&lt;"&amp;O567)</f>
        <v>8</v>
      </c>
      <c r="I567" s="2">
        <f>_xlfn.AVERAGEIF(A:A,A567,G:G)</f>
        <v>49.61033888888888</v>
      </c>
      <c r="J567" s="2">
        <f t="shared" si="80"/>
        <v>-1.8274055555555861</v>
      </c>
      <c r="K567" s="2">
        <f t="shared" si="81"/>
        <v>88.17259444444441</v>
      </c>
      <c r="L567" s="2">
        <f t="shared" si="82"/>
        <v>198.4139821009393</v>
      </c>
      <c r="M567" s="2">
        <f>SUMIF(A:A,A567,L:L)</f>
        <v>3044.61221976697</v>
      </c>
      <c r="N567" s="3">
        <f t="shared" si="83"/>
        <v>0.06516888450120115</v>
      </c>
      <c r="O567" s="7">
        <f t="shared" si="84"/>
        <v>15.344746310358722</v>
      </c>
      <c r="P567" s="3">
        <f t="shared" si="85"/>
        <v>0.06516888450120115</v>
      </c>
      <c r="Q567" s="3">
        <f>IF(ISNUMBER(P567),SUMIF(A:A,A567,P:P),"")</f>
        <v>0.8799150847978034</v>
      </c>
      <c r="R567" s="3">
        <f t="shared" si="86"/>
        <v>0.07406269721603463</v>
      </c>
      <c r="S567" s="8">
        <f t="shared" si="87"/>
        <v>13.502073750880076</v>
      </c>
    </row>
    <row r="568" spans="1:19" ht="15">
      <c r="A568" s="1">
        <v>43</v>
      </c>
      <c r="B568" s="5">
        <v>0.9166666666666666</v>
      </c>
      <c r="C568" s="1" t="s">
        <v>423</v>
      </c>
      <c r="D568" s="1">
        <v>8</v>
      </c>
      <c r="E568" s="1">
        <v>1</v>
      </c>
      <c r="F568" s="1" t="s">
        <v>461</v>
      </c>
      <c r="G568" s="2">
        <v>38.6089666666666</v>
      </c>
      <c r="H568" s="6">
        <f>1+_xlfn.COUNTIFS(A:A,A568,O:O,"&lt;"&amp;O568)</f>
        <v>12</v>
      </c>
      <c r="I568" s="2">
        <f>_xlfn.AVERAGEIF(A:A,A568,G:G)</f>
        <v>49.61033888888888</v>
      </c>
      <c r="J568" s="2">
        <f t="shared" si="80"/>
        <v>-11.00137222222228</v>
      </c>
      <c r="K568" s="2">
        <f t="shared" si="81"/>
        <v>78.99862777777773</v>
      </c>
      <c r="L568" s="2">
        <f t="shared" si="82"/>
        <v>114.424780318738</v>
      </c>
      <c r="M568" s="2">
        <f>SUMIF(A:A,A568,L:L)</f>
        <v>3044.61221976697</v>
      </c>
      <c r="N568" s="3">
        <f t="shared" si="83"/>
        <v>0.037582710722844005</v>
      </c>
      <c r="O568" s="7">
        <f t="shared" si="84"/>
        <v>26.607979593983018</v>
      </c>
      <c r="P568" s="3">
        <f t="shared" si="85"/>
      </c>
      <c r="Q568" s="3">
        <f>IF(ISNUMBER(P568),SUMIF(A:A,A568,P:P),"")</f>
      </c>
      <c r="R568" s="3">
        <f t="shared" si="86"/>
      </c>
      <c r="S568" s="8">
        <f t="shared" si="87"/>
      </c>
    </row>
    <row r="569" spans="1:19" ht="15">
      <c r="A569" s="1">
        <v>43</v>
      </c>
      <c r="B569" s="5">
        <v>0.9166666666666666</v>
      </c>
      <c r="C569" s="1" t="s">
        <v>423</v>
      </c>
      <c r="D569" s="1">
        <v>8</v>
      </c>
      <c r="E569" s="1">
        <v>5</v>
      </c>
      <c r="F569" s="1" t="s">
        <v>464</v>
      </c>
      <c r="G569" s="2">
        <v>45.1484666666667</v>
      </c>
      <c r="H569" s="6">
        <f>1+_xlfn.COUNTIFS(A:A,A569,O:O,"&lt;"&amp;O569)</f>
        <v>9</v>
      </c>
      <c r="I569" s="2">
        <f>_xlfn.AVERAGEIF(A:A,A569,G:G)</f>
        <v>49.61033888888888</v>
      </c>
      <c r="J569" s="2">
        <f t="shared" si="80"/>
        <v>-4.461872222222183</v>
      </c>
      <c r="K569" s="2">
        <f t="shared" si="81"/>
        <v>85.53812777777782</v>
      </c>
      <c r="L569" s="2">
        <f t="shared" si="82"/>
        <v>169.40421547806207</v>
      </c>
      <c r="M569" s="2">
        <f>SUMIF(A:A,A569,L:L)</f>
        <v>3044.61221976697</v>
      </c>
      <c r="N569" s="3">
        <f t="shared" si="83"/>
        <v>0.0556406541293551</v>
      </c>
      <c r="O569" s="7">
        <f t="shared" si="84"/>
        <v>17.97247023148163</v>
      </c>
      <c r="P569" s="3">
        <f t="shared" si="85"/>
        <v>0.0556406541293551</v>
      </c>
      <c r="Q569" s="3">
        <f>IF(ISNUMBER(P569),SUMIF(A:A,A569,P:P),"")</f>
        <v>0.8799150847978034</v>
      </c>
      <c r="R569" s="3">
        <f t="shared" si="86"/>
        <v>0.06323411780369788</v>
      </c>
      <c r="S569" s="8">
        <f t="shared" si="87"/>
        <v>15.814247667760155</v>
      </c>
    </row>
    <row r="570" spans="1:19" ht="15">
      <c r="A570" s="1">
        <v>43</v>
      </c>
      <c r="B570" s="5">
        <v>0.9166666666666666</v>
      </c>
      <c r="C570" s="1" t="s">
        <v>423</v>
      </c>
      <c r="D570" s="1">
        <v>8</v>
      </c>
      <c r="E570" s="1">
        <v>8</v>
      </c>
      <c r="F570" s="1" t="s">
        <v>467</v>
      </c>
      <c r="G570" s="2">
        <v>40.7978666666667</v>
      </c>
      <c r="H570" s="6">
        <f>1+_xlfn.COUNTIFS(A:A,A570,O:O,"&lt;"&amp;O570)</f>
        <v>10</v>
      </c>
      <c r="I570" s="2">
        <f>_xlfn.AVERAGEIF(A:A,A570,G:G)</f>
        <v>49.61033888888888</v>
      </c>
      <c r="J570" s="2">
        <f t="shared" si="80"/>
        <v>-8.812472222222183</v>
      </c>
      <c r="K570" s="2">
        <f t="shared" si="81"/>
        <v>81.18752777777782</v>
      </c>
      <c r="L570" s="2">
        <f t="shared" si="82"/>
        <v>130.48413737161246</v>
      </c>
      <c r="M570" s="2">
        <f>SUMIF(A:A,A570,L:L)</f>
        <v>3044.61221976697</v>
      </c>
      <c r="N570" s="3">
        <f t="shared" si="83"/>
        <v>0.04285739133688411</v>
      </c>
      <c r="O570" s="7">
        <f t="shared" si="84"/>
        <v>23.333198050703</v>
      </c>
      <c r="P570" s="3">
        <f t="shared" si="85"/>
      </c>
      <c r="Q570" s="3">
        <f>IF(ISNUMBER(P570),SUMIF(A:A,A570,P:P),"")</f>
      </c>
      <c r="R570" s="3">
        <f t="shared" si="86"/>
      </c>
      <c r="S570" s="8">
        <f t="shared" si="87"/>
      </c>
    </row>
    <row r="571" spans="1:19" ht="15">
      <c r="A571" s="1">
        <v>43</v>
      </c>
      <c r="B571" s="5">
        <v>0.9166666666666666</v>
      </c>
      <c r="C571" s="1" t="s">
        <v>423</v>
      </c>
      <c r="D571" s="1">
        <v>8</v>
      </c>
      <c r="E571" s="1">
        <v>13</v>
      </c>
      <c r="F571" s="1" t="s">
        <v>472</v>
      </c>
      <c r="G571" s="2">
        <v>39.4992333333333</v>
      </c>
      <c r="H571" s="6">
        <f>1+_xlfn.COUNTIFS(A:A,A571,O:O,"&lt;"&amp;O571)</f>
        <v>11</v>
      </c>
      <c r="I571" s="2">
        <f>_xlfn.AVERAGEIF(A:A,A571,G:G)</f>
        <v>49.61033888888888</v>
      </c>
      <c r="J571" s="2">
        <f t="shared" si="80"/>
        <v>-10.111105555555582</v>
      </c>
      <c r="K571" s="2">
        <f t="shared" si="81"/>
        <v>79.88889444444442</v>
      </c>
      <c r="L571" s="2">
        <f t="shared" si="82"/>
        <v>120.70308254393738</v>
      </c>
      <c r="M571" s="2">
        <f>SUMIF(A:A,A571,L:L)</f>
        <v>3044.61221976697</v>
      </c>
      <c r="N571" s="3">
        <f t="shared" si="83"/>
        <v>0.03964481314246837</v>
      </c>
      <c r="O571" s="7">
        <f t="shared" si="84"/>
        <v>25.223980660632215</v>
      </c>
      <c r="P571" s="3">
        <f t="shared" si="85"/>
      </c>
      <c r="Q571" s="3">
        <f>IF(ISNUMBER(P571),SUMIF(A:A,A571,P:P),"")</f>
      </c>
      <c r="R571" s="3">
        <f t="shared" si="86"/>
      </c>
      <c r="S571" s="8">
        <f t="shared" si="87"/>
      </c>
    </row>
  </sheetData>
  <sheetProtection/>
  <autoFilter ref="A1:S87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dcterms:created xsi:type="dcterms:W3CDTF">2016-03-11T05:58:01Z</dcterms:created>
  <dcterms:modified xsi:type="dcterms:W3CDTF">2016-12-08T22:31:18Z</dcterms:modified>
  <cp:category/>
  <cp:version/>
  <cp:contentType/>
  <cp:contentStatus/>
</cp:coreProperties>
</file>