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Febr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PRICES!$A$1:$S$74</definedName>
  </definedNames>
  <calcPr calcId="152511"/>
</workbook>
</file>

<file path=xl/calcChain.xml><?xml version="1.0" encoding="utf-8"?>
<calcChain xmlns="http://schemas.openxmlformats.org/spreadsheetml/2006/main">
  <c r="I176" i="1" l="1"/>
  <c r="J176" i="1" s="1"/>
  <c r="K176" i="1" s="1"/>
  <c r="L176" i="1" s="1"/>
  <c r="I180" i="1"/>
  <c r="J180" i="1" s="1"/>
  <c r="K180" i="1" s="1"/>
  <c r="L180" i="1" s="1"/>
  <c r="I175" i="1"/>
  <c r="J175" i="1" s="1"/>
  <c r="K175" i="1" s="1"/>
  <c r="L175" i="1" s="1"/>
  <c r="I178" i="1"/>
  <c r="J178" i="1" s="1"/>
  <c r="K178" i="1" s="1"/>
  <c r="L178" i="1" s="1"/>
  <c r="I182" i="1"/>
  <c r="J182" i="1" s="1"/>
  <c r="K182" i="1" s="1"/>
  <c r="L182" i="1" s="1"/>
  <c r="I179" i="1"/>
  <c r="J179" i="1" s="1"/>
  <c r="K179" i="1" s="1"/>
  <c r="L179" i="1" s="1"/>
  <c r="I194" i="1"/>
  <c r="J194" i="1" s="1"/>
  <c r="K194" i="1" s="1"/>
  <c r="L194" i="1" s="1"/>
  <c r="I189" i="1"/>
  <c r="J189" i="1" s="1"/>
  <c r="K189" i="1" s="1"/>
  <c r="L189" i="1" s="1"/>
  <c r="I184" i="1"/>
  <c r="J184" i="1" s="1"/>
  <c r="K184" i="1" s="1"/>
  <c r="L184" i="1" s="1"/>
  <c r="I192" i="1"/>
  <c r="J192" i="1" s="1"/>
  <c r="K192" i="1" s="1"/>
  <c r="L192" i="1" s="1"/>
  <c r="I183" i="1"/>
  <c r="J183" i="1" s="1"/>
  <c r="K183" i="1" s="1"/>
  <c r="L183" i="1" s="1"/>
  <c r="I188" i="1"/>
  <c r="J188" i="1" s="1"/>
  <c r="K188" i="1" s="1"/>
  <c r="L188" i="1" s="1"/>
  <c r="I187" i="1"/>
  <c r="J187" i="1" s="1"/>
  <c r="K187" i="1" s="1"/>
  <c r="L187" i="1" s="1"/>
  <c r="I191" i="1"/>
  <c r="J191" i="1" s="1"/>
  <c r="K191" i="1" s="1"/>
  <c r="L191" i="1" s="1"/>
  <c r="I185" i="1"/>
  <c r="J185" i="1" s="1"/>
  <c r="K185" i="1" s="1"/>
  <c r="L185" i="1" s="1"/>
  <c r="I190" i="1"/>
  <c r="J190" i="1" s="1"/>
  <c r="K190" i="1" s="1"/>
  <c r="L190" i="1" s="1"/>
  <c r="I193" i="1"/>
  <c r="J193" i="1" s="1"/>
  <c r="K193" i="1" s="1"/>
  <c r="L193" i="1" s="1"/>
  <c r="I186" i="1"/>
  <c r="J186" i="1" s="1"/>
  <c r="K186" i="1" s="1"/>
  <c r="L186" i="1" s="1"/>
  <c r="I201" i="1"/>
  <c r="J201" i="1" s="1"/>
  <c r="K201" i="1" s="1"/>
  <c r="L201" i="1" s="1"/>
  <c r="I196" i="1"/>
  <c r="J196" i="1" s="1"/>
  <c r="K196" i="1" s="1"/>
  <c r="L196" i="1" s="1"/>
  <c r="I198" i="1"/>
  <c r="J198" i="1" s="1"/>
  <c r="K198" i="1" s="1"/>
  <c r="L198" i="1" s="1"/>
  <c r="I195" i="1"/>
  <c r="J195" i="1" s="1"/>
  <c r="K195" i="1" s="1"/>
  <c r="L195" i="1" s="1"/>
  <c r="I199" i="1"/>
  <c r="J199" i="1" s="1"/>
  <c r="K199" i="1" s="1"/>
  <c r="L199" i="1" s="1"/>
  <c r="I197" i="1"/>
  <c r="J197" i="1" s="1"/>
  <c r="K197" i="1" s="1"/>
  <c r="L197" i="1" s="1"/>
  <c r="I202" i="1"/>
  <c r="J202" i="1" s="1"/>
  <c r="K202" i="1" s="1"/>
  <c r="L202" i="1" s="1"/>
  <c r="I204" i="1"/>
  <c r="J204" i="1" s="1"/>
  <c r="K204" i="1" s="1"/>
  <c r="L204" i="1" s="1"/>
  <c r="I200" i="1"/>
  <c r="J200" i="1" s="1"/>
  <c r="K200" i="1" s="1"/>
  <c r="L200" i="1" s="1"/>
  <c r="I203" i="1"/>
  <c r="J203" i="1" s="1"/>
  <c r="K203" i="1" s="1"/>
  <c r="L203" i="1" s="1"/>
  <c r="I205" i="1"/>
  <c r="J205" i="1" s="1"/>
  <c r="K205" i="1" s="1"/>
  <c r="L205" i="1" s="1"/>
  <c r="I206" i="1"/>
  <c r="J206" i="1" s="1"/>
  <c r="K206" i="1" s="1"/>
  <c r="L206" i="1" s="1"/>
  <c r="I212" i="1"/>
  <c r="J212" i="1" s="1"/>
  <c r="K212" i="1" s="1"/>
  <c r="L212" i="1" s="1"/>
  <c r="I207" i="1"/>
  <c r="J207" i="1" s="1"/>
  <c r="K207" i="1" s="1"/>
  <c r="L207" i="1" s="1"/>
  <c r="I214" i="1"/>
  <c r="J214" i="1" s="1"/>
  <c r="K214" i="1" s="1"/>
  <c r="L214" i="1" s="1"/>
  <c r="I208" i="1"/>
  <c r="J208" i="1" s="1"/>
  <c r="K208" i="1" s="1"/>
  <c r="L208" i="1" s="1"/>
  <c r="I210" i="1"/>
  <c r="J210" i="1" s="1"/>
  <c r="K210" i="1" s="1"/>
  <c r="L210" i="1" s="1"/>
  <c r="I211" i="1"/>
  <c r="J211" i="1" s="1"/>
  <c r="K211" i="1" s="1"/>
  <c r="L211" i="1" s="1"/>
  <c r="I209" i="1"/>
  <c r="J209" i="1" s="1"/>
  <c r="K209" i="1" s="1"/>
  <c r="L209" i="1" s="1"/>
  <c r="I213" i="1"/>
  <c r="J213" i="1" s="1"/>
  <c r="K213" i="1" s="1"/>
  <c r="L213" i="1" s="1"/>
  <c r="I215" i="1"/>
  <c r="J215" i="1" s="1"/>
  <c r="K215" i="1" s="1"/>
  <c r="L215" i="1" s="1"/>
  <c r="I218" i="1"/>
  <c r="J218" i="1" s="1"/>
  <c r="K218" i="1" s="1"/>
  <c r="L218" i="1" s="1"/>
  <c r="I217" i="1"/>
  <c r="J217" i="1" s="1"/>
  <c r="K217" i="1" s="1"/>
  <c r="L217" i="1" s="1"/>
  <c r="I216" i="1"/>
  <c r="J216" i="1" s="1"/>
  <c r="K216" i="1" s="1"/>
  <c r="L216" i="1" s="1"/>
  <c r="I219" i="1"/>
  <c r="J219" i="1" s="1"/>
  <c r="K219" i="1" s="1"/>
  <c r="L219" i="1" s="1"/>
  <c r="I222" i="1"/>
  <c r="J222" i="1" s="1"/>
  <c r="K222" i="1" s="1"/>
  <c r="L222" i="1" s="1"/>
  <c r="I220" i="1"/>
  <c r="J220" i="1" s="1"/>
  <c r="K220" i="1" s="1"/>
  <c r="L220" i="1" s="1"/>
  <c r="I223" i="1"/>
  <c r="J223" i="1" s="1"/>
  <c r="K223" i="1" s="1"/>
  <c r="L223" i="1" s="1"/>
  <c r="I221" i="1"/>
  <c r="J221" i="1" s="1"/>
  <c r="K221" i="1" s="1"/>
  <c r="L221" i="1" s="1"/>
  <c r="I224" i="1"/>
  <c r="J224" i="1" s="1"/>
  <c r="K224" i="1" s="1"/>
  <c r="L224" i="1" s="1"/>
  <c r="I226" i="1"/>
  <c r="J226" i="1" s="1"/>
  <c r="K226" i="1" s="1"/>
  <c r="L226" i="1" s="1"/>
  <c r="I235" i="1"/>
  <c r="J235" i="1" s="1"/>
  <c r="K235" i="1" s="1"/>
  <c r="L235" i="1" s="1"/>
  <c r="I231" i="1"/>
  <c r="J231" i="1" s="1"/>
  <c r="K231" i="1" s="1"/>
  <c r="L231" i="1" s="1"/>
  <c r="I227" i="1"/>
  <c r="J227" i="1" s="1"/>
  <c r="K227" i="1" s="1"/>
  <c r="L227" i="1" s="1"/>
  <c r="I225" i="1"/>
  <c r="J225" i="1" s="1"/>
  <c r="K225" i="1" s="1"/>
  <c r="L225" i="1" s="1"/>
  <c r="I237" i="1"/>
  <c r="J237" i="1" s="1"/>
  <c r="K237" i="1" s="1"/>
  <c r="L237" i="1" s="1"/>
  <c r="I230" i="1"/>
  <c r="J230" i="1" s="1"/>
  <c r="K230" i="1" s="1"/>
  <c r="L230" i="1" s="1"/>
  <c r="I228" i="1"/>
  <c r="J228" i="1" s="1"/>
  <c r="K228" i="1" s="1"/>
  <c r="L228" i="1" s="1"/>
  <c r="I232" i="1"/>
  <c r="J232" i="1" s="1"/>
  <c r="K232" i="1" s="1"/>
  <c r="L232" i="1" s="1"/>
  <c r="I229" i="1"/>
  <c r="J229" i="1" s="1"/>
  <c r="K229" i="1" s="1"/>
  <c r="L229" i="1" s="1"/>
  <c r="I233" i="1"/>
  <c r="J233" i="1" s="1"/>
  <c r="K233" i="1" s="1"/>
  <c r="L233" i="1" s="1"/>
  <c r="I236" i="1"/>
  <c r="J236" i="1" s="1"/>
  <c r="K236" i="1" s="1"/>
  <c r="L236" i="1" s="1"/>
  <c r="I234" i="1"/>
  <c r="J234" i="1" s="1"/>
  <c r="K234" i="1" s="1"/>
  <c r="L234" i="1" s="1"/>
  <c r="I241" i="1"/>
  <c r="J241" i="1" s="1"/>
  <c r="K241" i="1" s="1"/>
  <c r="L241" i="1" s="1"/>
  <c r="I238" i="1"/>
  <c r="J238" i="1" s="1"/>
  <c r="K238" i="1" s="1"/>
  <c r="L238" i="1" s="1"/>
  <c r="I244" i="1"/>
  <c r="J244" i="1" s="1"/>
  <c r="K244" i="1" s="1"/>
  <c r="L244" i="1" s="1"/>
  <c r="I240" i="1"/>
  <c r="J240" i="1" s="1"/>
  <c r="K240" i="1" s="1"/>
  <c r="L240" i="1" s="1"/>
  <c r="I248" i="1"/>
  <c r="J248" i="1" s="1"/>
  <c r="K248" i="1" s="1"/>
  <c r="L248" i="1" s="1"/>
  <c r="I246" i="1"/>
  <c r="J246" i="1" s="1"/>
  <c r="K246" i="1" s="1"/>
  <c r="L246" i="1" s="1"/>
  <c r="I242" i="1"/>
  <c r="J242" i="1" s="1"/>
  <c r="K242" i="1" s="1"/>
  <c r="L242" i="1" s="1"/>
  <c r="I243" i="1"/>
  <c r="J243" i="1" s="1"/>
  <c r="K243" i="1" s="1"/>
  <c r="L243" i="1" s="1"/>
  <c r="I247" i="1"/>
  <c r="J247" i="1" s="1"/>
  <c r="K247" i="1" s="1"/>
  <c r="L247" i="1" s="1"/>
  <c r="I249" i="1"/>
  <c r="J249" i="1" s="1"/>
  <c r="K249" i="1" s="1"/>
  <c r="L249" i="1" s="1"/>
  <c r="I245" i="1"/>
  <c r="J245" i="1" s="1"/>
  <c r="K245" i="1" s="1"/>
  <c r="L245" i="1" s="1"/>
  <c r="I239" i="1"/>
  <c r="J239" i="1" s="1"/>
  <c r="K239" i="1" s="1"/>
  <c r="L239" i="1" s="1"/>
  <c r="I253" i="1"/>
  <c r="J253" i="1" s="1"/>
  <c r="K253" i="1" s="1"/>
  <c r="L253" i="1" s="1"/>
  <c r="I250" i="1"/>
  <c r="J250" i="1" s="1"/>
  <c r="K250" i="1" s="1"/>
  <c r="L250" i="1" s="1"/>
  <c r="I252" i="1"/>
  <c r="J252" i="1" s="1"/>
  <c r="K252" i="1" s="1"/>
  <c r="L252" i="1" s="1"/>
  <c r="I251" i="1"/>
  <c r="J251" i="1" s="1"/>
  <c r="K251" i="1" s="1"/>
  <c r="L251" i="1" s="1"/>
  <c r="I254" i="1"/>
  <c r="J254" i="1" s="1"/>
  <c r="K254" i="1" s="1"/>
  <c r="L254" i="1" s="1"/>
  <c r="I255" i="1"/>
  <c r="J255" i="1" s="1"/>
  <c r="K255" i="1" s="1"/>
  <c r="L255" i="1" s="1"/>
  <c r="I256" i="1"/>
  <c r="J256" i="1" s="1"/>
  <c r="K256" i="1" s="1"/>
  <c r="L256" i="1" s="1"/>
  <c r="I257" i="1"/>
  <c r="J257" i="1" s="1"/>
  <c r="K257" i="1" s="1"/>
  <c r="L257" i="1" s="1"/>
  <c r="I260" i="1"/>
  <c r="J260" i="1" s="1"/>
  <c r="K260" i="1" s="1"/>
  <c r="L260" i="1" s="1"/>
  <c r="I268" i="1"/>
  <c r="J268" i="1" s="1"/>
  <c r="K268" i="1" s="1"/>
  <c r="L268" i="1" s="1"/>
  <c r="I262" i="1"/>
  <c r="J262" i="1" s="1"/>
  <c r="K262" i="1" s="1"/>
  <c r="L262" i="1" s="1"/>
  <c r="I258" i="1"/>
  <c r="J258" i="1" s="1"/>
  <c r="K258" i="1" s="1"/>
  <c r="L258" i="1" s="1"/>
  <c r="I267" i="1"/>
  <c r="J267" i="1" s="1"/>
  <c r="K267" i="1" s="1"/>
  <c r="L267" i="1" s="1"/>
  <c r="I264" i="1"/>
  <c r="J264" i="1" s="1"/>
  <c r="K264" i="1" s="1"/>
  <c r="L264" i="1" s="1"/>
  <c r="I261" i="1"/>
  <c r="J261" i="1" s="1"/>
  <c r="K261" i="1" s="1"/>
  <c r="L261" i="1" s="1"/>
  <c r="I265" i="1"/>
  <c r="J265" i="1" s="1"/>
  <c r="K265" i="1" s="1"/>
  <c r="L265" i="1" s="1"/>
  <c r="I259" i="1"/>
  <c r="J259" i="1" s="1"/>
  <c r="K259" i="1" s="1"/>
  <c r="L259" i="1" s="1"/>
  <c r="I266" i="1"/>
  <c r="J266" i="1" s="1"/>
  <c r="K266" i="1" s="1"/>
  <c r="L266" i="1" s="1"/>
  <c r="I263" i="1"/>
  <c r="J263" i="1" s="1"/>
  <c r="K263" i="1" s="1"/>
  <c r="L263" i="1" s="1"/>
  <c r="M226" i="1" l="1"/>
  <c r="N226" i="1" s="1"/>
  <c r="O226" i="1" s="1"/>
  <c r="M216" i="1"/>
  <c r="N216" i="1" s="1"/>
  <c r="O216" i="1" s="1"/>
  <c r="M228" i="1"/>
  <c r="N228" i="1" s="1"/>
  <c r="O228" i="1" s="1"/>
  <c r="M198" i="1"/>
  <c r="N198" i="1" s="1"/>
  <c r="O198" i="1" s="1"/>
  <c r="M205" i="1"/>
  <c r="N205" i="1" s="1"/>
  <c r="O205" i="1" s="1"/>
  <c r="M195" i="1"/>
  <c r="N195" i="1" s="1"/>
  <c r="O195" i="1" s="1"/>
  <c r="M206" i="1"/>
  <c r="N206" i="1" s="1"/>
  <c r="O206" i="1" s="1"/>
  <c r="M199" i="1"/>
  <c r="N199" i="1" s="1"/>
  <c r="O199" i="1" s="1"/>
  <c r="M197" i="1"/>
  <c r="N197" i="1" s="1"/>
  <c r="O197" i="1" s="1"/>
  <c r="M202" i="1"/>
  <c r="N202" i="1" s="1"/>
  <c r="O202" i="1" s="1"/>
  <c r="M186" i="1"/>
  <c r="N186" i="1" s="1"/>
  <c r="O186" i="1" s="1"/>
  <c r="M204" i="1"/>
  <c r="N204" i="1" s="1"/>
  <c r="O204" i="1" s="1"/>
  <c r="M196" i="1"/>
  <c r="N196" i="1" s="1"/>
  <c r="O196" i="1" s="1"/>
  <c r="M203" i="1"/>
  <c r="N203" i="1" s="1"/>
  <c r="O203" i="1" s="1"/>
  <c r="M201" i="1"/>
  <c r="N201" i="1" s="1"/>
  <c r="O201" i="1" s="1"/>
  <c r="M200" i="1"/>
  <c r="N200" i="1" s="1"/>
  <c r="O200" i="1" s="1"/>
  <c r="M264" i="1"/>
  <c r="N264" i="1" s="1"/>
  <c r="O264" i="1" s="1"/>
  <c r="M259" i="1"/>
  <c r="N259" i="1" s="1"/>
  <c r="O259" i="1" s="1"/>
  <c r="M250" i="1"/>
  <c r="N250" i="1" s="1"/>
  <c r="O250" i="1" s="1"/>
  <c r="M252" i="1"/>
  <c r="N252" i="1" s="1"/>
  <c r="O252" i="1" s="1"/>
  <c r="M246" i="1"/>
  <c r="N246" i="1" s="1"/>
  <c r="O246" i="1" s="1"/>
  <c r="M247" i="1"/>
  <c r="N247" i="1" s="1"/>
  <c r="O247" i="1" s="1"/>
  <c r="M244" i="1"/>
  <c r="N244" i="1" s="1"/>
  <c r="O244" i="1" s="1"/>
  <c r="M240" i="1"/>
  <c r="N240" i="1" s="1"/>
  <c r="O240" i="1" s="1"/>
  <c r="M242" i="1"/>
  <c r="N242" i="1" s="1"/>
  <c r="O242" i="1" s="1"/>
  <c r="M241" i="1"/>
  <c r="N241" i="1" s="1"/>
  <c r="O241" i="1" s="1"/>
  <c r="M238" i="1"/>
  <c r="N238" i="1" s="1"/>
  <c r="O238" i="1" s="1"/>
  <c r="M248" i="1"/>
  <c r="N248" i="1" s="1"/>
  <c r="O248" i="1" s="1"/>
  <c r="M243" i="1"/>
  <c r="N243" i="1" s="1"/>
  <c r="O243" i="1" s="1"/>
  <c r="M266" i="1"/>
  <c r="N266" i="1" s="1"/>
  <c r="O266" i="1" s="1"/>
  <c r="M260" i="1"/>
  <c r="N260" i="1" s="1"/>
  <c r="O260" i="1" s="1"/>
  <c r="M265" i="1"/>
  <c r="N265" i="1" s="1"/>
  <c r="O265" i="1" s="1"/>
  <c r="M263" i="1"/>
  <c r="N263" i="1" s="1"/>
  <c r="O263" i="1" s="1"/>
  <c r="M268" i="1"/>
  <c r="N268" i="1" s="1"/>
  <c r="O268" i="1" s="1"/>
  <c r="M267" i="1"/>
  <c r="N267" i="1" s="1"/>
  <c r="O267" i="1" s="1"/>
  <c r="M262" i="1"/>
  <c r="N262" i="1" s="1"/>
  <c r="O262" i="1" s="1"/>
  <c r="M261" i="1"/>
  <c r="N261" i="1" s="1"/>
  <c r="O261" i="1" s="1"/>
  <c r="M258" i="1"/>
  <c r="N258" i="1" s="1"/>
  <c r="O258" i="1" s="1"/>
  <c r="M256" i="1"/>
  <c r="N256" i="1" s="1"/>
  <c r="O256" i="1" s="1"/>
  <c r="M251" i="1"/>
  <c r="N251" i="1" s="1"/>
  <c r="O251" i="1" s="1"/>
  <c r="M257" i="1"/>
  <c r="N257" i="1" s="1"/>
  <c r="O257" i="1" s="1"/>
  <c r="M249" i="1"/>
  <c r="N249" i="1" s="1"/>
  <c r="O249" i="1" s="1"/>
  <c r="M255" i="1"/>
  <c r="N255" i="1" s="1"/>
  <c r="O255" i="1" s="1"/>
  <c r="M254" i="1"/>
  <c r="N254" i="1" s="1"/>
  <c r="O254" i="1" s="1"/>
  <c r="M253" i="1"/>
  <c r="N253" i="1" s="1"/>
  <c r="O253" i="1" s="1"/>
  <c r="M239" i="1"/>
  <c r="N239" i="1" s="1"/>
  <c r="O239" i="1" s="1"/>
  <c r="M245" i="1"/>
  <c r="N245" i="1" s="1"/>
  <c r="O245" i="1" s="1"/>
  <c r="M183" i="1"/>
  <c r="N183" i="1" s="1"/>
  <c r="O183" i="1" s="1"/>
  <c r="M231" i="1"/>
  <c r="N231" i="1" s="1"/>
  <c r="O231" i="1" s="1"/>
  <c r="M235" i="1"/>
  <c r="N235" i="1" s="1"/>
  <c r="O235" i="1" s="1"/>
  <c r="M227" i="1"/>
  <c r="N227" i="1" s="1"/>
  <c r="O227" i="1" s="1"/>
  <c r="M232" i="1"/>
  <c r="N232" i="1" s="1"/>
  <c r="O232" i="1" s="1"/>
  <c r="M236" i="1"/>
  <c r="N236" i="1" s="1"/>
  <c r="O236" i="1" s="1"/>
  <c r="M225" i="1"/>
  <c r="N225" i="1" s="1"/>
  <c r="O225" i="1" s="1"/>
  <c r="M234" i="1"/>
  <c r="N234" i="1" s="1"/>
  <c r="O234" i="1" s="1"/>
  <c r="M237" i="1"/>
  <c r="N237" i="1" s="1"/>
  <c r="O237" i="1" s="1"/>
  <c r="M230" i="1"/>
  <c r="N230" i="1" s="1"/>
  <c r="O230" i="1" s="1"/>
  <c r="M229" i="1"/>
  <c r="N229" i="1" s="1"/>
  <c r="O229" i="1" s="1"/>
  <c r="M233" i="1"/>
  <c r="N233" i="1" s="1"/>
  <c r="O233" i="1" s="1"/>
  <c r="M210" i="1"/>
  <c r="N210" i="1" s="1"/>
  <c r="O210" i="1" s="1"/>
  <c r="M187" i="1"/>
  <c r="N187" i="1" s="1"/>
  <c r="O187" i="1" s="1"/>
  <c r="M191" i="1"/>
  <c r="N191" i="1" s="1"/>
  <c r="O191" i="1" s="1"/>
  <c r="M185" i="1"/>
  <c r="N185" i="1" s="1"/>
  <c r="O185" i="1" s="1"/>
  <c r="M190" i="1"/>
  <c r="N190" i="1" s="1"/>
  <c r="O190" i="1" s="1"/>
  <c r="M184" i="1"/>
  <c r="N184" i="1" s="1"/>
  <c r="O184" i="1" s="1"/>
  <c r="M193" i="1"/>
  <c r="N193" i="1" s="1"/>
  <c r="O193" i="1" s="1"/>
  <c r="M192" i="1"/>
  <c r="N192" i="1" s="1"/>
  <c r="O192" i="1" s="1"/>
  <c r="M188" i="1"/>
  <c r="N188" i="1" s="1"/>
  <c r="O188" i="1" s="1"/>
  <c r="M222" i="1"/>
  <c r="N222" i="1" s="1"/>
  <c r="O222" i="1" s="1"/>
  <c r="M220" i="1"/>
  <c r="N220" i="1" s="1"/>
  <c r="O220" i="1" s="1"/>
  <c r="M223" i="1"/>
  <c r="N223" i="1" s="1"/>
  <c r="O223" i="1" s="1"/>
  <c r="M218" i="1"/>
  <c r="N218" i="1" s="1"/>
  <c r="O218" i="1" s="1"/>
  <c r="M221" i="1"/>
  <c r="N221" i="1" s="1"/>
  <c r="O221" i="1" s="1"/>
  <c r="M217" i="1"/>
  <c r="N217" i="1" s="1"/>
  <c r="O217" i="1" s="1"/>
  <c r="M224" i="1"/>
  <c r="N224" i="1" s="1"/>
  <c r="O224" i="1" s="1"/>
  <c r="M219" i="1"/>
  <c r="N219" i="1" s="1"/>
  <c r="O219" i="1" s="1"/>
  <c r="M209" i="1"/>
  <c r="N209" i="1" s="1"/>
  <c r="O209" i="1" s="1"/>
  <c r="M212" i="1"/>
  <c r="N212" i="1" s="1"/>
  <c r="O212" i="1" s="1"/>
  <c r="M213" i="1"/>
  <c r="N213" i="1" s="1"/>
  <c r="O213" i="1" s="1"/>
  <c r="M207" i="1"/>
  <c r="N207" i="1" s="1"/>
  <c r="O207" i="1" s="1"/>
  <c r="M215" i="1"/>
  <c r="N215" i="1" s="1"/>
  <c r="O215" i="1" s="1"/>
  <c r="M214" i="1"/>
  <c r="N214" i="1" s="1"/>
  <c r="O214" i="1" s="1"/>
  <c r="M208" i="1"/>
  <c r="N208" i="1" s="1"/>
  <c r="O208" i="1" s="1"/>
  <c r="M211" i="1"/>
  <c r="N211" i="1" s="1"/>
  <c r="O211" i="1" s="1"/>
  <c r="I113" i="1"/>
  <c r="J113" i="1" s="1"/>
  <c r="K113" i="1" s="1"/>
  <c r="L113" i="1" s="1"/>
  <c r="I115" i="1"/>
  <c r="J115" i="1" s="1"/>
  <c r="K115" i="1" s="1"/>
  <c r="L115" i="1" s="1"/>
  <c r="I117" i="1"/>
  <c r="J117" i="1" s="1"/>
  <c r="K117" i="1" s="1"/>
  <c r="L117" i="1" s="1"/>
  <c r="I116" i="1"/>
  <c r="J116" i="1" s="1"/>
  <c r="K116" i="1" s="1"/>
  <c r="L116" i="1" s="1"/>
  <c r="I128" i="1"/>
  <c r="J128" i="1" s="1"/>
  <c r="K128" i="1" s="1"/>
  <c r="L128" i="1" s="1"/>
  <c r="I120" i="1"/>
  <c r="J120" i="1" s="1"/>
  <c r="K120" i="1" s="1"/>
  <c r="L120" i="1" s="1"/>
  <c r="I121" i="1"/>
  <c r="J121" i="1" s="1"/>
  <c r="K121" i="1" s="1"/>
  <c r="L121" i="1" s="1"/>
  <c r="I118" i="1"/>
  <c r="J118" i="1" s="1"/>
  <c r="K118" i="1" s="1"/>
  <c r="L118" i="1" s="1"/>
  <c r="I126" i="1"/>
  <c r="J126" i="1" s="1"/>
  <c r="K126" i="1" s="1"/>
  <c r="L126" i="1" s="1"/>
  <c r="I125" i="1"/>
  <c r="J125" i="1" s="1"/>
  <c r="K125" i="1" s="1"/>
  <c r="L125" i="1" s="1"/>
  <c r="I123" i="1"/>
  <c r="J123" i="1" s="1"/>
  <c r="K123" i="1" s="1"/>
  <c r="L123" i="1" s="1"/>
  <c r="I119" i="1"/>
  <c r="J119" i="1" s="1"/>
  <c r="K119" i="1" s="1"/>
  <c r="L119" i="1" s="1"/>
  <c r="I122" i="1"/>
  <c r="J122" i="1" s="1"/>
  <c r="K122" i="1" s="1"/>
  <c r="L122" i="1" s="1"/>
  <c r="I127" i="1"/>
  <c r="J127" i="1" s="1"/>
  <c r="K127" i="1" s="1"/>
  <c r="L127" i="1" s="1"/>
  <c r="I124" i="1"/>
  <c r="J124" i="1" s="1"/>
  <c r="K124" i="1" s="1"/>
  <c r="L124" i="1" s="1"/>
  <c r="I129" i="1"/>
  <c r="J129" i="1" s="1"/>
  <c r="K129" i="1" s="1"/>
  <c r="L129" i="1" s="1"/>
  <c r="I133" i="1"/>
  <c r="J133" i="1" s="1"/>
  <c r="K133" i="1" s="1"/>
  <c r="L133" i="1" s="1"/>
  <c r="I131" i="1"/>
  <c r="J131" i="1" s="1"/>
  <c r="K131" i="1" s="1"/>
  <c r="L131" i="1" s="1"/>
  <c r="I138" i="1"/>
  <c r="J138" i="1" s="1"/>
  <c r="K138" i="1" s="1"/>
  <c r="L138" i="1" s="1"/>
  <c r="I132" i="1"/>
  <c r="J132" i="1" s="1"/>
  <c r="K132" i="1" s="1"/>
  <c r="L132" i="1" s="1"/>
  <c r="I136" i="1"/>
  <c r="J136" i="1" s="1"/>
  <c r="K136" i="1" s="1"/>
  <c r="L136" i="1" s="1"/>
  <c r="I135" i="1"/>
  <c r="J135" i="1" s="1"/>
  <c r="K135" i="1" s="1"/>
  <c r="L135" i="1" s="1"/>
  <c r="I130" i="1"/>
  <c r="J130" i="1" s="1"/>
  <c r="K130" i="1" s="1"/>
  <c r="L130" i="1" s="1"/>
  <c r="I134" i="1"/>
  <c r="J134" i="1" s="1"/>
  <c r="K134" i="1" s="1"/>
  <c r="L134" i="1" s="1"/>
  <c r="I137" i="1"/>
  <c r="J137" i="1" s="1"/>
  <c r="K137" i="1" s="1"/>
  <c r="L137" i="1" s="1"/>
  <c r="I139" i="1"/>
  <c r="J139" i="1" s="1"/>
  <c r="K139" i="1" s="1"/>
  <c r="L139" i="1" s="1"/>
  <c r="I146" i="1"/>
  <c r="J146" i="1" s="1"/>
  <c r="K146" i="1" s="1"/>
  <c r="L146" i="1" s="1"/>
  <c r="I142" i="1"/>
  <c r="J142" i="1" s="1"/>
  <c r="K142" i="1" s="1"/>
  <c r="L142" i="1" s="1"/>
  <c r="I140" i="1"/>
  <c r="J140" i="1" s="1"/>
  <c r="K140" i="1" s="1"/>
  <c r="L140" i="1" s="1"/>
  <c r="I143" i="1"/>
  <c r="J143" i="1" s="1"/>
  <c r="K143" i="1" s="1"/>
  <c r="L143" i="1" s="1"/>
  <c r="I141" i="1"/>
  <c r="J141" i="1" s="1"/>
  <c r="K141" i="1" s="1"/>
  <c r="L141" i="1" s="1"/>
  <c r="I144" i="1"/>
  <c r="J144" i="1" s="1"/>
  <c r="K144" i="1" s="1"/>
  <c r="L144" i="1" s="1"/>
  <c r="I147" i="1"/>
  <c r="J147" i="1" s="1"/>
  <c r="K147" i="1" s="1"/>
  <c r="L147" i="1" s="1"/>
  <c r="I148" i="1"/>
  <c r="J148" i="1" s="1"/>
  <c r="K148" i="1" s="1"/>
  <c r="L148" i="1" s="1"/>
  <c r="I145" i="1"/>
  <c r="J145" i="1" s="1"/>
  <c r="K145" i="1" s="1"/>
  <c r="L145" i="1" s="1"/>
  <c r="I149" i="1"/>
  <c r="J149" i="1" s="1"/>
  <c r="K149" i="1" s="1"/>
  <c r="L149" i="1" s="1"/>
  <c r="I154" i="1"/>
  <c r="J154" i="1" s="1"/>
  <c r="K154" i="1" s="1"/>
  <c r="L154" i="1" s="1"/>
  <c r="I152" i="1"/>
  <c r="J152" i="1" s="1"/>
  <c r="K152" i="1" s="1"/>
  <c r="L152" i="1" s="1"/>
  <c r="I150" i="1"/>
  <c r="J150" i="1" s="1"/>
  <c r="K150" i="1" s="1"/>
  <c r="L150" i="1" s="1"/>
  <c r="I151" i="1"/>
  <c r="J151" i="1" s="1"/>
  <c r="K151" i="1" s="1"/>
  <c r="L151" i="1" s="1"/>
  <c r="I156" i="1"/>
  <c r="J156" i="1" s="1"/>
  <c r="K156" i="1" s="1"/>
  <c r="L156" i="1" s="1"/>
  <c r="I153" i="1"/>
  <c r="J153" i="1" s="1"/>
  <c r="K153" i="1" s="1"/>
  <c r="L153" i="1" s="1"/>
  <c r="I155" i="1"/>
  <c r="J155" i="1" s="1"/>
  <c r="K155" i="1" s="1"/>
  <c r="L155" i="1" s="1"/>
  <c r="I164" i="1"/>
  <c r="J164" i="1" s="1"/>
  <c r="K164" i="1" s="1"/>
  <c r="L164" i="1" s="1"/>
  <c r="I165" i="1"/>
  <c r="J165" i="1" s="1"/>
  <c r="K165" i="1" s="1"/>
  <c r="L165" i="1" s="1"/>
  <c r="I161" i="1"/>
  <c r="J161" i="1" s="1"/>
  <c r="K161" i="1" s="1"/>
  <c r="L161" i="1" s="1"/>
  <c r="I157" i="1"/>
  <c r="J157" i="1" s="1"/>
  <c r="K157" i="1" s="1"/>
  <c r="L157" i="1" s="1"/>
  <c r="I160" i="1"/>
  <c r="J160" i="1" s="1"/>
  <c r="K160" i="1" s="1"/>
  <c r="L160" i="1" s="1"/>
  <c r="I159" i="1"/>
  <c r="J159" i="1" s="1"/>
  <c r="K159" i="1" s="1"/>
  <c r="L159" i="1" s="1"/>
  <c r="I158" i="1"/>
  <c r="J158" i="1" s="1"/>
  <c r="K158" i="1" s="1"/>
  <c r="L158" i="1" s="1"/>
  <c r="I162" i="1"/>
  <c r="J162" i="1" s="1"/>
  <c r="K162" i="1" s="1"/>
  <c r="L162" i="1" s="1"/>
  <c r="I163" i="1"/>
  <c r="J163" i="1" s="1"/>
  <c r="K163" i="1" s="1"/>
  <c r="L163" i="1" s="1"/>
  <c r="I167" i="1"/>
  <c r="J167" i="1" s="1"/>
  <c r="K167" i="1" s="1"/>
  <c r="L167" i="1" s="1"/>
  <c r="I166" i="1"/>
  <c r="J166" i="1" s="1"/>
  <c r="K166" i="1" s="1"/>
  <c r="L166" i="1" s="1"/>
  <c r="I168" i="1"/>
  <c r="J168" i="1" s="1"/>
  <c r="K168" i="1" s="1"/>
  <c r="L168" i="1" s="1"/>
  <c r="I169" i="1"/>
  <c r="J169" i="1" s="1"/>
  <c r="K169" i="1" s="1"/>
  <c r="L169" i="1" s="1"/>
  <c r="I172" i="1"/>
  <c r="J172" i="1" s="1"/>
  <c r="K172" i="1" s="1"/>
  <c r="L172" i="1" s="1"/>
  <c r="I173" i="1"/>
  <c r="J173" i="1" s="1"/>
  <c r="K173" i="1" s="1"/>
  <c r="L173" i="1" s="1"/>
  <c r="I171" i="1"/>
  <c r="J171" i="1" s="1"/>
  <c r="K171" i="1" s="1"/>
  <c r="L171" i="1" s="1"/>
  <c r="I170" i="1"/>
  <c r="J170" i="1" s="1"/>
  <c r="K170" i="1" s="1"/>
  <c r="L170" i="1" s="1"/>
  <c r="I174" i="1"/>
  <c r="J174" i="1" s="1"/>
  <c r="K174" i="1" s="1"/>
  <c r="L174" i="1" s="1"/>
  <c r="I177" i="1"/>
  <c r="J177" i="1" s="1"/>
  <c r="K177" i="1" s="1"/>
  <c r="L177" i="1" s="1"/>
  <c r="I181" i="1"/>
  <c r="J181" i="1" s="1"/>
  <c r="K181" i="1" s="1"/>
  <c r="L181" i="1" s="1"/>
  <c r="M194" i="1" l="1"/>
  <c r="N194" i="1" s="1"/>
  <c r="O194" i="1" s="1"/>
  <c r="M179" i="1"/>
  <c r="N179" i="1" s="1"/>
  <c r="O179" i="1" s="1"/>
  <c r="P179" i="1" s="1"/>
  <c r="M182" i="1"/>
  <c r="N182" i="1" s="1"/>
  <c r="O182" i="1" s="1"/>
  <c r="M189" i="1"/>
  <c r="N189" i="1" s="1"/>
  <c r="O189" i="1" s="1"/>
  <c r="M180" i="1"/>
  <c r="N180" i="1" s="1"/>
  <c r="O180" i="1" s="1"/>
  <c r="M176" i="1"/>
  <c r="N176" i="1" s="1"/>
  <c r="O176" i="1" s="1"/>
  <c r="M175" i="1"/>
  <c r="N175" i="1" s="1"/>
  <c r="O175" i="1" s="1"/>
  <c r="M178" i="1"/>
  <c r="N178" i="1" s="1"/>
  <c r="O178" i="1" s="1"/>
  <c r="P178" i="1" s="1"/>
  <c r="H230" i="1"/>
  <c r="P230" i="1"/>
  <c r="H218" i="1"/>
  <c r="P218" i="1"/>
  <c r="H193" i="1"/>
  <c r="P193" i="1"/>
  <c r="P251" i="1"/>
  <c r="H251" i="1"/>
  <c r="P186" i="1"/>
  <c r="P182" i="1"/>
  <c r="P223" i="1"/>
  <c r="H223" i="1"/>
  <c r="P256" i="1"/>
  <c r="H256" i="1"/>
  <c r="P190" i="1"/>
  <c r="H190" i="1"/>
  <c r="P237" i="1"/>
  <c r="H237" i="1"/>
  <c r="P261" i="1"/>
  <c r="H261" i="1"/>
  <c r="P263" i="1"/>
  <c r="H263" i="1"/>
  <c r="P252" i="1"/>
  <c r="H252" i="1"/>
  <c r="H208" i="1"/>
  <c r="P208" i="1"/>
  <c r="P209" i="1"/>
  <c r="H209" i="1"/>
  <c r="P234" i="1"/>
  <c r="H234" i="1"/>
  <c r="P183" i="1"/>
  <c r="H183" i="1"/>
  <c r="H262" i="1"/>
  <c r="P262" i="1"/>
  <c r="P238" i="1"/>
  <c r="H238" i="1"/>
  <c r="H268" i="1"/>
  <c r="P268" i="1"/>
  <c r="P222" i="1"/>
  <c r="H222" i="1"/>
  <c r="P254" i="1"/>
  <c r="H254" i="1"/>
  <c r="H241" i="1"/>
  <c r="P241" i="1"/>
  <c r="P258" i="1"/>
  <c r="H258" i="1"/>
  <c r="P219" i="1"/>
  <c r="H219" i="1"/>
  <c r="P185" i="1"/>
  <c r="H185" i="1"/>
  <c r="P194" i="1"/>
  <c r="H245" i="1"/>
  <c r="P245" i="1"/>
  <c r="H249" i="1"/>
  <c r="P249" i="1"/>
  <c r="H242" i="1"/>
  <c r="P242" i="1"/>
  <c r="P180" i="1"/>
  <c r="P207" i="1"/>
  <c r="H207" i="1"/>
  <c r="H217" i="1"/>
  <c r="P217" i="1"/>
  <c r="P188" i="1"/>
  <c r="H188" i="1"/>
  <c r="P191" i="1"/>
  <c r="H191" i="1"/>
  <c r="P210" i="1"/>
  <c r="H210" i="1"/>
  <c r="H253" i="1"/>
  <c r="P253" i="1"/>
  <c r="P211" i="1"/>
  <c r="H211" i="1"/>
  <c r="P176" i="1"/>
  <c r="H221" i="1"/>
  <c r="P221" i="1"/>
  <c r="P187" i="1"/>
  <c r="H187" i="1"/>
  <c r="H240" i="1"/>
  <c r="P240" i="1"/>
  <c r="H267" i="1"/>
  <c r="P267" i="1"/>
  <c r="P250" i="1"/>
  <c r="H250" i="1"/>
  <c r="P266" i="1"/>
  <c r="H266" i="1"/>
  <c r="P215" i="1"/>
  <c r="H215" i="1"/>
  <c r="P231" i="1"/>
  <c r="H231" i="1"/>
  <c r="H236" i="1"/>
  <c r="P236" i="1"/>
  <c r="P198" i="1"/>
  <c r="H198" i="1"/>
  <c r="H235" i="1"/>
  <c r="P235" i="1"/>
  <c r="H204" i="1"/>
  <c r="P204" i="1"/>
  <c r="P255" i="1"/>
  <c r="H255" i="1"/>
  <c r="P260" i="1"/>
  <c r="H260" i="1"/>
  <c r="H264" i="1"/>
  <c r="P264" i="1"/>
  <c r="P189" i="1"/>
  <c r="P224" i="1"/>
  <c r="H224" i="1"/>
  <c r="P205" i="1"/>
  <c r="H205" i="1"/>
  <c r="P243" i="1"/>
  <c r="H243" i="1"/>
  <c r="P220" i="1"/>
  <c r="H220" i="1"/>
  <c r="P226" i="1"/>
  <c r="H226" i="1"/>
  <c r="H225" i="1"/>
  <c r="P225" i="1"/>
  <c r="H229" i="1"/>
  <c r="P229" i="1"/>
  <c r="H228" i="1"/>
  <c r="P228" i="1"/>
  <c r="P201" i="1"/>
  <c r="H201" i="1"/>
  <c r="H184" i="1"/>
  <c r="P184" i="1"/>
  <c r="P212" i="1"/>
  <c r="H212" i="1"/>
  <c r="P196" i="1"/>
  <c r="H196" i="1"/>
  <c r="P246" i="1"/>
  <c r="H246" i="1"/>
  <c r="H192" i="1"/>
  <c r="P192" i="1"/>
  <c r="P199" i="1"/>
  <c r="H199" i="1"/>
  <c r="P197" i="1"/>
  <c r="H197" i="1"/>
  <c r="H202" i="1"/>
  <c r="P202" i="1"/>
  <c r="H244" i="1"/>
  <c r="P244" i="1"/>
  <c r="P265" i="1"/>
  <c r="H265" i="1"/>
  <c r="P259" i="1"/>
  <c r="H259" i="1"/>
  <c r="P206" i="1"/>
  <c r="H206" i="1"/>
  <c r="P200" i="1"/>
  <c r="H200" i="1"/>
  <c r="P233" i="1"/>
  <c r="H233" i="1"/>
  <c r="P216" i="1"/>
  <c r="H216" i="1"/>
  <c r="H239" i="1"/>
  <c r="P239" i="1"/>
  <c r="P195" i="1"/>
  <c r="H195" i="1"/>
  <c r="H247" i="1"/>
  <c r="P247" i="1"/>
  <c r="H214" i="1"/>
  <c r="P214" i="1"/>
  <c r="P175" i="1"/>
  <c r="P213" i="1"/>
  <c r="H213" i="1"/>
  <c r="P232" i="1"/>
  <c r="H232" i="1"/>
  <c r="P203" i="1"/>
  <c r="H203" i="1"/>
  <c r="P227" i="1"/>
  <c r="H227" i="1"/>
  <c r="H257" i="1"/>
  <c r="P257" i="1"/>
  <c r="H248" i="1"/>
  <c r="P248" i="1"/>
  <c r="M170" i="1"/>
  <c r="N170" i="1" s="1"/>
  <c r="O170" i="1" s="1"/>
  <c r="M174" i="1"/>
  <c r="N174" i="1" s="1"/>
  <c r="O174" i="1" s="1"/>
  <c r="M173" i="1"/>
  <c r="N173" i="1" s="1"/>
  <c r="O173" i="1" s="1"/>
  <c r="M171" i="1"/>
  <c r="N171" i="1" s="1"/>
  <c r="O171" i="1" s="1"/>
  <c r="M177" i="1"/>
  <c r="N177" i="1" s="1"/>
  <c r="O177" i="1" s="1"/>
  <c r="M181" i="1"/>
  <c r="N181" i="1" s="1"/>
  <c r="O181" i="1" s="1"/>
  <c r="M172" i="1"/>
  <c r="N172" i="1" s="1"/>
  <c r="O172" i="1" s="1"/>
  <c r="M161" i="1"/>
  <c r="N161" i="1" s="1"/>
  <c r="O161" i="1" s="1"/>
  <c r="M162" i="1"/>
  <c r="N162" i="1" s="1"/>
  <c r="O162" i="1" s="1"/>
  <c r="M166" i="1"/>
  <c r="N166" i="1" s="1"/>
  <c r="O166" i="1" s="1"/>
  <c r="M160" i="1"/>
  <c r="N160" i="1" s="1"/>
  <c r="O160" i="1" s="1"/>
  <c r="M158" i="1"/>
  <c r="N158" i="1" s="1"/>
  <c r="O158" i="1" s="1"/>
  <c r="M168" i="1"/>
  <c r="N168" i="1" s="1"/>
  <c r="O168" i="1" s="1"/>
  <c r="M163" i="1"/>
  <c r="N163" i="1" s="1"/>
  <c r="O163" i="1" s="1"/>
  <c r="M157" i="1"/>
  <c r="N157" i="1" s="1"/>
  <c r="O157" i="1" s="1"/>
  <c r="M167" i="1"/>
  <c r="N167" i="1" s="1"/>
  <c r="O167" i="1" s="1"/>
  <c r="M169" i="1"/>
  <c r="N169" i="1" s="1"/>
  <c r="O169" i="1" s="1"/>
  <c r="M159" i="1"/>
  <c r="N159" i="1" s="1"/>
  <c r="O159" i="1" s="1"/>
  <c r="M149" i="1"/>
  <c r="N149" i="1" s="1"/>
  <c r="O149" i="1" s="1"/>
  <c r="M154" i="1"/>
  <c r="N154" i="1" s="1"/>
  <c r="O154" i="1" s="1"/>
  <c r="M145" i="1"/>
  <c r="N145" i="1" s="1"/>
  <c r="O145" i="1" s="1"/>
  <c r="M147" i="1"/>
  <c r="N147" i="1" s="1"/>
  <c r="O147" i="1" s="1"/>
  <c r="M152" i="1"/>
  <c r="N152" i="1" s="1"/>
  <c r="O152" i="1" s="1"/>
  <c r="M153" i="1"/>
  <c r="N153" i="1" s="1"/>
  <c r="O153" i="1" s="1"/>
  <c r="M151" i="1"/>
  <c r="N151" i="1" s="1"/>
  <c r="O151" i="1" s="1"/>
  <c r="M142" i="1"/>
  <c r="N142" i="1" s="1"/>
  <c r="O142" i="1" s="1"/>
  <c r="M130" i="1"/>
  <c r="N130" i="1" s="1"/>
  <c r="O130" i="1" s="1"/>
  <c r="M140" i="1"/>
  <c r="N140" i="1" s="1"/>
  <c r="O140" i="1" s="1"/>
  <c r="M165" i="1"/>
  <c r="N165" i="1" s="1"/>
  <c r="O165" i="1" s="1"/>
  <c r="M134" i="1"/>
  <c r="N134" i="1" s="1"/>
  <c r="O134" i="1" s="1"/>
  <c r="M155" i="1"/>
  <c r="N155" i="1" s="1"/>
  <c r="O155" i="1" s="1"/>
  <c r="M138" i="1"/>
  <c r="N138" i="1" s="1"/>
  <c r="O138" i="1" s="1"/>
  <c r="M129" i="1"/>
  <c r="N129" i="1" s="1"/>
  <c r="O129" i="1" s="1"/>
  <c r="M156" i="1"/>
  <c r="N156" i="1" s="1"/>
  <c r="O156" i="1" s="1"/>
  <c r="M131" i="1"/>
  <c r="N131" i="1" s="1"/>
  <c r="O131" i="1" s="1"/>
  <c r="M150" i="1"/>
  <c r="N150" i="1" s="1"/>
  <c r="O150" i="1" s="1"/>
  <c r="M139" i="1"/>
  <c r="N139" i="1" s="1"/>
  <c r="O139" i="1" s="1"/>
  <c r="M122" i="1"/>
  <c r="N122" i="1" s="1"/>
  <c r="O122" i="1" s="1"/>
  <c r="M164" i="1"/>
  <c r="N164" i="1" s="1"/>
  <c r="O164" i="1" s="1"/>
  <c r="M143" i="1"/>
  <c r="N143" i="1" s="1"/>
  <c r="O143" i="1" s="1"/>
  <c r="M144" i="1"/>
  <c r="N144" i="1" s="1"/>
  <c r="O144" i="1" s="1"/>
  <c r="M148" i="1"/>
  <c r="N148" i="1" s="1"/>
  <c r="O148" i="1" s="1"/>
  <c r="M141" i="1"/>
  <c r="N141" i="1" s="1"/>
  <c r="O141" i="1" s="1"/>
  <c r="M135" i="1"/>
  <c r="N135" i="1" s="1"/>
  <c r="O135" i="1" s="1"/>
  <c r="M132" i="1"/>
  <c r="N132" i="1" s="1"/>
  <c r="O132" i="1" s="1"/>
  <c r="M127" i="1"/>
  <c r="N127" i="1" s="1"/>
  <c r="O127" i="1" s="1"/>
  <c r="M133" i="1"/>
  <c r="N133" i="1" s="1"/>
  <c r="O133" i="1" s="1"/>
  <c r="M146" i="1"/>
  <c r="N146" i="1" s="1"/>
  <c r="O146" i="1" s="1"/>
  <c r="M124" i="1"/>
  <c r="N124" i="1" s="1"/>
  <c r="O124" i="1" s="1"/>
  <c r="M137" i="1"/>
  <c r="N137" i="1" s="1"/>
  <c r="O137" i="1" s="1"/>
  <c r="M136" i="1"/>
  <c r="N136" i="1" s="1"/>
  <c r="O136" i="1" s="1"/>
  <c r="I23" i="1"/>
  <c r="J23" i="1" s="1"/>
  <c r="K23" i="1" s="1"/>
  <c r="L23" i="1" s="1"/>
  <c r="I104" i="1"/>
  <c r="J104" i="1" s="1"/>
  <c r="K104" i="1" s="1"/>
  <c r="L104" i="1" s="1"/>
  <c r="I108" i="1"/>
  <c r="J108" i="1" s="1"/>
  <c r="K108" i="1" s="1"/>
  <c r="L108" i="1" s="1"/>
  <c r="I105" i="1"/>
  <c r="J105" i="1" s="1"/>
  <c r="K105" i="1" s="1"/>
  <c r="L105" i="1" s="1"/>
  <c r="I109" i="1"/>
  <c r="J109" i="1" s="1"/>
  <c r="K109" i="1" s="1"/>
  <c r="L109" i="1" s="1"/>
  <c r="I110" i="1"/>
  <c r="J110" i="1" s="1"/>
  <c r="K110" i="1" s="1"/>
  <c r="L110" i="1" s="1"/>
  <c r="I114" i="1"/>
  <c r="J114" i="1" s="1"/>
  <c r="K114" i="1" s="1"/>
  <c r="L114" i="1" s="1"/>
  <c r="I112" i="1"/>
  <c r="J112" i="1" s="1"/>
  <c r="K112" i="1" s="1"/>
  <c r="L112" i="1" s="1"/>
  <c r="I111" i="1"/>
  <c r="J111" i="1" s="1"/>
  <c r="K111" i="1" s="1"/>
  <c r="L111" i="1" s="1"/>
  <c r="I101" i="1"/>
  <c r="J101" i="1" s="1"/>
  <c r="K101" i="1" s="1"/>
  <c r="L101" i="1" s="1"/>
  <c r="I106" i="1"/>
  <c r="J106" i="1" s="1"/>
  <c r="K106" i="1" s="1"/>
  <c r="L106" i="1" s="1"/>
  <c r="I9" i="1"/>
  <c r="J9" i="1" s="1"/>
  <c r="K9" i="1" s="1"/>
  <c r="L9" i="1" s="1"/>
  <c r="I102" i="1"/>
  <c r="J102" i="1" s="1"/>
  <c r="K102" i="1" s="1"/>
  <c r="L102" i="1" s="1"/>
  <c r="I70" i="1"/>
  <c r="J70" i="1" s="1"/>
  <c r="K70" i="1" s="1"/>
  <c r="L70" i="1" s="1"/>
  <c r="I34" i="1"/>
  <c r="J34" i="1" s="1"/>
  <c r="K34" i="1" s="1"/>
  <c r="L34" i="1" s="1"/>
  <c r="I77" i="1"/>
  <c r="J77" i="1" s="1"/>
  <c r="K77" i="1" s="1"/>
  <c r="L77" i="1" s="1"/>
  <c r="I63" i="1"/>
  <c r="J63" i="1" s="1"/>
  <c r="K63" i="1" s="1"/>
  <c r="L63" i="1" s="1"/>
  <c r="I28" i="1"/>
  <c r="J28" i="1" s="1"/>
  <c r="K28" i="1" s="1"/>
  <c r="L28" i="1" s="1"/>
  <c r="I85" i="1"/>
  <c r="J85" i="1" s="1"/>
  <c r="K85" i="1" s="1"/>
  <c r="L85" i="1" s="1"/>
  <c r="I60" i="1"/>
  <c r="J60" i="1" s="1"/>
  <c r="K60" i="1" s="1"/>
  <c r="L60" i="1" s="1"/>
  <c r="I72" i="1"/>
  <c r="J72" i="1" s="1"/>
  <c r="K72" i="1" s="1"/>
  <c r="L72" i="1" s="1"/>
  <c r="I73" i="1"/>
  <c r="J73" i="1" s="1"/>
  <c r="K73" i="1" s="1"/>
  <c r="L73" i="1" s="1"/>
  <c r="I98" i="1"/>
  <c r="J98" i="1" s="1"/>
  <c r="K98" i="1" s="1"/>
  <c r="L98" i="1" s="1"/>
  <c r="I50" i="1"/>
  <c r="J50" i="1" s="1"/>
  <c r="K50" i="1" s="1"/>
  <c r="L50" i="1" s="1"/>
  <c r="I100" i="1"/>
  <c r="J100" i="1" s="1"/>
  <c r="K100" i="1" s="1"/>
  <c r="L100" i="1" s="1"/>
  <c r="I96" i="1"/>
  <c r="J96" i="1" s="1"/>
  <c r="K96" i="1" s="1"/>
  <c r="L96" i="1" s="1"/>
  <c r="I90" i="1"/>
  <c r="J90" i="1" s="1"/>
  <c r="K90" i="1" s="1"/>
  <c r="L90" i="1" s="1"/>
  <c r="I83" i="1"/>
  <c r="J83" i="1" s="1"/>
  <c r="K83" i="1" s="1"/>
  <c r="L83" i="1" s="1"/>
  <c r="I51" i="1"/>
  <c r="J51" i="1" s="1"/>
  <c r="K51" i="1" s="1"/>
  <c r="L51" i="1" s="1"/>
  <c r="I22" i="1"/>
  <c r="J22" i="1" s="1"/>
  <c r="K22" i="1" s="1"/>
  <c r="L22" i="1" s="1"/>
  <c r="I87" i="1"/>
  <c r="J87" i="1" s="1"/>
  <c r="K87" i="1" s="1"/>
  <c r="L87" i="1" s="1"/>
  <c r="I74" i="1"/>
  <c r="J74" i="1" s="1"/>
  <c r="K74" i="1" s="1"/>
  <c r="L74" i="1" s="1"/>
  <c r="I67" i="1"/>
  <c r="J67" i="1" s="1"/>
  <c r="K67" i="1" s="1"/>
  <c r="L67" i="1" s="1"/>
  <c r="I54" i="1"/>
  <c r="J54" i="1" s="1"/>
  <c r="K54" i="1" s="1"/>
  <c r="L54" i="1" s="1"/>
  <c r="I27" i="1"/>
  <c r="J27" i="1" s="1"/>
  <c r="K27" i="1" s="1"/>
  <c r="L27" i="1" s="1"/>
  <c r="I17" i="1"/>
  <c r="J17" i="1" s="1"/>
  <c r="K17" i="1" s="1"/>
  <c r="L17" i="1" s="1"/>
  <c r="I7" i="1"/>
  <c r="J7" i="1" s="1"/>
  <c r="K7" i="1" s="1"/>
  <c r="L7" i="1" s="1"/>
  <c r="I25" i="1"/>
  <c r="J25" i="1" s="1"/>
  <c r="K25" i="1" s="1"/>
  <c r="L25" i="1" s="1"/>
  <c r="I44" i="1"/>
  <c r="J44" i="1" s="1"/>
  <c r="K44" i="1" s="1"/>
  <c r="L44" i="1" s="1"/>
  <c r="I16" i="1"/>
  <c r="J16" i="1" s="1"/>
  <c r="K16" i="1" s="1"/>
  <c r="L16" i="1" s="1"/>
  <c r="I75" i="1"/>
  <c r="J75" i="1" s="1"/>
  <c r="K75" i="1" s="1"/>
  <c r="L75" i="1" s="1"/>
  <c r="I12" i="1"/>
  <c r="J12" i="1" s="1"/>
  <c r="K12" i="1" s="1"/>
  <c r="L12" i="1" s="1"/>
  <c r="I6" i="1"/>
  <c r="J6" i="1" s="1"/>
  <c r="K6" i="1" s="1"/>
  <c r="L6" i="1" s="1"/>
  <c r="I97" i="1"/>
  <c r="J97" i="1" s="1"/>
  <c r="K97" i="1" s="1"/>
  <c r="L97" i="1" s="1"/>
  <c r="I78" i="1"/>
  <c r="J78" i="1" s="1"/>
  <c r="K78" i="1" s="1"/>
  <c r="L78" i="1" s="1"/>
  <c r="I10" i="1"/>
  <c r="J10" i="1" s="1"/>
  <c r="K10" i="1" s="1"/>
  <c r="L10" i="1" s="1"/>
  <c r="I107" i="1"/>
  <c r="J107" i="1" s="1"/>
  <c r="K107" i="1" s="1"/>
  <c r="L107" i="1" s="1"/>
  <c r="I30" i="1"/>
  <c r="J30" i="1" s="1"/>
  <c r="K30" i="1" s="1"/>
  <c r="L30" i="1" s="1"/>
  <c r="I48" i="1"/>
  <c r="J48" i="1" s="1"/>
  <c r="K48" i="1" s="1"/>
  <c r="L48" i="1" s="1"/>
  <c r="I26" i="1"/>
  <c r="J26" i="1" s="1"/>
  <c r="K26" i="1" s="1"/>
  <c r="L26" i="1" s="1"/>
  <c r="I88" i="1"/>
  <c r="J88" i="1" s="1"/>
  <c r="K88" i="1" s="1"/>
  <c r="L88" i="1" s="1"/>
  <c r="I81" i="1"/>
  <c r="J81" i="1" s="1"/>
  <c r="K81" i="1" s="1"/>
  <c r="L81" i="1" s="1"/>
  <c r="I43" i="1"/>
  <c r="J43" i="1" s="1"/>
  <c r="K43" i="1" s="1"/>
  <c r="L43" i="1" s="1"/>
  <c r="I103" i="1"/>
  <c r="J103" i="1" s="1"/>
  <c r="K103" i="1" s="1"/>
  <c r="L103" i="1" s="1"/>
  <c r="I82" i="1"/>
  <c r="J82" i="1" s="1"/>
  <c r="K82" i="1" s="1"/>
  <c r="L82" i="1" s="1"/>
  <c r="I38" i="1"/>
  <c r="J38" i="1" s="1"/>
  <c r="K38" i="1" s="1"/>
  <c r="L38" i="1" s="1"/>
  <c r="I93" i="1"/>
  <c r="J93" i="1" s="1"/>
  <c r="K93" i="1" s="1"/>
  <c r="L93" i="1" s="1"/>
  <c r="I40" i="1"/>
  <c r="J40" i="1" s="1"/>
  <c r="K40" i="1" s="1"/>
  <c r="L40" i="1" s="1"/>
  <c r="I32" i="1"/>
  <c r="J32" i="1" s="1"/>
  <c r="K32" i="1" s="1"/>
  <c r="L32" i="1" s="1"/>
  <c r="I61" i="1"/>
  <c r="J61" i="1" s="1"/>
  <c r="K61" i="1" s="1"/>
  <c r="L61" i="1" s="1"/>
  <c r="I79" i="1"/>
  <c r="J79" i="1" s="1"/>
  <c r="K79" i="1" s="1"/>
  <c r="L79" i="1" s="1"/>
  <c r="I3" i="1"/>
  <c r="J3" i="1" s="1"/>
  <c r="K3" i="1" s="1"/>
  <c r="L3" i="1" s="1"/>
  <c r="I80" i="1"/>
  <c r="J80" i="1" s="1"/>
  <c r="K80" i="1" s="1"/>
  <c r="L80" i="1" s="1"/>
  <c r="I35" i="1"/>
  <c r="J35" i="1" s="1"/>
  <c r="K35" i="1" s="1"/>
  <c r="L35" i="1" s="1"/>
  <c r="I15" i="1"/>
  <c r="J15" i="1" s="1"/>
  <c r="K15" i="1" s="1"/>
  <c r="L15" i="1" s="1"/>
  <c r="I89" i="1"/>
  <c r="J89" i="1" s="1"/>
  <c r="K89" i="1" s="1"/>
  <c r="L89" i="1" s="1"/>
  <c r="I31" i="1"/>
  <c r="J31" i="1" s="1"/>
  <c r="K31" i="1" s="1"/>
  <c r="L31" i="1" s="1"/>
  <c r="I59" i="1"/>
  <c r="J59" i="1" s="1"/>
  <c r="K59" i="1" s="1"/>
  <c r="L59" i="1" s="1"/>
  <c r="I46" i="1"/>
  <c r="J46" i="1" s="1"/>
  <c r="K46" i="1" s="1"/>
  <c r="L46" i="1" s="1"/>
  <c r="I2" i="1"/>
  <c r="J2" i="1" s="1"/>
  <c r="K2" i="1" s="1"/>
  <c r="L2" i="1" s="1"/>
  <c r="I69" i="1"/>
  <c r="J69" i="1" s="1"/>
  <c r="K69" i="1" s="1"/>
  <c r="L69" i="1" s="1"/>
  <c r="I91" i="1"/>
  <c r="J91" i="1" s="1"/>
  <c r="K91" i="1" s="1"/>
  <c r="L91" i="1" s="1"/>
  <c r="I84" i="1"/>
  <c r="J84" i="1" s="1"/>
  <c r="K84" i="1" s="1"/>
  <c r="L84" i="1" s="1"/>
  <c r="I71" i="1"/>
  <c r="J71" i="1" s="1"/>
  <c r="K71" i="1" s="1"/>
  <c r="L71" i="1" s="1"/>
  <c r="I47" i="1"/>
  <c r="J47" i="1" s="1"/>
  <c r="K47" i="1" s="1"/>
  <c r="L47" i="1" s="1"/>
  <c r="I66" i="1"/>
  <c r="J66" i="1" s="1"/>
  <c r="K66" i="1" s="1"/>
  <c r="L66" i="1" s="1"/>
  <c r="I64" i="1"/>
  <c r="J64" i="1" s="1"/>
  <c r="K64" i="1" s="1"/>
  <c r="L64" i="1" s="1"/>
  <c r="I14" i="1"/>
  <c r="J14" i="1" s="1"/>
  <c r="K14" i="1" s="1"/>
  <c r="L14" i="1" s="1"/>
  <c r="I92" i="1"/>
  <c r="J92" i="1" s="1"/>
  <c r="K92" i="1" s="1"/>
  <c r="L92" i="1" s="1"/>
  <c r="I39" i="1"/>
  <c r="J39" i="1" s="1"/>
  <c r="K39" i="1" s="1"/>
  <c r="L39" i="1" s="1"/>
  <c r="I20" i="1"/>
  <c r="J20" i="1" s="1"/>
  <c r="K20" i="1" s="1"/>
  <c r="L20" i="1" s="1"/>
  <c r="I8" i="1"/>
  <c r="J8" i="1" s="1"/>
  <c r="K8" i="1" s="1"/>
  <c r="L8" i="1" s="1"/>
  <c r="I45" i="1"/>
  <c r="J45" i="1" s="1"/>
  <c r="K45" i="1" s="1"/>
  <c r="L45" i="1" s="1"/>
  <c r="I36" i="1"/>
  <c r="J36" i="1" s="1"/>
  <c r="K36" i="1" s="1"/>
  <c r="L36" i="1" s="1"/>
  <c r="I18" i="1"/>
  <c r="J18" i="1" s="1"/>
  <c r="K18" i="1" s="1"/>
  <c r="L18" i="1" s="1"/>
  <c r="I41" i="1"/>
  <c r="J41" i="1" s="1"/>
  <c r="K41" i="1" s="1"/>
  <c r="L41" i="1" s="1"/>
  <c r="I49" i="1"/>
  <c r="J49" i="1" s="1"/>
  <c r="K49" i="1" s="1"/>
  <c r="L49" i="1" s="1"/>
  <c r="I52" i="1"/>
  <c r="J52" i="1" s="1"/>
  <c r="K52" i="1" s="1"/>
  <c r="L52" i="1" s="1"/>
  <c r="I37" i="1"/>
  <c r="J37" i="1" s="1"/>
  <c r="K37" i="1" s="1"/>
  <c r="L37" i="1" s="1"/>
  <c r="I58" i="1"/>
  <c r="J58" i="1" s="1"/>
  <c r="K58" i="1" s="1"/>
  <c r="L58" i="1" s="1"/>
  <c r="I29" i="1"/>
  <c r="J29" i="1" s="1"/>
  <c r="K29" i="1" s="1"/>
  <c r="L29" i="1" s="1"/>
  <c r="I57" i="1"/>
  <c r="J57" i="1" s="1"/>
  <c r="K57" i="1" s="1"/>
  <c r="L57" i="1" s="1"/>
  <c r="I13" i="1"/>
  <c r="J13" i="1" s="1"/>
  <c r="K13" i="1" s="1"/>
  <c r="L13" i="1" s="1"/>
  <c r="I68" i="1"/>
  <c r="J68" i="1" s="1"/>
  <c r="K68" i="1" s="1"/>
  <c r="L68" i="1" s="1"/>
  <c r="I95" i="1"/>
  <c r="J95" i="1" s="1"/>
  <c r="K95" i="1" s="1"/>
  <c r="L95" i="1" s="1"/>
  <c r="I53" i="1"/>
  <c r="J53" i="1" s="1"/>
  <c r="K53" i="1" s="1"/>
  <c r="L53" i="1" s="1"/>
  <c r="I65" i="1"/>
  <c r="J65" i="1" s="1"/>
  <c r="K65" i="1" s="1"/>
  <c r="L65" i="1" s="1"/>
  <c r="I24" i="1"/>
  <c r="J24" i="1" s="1"/>
  <c r="K24" i="1" s="1"/>
  <c r="L24" i="1" s="1"/>
  <c r="I76" i="1"/>
  <c r="J76" i="1" s="1"/>
  <c r="K76" i="1" s="1"/>
  <c r="L76" i="1" s="1"/>
  <c r="I55" i="1"/>
  <c r="J55" i="1" s="1"/>
  <c r="K55" i="1" s="1"/>
  <c r="L55" i="1" s="1"/>
  <c r="I11" i="1"/>
  <c r="J11" i="1" s="1"/>
  <c r="K11" i="1" s="1"/>
  <c r="L11" i="1" s="1"/>
  <c r="I19" i="1"/>
  <c r="J19" i="1" s="1"/>
  <c r="K19" i="1" s="1"/>
  <c r="L19" i="1" s="1"/>
  <c r="I21" i="1"/>
  <c r="J21" i="1" s="1"/>
  <c r="K21" i="1" s="1"/>
  <c r="L21" i="1" s="1"/>
  <c r="I42" i="1"/>
  <c r="J42" i="1" s="1"/>
  <c r="K42" i="1" s="1"/>
  <c r="L42" i="1" s="1"/>
  <c r="I94" i="1"/>
  <c r="J94" i="1" s="1"/>
  <c r="K94" i="1" s="1"/>
  <c r="L94" i="1" s="1"/>
  <c r="I56" i="1"/>
  <c r="J56" i="1" s="1"/>
  <c r="K56" i="1" s="1"/>
  <c r="L56" i="1" s="1"/>
  <c r="I33" i="1"/>
  <c r="J33" i="1" s="1"/>
  <c r="K33" i="1" s="1"/>
  <c r="L33" i="1" s="1"/>
  <c r="I86" i="1"/>
  <c r="J86" i="1" s="1"/>
  <c r="K86" i="1" s="1"/>
  <c r="L86" i="1" s="1"/>
  <c r="I99" i="1"/>
  <c r="J99" i="1" s="1"/>
  <c r="K99" i="1" s="1"/>
  <c r="L99" i="1" s="1"/>
  <c r="I5" i="1"/>
  <c r="J5" i="1" s="1"/>
  <c r="K5" i="1" s="1"/>
  <c r="L5" i="1" s="1"/>
  <c r="I62" i="1"/>
  <c r="J62" i="1" s="1"/>
  <c r="K62" i="1" s="1"/>
  <c r="L62" i="1" s="1"/>
  <c r="I4" i="1"/>
  <c r="J4" i="1" s="1"/>
  <c r="K4" i="1" s="1"/>
  <c r="L4" i="1" s="1"/>
  <c r="H186" i="1" l="1"/>
  <c r="H194" i="1"/>
  <c r="H189" i="1"/>
  <c r="H175" i="1"/>
  <c r="H176" i="1"/>
  <c r="Q202" i="1"/>
  <c r="R202" i="1" s="1"/>
  <c r="S202" i="1" s="1"/>
  <c r="Q228" i="1"/>
  <c r="R228" i="1" s="1"/>
  <c r="S228" i="1" s="1"/>
  <c r="H178" i="1"/>
  <c r="H179" i="1"/>
  <c r="Q239" i="1"/>
  <c r="R239" i="1" s="1"/>
  <c r="S239" i="1" s="1"/>
  <c r="Q232" i="1"/>
  <c r="R232" i="1" s="1"/>
  <c r="S232" i="1" s="1"/>
  <c r="Q206" i="1"/>
  <c r="R206" i="1" s="1"/>
  <c r="S206" i="1" s="1"/>
  <c r="Q259" i="1"/>
  <c r="R259" i="1" s="1"/>
  <c r="S259" i="1" s="1"/>
  <c r="Q197" i="1"/>
  <c r="R197" i="1" s="1"/>
  <c r="S197" i="1" s="1"/>
  <c r="Q196" i="1"/>
  <c r="R196" i="1" s="1"/>
  <c r="S196" i="1" s="1"/>
  <c r="Q243" i="1"/>
  <c r="R243" i="1" s="1"/>
  <c r="S243" i="1" s="1"/>
  <c r="Q260" i="1"/>
  <c r="R260" i="1" s="1"/>
  <c r="S260" i="1" s="1"/>
  <c r="Q198" i="1"/>
  <c r="R198" i="1" s="1"/>
  <c r="S198" i="1" s="1"/>
  <c r="Q266" i="1"/>
  <c r="R266" i="1" s="1"/>
  <c r="S266" i="1" s="1"/>
  <c r="Q187" i="1"/>
  <c r="R187" i="1" s="1"/>
  <c r="S187" i="1" s="1"/>
  <c r="Q210" i="1"/>
  <c r="R210" i="1" s="1"/>
  <c r="S210" i="1" s="1"/>
  <c r="Q207" i="1"/>
  <c r="R207" i="1" s="1"/>
  <c r="S207" i="1" s="1"/>
  <c r="Q254" i="1"/>
  <c r="R254" i="1" s="1"/>
  <c r="S254" i="1" s="1"/>
  <c r="Q183" i="1"/>
  <c r="R183" i="1" s="1"/>
  <c r="S183" i="1" s="1"/>
  <c r="Q237" i="1"/>
  <c r="R237" i="1" s="1"/>
  <c r="S237" i="1" s="1"/>
  <c r="Q256" i="1"/>
  <c r="R256" i="1" s="1"/>
  <c r="S256" i="1" s="1"/>
  <c r="Q229" i="1"/>
  <c r="R229" i="1" s="1"/>
  <c r="S229" i="1" s="1"/>
  <c r="Q236" i="1"/>
  <c r="R236" i="1" s="1"/>
  <c r="S236" i="1" s="1"/>
  <c r="Q221" i="1"/>
  <c r="R221" i="1" s="1"/>
  <c r="S221" i="1" s="1"/>
  <c r="Q253" i="1"/>
  <c r="R253" i="1" s="1"/>
  <c r="S253" i="1" s="1"/>
  <c r="Q249" i="1"/>
  <c r="R249" i="1" s="1"/>
  <c r="S249" i="1" s="1"/>
  <c r="Q241" i="1"/>
  <c r="R241" i="1" s="1"/>
  <c r="S241" i="1" s="1"/>
  <c r="Q257" i="1"/>
  <c r="R257" i="1" s="1"/>
  <c r="S257" i="1" s="1"/>
  <c r="Q213" i="1"/>
  <c r="R213" i="1" s="1"/>
  <c r="S213" i="1" s="1"/>
  <c r="Q216" i="1"/>
  <c r="R216" i="1" s="1"/>
  <c r="S216" i="1" s="1"/>
  <c r="Q265" i="1"/>
  <c r="R265" i="1" s="1"/>
  <c r="S265" i="1" s="1"/>
  <c r="Q199" i="1"/>
  <c r="R199" i="1" s="1"/>
  <c r="S199" i="1" s="1"/>
  <c r="Q212" i="1"/>
  <c r="R212" i="1" s="1"/>
  <c r="S212" i="1" s="1"/>
  <c r="Q220" i="1"/>
  <c r="R220" i="1" s="1"/>
  <c r="S220" i="1" s="1"/>
  <c r="Q205" i="1"/>
  <c r="R205" i="1" s="1"/>
  <c r="S205" i="1" s="1"/>
  <c r="Q250" i="1"/>
  <c r="R250" i="1" s="1"/>
  <c r="S250" i="1" s="1"/>
  <c r="Q191" i="1"/>
  <c r="R191" i="1" s="1"/>
  <c r="S191" i="1" s="1"/>
  <c r="H180" i="1"/>
  <c r="Q258" i="1"/>
  <c r="R258" i="1" s="1"/>
  <c r="S258" i="1" s="1"/>
  <c r="Q222" i="1"/>
  <c r="R222" i="1" s="1"/>
  <c r="S222" i="1" s="1"/>
  <c r="Q238" i="1"/>
  <c r="R238" i="1" s="1"/>
  <c r="S238" i="1" s="1"/>
  <c r="Q234" i="1"/>
  <c r="R234" i="1" s="1"/>
  <c r="S234" i="1" s="1"/>
  <c r="Q252" i="1"/>
  <c r="R252" i="1" s="1"/>
  <c r="S252" i="1" s="1"/>
  <c r="Q190" i="1"/>
  <c r="R190" i="1" s="1"/>
  <c r="S190" i="1" s="1"/>
  <c r="Q223" i="1"/>
  <c r="R223" i="1" s="1"/>
  <c r="S223" i="1" s="1"/>
  <c r="Q251" i="1"/>
  <c r="R251" i="1" s="1"/>
  <c r="S251" i="1" s="1"/>
  <c r="Q214" i="1"/>
  <c r="R214" i="1" s="1"/>
  <c r="S214" i="1" s="1"/>
  <c r="Q184" i="1"/>
  <c r="R184" i="1" s="1"/>
  <c r="S184" i="1" s="1"/>
  <c r="Q225" i="1"/>
  <c r="R225" i="1" s="1"/>
  <c r="S225" i="1" s="1"/>
  <c r="Q204" i="1"/>
  <c r="R204" i="1" s="1"/>
  <c r="S204" i="1" s="1"/>
  <c r="Q267" i="1"/>
  <c r="R267" i="1" s="1"/>
  <c r="S267" i="1" s="1"/>
  <c r="Q242" i="1"/>
  <c r="R242" i="1" s="1"/>
  <c r="S242" i="1" s="1"/>
  <c r="Q245" i="1"/>
  <c r="R245" i="1" s="1"/>
  <c r="S245" i="1" s="1"/>
  <c r="H182" i="1"/>
  <c r="Q186" i="1"/>
  <c r="R186" i="1" s="1"/>
  <c r="S186" i="1" s="1"/>
  <c r="Q193" i="1"/>
  <c r="R193" i="1" s="1"/>
  <c r="S193" i="1" s="1"/>
  <c r="Q248" i="1"/>
  <c r="R248" i="1" s="1"/>
  <c r="S248" i="1" s="1"/>
  <c r="Q247" i="1"/>
  <c r="R247" i="1" s="1"/>
  <c r="S247" i="1" s="1"/>
  <c r="Q244" i="1"/>
  <c r="R244" i="1" s="1"/>
  <c r="S244" i="1" s="1"/>
  <c r="Q192" i="1"/>
  <c r="R192" i="1" s="1"/>
  <c r="S192" i="1" s="1"/>
  <c r="Q264" i="1"/>
  <c r="R264" i="1" s="1"/>
  <c r="S264" i="1" s="1"/>
  <c r="Q227" i="1"/>
  <c r="R227" i="1" s="1"/>
  <c r="S227" i="1" s="1"/>
  <c r="Q233" i="1"/>
  <c r="R233" i="1" s="1"/>
  <c r="S233" i="1" s="1"/>
  <c r="Q224" i="1"/>
  <c r="R224" i="1" s="1"/>
  <c r="S224" i="1" s="1"/>
  <c r="Q255" i="1"/>
  <c r="R255" i="1" s="1"/>
  <c r="S255" i="1" s="1"/>
  <c r="Q231" i="1"/>
  <c r="R231" i="1" s="1"/>
  <c r="S231" i="1" s="1"/>
  <c r="Q188" i="1"/>
  <c r="R188" i="1" s="1"/>
  <c r="S188" i="1" s="1"/>
  <c r="Q185" i="1"/>
  <c r="R185" i="1" s="1"/>
  <c r="S185" i="1" s="1"/>
  <c r="Q209" i="1"/>
  <c r="R209" i="1" s="1"/>
  <c r="S209" i="1" s="1"/>
  <c r="Q263" i="1"/>
  <c r="R263" i="1" s="1"/>
  <c r="S263" i="1" s="1"/>
  <c r="Q235" i="1"/>
  <c r="R235" i="1" s="1"/>
  <c r="S235" i="1" s="1"/>
  <c r="Q240" i="1"/>
  <c r="R240" i="1" s="1"/>
  <c r="S240" i="1" s="1"/>
  <c r="Q217" i="1"/>
  <c r="R217" i="1" s="1"/>
  <c r="S217" i="1" s="1"/>
  <c r="Q268" i="1"/>
  <c r="R268" i="1" s="1"/>
  <c r="S268" i="1" s="1"/>
  <c r="Q262" i="1"/>
  <c r="R262" i="1" s="1"/>
  <c r="S262" i="1" s="1"/>
  <c r="Q208" i="1"/>
  <c r="R208" i="1" s="1"/>
  <c r="S208" i="1" s="1"/>
  <c r="Q218" i="1"/>
  <c r="R218" i="1" s="1"/>
  <c r="S218" i="1" s="1"/>
  <c r="Q230" i="1"/>
  <c r="R230" i="1" s="1"/>
  <c r="S230" i="1" s="1"/>
  <c r="Q203" i="1"/>
  <c r="R203" i="1" s="1"/>
  <c r="S203" i="1" s="1"/>
  <c r="Q195" i="1"/>
  <c r="R195" i="1" s="1"/>
  <c r="S195" i="1" s="1"/>
  <c r="Q200" i="1"/>
  <c r="R200" i="1" s="1"/>
  <c r="S200" i="1" s="1"/>
  <c r="Q246" i="1"/>
  <c r="R246" i="1" s="1"/>
  <c r="S246" i="1" s="1"/>
  <c r="Q201" i="1"/>
  <c r="R201" i="1" s="1"/>
  <c r="S201" i="1" s="1"/>
  <c r="Q226" i="1"/>
  <c r="R226" i="1" s="1"/>
  <c r="S226" i="1" s="1"/>
  <c r="Q189" i="1"/>
  <c r="R189" i="1" s="1"/>
  <c r="S189" i="1" s="1"/>
  <c r="Q215" i="1"/>
  <c r="R215" i="1" s="1"/>
  <c r="S215" i="1" s="1"/>
  <c r="Q211" i="1"/>
  <c r="R211" i="1" s="1"/>
  <c r="S211" i="1" s="1"/>
  <c r="Q219" i="1"/>
  <c r="R219" i="1" s="1"/>
  <c r="S219" i="1" s="1"/>
  <c r="Q261" i="1"/>
  <c r="R261" i="1" s="1"/>
  <c r="S261" i="1" s="1"/>
  <c r="M119" i="1"/>
  <c r="N119" i="1" s="1"/>
  <c r="O119" i="1" s="1"/>
  <c r="M123" i="1"/>
  <c r="N123" i="1" s="1"/>
  <c r="O123" i="1" s="1"/>
  <c r="M125" i="1"/>
  <c r="N125" i="1" s="1"/>
  <c r="O125" i="1" s="1"/>
  <c r="M126" i="1"/>
  <c r="N126" i="1" s="1"/>
  <c r="O126" i="1" s="1"/>
  <c r="P126" i="1" s="1"/>
  <c r="M120" i="1"/>
  <c r="N120" i="1" s="1"/>
  <c r="O120" i="1" s="1"/>
  <c r="M117" i="1"/>
  <c r="N117" i="1" s="1"/>
  <c r="O117" i="1" s="1"/>
  <c r="M113" i="1"/>
  <c r="N113" i="1" s="1"/>
  <c r="O113" i="1" s="1"/>
  <c r="P113" i="1" s="1"/>
  <c r="M118" i="1"/>
  <c r="N118" i="1" s="1"/>
  <c r="O118" i="1" s="1"/>
  <c r="P118" i="1" s="1"/>
  <c r="M121" i="1"/>
  <c r="N121" i="1" s="1"/>
  <c r="O121" i="1" s="1"/>
  <c r="M116" i="1"/>
  <c r="N116" i="1" s="1"/>
  <c r="O116" i="1" s="1"/>
  <c r="P116" i="1" s="1"/>
  <c r="M115" i="1"/>
  <c r="N115" i="1" s="1"/>
  <c r="O115" i="1" s="1"/>
  <c r="M128" i="1"/>
  <c r="N128" i="1" s="1"/>
  <c r="O128" i="1" s="1"/>
  <c r="H146" i="1"/>
  <c r="P146" i="1"/>
  <c r="P127" i="1"/>
  <c r="H139" i="1"/>
  <c r="P139" i="1"/>
  <c r="H138" i="1"/>
  <c r="P138" i="1"/>
  <c r="H164" i="1"/>
  <c r="P164" i="1"/>
  <c r="P124" i="1"/>
  <c r="H132" i="1"/>
  <c r="P132" i="1"/>
  <c r="P155" i="1"/>
  <c r="H155" i="1"/>
  <c r="H159" i="1"/>
  <c r="P159" i="1"/>
  <c r="P166" i="1"/>
  <c r="H166" i="1"/>
  <c r="H165" i="1"/>
  <c r="P165" i="1"/>
  <c r="P129" i="1"/>
  <c r="H135" i="1"/>
  <c r="P135" i="1"/>
  <c r="H134" i="1"/>
  <c r="P134" i="1"/>
  <c r="H151" i="1"/>
  <c r="P151" i="1"/>
  <c r="P123" i="1"/>
  <c r="H137" i="1"/>
  <c r="P137" i="1"/>
  <c r="H152" i="1"/>
  <c r="P152" i="1"/>
  <c r="H144" i="1"/>
  <c r="P144" i="1"/>
  <c r="H133" i="1"/>
  <c r="P133" i="1"/>
  <c r="H143" i="1"/>
  <c r="P143" i="1"/>
  <c r="P172" i="1"/>
  <c r="H172" i="1"/>
  <c r="H140" i="1"/>
  <c r="P140" i="1"/>
  <c r="H145" i="1"/>
  <c r="P145" i="1"/>
  <c r="P168" i="1"/>
  <c r="H168" i="1"/>
  <c r="P174" i="1"/>
  <c r="H174" i="1"/>
  <c r="H154" i="1"/>
  <c r="P154" i="1"/>
  <c r="H158" i="1"/>
  <c r="P158" i="1"/>
  <c r="P169" i="1"/>
  <c r="H169" i="1"/>
  <c r="P171" i="1"/>
  <c r="H171" i="1"/>
  <c r="P162" i="1"/>
  <c r="H162" i="1"/>
  <c r="H136" i="1"/>
  <c r="P136" i="1"/>
  <c r="P115" i="1"/>
  <c r="H161" i="1"/>
  <c r="P161" i="1"/>
  <c r="H153" i="1"/>
  <c r="P153" i="1"/>
  <c r="P128" i="1"/>
  <c r="P125" i="1"/>
  <c r="P119" i="1"/>
  <c r="P130" i="1"/>
  <c r="H130" i="1"/>
  <c r="H160" i="1"/>
  <c r="P160" i="1"/>
  <c r="P170" i="1"/>
  <c r="H170" i="1"/>
  <c r="P163" i="1"/>
  <c r="H163" i="1"/>
  <c r="P167" i="1"/>
  <c r="H167" i="1"/>
  <c r="P173" i="1"/>
  <c r="H173" i="1"/>
  <c r="H156" i="1"/>
  <c r="P156" i="1"/>
  <c r="P157" i="1"/>
  <c r="H157" i="1"/>
  <c r="H141" i="1"/>
  <c r="P141" i="1"/>
  <c r="H147" i="1"/>
  <c r="P147" i="1"/>
  <c r="P149" i="1"/>
  <c r="H149" i="1"/>
  <c r="P181" i="1"/>
  <c r="H181" i="1"/>
  <c r="H142" i="1"/>
  <c r="P142" i="1"/>
  <c r="H148" i="1"/>
  <c r="P148" i="1"/>
  <c r="H131" i="1"/>
  <c r="P131" i="1"/>
  <c r="H122" i="1"/>
  <c r="P122" i="1"/>
  <c r="P120" i="1"/>
  <c r="P150" i="1"/>
  <c r="H150" i="1"/>
  <c r="H177" i="1"/>
  <c r="P177" i="1"/>
  <c r="M94" i="1"/>
  <c r="N94" i="1" s="1"/>
  <c r="O94" i="1" s="1"/>
  <c r="M97" i="1"/>
  <c r="N97" i="1" s="1"/>
  <c r="O97" i="1" s="1"/>
  <c r="M93" i="1"/>
  <c r="N93" i="1" s="1"/>
  <c r="O93" i="1" s="1"/>
  <c r="M100" i="1"/>
  <c r="N100" i="1" s="1"/>
  <c r="O100" i="1" s="1"/>
  <c r="M111" i="1"/>
  <c r="N111" i="1" s="1"/>
  <c r="O111" i="1" s="1"/>
  <c r="M107" i="1"/>
  <c r="N107" i="1" s="1"/>
  <c r="O107" i="1" s="1"/>
  <c r="M108" i="1"/>
  <c r="N108" i="1" s="1"/>
  <c r="O108" i="1" s="1"/>
  <c r="M102" i="1"/>
  <c r="N102" i="1" s="1"/>
  <c r="O102" i="1" s="1"/>
  <c r="M103" i="1"/>
  <c r="N103" i="1" s="1"/>
  <c r="O103" i="1" s="1"/>
  <c r="M109" i="1"/>
  <c r="N109" i="1" s="1"/>
  <c r="O109" i="1" s="1"/>
  <c r="M101" i="1"/>
  <c r="N101" i="1" s="1"/>
  <c r="O101" i="1" s="1"/>
  <c r="M99" i="1"/>
  <c r="N99" i="1" s="1"/>
  <c r="O99" i="1" s="1"/>
  <c r="M106" i="1"/>
  <c r="N106" i="1" s="1"/>
  <c r="O106" i="1" s="1"/>
  <c r="M104" i="1"/>
  <c r="N104" i="1" s="1"/>
  <c r="O104" i="1" s="1"/>
  <c r="M98" i="1"/>
  <c r="N98" i="1" s="1"/>
  <c r="O98" i="1" s="1"/>
  <c r="M96" i="1"/>
  <c r="N96" i="1" s="1"/>
  <c r="O96" i="1" s="1"/>
  <c r="M105" i="1"/>
  <c r="N105" i="1" s="1"/>
  <c r="O105" i="1" s="1"/>
  <c r="M67" i="1"/>
  <c r="N67" i="1" s="1"/>
  <c r="O67" i="1" s="1"/>
  <c r="M68" i="1"/>
  <c r="N68" i="1" s="1"/>
  <c r="O68" i="1" s="1"/>
  <c r="M69" i="1"/>
  <c r="N69" i="1" s="1"/>
  <c r="O69" i="1" s="1"/>
  <c r="M71" i="1"/>
  <c r="N71" i="1" s="1"/>
  <c r="O71" i="1" s="1"/>
  <c r="M70" i="1"/>
  <c r="N70" i="1" s="1"/>
  <c r="O70" i="1" s="1"/>
  <c r="M66" i="1"/>
  <c r="N66" i="1" s="1"/>
  <c r="O66" i="1" s="1"/>
  <c r="M6" i="1"/>
  <c r="N6" i="1" s="1"/>
  <c r="O6" i="1" s="1"/>
  <c r="M4" i="1"/>
  <c r="N4" i="1" s="1"/>
  <c r="O4" i="1" s="1"/>
  <c r="M3" i="1"/>
  <c r="N3" i="1" s="1"/>
  <c r="O3" i="1" s="1"/>
  <c r="M2" i="1"/>
  <c r="N2" i="1" s="1"/>
  <c r="O2" i="1" s="1"/>
  <c r="M7" i="1"/>
  <c r="N7" i="1" s="1"/>
  <c r="O7" i="1" s="1"/>
  <c r="M5" i="1"/>
  <c r="N5" i="1" s="1"/>
  <c r="O5" i="1" s="1"/>
  <c r="M9" i="1"/>
  <c r="N9" i="1" s="1"/>
  <c r="O9" i="1" s="1"/>
  <c r="M112" i="1"/>
  <c r="N112" i="1" s="1"/>
  <c r="O112" i="1" s="1"/>
  <c r="M110" i="1"/>
  <c r="N110" i="1" s="1"/>
  <c r="O110" i="1" s="1"/>
  <c r="M114" i="1"/>
  <c r="N114" i="1" s="1"/>
  <c r="O114" i="1" s="1"/>
  <c r="M23" i="1"/>
  <c r="N23" i="1" s="1"/>
  <c r="O23" i="1" s="1"/>
  <c r="M24" i="1"/>
  <c r="N24" i="1" s="1"/>
  <c r="O24" i="1" s="1"/>
  <c r="M17" i="1"/>
  <c r="N17" i="1" s="1"/>
  <c r="O17" i="1" s="1"/>
  <c r="M21" i="1"/>
  <c r="N21" i="1" s="1"/>
  <c r="O21" i="1" s="1"/>
  <c r="M22" i="1"/>
  <c r="N22" i="1" s="1"/>
  <c r="O22" i="1" s="1"/>
  <c r="M19" i="1"/>
  <c r="N19" i="1" s="1"/>
  <c r="O19" i="1" s="1"/>
  <c r="M26" i="1"/>
  <c r="N26" i="1" s="1"/>
  <c r="O26" i="1" s="1"/>
  <c r="M80" i="1"/>
  <c r="N80" i="1" s="1"/>
  <c r="O80" i="1" s="1"/>
  <c r="M73" i="1"/>
  <c r="N73" i="1" s="1"/>
  <c r="O73" i="1" s="1"/>
  <c r="M76" i="1"/>
  <c r="N76" i="1" s="1"/>
  <c r="O76" i="1" s="1"/>
  <c r="M74" i="1"/>
  <c r="N74" i="1" s="1"/>
  <c r="O74" i="1" s="1"/>
  <c r="M78" i="1"/>
  <c r="N78" i="1" s="1"/>
  <c r="O78" i="1" s="1"/>
  <c r="M72" i="1"/>
  <c r="N72" i="1" s="1"/>
  <c r="O72" i="1" s="1"/>
  <c r="M75" i="1"/>
  <c r="N75" i="1" s="1"/>
  <c r="O75" i="1" s="1"/>
  <c r="M77" i="1"/>
  <c r="N77" i="1" s="1"/>
  <c r="O77" i="1" s="1"/>
  <c r="M57" i="1"/>
  <c r="N57" i="1" s="1"/>
  <c r="O57" i="1" s="1"/>
  <c r="M65" i="1"/>
  <c r="N65" i="1" s="1"/>
  <c r="O65" i="1" s="1"/>
  <c r="M61" i="1"/>
  <c r="N61" i="1" s="1"/>
  <c r="O61" i="1" s="1"/>
  <c r="M60" i="1"/>
  <c r="N60" i="1" s="1"/>
  <c r="O60" i="1" s="1"/>
  <c r="M62" i="1"/>
  <c r="N62" i="1" s="1"/>
  <c r="O62" i="1" s="1"/>
  <c r="M59" i="1"/>
  <c r="N59" i="1" s="1"/>
  <c r="O59" i="1" s="1"/>
  <c r="M58" i="1"/>
  <c r="N58" i="1" s="1"/>
  <c r="O58" i="1" s="1"/>
  <c r="M64" i="1"/>
  <c r="N64" i="1" s="1"/>
  <c r="O64" i="1" s="1"/>
  <c r="M87" i="1"/>
  <c r="N87" i="1" s="1"/>
  <c r="O87" i="1" s="1"/>
  <c r="M81" i="1"/>
  <c r="N81" i="1" s="1"/>
  <c r="O81" i="1" s="1"/>
  <c r="M83" i="1"/>
  <c r="N83" i="1" s="1"/>
  <c r="O83" i="1" s="1"/>
  <c r="M79" i="1"/>
  <c r="N79" i="1" s="1"/>
  <c r="O79" i="1" s="1"/>
  <c r="M86" i="1"/>
  <c r="N86" i="1" s="1"/>
  <c r="O86" i="1" s="1"/>
  <c r="M92" i="1"/>
  <c r="N92" i="1" s="1"/>
  <c r="O92" i="1" s="1"/>
  <c r="M82" i="1"/>
  <c r="N82" i="1" s="1"/>
  <c r="O82" i="1" s="1"/>
  <c r="M88" i="1"/>
  <c r="N88" i="1" s="1"/>
  <c r="O88" i="1" s="1"/>
  <c r="M84" i="1"/>
  <c r="N84" i="1" s="1"/>
  <c r="O84" i="1" s="1"/>
  <c r="M63" i="1"/>
  <c r="N63" i="1" s="1"/>
  <c r="O63" i="1" s="1"/>
  <c r="M51" i="1"/>
  <c r="N51" i="1" s="1"/>
  <c r="O51" i="1" s="1"/>
  <c r="M52" i="1"/>
  <c r="N52" i="1" s="1"/>
  <c r="O52" i="1" s="1"/>
  <c r="M53" i="1"/>
  <c r="N53" i="1" s="1"/>
  <c r="O53" i="1" s="1"/>
  <c r="M50" i="1"/>
  <c r="N50" i="1" s="1"/>
  <c r="O50" i="1" s="1"/>
  <c r="M49" i="1"/>
  <c r="N49" i="1" s="1"/>
  <c r="O49" i="1" s="1"/>
  <c r="M56" i="1"/>
  <c r="N56" i="1" s="1"/>
  <c r="O56" i="1" s="1"/>
  <c r="M48" i="1"/>
  <c r="N48" i="1" s="1"/>
  <c r="O48" i="1" s="1"/>
  <c r="M54" i="1"/>
  <c r="N54" i="1" s="1"/>
  <c r="O54" i="1" s="1"/>
  <c r="M95" i="1"/>
  <c r="N95" i="1" s="1"/>
  <c r="O95" i="1" s="1"/>
  <c r="M89" i="1"/>
  <c r="N89" i="1" s="1"/>
  <c r="O89" i="1" s="1"/>
  <c r="M90" i="1"/>
  <c r="N90" i="1" s="1"/>
  <c r="O90" i="1" s="1"/>
  <c r="M91" i="1"/>
  <c r="N91" i="1" s="1"/>
  <c r="O91" i="1" s="1"/>
  <c r="M85" i="1"/>
  <c r="N85" i="1" s="1"/>
  <c r="O85" i="1" s="1"/>
  <c r="M15" i="1"/>
  <c r="N15" i="1" s="1"/>
  <c r="O15" i="1" s="1"/>
  <c r="M12" i="1"/>
  <c r="N12" i="1" s="1"/>
  <c r="O12" i="1" s="1"/>
  <c r="M14" i="1"/>
  <c r="N14" i="1" s="1"/>
  <c r="O14" i="1" s="1"/>
  <c r="M10" i="1"/>
  <c r="N10" i="1" s="1"/>
  <c r="O10" i="1" s="1"/>
  <c r="M8" i="1"/>
  <c r="N8" i="1" s="1"/>
  <c r="O8" i="1" s="1"/>
  <c r="M11" i="1"/>
  <c r="N11" i="1" s="1"/>
  <c r="O11" i="1" s="1"/>
  <c r="M25" i="1"/>
  <c r="N25" i="1" s="1"/>
  <c r="O25" i="1" s="1"/>
  <c r="M13" i="1"/>
  <c r="N13" i="1" s="1"/>
  <c r="O13" i="1" s="1"/>
  <c r="M16" i="1"/>
  <c r="N16" i="1" s="1"/>
  <c r="O16" i="1" s="1"/>
  <c r="M43" i="1"/>
  <c r="N43" i="1" s="1"/>
  <c r="O43" i="1" s="1"/>
  <c r="M44" i="1"/>
  <c r="N44" i="1" s="1"/>
  <c r="O44" i="1" s="1"/>
  <c r="M40" i="1"/>
  <c r="N40" i="1" s="1"/>
  <c r="O40" i="1" s="1"/>
  <c r="M46" i="1"/>
  <c r="N46" i="1" s="1"/>
  <c r="O46" i="1" s="1"/>
  <c r="M41" i="1"/>
  <c r="N41" i="1" s="1"/>
  <c r="O41" i="1" s="1"/>
  <c r="M42" i="1"/>
  <c r="N42" i="1" s="1"/>
  <c r="O42" i="1" s="1"/>
  <c r="M47" i="1"/>
  <c r="N47" i="1" s="1"/>
  <c r="O47" i="1" s="1"/>
  <c r="M45" i="1"/>
  <c r="N45" i="1" s="1"/>
  <c r="O45" i="1" s="1"/>
  <c r="M55" i="1"/>
  <c r="N55" i="1" s="1"/>
  <c r="O55" i="1" s="1"/>
  <c r="M33" i="1"/>
  <c r="N33" i="1" s="1"/>
  <c r="O33" i="1" s="1"/>
  <c r="M28" i="1"/>
  <c r="N28" i="1" s="1"/>
  <c r="O28" i="1" s="1"/>
  <c r="M18" i="1"/>
  <c r="N18" i="1" s="1"/>
  <c r="O18" i="1" s="1"/>
  <c r="M32" i="1"/>
  <c r="N32" i="1" s="1"/>
  <c r="O32" i="1" s="1"/>
  <c r="M34" i="1"/>
  <c r="N34" i="1" s="1"/>
  <c r="O34" i="1" s="1"/>
  <c r="M39" i="1"/>
  <c r="N39" i="1" s="1"/>
  <c r="O39" i="1" s="1"/>
  <c r="M31" i="1"/>
  <c r="N31" i="1" s="1"/>
  <c r="O31" i="1" s="1"/>
  <c r="M35" i="1"/>
  <c r="N35" i="1" s="1"/>
  <c r="O35" i="1" s="1"/>
  <c r="M27" i="1"/>
  <c r="N27" i="1" s="1"/>
  <c r="O27" i="1" s="1"/>
  <c r="M20" i="1"/>
  <c r="N20" i="1" s="1"/>
  <c r="O20" i="1" s="1"/>
  <c r="M38" i="1"/>
  <c r="N38" i="1" s="1"/>
  <c r="O38" i="1" s="1"/>
  <c r="M37" i="1"/>
  <c r="N37" i="1" s="1"/>
  <c r="O37" i="1" s="1"/>
  <c r="M36" i="1"/>
  <c r="N36" i="1" s="1"/>
  <c r="O36" i="1" s="1"/>
  <c r="M29" i="1"/>
  <c r="N29" i="1" s="1"/>
  <c r="O29" i="1" s="1"/>
  <c r="M30" i="1"/>
  <c r="N30" i="1" s="1"/>
  <c r="O30" i="1" s="1"/>
  <c r="Q194" i="1" l="1"/>
  <c r="R194" i="1" s="1"/>
  <c r="S194" i="1" s="1"/>
  <c r="Q178" i="1"/>
  <c r="R178" i="1" s="1"/>
  <c r="S178" i="1" s="1"/>
  <c r="H129" i="1"/>
  <c r="Q176" i="1"/>
  <c r="R176" i="1" s="1"/>
  <c r="S176" i="1" s="1"/>
  <c r="Q182" i="1"/>
  <c r="R182" i="1" s="1"/>
  <c r="S182" i="1" s="1"/>
  <c r="Q180" i="1"/>
  <c r="R180" i="1" s="1"/>
  <c r="S180" i="1" s="1"/>
  <c r="Q175" i="1"/>
  <c r="R175" i="1" s="1"/>
  <c r="S175" i="1" s="1"/>
  <c r="Q179" i="1"/>
  <c r="R179" i="1" s="1"/>
  <c r="S179" i="1" s="1"/>
  <c r="H119" i="1"/>
  <c r="H126" i="1"/>
  <c r="P121" i="1"/>
  <c r="Q122" i="1" s="1"/>
  <c r="R122" i="1" s="1"/>
  <c r="S122" i="1" s="1"/>
  <c r="H125" i="1"/>
  <c r="P117" i="1"/>
  <c r="H123" i="1"/>
  <c r="H127" i="1"/>
  <c r="H124" i="1"/>
  <c r="H121" i="1"/>
  <c r="H118" i="1"/>
  <c r="H117" i="1"/>
  <c r="Q153" i="1"/>
  <c r="R153" i="1" s="1"/>
  <c r="S153" i="1" s="1"/>
  <c r="Q136" i="1"/>
  <c r="R136" i="1" s="1"/>
  <c r="S136" i="1" s="1"/>
  <c r="Q133" i="1"/>
  <c r="R133" i="1" s="1"/>
  <c r="S133" i="1" s="1"/>
  <c r="Q137" i="1"/>
  <c r="R137" i="1" s="1"/>
  <c r="S137" i="1" s="1"/>
  <c r="Q127" i="1"/>
  <c r="R127" i="1" s="1"/>
  <c r="S127" i="1" s="1"/>
  <c r="Q167" i="1"/>
  <c r="R167" i="1" s="1"/>
  <c r="S167" i="1" s="1"/>
  <c r="H128" i="1"/>
  <c r="Q168" i="1"/>
  <c r="R168" i="1" s="1"/>
  <c r="S168" i="1" s="1"/>
  <c r="Q155" i="1"/>
  <c r="R155" i="1" s="1"/>
  <c r="S155" i="1" s="1"/>
  <c r="Q161" i="1"/>
  <c r="R161" i="1" s="1"/>
  <c r="S161" i="1" s="1"/>
  <c r="Q135" i="1"/>
  <c r="R135" i="1" s="1"/>
  <c r="S135" i="1" s="1"/>
  <c r="Q165" i="1"/>
  <c r="R165" i="1" s="1"/>
  <c r="S165" i="1" s="1"/>
  <c r="Q132" i="1"/>
  <c r="R132" i="1" s="1"/>
  <c r="S132" i="1" s="1"/>
  <c r="Q164" i="1"/>
  <c r="R164" i="1" s="1"/>
  <c r="S164" i="1" s="1"/>
  <c r="Q146" i="1"/>
  <c r="R146" i="1" s="1"/>
  <c r="S146" i="1" s="1"/>
  <c r="Q150" i="1"/>
  <c r="R150" i="1" s="1"/>
  <c r="S150" i="1" s="1"/>
  <c r="Q177" i="1"/>
  <c r="R177" i="1" s="1"/>
  <c r="S177" i="1" s="1"/>
  <c r="H120" i="1"/>
  <c r="Q157" i="1"/>
  <c r="R157" i="1" s="1"/>
  <c r="S157" i="1" s="1"/>
  <c r="Q170" i="1"/>
  <c r="R170" i="1" s="1"/>
  <c r="S170" i="1" s="1"/>
  <c r="Q130" i="1"/>
  <c r="R130" i="1" s="1"/>
  <c r="S130" i="1" s="1"/>
  <c r="Q162" i="1"/>
  <c r="R162" i="1" s="1"/>
  <c r="S162" i="1" s="1"/>
  <c r="Q169" i="1"/>
  <c r="R169" i="1" s="1"/>
  <c r="S169" i="1" s="1"/>
  <c r="Q166" i="1"/>
  <c r="R166" i="1" s="1"/>
  <c r="S166" i="1" s="1"/>
  <c r="Q142" i="1"/>
  <c r="R142" i="1" s="1"/>
  <c r="S142" i="1" s="1"/>
  <c r="Q147" i="1"/>
  <c r="R147" i="1" s="1"/>
  <c r="S147" i="1" s="1"/>
  <c r="Q141" i="1"/>
  <c r="R141" i="1" s="1"/>
  <c r="S141" i="1" s="1"/>
  <c r="Q156" i="1"/>
  <c r="R156" i="1" s="1"/>
  <c r="S156" i="1" s="1"/>
  <c r="Q119" i="1"/>
  <c r="R119" i="1" s="1"/>
  <c r="S119" i="1" s="1"/>
  <c r="Q158" i="1"/>
  <c r="R158" i="1" s="1"/>
  <c r="S158" i="1" s="1"/>
  <c r="Q145" i="1"/>
  <c r="R145" i="1" s="1"/>
  <c r="S145" i="1" s="1"/>
  <c r="Q152" i="1"/>
  <c r="R152" i="1" s="1"/>
  <c r="S152" i="1" s="1"/>
  <c r="Q151" i="1"/>
  <c r="R151" i="1" s="1"/>
  <c r="S151" i="1" s="1"/>
  <c r="Q129" i="1"/>
  <c r="R129" i="1" s="1"/>
  <c r="S129" i="1" s="1"/>
  <c r="Q159" i="1"/>
  <c r="R159" i="1" s="1"/>
  <c r="S159" i="1" s="1"/>
  <c r="Q124" i="1"/>
  <c r="R124" i="1" s="1"/>
  <c r="S124" i="1" s="1"/>
  <c r="Q138" i="1"/>
  <c r="R138" i="1" s="1"/>
  <c r="S138" i="1" s="1"/>
  <c r="Q148" i="1"/>
  <c r="R148" i="1" s="1"/>
  <c r="S148" i="1" s="1"/>
  <c r="Q181" i="1"/>
  <c r="R181" i="1" s="1"/>
  <c r="S181" i="1" s="1"/>
  <c r="H115" i="1"/>
  <c r="Q174" i="1"/>
  <c r="R174" i="1" s="1"/>
  <c r="S174" i="1" s="1"/>
  <c r="Q172" i="1"/>
  <c r="R172" i="1" s="1"/>
  <c r="S172" i="1" s="1"/>
  <c r="H113" i="1"/>
  <c r="H116" i="1"/>
  <c r="Q160" i="1"/>
  <c r="R160" i="1" s="1"/>
  <c r="S160" i="1" s="1"/>
  <c r="Q154" i="1"/>
  <c r="R154" i="1" s="1"/>
  <c r="S154" i="1" s="1"/>
  <c r="Q140" i="1"/>
  <c r="R140" i="1" s="1"/>
  <c r="S140" i="1" s="1"/>
  <c r="Q143" i="1"/>
  <c r="R143" i="1" s="1"/>
  <c r="S143" i="1" s="1"/>
  <c r="Q144" i="1"/>
  <c r="R144" i="1" s="1"/>
  <c r="S144" i="1" s="1"/>
  <c r="Q123" i="1"/>
  <c r="R123" i="1" s="1"/>
  <c r="S123" i="1" s="1"/>
  <c r="Q134" i="1"/>
  <c r="R134" i="1" s="1"/>
  <c r="S134" i="1" s="1"/>
  <c r="Q139" i="1"/>
  <c r="R139" i="1" s="1"/>
  <c r="S139" i="1" s="1"/>
  <c r="Q131" i="1"/>
  <c r="R131" i="1" s="1"/>
  <c r="S131" i="1" s="1"/>
  <c r="Q149" i="1"/>
  <c r="R149" i="1" s="1"/>
  <c r="S149" i="1" s="1"/>
  <c r="Q173" i="1"/>
  <c r="R173" i="1" s="1"/>
  <c r="S173" i="1" s="1"/>
  <c r="Q163" i="1"/>
  <c r="R163" i="1" s="1"/>
  <c r="S163" i="1" s="1"/>
  <c r="Q171" i="1"/>
  <c r="R171" i="1" s="1"/>
  <c r="S171" i="1" s="1"/>
  <c r="H45" i="1"/>
  <c r="P45" i="1"/>
  <c r="P11" i="1"/>
  <c r="H11" i="1"/>
  <c r="H50" i="1"/>
  <c r="P50" i="1"/>
  <c r="H79" i="1"/>
  <c r="P79" i="1"/>
  <c r="P59" i="1"/>
  <c r="H59" i="1"/>
  <c r="H74" i="1"/>
  <c r="P74" i="1"/>
  <c r="P17" i="1"/>
  <c r="H17" i="1"/>
  <c r="P3" i="1"/>
  <c r="H3" i="1"/>
  <c r="P69" i="1"/>
  <c r="H69" i="1"/>
  <c r="H99" i="1"/>
  <c r="P99" i="1"/>
  <c r="H111" i="1"/>
  <c r="P111" i="1"/>
  <c r="P18" i="1"/>
  <c r="H18" i="1"/>
  <c r="P27" i="1"/>
  <c r="H27" i="1"/>
  <c r="H35" i="1"/>
  <c r="P35" i="1"/>
  <c r="P47" i="1"/>
  <c r="H47" i="1"/>
  <c r="H8" i="1"/>
  <c r="P8" i="1"/>
  <c r="P90" i="1"/>
  <c r="H90" i="1"/>
  <c r="P53" i="1"/>
  <c r="H53" i="1"/>
  <c r="H83" i="1"/>
  <c r="P83" i="1"/>
  <c r="H62" i="1"/>
  <c r="P62" i="1"/>
  <c r="P76" i="1"/>
  <c r="H76" i="1"/>
  <c r="H24" i="1"/>
  <c r="P24" i="1"/>
  <c r="H4" i="1"/>
  <c r="P4" i="1"/>
  <c r="P68" i="1"/>
  <c r="H68" i="1"/>
  <c r="P101" i="1"/>
  <c r="H101" i="1"/>
  <c r="H100" i="1"/>
  <c r="P100" i="1"/>
  <c r="H81" i="1"/>
  <c r="P81" i="1"/>
  <c r="H60" i="1"/>
  <c r="P60" i="1"/>
  <c r="H73" i="1"/>
  <c r="P73" i="1"/>
  <c r="P23" i="1"/>
  <c r="H23" i="1"/>
  <c r="H6" i="1"/>
  <c r="P6" i="1"/>
  <c r="H67" i="1"/>
  <c r="P67" i="1"/>
  <c r="H109" i="1"/>
  <c r="P109" i="1"/>
  <c r="P93" i="1"/>
  <c r="H93" i="1"/>
  <c r="P89" i="1"/>
  <c r="H89" i="1"/>
  <c r="H29" i="1"/>
  <c r="P29" i="1"/>
  <c r="P39" i="1"/>
  <c r="H39" i="1"/>
  <c r="H41" i="1"/>
  <c r="P41" i="1"/>
  <c r="H14" i="1"/>
  <c r="P14" i="1"/>
  <c r="H95" i="1"/>
  <c r="P95" i="1"/>
  <c r="H51" i="1"/>
  <c r="P51" i="1"/>
  <c r="P84" i="1"/>
  <c r="H84" i="1"/>
  <c r="H87" i="1"/>
  <c r="P87" i="1"/>
  <c r="P61" i="1"/>
  <c r="H61" i="1"/>
  <c r="H80" i="1"/>
  <c r="P80" i="1"/>
  <c r="H105" i="1"/>
  <c r="P105" i="1"/>
  <c r="P103" i="1"/>
  <c r="H103" i="1"/>
  <c r="H97" i="1"/>
  <c r="P97" i="1"/>
  <c r="H42" i="1"/>
  <c r="P42" i="1"/>
  <c r="P10" i="1"/>
  <c r="H10" i="1"/>
  <c r="P36" i="1"/>
  <c r="H36" i="1"/>
  <c r="P34" i="1"/>
  <c r="H34" i="1"/>
  <c r="P46" i="1"/>
  <c r="H46" i="1"/>
  <c r="H12" i="1"/>
  <c r="P12" i="1"/>
  <c r="H54" i="1"/>
  <c r="P54" i="1"/>
  <c r="P63" i="1"/>
  <c r="H63" i="1"/>
  <c r="H88" i="1"/>
  <c r="P88" i="1"/>
  <c r="H65" i="1"/>
  <c r="P65" i="1"/>
  <c r="H77" i="1"/>
  <c r="P77" i="1"/>
  <c r="H26" i="1"/>
  <c r="P26" i="1"/>
  <c r="H9" i="1"/>
  <c r="P9" i="1"/>
  <c r="P66" i="1"/>
  <c r="H66" i="1"/>
  <c r="H96" i="1"/>
  <c r="P96" i="1"/>
  <c r="P102" i="1"/>
  <c r="H102" i="1"/>
  <c r="H94" i="1"/>
  <c r="P94" i="1"/>
  <c r="H30" i="1"/>
  <c r="P30" i="1"/>
  <c r="P52" i="1"/>
  <c r="H52" i="1"/>
  <c r="P37" i="1"/>
  <c r="H37" i="1"/>
  <c r="P32" i="1"/>
  <c r="H32" i="1"/>
  <c r="P40" i="1"/>
  <c r="H40" i="1"/>
  <c r="H16" i="1"/>
  <c r="P16" i="1"/>
  <c r="P15" i="1"/>
  <c r="H15" i="1"/>
  <c r="P48" i="1"/>
  <c r="H48" i="1"/>
  <c r="H82" i="1"/>
  <c r="P82" i="1"/>
  <c r="P64" i="1"/>
  <c r="H64" i="1"/>
  <c r="H57" i="1"/>
  <c r="P57" i="1"/>
  <c r="H75" i="1"/>
  <c r="P75" i="1"/>
  <c r="H19" i="1"/>
  <c r="P19" i="1"/>
  <c r="P114" i="1"/>
  <c r="H114" i="1"/>
  <c r="H5" i="1"/>
  <c r="P5" i="1"/>
  <c r="P70" i="1"/>
  <c r="H70" i="1"/>
  <c r="H98" i="1"/>
  <c r="P98" i="1"/>
  <c r="P108" i="1"/>
  <c r="H108" i="1"/>
  <c r="P33" i="1"/>
  <c r="H33" i="1"/>
  <c r="H44" i="1"/>
  <c r="P44" i="1"/>
  <c r="P13" i="1"/>
  <c r="H13" i="1"/>
  <c r="P85" i="1"/>
  <c r="H85" i="1"/>
  <c r="H56" i="1"/>
  <c r="P56" i="1"/>
  <c r="P92" i="1"/>
  <c r="H92" i="1"/>
  <c r="P58" i="1"/>
  <c r="H58" i="1"/>
  <c r="P72" i="1"/>
  <c r="H72" i="1"/>
  <c r="H22" i="1"/>
  <c r="P22" i="1"/>
  <c r="P110" i="1"/>
  <c r="H110" i="1"/>
  <c r="H7" i="1"/>
  <c r="P7" i="1"/>
  <c r="H71" i="1"/>
  <c r="P71" i="1"/>
  <c r="H104" i="1"/>
  <c r="P104" i="1"/>
  <c r="H107" i="1"/>
  <c r="P107" i="1"/>
  <c r="H31" i="1"/>
  <c r="P31" i="1"/>
  <c r="H38" i="1"/>
  <c r="P38" i="1"/>
  <c r="H20" i="1"/>
  <c r="P20" i="1"/>
  <c r="H28" i="1"/>
  <c r="P28" i="1"/>
  <c r="H55" i="1"/>
  <c r="P55" i="1"/>
  <c r="H43" i="1"/>
  <c r="P43" i="1"/>
  <c r="P25" i="1"/>
  <c r="H25" i="1"/>
  <c r="H91" i="1"/>
  <c r="P91" i="1"/>
  <c r="H49" i="1"/>
  <c r="P49" i="1"/>
  <c r="P86" i="1"/>
  <c r="H86" i="1"/>
  <c r="H78" i="1"/>
  <c r="P78" i="1"/>
  <c r="H21" i="1"/>
  <c r="P21" i="1"/>
  <c r="P112" i="1"/>
  <c r="H112" i="1"/>
  <c r="P2" i="1"/>
  <c r="H2" i="1"/>
  <c r="P106" i="1"/>
  <c r="H106" i="1"/>
  <c r="Q125" i="1" l="1"/>
  <c r="R125" i="1" s="1"/>
  <c r="S125" i="1" s="1"/>
  <c r="Q126" i="1"/>
  <c r="R126" i="1" s="1"/>
  <c r="S126" i="1" s="1"/>
  <c r="Q128" i="1"/>
  <c r="R128" i="1" s="1"/>
  <c r="S128" i="1" s="1"/>
  <c r="Q120" i="1"/>
  <c r="R120" i="1" s="1"/>
  <c r="S120" i="1" s="1"/>
  <c r="Q118" i="1"/>
  <c r="R118" i="1" s="1"/>
  <c r="S118" i="1" s="1"/>
  <c r="Q121" i="1"/>
  <c r="R121" i="1" s="1"/>
  <c r="S121" i="1" s="1"/>
  <c r="Q115" i="1"/>
  <c r="R115" i="1" s="1"/>
  <c r="S115" i="1" s="1"/>
  <c r="Q116" i="1"/>
  <c r="R116" i="1" s="1"/>
  <c r="S116" i="1" s="1"/>
  <c r="Q117" i="1"/>
  <c r="R117" i="1" s="1"/>
  <c r="S117" i="1" s="1"/>
  <c r="Q113" i="1"/>
  <c r="R113" i="1" s="1"/>
  <c r="S113" i="1" s="1"/>
  <c r="Q28" i="1"/>
  <c r="R28" i="1" s="1"/>
  <c r="S28" i="1" s="1"/>
  <c r="Q111" i="1"/>
  <c r="R111" i="1" s="1"/>
  <c r="S111" i="1" s="1"/>
  <c r="Q57" i="1"/>
  <c r="R57" i="1" s="1"/>
  <c r="S57" i="1" s="1"/>
  <c r="Q17" i="1"/>
  <c r="R17" i="1" s="1"/>
  <c r="S17" i="1" s="1"/>
  <c r="Q37" i="1"/>
  <c r="R37" i="1" s="1"/>
  <c r="S37" i="1" s="1"/>
  <c r="Q94" i="1"/>
  <c r="R94" i="1" s="1"/>
  <c r="S94" i="1" s="1"/>
  <c r="Q27" i="1"/>
  <c r="R27" i="1" s="1"/>
  <c r="S27" i="1" s="1"/>
  <c r="Q55" i="1"/>
  <c r="R55" i="1" s="1"/>
  <c r="S55" i="1" s="1"/>
  <c r="Q95" i="1"/>
  <c r="R95" i="1" s="1"/>
  <c r="S95" i="1" s="1"/>
  <c r="Q105" i="1"/>
  <c r="R105" i="1" s="1"/>
  <c r="S105" i="1" s="1"/>
  <c r="Q84" i="1"/>
  <c r="R84" i="1" s="1"/>
  <c r="S84" i="1" s="1"/>
  <c r="Q35" i="1"/>
  <c r="R35" i="1" s="1"/>
  <c r="S35" i="1" s="1"/>
  <c r="Q60" i="1"/>
  <c r="R60" i="1" s="1"/>
  <c r="S60" i="1" s="1"/>
  <c r="Q21" i="1"/>
  <c r="R21" i="1" s="1"/>
  <c r="S21" i="1" s="1"/>
  <c r="Q49" i="1"/>
  <c r="R49" i="1" s="1"/>
  <c r="S49" i="1" s="1"/>
  <c r="Q91" i="1"/>
  <c r="R91" i="1" s="1"/>
  <c r="S91" i="1" s="1"/>
  <c r="Q93" i="1"/>
  <c r="R93" i="1" s="1"/>
  <c r="S93" i="1" s="1"/>
  <c r="Q7" i="1"/>
  <c r="R7" i="1" s="1"/>
  <c r="S7" i="1" s="1"/>
  <c r="Q16" i="1"/>
  <c r="R16" i="1" s="1"/>
  <c r="S16" i="1" s="1"/>
  <c r="Q78" i="1"/>
  <c r="R78" i="1" s="1"/>
  <c r="S78" i="1" s="1"/>
  <c r="Q82" i="1"/>
  <c r="R82" i="1" s="1"/>
  <c r="S82" i="1" s="1"/>
  <c r="Q107" i="1"/>
  <c r="R107" i="1" s="1"/>
  <c r="S107" i="1" s="1"/>
  <c r="Q112" i="1"/>
  <c r="R112" i="1" s="1"/>
  <c r="S112" i="1" s="1"/>
  <c r="Q32" i="1"/>
  <c r="R32" i="1" s="1"/>
  <c r="S32" i="1" s="1"/>
  <c r="Q103" i="1"/>
  <c r="R103" i="1" s="1"/>
  <c r="S103" i="1" s="1"/>
  <c r="Q4" i="1"/>
  <c r="R4" i="1" s="1"/>
  <c r="S4" i="1" s="1"/>
  <c r="Q45" i="1"/>
  <c r="R45" i="1" s="1"/>
  <c r="S45" i="1" s="1"/>
  <c r="Q25" i="1"/>
  <c r="R25" i="1" s="1"/>
  <c r="S25" i="1" s="1"/>
  <c r="Q10" i="1"/>
  <c r="R10" i="1" s="1"/>
  <c r="S10" i="1" s="1"/>
  <c r="Q47" i="1"/>
  <c r="R47" i="1" s="1"/>
  <c r="S47" i="1" s="1"/>
  <c r="Q29" i="1"/>
  <c r="R29" i="1" s="1"/>
  <c r="S29" i="1" s="1"/>
  <c r="Q98" i="1"/>
  <c r="R98" i="1" s="1"/>
  <c r="S98" i="1" s="1"/>
  <c r="Q40" i="1"/>
  <c r="R40" i="1" s="1"/>
  <c r="S40" i="1" s="1"/>
  <c r="Q97" i="1"/>
  <c r="R97" i="1" s="1"/>
  <c r="S97" i="1" s="1"/>
  <c r="Q31" i="1"/>
  <c r="R31" i="1" s="1"/>
  <c r="S31" i="1" s="1"/>
  <c r="Q18" i="1"/>
  <c r="R18" i="1" s="1"/>
  <c r="S18" i="1" s="1"/>
  <c r="Q20" i="1"/>
  <c r="R20" i="1" s="1"/>
  <c r="S20" i="1" s="1"/>
  <c r="Q56" i="1"/>
  <c r="R56" i="1" s="1"/>
  <c r="S56" i="1" s="1"/>
  <c r="Q19" i="1"/>
  <c r="R19" i="1" s="1"/>
  <c r="S19" i="1" s="1"/>
  <c r="Q14" i="1"/>
  <c r="R14" i="1" s="1"/>
  <c r="S14" i="1" s="1"/>
  <c r="Q109" i="1"/>
  <c r="R109" i="1" s="1"/>
  <c r="S109" i="1" s="1"/>
  <c r="Q62" i="1"/>
  <c r="R62" i="1" s="1"/>
  <c r="S62" i="1" s="1"/>
  <c r="Q50" i="1"/>
  <c r="R50" i="1" s="1"/>
  <c r="S50" i="1" s="1"/>
  <c r="Q5" i="1"/>
  <c r="R5" i="1" s="1"/>
  <c r="S5" i="1" s="1"/>
  <c r="Q110" i="1"/>
  <c r="R110" i="1" s="1"/>
  <c r="S110" i="1" s="1"/>
  <c r="Q72" i="1"/>
  <c r="R72" i="1" s="1"/>
  <c r="S72" i="1" s="1"/>
  <c r="Q66" i="1"/>
  <c r="R66" i="1" s="1"/>
  <c r="S66" i="1" s="1"/>
  <c r="Q89" i="1"/>
  <c r="R89" i="1" s="1"/>
  <c r="S89" i="1" s="1"/>
  <c r="Q23" i="1"/>
  <c r="R23" i="1" s="1"/>
  <c r="S23" i="1" s="1"/>
  <c r="Q68" i="1"/>
  <c r="R68" i="1" s="1"/>
  <c r="S68" i="1" s="1"/>
  <c r="Q76" i="1"/>
  <c r="R76" i="1" s="1"/>
  <c r="S76" i="1" s="1"/>
  <c r="Q53" i="1"/>
  <c r="R53" i="1" s="1"/>
  <c r="S53" i="1" s="1"/>
  <c r="Q69" i="1"/>
  <c r="R69" i="1" s="1"/>
  <c r="S69" i="1" s="1"/>
  <c r="Q38" i="1"/>
  <c r="R38" i="1" s="1"/>
  <c r="S38" i="1" s="1"/>
  <c r="Q104" i="1"/>
  <c r="R104" i="1" s="1"/>
  <c r="S104" i="1" s="1"/>
  <c r="Q26" i="1"/>
  <c r="R26" i="1" s="1"/>
  <c r="S26" i="1" s="1"/>
  <c r="Q65" i="1"/>
  <c r="R65" i="1" s="1"/>
  <c r="S65" i="1" s="1"/>
  <c r="Q80" i="1"/>
  <c r="R80" i="1" s="1"/>
  <c r="S80" i="1" s="1"/>
  <c r="Q67" i="1"/>
  <c r="R67" i="1" s="1"/>
  <c r="S67" i="1" s="1"/>
  <c r="Q73" i="1"/>
  <c r="R73" i="1" s="1"/>
  <c r="S73" i="1" s="1"/>
  <c r="Q83" i="1"/>
  <c r="R83" i="1" s="1"/>
  <c r="S83" i="1" s="1"/>
  <c r="Q74" i="1"/>
  <c r="R74" i="1" s="1"/>
  <c r="S74" i="1" s="1"/>
  <c r="Q75" i="1"/>
  <c r="R75" i="1" s="1"/>
  <c r="S75" i="1" s="1"/>
  <c r="Q9" i="1"/>
  <c r="R9" i="1" s="1"/>
  <c r="S9" i="1" s="1"/>
  <c r="Q106" i="1"/>
  <c r="R106" i="1" s="1"/>
  <c r="S106" i="1" s="1"/>
  <c r="Q58" i="1"/>
  <c r="R58" i="1" s="1"/>
  <c r="S58" i="1" s="1"/>
  <c r="Q85" i="1"/>
  <c r="R85" i="1" s="1"/>
  <c r="S85" i="1" s="1"/>
  <c r="Q108" i="1"/>
  <c r="R108" i="1" s="1"/>
  <c r="S108" i="1" s="1"/>
  <c r="Q48" i="1"/>
  <c r="R48" i="1" s="1"/>
  <c r="S48" i="1" s="1"/>
  <c r="Q63" i="1"/>
  <c r="R63" i="1" s="1"/>
  <c r="S63" i="1" s="1"/>
  <c r="Q46" i="1"/>
  <c r="R46" i="1" s="1"/>
  <c r="S46" i="1" s="1"/>
  <c r="Q61" i="1"/>
  <c r="R61" i="1" s="1"/>
  <c r="S61" i="1" s="1"/>
  <c r="Q39" i="1"/>
  <c r="R39" i="1" s="1"/>
  <c r="S39" i="1" s="1"/>
  <c r="Q90" i="1"/>
  <c r="R90" i="1" s="1"/>
  <c r="S90" i="1" s="1"/>
  <c r="Q3" i="1"/>
  <c r="R3" i="1" s="1"/>
  <c r="S3" i="1" s="1"/>
  <c r="Q59" i="1"/>
  <c r="R59" i="1" s="1"/>
  <c r="S59" i="1" s="1"/>
  <c r="Q43" i="1"/>
  <c r="R43" i="1" s="1"/>
  <c r="S43" i="1" s="1"/>
  <c r="Q71" i="1"/>
  <c r="R71" i="1" s="1"/>
  <c r="S71" i="1" s="1"/>
  <c r="Q30" i="1"/>
  <c r="R30" i="1" s="1"/>
  <c r="S30" i="1" s="1"/>
  <c r="Q87" i="1"/>
  <c r="R87" i="1" s="1"/>
  <c r="S87" i="1" s="1"/>
  <c r="Q51" i="1"/>
  <c r="R51" i="1" s="1"/>
  <c r="S51" i="1" s="1"/>
  <c r="Q6" i="1"/>
  <c r="R6" i="1" s="1"/>
  <c r="S6" i="1" s="1"/>
  <c r="Q100" i="1"/>
  <c r="R100" i="1" s="1"/>
  <c r="S100" i="1" s="1"/>
  <c r="Q8" i="1"/>
  <c r="R8" i="1" s="1"/>
  <c r="S8" i="1" s="1"/>
  <c r="Q79" i="1"/>
  <c r="R79" i="1" s="1"/>
  <c r="S79" i="1" s="1"/>
  <c r="Q44" i="1"/>
  <c r="R44" i="1" s="1"/>
  <c r="S44" i="1" s="1"/>
  <c r="Q77" i="1"/>
  <c r="R77" i="1" s="1"/>
  <c r="S77" i="1" s="1"/>
  <c r="Q54" i="1"/>
  <c r="R54" i="1" s="1"/>
  <c r="S54" i="1" s="1"/>
  <c r="Q42" i="1"/>
  <c r="R42" i="1" s="1"/>
  <c r="S42" i="1" s="1"/>
  <c r="Q86" i="1"/>
  <c r="R86" i="1" s="1"/>
  <c r="S86" i="1" s="1"/>
  <c r="Q92" i="1"/>
  <c r="R92" i="1" s="1"/>
  <c r="S92" i="1" s="1"/>
  <c r="Q13" i="1"/>
  <c r="R13" i="1" s="1"/>
  <c r="S13" i="1" s="1"/>
  <c r="Q15" i="1"/>
  <c r="R15" i="1" s="1"/>
  <c r="S15" i="1" s="1"/>
  <c r="Q102" i="1"/>
  <c r="R102" i="1" s="1"/>
  <c r="S102" i="1" s="1"/>
  <c r="Q34" i="1"/>
  <c r="R34" i="1" s="1"/>
  <c r="S34" i="1" s="1"/>
  <c r="Q11" i="1"/>
  <c r="R11" i="1" s="1"/>
  <c r="S11" i="1" s="1"/>
  <c r="Q88" i="1"/>
  <c r="R88" i="1" s="1"/>
  <c r="S88" i="1" s="1"/>
  <c r="Q41" i="1"/>
  <c r="R41" i="1" s="1"/>
  <c r="S41" i="1" s="1"/>
  <c r="Q81" i="1"/>
  <c r="R81" i="1" s="1"/>
  <c r="S81" i="1" s="1"/>
  <c r="Q24" i="1"/>
  <c r="R24" i="1" s="1"/>
  <c r="S24" i="1" s="1"/>
  <c r="Q99" i="1"/>
  <c r="R99" i="1" s="1"/>
  <c r="S99" i="1" s="1"/>
  <c r="Q22" i="1"/>
  <c r="R22" i="1" s="1"/>
  <c r="S22" i="1" s="1"/>
  <c r="Q96" i="1"/>
  <c r="R96" i="1" s="1"/>
  <c r="S96" i="1" s="1"/>
  <c r="Q12" i="1"/>
  <c r="R12" i="1" s="1"/>
  <c r="S12" i="1" s="1"/>
  <c r="Q2" i="1"/>
  <c r="R2" i="1" s="1"/>
  <c r="S2" i="1" s="1"/>
  <c r="Q33" i="1"/>
  <c r="R33" i="1" s="1"/>
  <c r="S33" i="1" s="1"/>
  <c r="Q70" i="1"/>
  <c r="R70" i="1" s="1"/>
  <c r="S70" i="1" s="1"/>
  <c r="Q114" i="1"/>
  <c r="R114" i="1" s="1"/>
  <c r="S114" i="1" s="1"/>
  <c r="Q64" i="1"/>
  <c r="R64" i="1" s="1"/>
  <c r="S64" i="1" s="1"/>
  <c r="Q52" i="1"/>
  <c r="R52" i="1" s="1"/>
  <c r="S52" i="1" s="1"/>
  <c r="Q36" i="1"/>
  <c r="R36" i="1" s="1"/>
  <c r="S36" i="1" s="1"/>
  <c r="Q101" i="1"/>
  <c r="R101" i="1" s="1"/>
  <c r="S101" i="1" s="1"/>
</calcChain>
</file>

<file path=xl/sharedStrings.xml><?xml version="1.0" encoding="utf-8"?>
<sst xmlns="http://schemas.openxmlformats.org/spreadsheetml/2006/main" count="553" uniqueCount="291">
  <si>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</si>
  <si>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</si>
  <si>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</si>
  <si>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</si>
  <si>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</si>
  <si>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</si>
  <si>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</si>
  <si>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</si>
  <si>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</si>
  <si>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</si>
  <si>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</si>
  <si>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</si>
  <si>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</si>
  <si>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</si>
  <si>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</si>
  <si>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</si>
  <si>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</si>
  <si>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</si>
  <si>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</si>
  <si>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Bugle Call          </t>
  </si>
  <si>
    <t xml:space="preserve">Praesentia          </t>
  </si>
  <si>
    <t>Muswellbrook</t>
  </si>
  <si>
    <t xml:space="preserve">Lucky Elixir        </t>
  </si>
  <si>
    <t xml:space="preserve">Nightspun           </t>
  </si>
  <si>
    <t xml:space="preserve">Hand It In          </t>
  </si>
  <si>
    <t xml:space="preserve">Southern Delight    </t>
  </si>
  <si>
    <t xml:space="preserve">Tigers Story        </t>
  </si>
  <si>
    <t xml:space="preserve">Below The Belt      </t>
  </si>
  <si>
    <t>Kilmore</t>
  </si>
  <si>
    <t xml:space="preserve">Dont Dismiss        </t>
  </si>
  <si>
    <t xml:space="preserve">Hegemon             </t>
  </si>
  <si>
    <t xml:space="preserve">Lawless Reign       </t>
  </si>
  <si>
    <t xml:space="preserve">Snake Cavern        </t>
  </si>
  <si>
    <t xml:space="preserve">Sonrriente          </t>
  </si>
  <si>
    <t xml:space="preserve">Princess Lemoore    </t>
  </si>
  <si>
    <t xml:space="preserve">Australind          </t>
  </si>
  <si>
    <t xml:space="preserve">Maheera             </t>
  </si>
  <si>
    <t xml:space="preserve">Nothingbutadreamer  </t>
  </si>
  <si>
    <t xml:space="preserve">All Shook Up        </t>
  </si>
  <si>
    <t xml:space="preserve">Biancommand         </t>
  </si>
  <si>
    <t xml:space="preserve">San Francisco Days  </t>
  </si>
  <si>
    <t xml:space="preserve">Baumgartner Miss    </t>
  </si>
  <si>
    <t xml:space="preserve">Garifullina         </t>
  </si>
  <si>
    <t xml:space="preserve">Hardly Surprising   </t>
  </si>
  <si>
    <t xml:space="preserve">Proven Point        </t>
  </si>
  <si>
    <t xml:space="preserve">Talent School       </t>
  </si>
  <si>
    <t xml:space="preserve">Tricky Mix          </t>
  </si>
  <si>
    <t xml:space="preserve">Value Abbey         </t>
  </si>
  <si>
    <t>Rockhampton</t>
  </si>
  <si>
    <t xml:space="preserve">Legal Procedure     </t>
  </si>
  <si>
    <t xml:space="preserve">Bradman             </t>
  </si>
  <si>
    <t xml:space="preserve">Sheer Persistence   </t>
  </si>
  <si>
    <t xml:space="preserve">Far North           </t>
  </si>
  <si>
    <t xml:space="preserve">Champagne Nights    </t>
  </si>
  <si>
    <t xml:space="preserve">Milady Cabriot      </t>
  </si>
  <si>
    <t xml:space="preserve">Moorabool           </t>
  </si>
  <si>
    <t xml:space="preserve">Rare Air            </t>
  </si>
  <si>
    <t xml:space="preserve">Bjorn Pretty        </t>
  </si>
  <si>
    <t xml:space="preserve">Press Release       </t>
  </si>
  <si>
    <t xml:space="preserve">Dandy Jean          </t>
  </si>
  <si>
    <t xml:space="preserve">Falcon Rubi         </t>
  </si>
  <si>
    <t xml:space="preserve">La Rita             </t>
  </si>
  <si>
    <t xml:space="preserve">Ferrero             </t>
  </si>
  <si>
    <t xml:space="preserve">Forsox              </t>
  </si>
  <si>
    <t xml:space="preserve">Our Chad            </t>
  </si>
  <si>
    <t xml:space="preserve">Winners Lane        </t>
  </si>
  <si>
    <t xml:space="preserve">Thornbro            </t>
  </si>
  <si>
    <t xml:space="preserve">Lucky Starlet       </t>
  </si>
  <si>
    <t xml:space="preserve">Chevaria            </t>
  </si>
  <si>
    <t xml:space="preserve">Tribuna             </t>
  </si>
  <si>
    <t xml:space="preserve">Pulsar              </t>
  </si>
  <si>
    <t xml:space="preserve">Aloofs Turf         </t>
  </si>
  <si>
    <t xml:space="preserve">Halfblood Prince    </t>
  </si>
  <si>
    <t xml:space="preserve">Macs Mettle         </t>
  </si>
  <si>
    <t xml:space="preserve">Like Em Sassy       </t>
  </si>
  <si>
    <t xml:space="preserve">Ruby Ray            </t>
  </si>
  <si>
    <t xml:space="preserve">Reset Our World     </t>
  </si>
  <si>
    <t xml:space="preserve">Infantry            </t>
  </si>
  <si>
    <t xml:space="preserve">Ruffy Road          </t>
  </si>
  <si>
    <t xml:space="preserve">Sound The Trumpet   </t>
  </si>
  <si>
    <t xml:space="preserve">Living Large        </t>
  </si>
  <si>
    <t xml:space="preserve">Dollopini           </t>
  </si>
  <si>
    <t xml:space="preserve">Its Pa              </t>
  </si>
  <si>
    <t xml:space="preserve">Dry Biscuit         </t>
  </si>
  <si>
    <t xml:space="preserve">Booze Free          </t>
  </si>
  <si>
    <t xml:space="preserve">Theycallmethehoff   </t>
  </si>
  <si>
    <t xml:space="preserve">Taciturn            </t>
  </si>
  <si>
    <t xml:space="preserve">The Last Night      </t>
  </si>
  <si>
    <t xml:space="preserve">Apocalypto          </t>
  </si>
  <si>
    <t xml:space="preserve">Cockles             </t>
  </si>
  <si>
    <t xml:space="preserve">Sepae               </t>
  </si>
  <si>
    <t xml:space="preserve">Our Sebring         </t>
  </si>
  <si>
    <t xml:space="preserve">Jazzee Nicc         </t>
  </si>
  <si>
    <t xml:space="preserve">Invincible Bot      </t>
  </si>
  <si>
    <t xml:space="preserve">Yours Mine Ours     </t>
  </si>
  <si>
    <t xml:space="preserve">Music Magic         </t>
  </si>
  <si>
    <t xml:space="preserve">Mahboob             </t>
  </si>
  <si>
    <t>Albany</t>
  </si>
  <si>
    <t xml:space="preserve">Vital Boom          </t>
  </si>
  <si>
    <t xml:space="preserve">Frankly Scarlett    </t>
  </si>
  <si>
    <t xml:space="preserve">Templars Cross      </t>
  </si>
  <si>
    <t xml:space="preserve">Repentancy          </t>
  </si>
  <si>
    <t xml:space="preserve">Abbey Rocks         </t>
  </si>
  <si>
    <t xml:space="preserve">Baandee Beauty      </t>
  </si>
  <si>
    <t xml:space="preserve">Myarena             </t>
  </si>
  <si>
    <t xml:space="preserve">Get Ya Kicks        </t>
  </si>
  <si>
    <t xml:space="preserve">Nangawooka          </t>
  </si>
  <si>
    <t xml:space="preserve">Blue Jangles        </t>
  </si>
  <si>
    <t xml:space="preserve">Rubme               </t>
  </si>
  <si>
    <t xml:space="preserve">Cry If I Want To    </t>
  </si>
  <si>
    <t xml:space="preserve">Mr Lamborghini      </t>
  </si>
  <si>
    <t xml:space="preserve">Ruary Mac           </t>
  </si>
  <si>
    <t xml:space="preserve">Danes Ryker         </t>
  </si>
  <si>
    <t xml:space="preserve">Mianina             </t>
  </si>
  <si>
    <t xml:space="preserve">It Could Be You     </t>
  </si>
  <si>
    <t xml:space="preserve">Dirty Rascal        </t>
  </si>
  <si>
    <t xml:space="preserve">Masons Chance       </t>
  </si>
  <si>
    <t xml:space="preserve">Samba Rio           </t>
  </si>
  <si>
    <t xml:space="preserve">Dantien             </t>
  </si>
  <si>
    <t xml:space="preserve">Double Jay Gold     </t>
  </si>
  <si>
    <t xml:space="preserve">Csardas             </t>
  </si>
  <si>
    <t xml:space="preserve">Donavia             </t>
  </si>
  <si>
    <t xml:space="preserve">Centenario          </t>
  </si>
  <si>
    <t xml:space="preserve">Buon Natale         </t>
  </si>
  <si>
    <t xml:space="preserve">Beale Street        </t>
  </si>
  <si>
    <t xml:space="preserve">Global Rocket       </t>
  </si>
  <si>
    <t xml:space="preserve">Peggys Cove         </t>
  </si>
  <si>
    <t xml:space="preserve">Its Relative        </t>
  </si>
  <si>
    <t xml:space="preserve">St Luke             </t>
  </si>
  <si>
    <t xml:space="preserve">Stan                </t>
  </si>
  <si>
    <t xml:space="preserve">Valatia             </t>
  </si>
  <si>
    <t xml:space="preserve">Sister Joy          </t>
  </si>
  <si>
    <t xml:space="preserve">Chasing Chaos       </t>
  </si>
  <si>
    <t xml:space="preserve">Jester Rock         </t>
  </si>
  <si>
    <t xml:space="preserve">Our Buddy Boy       </t>
  </si>
  <si>
    <t xml:space="preserve">Rowie               </t>
  </si>
  <si>
    <t xml:space="preserve">Blustery            </t>
  </si>
  <si>
    <t xml:space="preserve">Regal Honour        </t>
  </si>
  <si>
    <t xml:space="preserve">Fulzip              </t>
  </si>
  <si>
    <t xml:space="preserve">Countercat          </t>
  </si>
  <si>
    <t xml:space="preserve">Hay Handsome        </t>
  </si>
  <si>
    <t xml:space="preserve">Tonteria            </t>
  </si>
  <si>
    <t xml:space="preserve">Eagle Spirit        </t>
  </si>
  <si>
    <t xml:space="preserve">Mousai              </t>
  </si>
  <si>
    <t xml:space="preserve">Bellboy Express     </t>
  </si>
  <si>
    <t xml:space="preserve">Eramosa             </t>
  </si>
  <si>
    <t xml:space="preserve">Magic Monarch       </t>
  </si>
  <si>
    <t xml:space="preserve">Purrhaps            </t>
  </si>
  <si>
    <t xml:space="preserve">Tiffanys Belle      </t>
  </si>
  <si>
    <t xml:space="preserve">Hussed              </t>
  </si>
  <si>
    <t xml:space="preserve">Cheeky Chinchilla   </t>
  </si>
  <si>
    <t xml:space="preserve">Cyclone Fugitive    </t>
  </si>
  <si>
    <t xml:space="preserve">Star Bolt           </t>
  </si>
  <si>
    <t xml:space="preserve">Ten Goal Polo       </t>
  </si>
  <si>
    <t xml:space="preserve">Yeezy               </t>
  </si>
  <si>
    <t xml:space="preserve">Bels Impact         </t>
  </si>
  <si>
    <t xml:space="preserve">Starena             </t>
  </si>
  <si>
    <t xml:space="preserve">Heavenly Dream      </t>
  </si>
  <si>
    <t xml:space="preserve">Red Runner          </t>
  </si>
  <si>
    <t xml:space="preserve">Star Picket         </t>
  </si>
  <si>
    <t xml:space="preserve">Tessino             </t>
  </si>
  <si>
    <t xml:space="preserve">Dizzy Success       </t>
  </si>
  <si>
    <t xml:space="preserve">Pressing Matters    </t>
  </si>
  <si>
    <t xml:space="preserve">Sacamano            </t>
  </si>
  <si>
    <t xml:space="preserve">Soolaimon           </t>
  </si>
  <si>
    <t xml:space="preserve">Bellabrook          </t>
  </si>
  <si>
    <t xml:space="preserve">Stately Lady        </t>
  </si>
  <si>
    <t xml:space="preserve">Zarsis              </t>
  </si>
  <si>
    <t xml:space="preserve">Hi Caliber          </t>
  </si>
  <si>
    <t xml:space="preserve">Jeffs Folly         </t>
  </si>
  <si>
    <t xml:space="preserve">Pretty Pine         </t>
  </si>
  <si>
    <t xml:space="preserve">Mono Lad            </t>
  </si>
  <si>
    <t xml:space="preserve">Takings             </t>
  </si>
  <si>
    <t xml:space="preserve">Mishnah             </t>
  </si>
  <si>
    <t xml:space="preserve">Uncanny Reason      </t>
  </si>
  <si>
    <t xml:space="preserve">Aussie Tycoon       </t>
  </si>
  <si>
    <t xml:space="preserve">Still The Same      </t>
  </si>
  <si>
    <t xml:space="preserve">Hulk Henry          </t>
  </si>
  <si>
    <t xml:space="preserve">Chain The Gate      </t>
  </si>
  <si>
    <t>Pakenham</t>
  </si>
  <si>
    <t xml:space="preserve">Bernarcee           </t>
  </si>
  <si>
    <t xml:space="preserve">Nortons Valixir     </t>
  </si>
  <si>
    <t xml:space="preserve">All Too Powerful    </t>
  </si>
  <si>
    <t xml:space="preserve">Call Me Loyal       </t>
  </si>
  <si>
    <t xml:space="preserve">One Dance           </t>
  </si>
  <si>
    <t xml:space="preserve">Storm Boss          </t>
  </si>
  <si>
    <t xml:space="preserve">Whoomph             </t>
  </si>
  <si>
    <t xml:space="preserve">Miss Entice         </t>
  </si>
  <si>
    <t xml:space="preserve">Mystic Eyes         </t>
  </si>
  <si>
    <t xml:space="preserve">Friars Gift         </t>
  </si>
  <si>
    <t xml:space="preserve">Captivated Point    </t>
  </si>
  <si>
    <t xml:space="preserve">Uptown Funk         </t>
  </si>
  <si>
    <t xml:space="preserve">Chengdu             </t>
  </si>
  <si>
    <t xml:space="preserve">Dream Merger        </t>
  </si>
  <si>
    <t xml:space="preserve">Hard And Fast       </t>
  </si>
  <si>
    <t xml:space="preserve">Illusion Of Light   </t>
  </si>
  <si>
    <t xml:space="preserve">Zedfire Express     </t>
  </si>
  <si>
    <t xml:space="preserve">Count Kala          </t>
  </si>
  <si>
    <t xml:space="preserve">Ellens Choice       </t>
  </si>
  <si>
    <t xml:space="preserve">Watijadoo           </t>
  </si>
  <si>
    <t xml:space="preserve">Mongolian Warlord   </t>
  </si>
  <si>
    <t xml:space="preserve">Queen Tori          </t>
  </si>
  <si>
    <t xml:space="preserve">Jester Ferrari      </t>
  </si>
  <si>
    <t xml:space="preserve">Everasready         </t>
  </si>
  <si>
    <t xml:space="preserve">Kwikon The Trigger  </t>
  </si>
  <si>
    <t xml:space="preserve">Ripped By Pappy     </t>
  </si>
  <si>
    <t xml:space="preserve">Dont Test Me        </t>
  </si>
  <si>
    <t xml:space="preserve">Equitation          </t>
  </si>
  <si>
    <t xml:space="preserve">Kalleske            </t>
  </si>
  <si>
    <t xml:space="preserve">Like You Look       </t>
  </si>
  <si>
    <t xml:space="preserve">Traffic Cop         </t>
  </si>
  <si>
    <t xml:space="preserve">Up N Booming        </t>
  </si>
  <si>
    <t xml:space="preserve">Argyle Belle        </t>
  </si>
  <si>
    <t xml:space="preserve">Chicolabel          </t>
  </si>
  <si>
    <t xml:space="preserve">Fontein Ali         </t>
  </si>
  <si>
    <t xml:space="preserve">Love In Vain        </t>
  </si>
  <si>
    <t xml:space="preserve">Miss United States  </t>
  </si>
  <si>
    <t xml:space="preserve">Superior Rose       </t>
  </si>
  <si>
    <t xml:space="preserve">Long Knife          </t>
  </si>
  <si>
    <t xml:space="preserve">Marchand            </t>
  </si>
  <si>
    <t xml:space="preserve">Niccatrice          </t>
  </si>
  <si>
    <t xml:space="preserve">Big Caroline        </t>
  </si>
  <si>
    <t xml:space="preserve">Naturaliste         </t>
  </si>
  <si>
    <t xml:space="preserve">Hostwin Pegasus     </t>
  </si>
  <si>
    <t xml:space="preserve">Blizzard Express    </t>
  </si>
  <si>
    <t xml:space="preserve">Comanche Red        </t>
  </si>
  <si>
    <t xml:space="preserve">De Andes            </t>
  </si>
  <si>
    <t xml:space="preserve">Twisted Mountain    </t>
  </si>
  <si>
    <t xml:space="preserve">Powercraft          </t>
  </si>
  <si>
    <t xml:space="preserve">Vino Beneteau       </t>
  </si>
  <si>
    <t xml:space="preserve">Crackasafe          </t>
  </si>
  <si>
    <t xml:space="preserve">Its Not Trading     </t>
  </si>
  <si>
    <t xml:space="preserve">Lacie Locket        </t>
  </si>
  <si>
    <t xml:space="preserve">Saint Stephen       </t>
  </si>
  <si>
    <t xml:space="preserve">Muss Get It         </t>
  </si>
  <si>
    <t xml:space="preserve">Vono                </t>
  </si>
  <si>
    <t xml:space="preserve">In The Loop         </t>
  </si>
  <si>
    <t xml:space="preserve">Suntrapper          </t>
  </si>
  <si>
    <t xml:space="preserve">Top Agent           </t>
  </si>
  <si>
    <t xml:space="preserve">Go The Wolf         </t>
  </si>
  <si>
    <t xml:space="preserve">Educate             </t>
  </si>
  <si>
    <t xml:space="preserve">Moonlight Ruby      </t>
  </si>
  <si>
    <t xml:space="preserve">Gougers             </t>
  </si>
  <si>
    <t xml:space="preserve">Cant Remember       </t>
  </si>
  <si>
    <t xml:space="preserve">Queen Annabel       </t>
  </si>
  <si>
    <t xml:space="preserve">Ifaconican          </t>
  </si>
  <si>
    <t xml:space="preserve">Bilby               </t>
  </si>
  <si>
    <t xml:space="preserve">De Valor            </t>
  </si>
  <si>
    <t xml:space="preserve">Sassenach           </t>
  </si>
  <si>
    <t xml:space="preserve">Toned               </t>
  </si>
  <si>
    <t xml:space="preserve">Gold Invader        </t>
  </si>
  <si>
    <t xml:space="preserve">Striking Star       </t>
  </si>
  <si>
    <t xml:space="preserve">Gauged              </t>
  </si>
  <si>
    <t xml:space="preserve">Ready To Fire       </t>
  </si>
  <si>
    <t xml:space="preserve">Gambled             </t>
  </si>
  <si>
    <t xml:space="preserve">I Dont Like It      </t>
  </si>
  <si>
    <t xml:space="preserve">Daisy Express       </t>
  </si>
  <si>
    <t xml:space="preserve">Rare Selection      </t>
  </si>
  <si>
    <t xml:space="preserve">Ashalily            </t>
  </si>
  <si>
    <t xml:space="preserve">Miss Rumour Mill    </t>
  </si>
  <si>
    <t xml:space="preserve">Gibraltar Rock      </t>
  </si>
  <si>
    <t xml:space="preserve">Foreign Affair      </t>
  </si>
  <si>
    <t xml:space="preserve">Wilde Gem           </t>
  </si>
  <si>
    <t xml:space="preserve">Lauchetti           </t>
  </si>
  <si>
    <t xml:space="preserve">Toorak Cowboy       </t>
  </si>
  <si>
    <t xml:space="preserve">Monkstone           </t>
  </si>
  <si>
    <t xml:space="preserve">Rakitiki            </t>
  </si>
  <si>
    <t xml:space="preserve">Stringer Bell       </t>
  </si>
  <si>
    <t xml:space="preserve">Fast Tycoon         </t>
  </si>
  <si>
    <t xml:space="preserve">Tizso Wicked        </t>
  </si>
  <si>
    <t xml:space="preserve">Urban Explorer      </t>
  </si>
  <si>
    <t xml:space="preserve">Streetshavenoname   </t>
  </si>
  <si>
    <t xml:space="preserve">Abyssinian          </t>
  </si>
  <si>
    <t xml:space="preserve">Miss Magda          </t>
  </si>
  <si>
    <t xml:space="preserve">Laras Web           </t>
  </si>
  <si>
    <t xml:space="preserve">Royal Disguise      </t>
  </si>
  <si>
    <t xml:space="preserve">Something Silver    </t>
  </si>
  <si>
    <t xml:space="preserve">Pageantry           </t>
  </si>
  <si>
    <t xml:space="preserve">Take A Selfie       </t>
  </si>
  <si>
    <t xml:space="preserve">Bolshoi Belle       </t>
  </si>
  <si>
    <t xml:space="preserve">Coureuse Controls   </t>
  </si>
  <si>
    <t xml:space="preserve">Hell On Earth       </t>
  </si>
  <si>
    <t xml:space="preserve">Zataglio            </t>
  </si>
  <si>
    <t xml:space="preserve">Sensation Ally      </t>
  </si>
  <si>
    <t xml:space="preserve">Wetakemanhattan     </t>
  </si>
  <si>
    <t xml:space="preserve">Tangara             </t>
  </si>
  <si>
    <t xml:space="preserve">Another Bender      </t>
  </si>
  <si>
    <t xml:space="preserve">Meowie Wowie        </t>
  </si>
  <si>
    <t xml:space="preserve">Raptor              </t>
  </si>
  <si>
    <t xml:space="preserve">Zhang Fei           </t>
  </si>
  <si>
    <t xml:space="preserve">Grand Teton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</si>
</sst>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8"/>
  <sheetViews>
    <sheetView tabSelected="1" topLeftCell="B1" workbookViewId="0">
      <pane ySplit="1" topLeftCell="A2" activePane="bottomLeft" state="frozen"/>
      <selection activeCell="B1" sqref="B1"/>
      <selection pane="bottomLeft" activeCell="Y262" sqref="Y262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42578125" style="12" bestFit="1" customWidth="1"/>
    <col min="4" max="4" width="6" style="12" bestFit="1" customWidth="1"/>
    <col min="5" max="5" width="5.85546875" style="12" bestFit="1" customWidth="1"/>
    <col min="6" max="6" width="20.85546875" style="12" customWidth="1"/>
    <col min="7" max="7" width="10.28515625" style="13" bestFit="1" customWidth="1"/>
    <col min="8" max="8" width="8.140625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8.7109375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0.55208333333333337</v>
      </c>
      <c r="C2" s="5" t="s">
        <v>21</v>
      </c>
      <c r="D2" s="5">
        <v>1</v>
      </c>
      <c r="E2" s="5">
        <v>1</v>
      </c>
      <c r="F2" s="5" t="s">
        <v>22</v>
      </c>
      <c r="G2" s="2">
        <v>72.687666666666601</v>
      </c>
      <c r="H2" s="7">
        <f>1+COUNTIFS(A:A,A2,O:O,"&lt;"&amp;O2)</f>
        <v>1</v>
      </c>
      <c r="I2" s="2">
        <f>AVERAGEIF(A:A,A2,G:G)</f>
        <v>50.606466666666641</v>
      </c>
      <c r="J2" s="2">
        <f t="shared" ref="J2:J62" si="0">G2-I2</f>
        <v>22.08119999999996</v>
      </c>
      <c r="K2" s="2">
        <f t="shared" ref="K2:K62" si="1">90+J2</f>
        <v>112.08119999999997</v>
      </c>
      <c r="L2" s="2">
        <f t="shared" ref="L2:L62" si="2">EXP(0.06*K2)</f>
        <v>832.86536295682299</v>
      </c>
      <c r="M2" s="2">
        <f>SUMIF(A:A,A2,L:L)</f>
        <v>1868.6691672845952</v>
      </c>
      <c r="N2" s="3">
        <f t="shared" ref="N2:N62" si="3">L2/M2</f>
        <v>0.44569974050948685</v>
      </c>
      <c r="O2" s="8">
        <f t="shared" ref="O2:O62" si="4">1/N2</f>
        <v>2.2436629621028796</v>
      </c>
      <c r="P2" s="3">
        <f t="shared" ref="P2:P62" si="5">IF(O2&gt;21,"",N2)</f>
        <v>0.44569974050948685</v>
      </c>
      <c r="Q2" s="3">
        <f>IF(ISNUMBER(P2),SUMIF(A:A,A2,P:P),"")</f>
        <v>0.97437107753002106</v>
      </c>
      <c r="R2" s="3">
        <f t="shared" ref="R2:R62" si="6">IFERROR(P2*(1/Q2),"")</f>
        <v>0.45742299908912737</v>
      </c>
      <c r="S2" s="9">
        <f t="shared" ref="S2:S62" si="7">IFERROR(1/R2,"")</f>
        <v>2.1861602979983812</v>
      </c>
    </row>
    <row r="3" spans="1:19" x14ac:dyDescent="0.25">
      <c r="A3" s="5">
        <v>1</v>
      </c>
      <c r="B3" s="6">
        <v>0.55208333333333337</v>
      </c>
      <c r="C3" s="5" t="s">
        <v>21</v>
      </c>
      <c r="D3" s="5">
        <v>1</v>
      </c>
      <c r="E3" s="5">
        <v>2</v>
      </c>
      <c r="F3" s="5" t="s">
        <v>23</v>
      </c>
      <c r="G3" s="2">
        <v>56.868133333333304</v>
      </c>
      <c r="H3" s="7">
        <f>1+COUNTIFS(A:A,A3,O:O,"&lt;"&amp;O3)</f>
        <v>2</v>
      </c>
      <c r="I3" s="2">
        <f>AVERAGEIF(A:A,A3,G:G)</f>
        <v>50.606466666666641</v>
      </c>
      <c r="J3" s="2">
        <f t="shared" si="0"/>
        <v>6.2616666666666632</v>
      </c>
      <c r="K3" s="2">
        <f t="shared" si="1"/>
        <v>96.261666666666656</v>
      </c>
      <c r="L3" s="2">
        <f t="shared" si="2"/>
        <v>322.37001476658457</v>
      </c>
      <c r="M3" s="2">
        <f>SUMIF(A:A,A3,L:L)</f>
        <v>1868.6691672845952</v>
      </c>
      <c r="N3" s="3">
        <f t="shared" si="3"/>
        <v>0.17251315557104613</v>
      </c>
      <c r="O3" s="8">
        <f t="shared" si="4"/>
        <v>5.7966593718017627</v>
      </c>
      <c r="P3" s="3">
        <f t="shared" si="5"/>
        <v>0.17251315557104613</v>
      </c>
      <c r="Q3" s="3">
        <f>IF(ISNUMBER(P3),SUMIF(A:A,A3,P:P),"")</f>
        <v>0.97437107753002106</v>
      </c>
      <c r="R3" s="3">
        <f t="shared" si="6"/>
        <v>0.17705077618719742</v>
      </c>
      <c r="S3" s="9">
        <f t="shared" si="7"/>
        <v>5.6480972381769776</v>
      </c>
    </row>
    <row r="4" spans="1:19" x14ac:dyDescent="0.25">
      <c r="A4" s="5">
        <v>1</v>
      </c>
      <c r="B4" s="6">
        <v>0.55208333333333337</v>
      </c>
      <c r="C4" s="5" t="s">
        <v>21</v>
      </c>
      <c r="D4" s="5">
        <v>1</v>
      </c>
      <c r="E4" s="5">
        <v>4</v>
      </c>
      <c r="F4" s="5" t="s">
        <v>25</v>
      </c>
      <c r="G4" s="2">
        <v>56.415333333333294</v>
      </c>
      <c r="H4" s="7">
        <f>1+COUNTIFS(A:A,A4,O:O,"&lt;"&amp;O4)</f>
        <v>3</v>
      </c>
      <c r="I4" s="2">
        <f>AVERAGEIF(A:A,A4,G:G)</f>
        <v>50.606466666666641</v>
      </c>
      <c r="J4" s="2">
        <f t="shared" si="0"/>
        <v>5.8088666666666526</v>
      </c>
      <c r="K4" s="2">
        <f t="shared" si="1"/>
        <v>95.80886666666666</v>
      </c>
      <c r="L4" s="2">
        <f t="shared" si="2"/>
        <v>313.72976677500105</v>
      </c>
      <c r="M4" s="2">
        <f>SUMIF(A:A,A4,L:L)</f>
        <v>1868.6691672845952</v>
      </c>
      <c r="N4" s="3">
        <f t="shared" si="3"/>
        <v>0.16788941149539527</v>
      </c>
      <c r="O4" s="8">
        <f t="shared" si="4"/>
        <v>5.9563017768242474</v>
      </c>
      <c r="P4" s="3">
        <f t="shared" si="5"/>
        <v>0.16788941149539527</v>
      </c>
      <c r="Q4" s="3">
        <f>IF(ISNUMBER(P4),SUMIF(A:A,A4,P:P),"")</f>
        <v>0.97437107753002106</v>
      </c>
      <c r="R4" s="3">
        <f t="shared" si="6"/>
        <v>0.17230541358122617</v>
      </c>
      <c r="S4" s="9">
        <f t="shared" si="7"/>
        <v>5.8036481803782207</v>
      </c>
    </row>
    <row r="5" spans="1:19" x14ac:dyDescent="0.25">
      <c r="A5" s="5">
        <v>1</v>
      </c>
      <c r="B5" s="6">
        <v>0.55208333333333337</v>
      </c>
      <c r="C5" s="5" t="s">
        <v>21</v>
      </c>
      <c r="D5" s="5">
        <v>1</v>
      </c>
      <c r="E5" s="5">
        <v>3</v>
      </c>
      <c r="F5" s="5" t="s">
        <v>24</v>
      </c>
      <c r="G5" s="2">
        <v>50.3209666666666</v>
      </c>
      <c r="H5" s="7">
        <f>1+COUNTIFS(A:A,A5,O:O,"&lt;"&amp;O5)</f>
        <v>4</v>
      </c>
      <c r="I5" s="2">
        <f>AVERAGEIF(A:A,A5,G:G)</f>
        <v>50.606466666666641</v>
      </c>
      <c r="J5" s="2">
        <f t="shared" si="0"/>
        <v>-0.28550000000004161</v>
      </c>
      <c r="K5" s="2">
        <f t="shared" si="1"/>
        <v>89.714499999999958</v>
      </c>
      <c r="L5" s="2">
        <f t="shared" si="2"/>
        <v>217.64602400648474</v>
      </c>
      <c r="M5" s="2">
        <f>SUMIF(A:A,A5,L:L)</f>
        <v>1868.6691672845952</v>
      </c>
      <c r="N5" s="3">
        <f t="shared" si="3"/>
        <v>0.11647113775776106</v>
      </c>
      <c r="O5" s="8">
        <f t="shared" si="4"/>
        <v>8.5858180769197894</v>
      </c>
      <c r="P5" s="3">
        <f t="shared" si="5"/>
        <v>0.11647113775776106</v>
      </c>
      <c r="Q5" s="3">
        <f>IF(ISNUMBER(P5),SUMIF(A:A,A5,P:P),"")</f>
        <v>0.97437107753002106</v>
      </c>
      <c r="R5" s="3">
        <f t="shared" si="6"/>
        <v>0.11953468287770735</v>
      </c>
      <c r="S5" s="9">
        <f t="shared" si="7"/>
        <v>8.3657728110850673</v>
      </c>
    </row>
    <row r="6" spans="1:19" x14ac:dyDescent="0.25">
      <c r="A6" s="5">
        <v>1</v>
      </c>
      <c r="B6" s="6">
        <v>0.55208333333333337</v>
      </c>
      <c r="C6" s="5" t="s">
        <v>21</v>
      </c>
      <c r="D6" s="5">
        <v>1</v>
      </c>
      <c r="E6" s="5">
        <v>6</v>
      </c>
      <c r="F6" s="5" t="s">
        <v>27</v>
      </c>
      <c r="G6" s="2">
        <v>42.257766666666704</v>
      </c>
      <c r="H6" s="7">
        <f>1+COUNTIFS(A:A,A6,O:O,"&lt;"&amp;O6)</f>
        <v>5</v>
      </c>
      <c r="I6" s="2">
        <f>AVERAGEIF(A:A,A6,G:G)</f>
        <v>50.606466666666641</v>
      </c>
      <c r="J6" s="2">
        <f t="shared" si="0"/>
        <v>-8.3486999999999369</v>
      </c>
      <c r="K6" s="2">
        <f t="shared" si="1"/>
        <v>81.651300000000063</v>
      </c>
      <c r="L6" s="2">
        <f t="shared" si="2"/>
        <v>134.16602156932484</v>
      </c>
      <c r="M6" s="2">
        <f>SUMIF(A:A,A6,L:L)</f>
        <v>1868.6691672845952</v>
      </c>
      <c r="N6" s="3">
        <f t="shared" si="3"/>
        <v>7.1797632196331715E-2</v>
      </c>
      <c r="O6" s="8">
        <f t="shared" si="4"/>
        <v>13.928035917194105</v>
      </c>
      <c r="P6" s="3">
        <f t="shared" si="5"/>
        <v>7.1797632196331715E-2</v>
      </c>
      <c r="Q6" s="3">
        <f>IF(ISNUMBER(P6),SUMIF(A:A,A6,P:P),"")</f>
        <v>0.97437107753002106</v>
      </c>
      <c r="R6" s="3">
        <f t="shared" si="6"/>
        <v>7.3686128264741704E-2</v>
      </c>
      <c r="S6" s="9">
        <f t="shared" si="7"/>
        <v>13.571075364513256</v>
      </c>
    </row>
    <row r="7" spans="1:19" x14ac:dyDescent="0.25">
      <c r="A7" s="5">
        <v>1</v>
      </c>
      <c r="B7" s="6">
        <v>0.55208333333333337</v>
      </c>
      <c r="C7" s="5" t="s">
        <v>21</v>
      </c>
      <c r="D7" s="5">
        <v>1</v>
      </c>
      <c r="E7" s="5">
        <v>5</v>
      </c>
      <c r="F7" s="5" t="s">
        <v>26</v>
      </c>
      <c r="G7" s="2">
        <v>25.088933333333301</v>
      </c>
      <c r="H7" s="7">
        <f>1+COUNTIFS(A:A,A7,O:O,"&lt;"&amp;O7)</f>
        <v>6</v>
      </c>
      <c r="I7" s="2">
        <f>AVERAGEIF(A:A,A7,G:G)</f>
        <v>50.606466666666641</v>
      </c>
      <c r="J7" s="2">
        <f t="shared" si="0"/>
        <v>-25.51753333333334</v>
      </c>
      <c r="K7" s="2">
        <f t="shared" si="1"/>
        <v>64.482466666666653</v>
      </c>
      <c r="L7" s="2">
        <f t="shared" si="2"/>
        <v>47.891977210377014</v>
      </c>
      <c r="M7" s="2">
        <f>SUMIF(A:A,A7,L:L)</f>
        <v>1868.6691672845952</v>
      </c>
      <c r="N7" s="3">
        <f t="shared" si="3"/>
        <v>2.562892246997895E-2</v>
      </c>
      <c r="O7" s="8">
        <f t="shared" si="4"/>
        <v>39.018417616713066</v>
      </c>
      <c r="P7" s="3" t="str">
        <f t="shared" si="5"/>
        <v/>
      </c>
      <c r="Q7" s="3" t="str">
        <f>IF(ISNUMBER(P7),SUMIF(A:A,A7,P:P),"")</f>
        <v/>
      </c>
      <c r="R7" s="3" t="str">
        <f t="shared" si="6"/>
        <v/>
      </c>
      <c r="S7" s="9" t="str">
        <f t="shared" si="7"/>
        <v/>
      </c>
    </row>
    <row r="8" spans="1:19" x14ac:dyDescent="0.25">
      <c r="A8" s="5">
        <v>2</v>
      </c>
      <c r="B8" s="6">
        <v>0.5625</v>
      </c>
      <c r="C8" s="5" t="s">
        <v>28</v>
      </c>
      <c r="D8" s="5">
        <v>1</v>
      </c>
      <c r="E8" s="5">
        <v>4</v>
      </c>
      <c r="F8" s="5" t="s">
        <v>32</v>
      </c>
      <c r="G8" s="2">
        <v>69.471933333333297</v>
      </c>
      <c r="H8" s="7">
        <f>1+COUNTIFS(A:A,A8,O:O,"&lt;"&amp;O8)</f>
        <v>1</v>
      </c>
      <c r="I8" s="2">
        <f>AVERAGEIF(A:A,A8,G:G)</f>
        <v>49.363422222222212</v>
      </c>
      <c r="J8" s="2">
        <f t="shared" si="0"/>
        <v>20.108511111111085</v>
      </c>
      <c r="K8" s="2">
        <f t="shared" si="1"/>
        <v>110.10851111111108</v>
      </c>
      <c r="L8" s="2">
        <f t="shared" si="2"/>
        <v>739.89676274862666</v>
      </c>
      <c r="M8" s="2">
        <f>SUMIF(A:A,A8,L:L)</f>
        <v>2722.4643882016262</v>
      </c>
      <c r="N8" s="3">
        <f t="shared" si="3"/>
        <v>0.27177463402464525</v>
      </c>
      <c r="O8" s="8">
        <f t="shared" si="4"/>
        <v>3.6795192589950001</v>
      </c>
      <c r="P8" s="3">
        <f t="shared" si="5"/>
        <v>0.27177463402464525</v>
      </c>
      <c r="Q8" s="3">
        <f>IF(ISNUMBER(P8),SUMIF(A:A,A8,P:P),"")</f>
        <v>0.9609453822859334</v>
      </c>
      <c r="R8" s="3">
        <f t="shared" si="6"/>
        <v>0.28282006348595734</v>
      </c>
      <c r="S8" s="9">
        <f t="shared" si="7"/>
        <v>3.5358170409634049</v>
      </c>
    </row>
    <row r="9" spans="1:19" x14ac:dyDescent="0.25">
      <c r="A9" s="5">
        <v>2</v>
      </c>
      <c r="B9" s="6">
        <v>0.5625</v>
      </c>
      <c r="C9" s="5" t="s">
        <v>28</v>
      </c>
      <c r="D9" s="5">
        <v>1</v>
      </c>
      <c r="E9" s="5">
        <v>1</v>
      </c>
      <c r="F9" s="5" t="s">
        <v>29</v>
      </c>
      <c r="G9" s="2">
        <v>62.862166666666596</v>
      </c>
      <c r="H9" s="7">
        <f>1+COUNTIFS(A:A,A9,O:O,"&lt;"&amp;O9)</f>
        <v>2</v>
      </c>
      <c r="I9" s="2">
        <f>AVERAGEIF(A:A,A9,G:G)</f>
        <v>49.363422222222212</v>
      </c>
      <c r="J9" s="2">
        <f t="shared" si="0"/>
        <v>13.498744444444384</v>
      </c>
      <c r="K9" s="2">
        <f t="shared" si="1"/>
        <v>103.49874444444438</v>
      </c>
      <c r="L9" s="2">
        <f t="shared" si="2"/>
        <v>497.66375920476122</v>
      </c>
      <c r="M9" s="2">
        <f>SUMIF(A:A,A9,L:L)</f>
        <v>2722.4643882016262</v>
      </c>
      <c r="N9" s="3">
        <f t="shared" si="3"/>
        <v>0.18279899687999304</v>
      </c>
      <c r="O9" s="8">
        <f t="shared" si="4"/>
        <v>5.4704895380607415</v>
      </c>
      <c r="P9" s="3">
        <f t="shared" si="5"/>
        <v>0.18279899687999304</v>
      </c>
      <c r="Q9" s="3">
        <f>IF(ISNUMBER(P9),SUMIF(A:A,A9,P:P),"")</f>
        <v>0.9609453822859334</v>
      </c>
      <c r="R9" s="3">
        <f t="shared" si="6"/>
        <v>0.19022829002533301</v>
      </c>
      <c r="S9" s="9">
        <f t="shared" si="7"/>
        <v>5.2568416604429782</v>
      </c>
    </row>
    <row r="10" spans="1:19" x14ac:dyDescent="0.25">
      <c r="A10" s="5">
        <v>2</v>
      </c>
      <c r="B10" s="6">
        <v>0.5625</v>
      </c>
      <c r="C10" s="5" t="s">
        <v>28</v>
      </c>
      <c r="D10" s="5">
        <v>1</v>
      </c>
      <c r="E10" s="5">
        <v>9</v>
      </c>
      <c r="F10" s="5" t="s">
        <v>37</v>
      </c>
      <c r="G10" s="2">
        <v>59.159500000000001</v>
      </c>
      <c r="H10" s="7">
        <f>1+COUNTIFS(A:A,A10,O:O,"&lt;"&amp;O10)</f>
        <v>3</v>
      </c>
      <c r="I10" s="2">
        <f>AVERAGEIF(A:A,A10,G:G)</f>
        <v>49.363422222222212</v>
      </c>
      <c r="J10" s="2">
        <f t="shared" si="0"/>
        <v>9.7960777777777892</v>
      </c>
      <c r="K10" s="2">
        <f t="shared" si="1"/>
        <v>99.796077777777782</v>
      </c>
      <c r="L10" s="2">
        <f t="shared" si="2"/>
        <v>398.5227822731116</v>
      </c>
      <c r="M10" s="2">
        <f>SUMIF(A:A,A10,L:L)</f>
        <v>2722.4643882016262</v>
      </c>
      <c r="N10" s="3">
        <f t="shared" si="3"/>
        <v>0.14638310201602422</v>
      </c>
      <c r="O10" s="8">
        <f t="shared" si="4"/>
        <v>6.8313895950267014</v>
      </c>
      <c r="P10" s="3">
        <f t="shared" si="5"/>
        <v>0.14638310201602422</v>
      </c>
      <c r="Q10" s="3">
        <f>IF(ISNUMBER(P10),SUMIF(A:A,A10,P:P),"")</f>
        <v>0.9609453822859334</v>
      </c>
      <c r="R10" s="3">
        <f t="shared" si="6"/>
        <v>0.15233238508082794</v>
      </c>
      <c r="S10" s="9">
        <f t="shared" si="7"/>
        <v>6.5645922859370813</v>
      </c>
    </row>
    <row r="11" spans="1:19" x14ac:dyDescent="0.25">
      <c r="A11" s="5">
        <v>2</v>
      </c>
      <c r="B11" s="6">
        <v>0.5625</v>
      </c>
      <c r="C11" s="5" t="s">
        <v>28</v>
      </c>
      <c r="D11" s="5">
        <v>1</v>
      </c>
      <c r="E11" s="5">
        <v>8</v>
      </c>
      <c r="F11" s="5" t="s">
        <v>36</v>
      </c>
      <c r="G11" s="2">
        <v>57.256466666666704</v>
      </c>
      <c r="H11" s="7">
        <f>1+COUNTIFS(A:A,A11,O:O,"&lt;"&amp;O11)</f>
        <v>4</v>
      </c>
      <c r="I11" s="2">
        <f>AVERAGEIF(A:A,A11,G:G)</f>
        <v>49.363422222222212</v>
      </c>
      <c r="J11" s="2">
        <f t="shared" si="0"/>
        <v>7.8930444444444916</v>
      </c>
      <c r="K11" s="2">
        <f t="shared" si="1"/>
        <v>97.893044444444484</v>
      </c>
      <c r="L11" s="2">
        <f t="shared" si="2"/>
        <v>355.52041248001973</v>
      </c>
      <c r="M11" s="2">
        <f>SUMIF(A:A,A11,L:L)</f>
        <v>2722.4643882016262</v>
      </c>
      <c r="N11" s="3">
        <f t="shared" si="3"/>
        <v>0.13058771825289706</v>
      </c>
      <c r="O11" s="8">
        <f t="shared" si="4"/>
        <v>7.6576879769305197</v>
      </c>
      <c r="P11" s="3">
        <f t="shared" si="5"/>
        <v>0.13058771825289706</v>
      </c>
      <c r="Q11" s="3">
        <f>IF(ISNUMBER(P11),SUMIF(A:A,A11,P:P),"")</f>
        <v>0.9609453822859334</v>
      </c>
      <c r="R11" s="3">
        <f t="shared" si="6"/>
        <v>0.13589504737745867</v>
      </c>
      <c r="S11" s="9">
        <f t="shared" si="7"/>
        <v>7.3586199004178949</v>
      </c>
    </row>
    <row r="12" spans="1:19" x14ac:dyDescent="0.25">
      <c r="A12" s="5">
        <v>2</v>
      </c>
      <c r="B12" s="6">
        <v>0.5625</v>
      </c>
      <c r="C12" s="5" t="s">
        <v>28</v>
      </c>
      <c r="D12" s="5">
        <v>1</v>
      </c>
      <c r="E12" s="5">
        <v>2</v>
      </c>
      <c r="F12" s="5" t="s">
        <v>30</v>
      </c>
      <c r="G12" s="2">
        <v>49.6691</v>
      </c>
      <c r="H12" s="7">
        <f>1+COUNTIFS(A:A,A12,O:O,"&lt;"&amp;O12)</f>
        <v>5</v>
      </c>
      <c r="I12" s="2">
        <f>AVERAGEIF(A:A,A12,G:G)</f>
        <v>49.363422222222212</v>
      </c>
      <c r="J12" s="2">
        <f t="shared" si="0"/>
        <v>0.30567777777778815</v>
      </c>
      <c r="K12" s="2">
        <f t="shared" si="1"/>
        <v>90.305677777777788</v>
      </c>
      <c r="L12" s="2">
        <f t="shared" si="2"/>
        <v>225.5046245391664</v>
      </c>
      <c r="M12" s="2">
        <f>SUMIF(A:A,A12,L:L)</f>
        <v>2722.4643882016262</v>
      </c>
      <c r="N12" s="3">
        <f t="shared" si="3"/>
        <v>8.2831064941175453E-2</v>
      </c>
      <c r="O12" s="8">
        <f t="shared" si="4"/>
        <v>12.072765220514489</v>
      </c>
      <c r="P12" s="3">
        <f t="shared" si="5"/>
        <v>8.2831064941175453E-2</v>
      </c>
      <c r="Q12" s="3">
        <f>IF(ISNUMBER(P12),SUMIF(A:A,A12,P:P),"")</f>
        <v>0.9609453822859334</v>
      </c>
      <c r="R12" s="3">
        <f t="shared" si="6"/>
        <v>8.6197474349825956E-2</v>
      </c>
      <c r="S12" s="9">
        <f t="shared" si="7"/>
        <v>11.601267990075618</v>
      </c>
    </row>
    <row r="13" spans="1:19" x14ac:dyDescent="0.25">
      <c r="A13" s="5">
        <v>2</v>
      </c>
      <c r="B13" s="6">
        <v>0.5625</v>
      </c>
      <c r="C13" s="5" t="s">
        <v>28</v>
      </c>
      <c r="D13" s="5">
        <v>1</v>
      </c>
      <c r="E13" s="5">
        <v>3</v>
      </c>
      <c r="F13" s="5" t="s">
        <v>31</v>
      </c>
      <c r="G13" s="2">
        <v>48.9187333333333</v>
      </c>
      <c r="H13" s="7">
        <f>1+COUNTIFS(A:A,A13,O:O,"&lt;"&amp;O13)</f>
        <v>6</v>
      </c>
      <c r="I13" s="2">
        <f>AVERAGEIF(A:A,A13,G:G)</f>
        <v>49.363422222222212</v>
      </c>
      <c r="J13" s="2">
        <f t="shared" si="0"/>
        <v>-0.444688888888912</v>
      </c>
      <c r="K13" s="2">
        <f t="shared" si="1"/>
        <v>89.555311111111081</v>
      </c>
      <c r="L13" s="2">
        <f t="shared" si="2"/>
        <v>215.5771104525611</v>
      </c>
      <c r="M13" s="2">
        <f>SUMIF(A:A,A13,L:L)</f>
        <v>2722.4643882016262</v>
      </c>
      <c r="N13" s="3">
        <f t="shared" si="3"/>
        <v>7.9184547422111368E-2</v>
      </c>
      <c r="O13" s="8">
        <f t="shared" si="4"/>
        <v>12.628726595724174</v>
      </c>
      <c r="P13" s="3">
        <f t="shared" si="5"/>
        <v>7.9184547422111368E-2</v>
      </c>
      <c r="Q13" s="3">
        <f>IF(ISNUMBER(P13),SUMIF(A:A,A13,P:P),"")</f>
        <v>0.9609453822859334</v>
      </c>
      <c r="R13" s="3">
        <f t="shared" si="6"/>
        <v>8.2402755538243125E-2</v>
      </c>
      <c r="S13" s="9">
        <f t="shared" si="7"/>
        <v>12.135516506312703</v>
      </c>
    </row>
    <row r="14" spans="1:19" x14ac:dyDescent="0.25">
      <c r="A14" s="5">
        <v>2</v>
      </c>
      <c r="B14" s="6">
        <v>0.5625</v>
      </c>
      <c r="C14" s="5" t="s">
        <v>28</v>
      </c>
      <c r="D14" s="5">
        <v>1</v>
      </c>
      <c r="E14" s="5">
        <v>7</v>
      </c>
      <c r="F14" s="5" t="s">
        <v>35</v>
      </c>
      <c r="G14" s="2">
        <v>46.229500000000002</v>
      </c>
      <c r="H14" s="7">
        <f>1+COUNTIFS(A:A,A14,O:O,"&lt;"&amp;O14)</f>
        <v>7</v>
      </c>
      <c r="I14" s="2">
        <f>AVERAGEIF(A:A,A14,G:G)</f>
        <v>49.363422222222212</v>
      </c>
      <c r="J14" s="2">
        <f t="shared" si="0"/>
        <v>-3.1339222222222105</v>
      </c>
      <c r="K14" s="2">
        <f t="shared" si="1"/>
        <v>86.866077777777789</v>
      </c>
      <c r="L14" s="2">
        <f t="shared" si="2"/>
        <v>183.45413058200481</v>
      </c>
      <c r="M14" s="2">
        <f>SUMIF(A:A,A14,L:L)</f>
        <v>2722.4643882016262</v>
      </c>
      <c r="N14" s="3">
        <f t="shared" si="3"/>
        <v>6.7385318749087042E-2</v>
      </c>
      <c r="O14" s="8">
        <f t="shared" si="4"/>
        <v>14.840027747342937</v>
      </c>
      <c r="P14" s="3">
        <f t="shared" si="5"/>
        <v>6.7385318749087042E-2</v>
      </c>
      <c r="Q14" s="3">
        <f>IF(ISNUMBER(P14),SUMIF(A:A,A14,P:P),"")</f>
        <v>0.9609453822859334</v>
      </c>
      <c r="R14" s="3">
        <f t="shared" si="6"/>
        <v>7.0123984142353935E-2</v>
      </c>
      <c r="S14" s="9">
        <f t="shared" si="7"/>
        <v>14.26045613680432</v>
      </c>
    </row>
    <row r="15" spans="1:19" x14ac:dyDescent="0.25">
      <c r="A15" s="5">
        <v>2</v>
      </c>
      <c r="B15" s="6">
        <v>0.5625</v>
      </c>
      <c r="C15" s="5" t="s">
        <v>28</v>
      </c>
      <c r="D15" s="5">
        <v>1</v>
      </c>
      <c r="E15" s="5">
        <v>6</v>
      </c>
      <c r="F15" s="5" t="s">
        <v>34</v>
      </c>
      <c r="G15" s="2">
        <v>28.152566666666701</v>
      </c>
      <c r="H15" s="7">
        <f>1+COUNTIFS(A:A,A15,O:O,"&lt;"&amp;O15)</f>
        <v>8</v>
      </c>
      <c r="I15" s="2">
        <f>AVERAGEIF(A:A,A15,G:G)</f>
        <v>49.363422222222212</v>
      </c>
      <c r="J15" s="2">
        <f t="shared" si="0"/>
        <v>-21.210855555555511</v>
      </c>
      <c r="K15" s="2">
        <f t="shared" si="1"/>
        <v>68.789144444444489</v>
      </c>
      <c r="L15" s="2">
        <f t="shared" si="2"/>
        <v>62.013286884054494</v>
      </c>
      <c r="M15" s="2">
        <f>SUMIF(A:A,A15,L:L)</f>
        <v>2722.4643882016262</v>
      </c>
      <c r="N15" s="3">
        <f t="shared" si="3"/>
        <v>2.2778364761281051E-2</v>
      </c>
      <c r="O15" s="8">
        <f t="shared" si="4"/>
        <v>43.901307687363605</v>
      </c>
      <c r="P15" s="3" t="str">
        <f t="shared" si="5"/>
        <v/>
      </c>
      <c r="Q15" s="3" t="str">
        <f>IF(ISNUMBER(P15),SUMIF(A:A,A15,P:P),"")</f>
        <v/>
      </c>
      <c r="R15" s="3" t="str">
        <f t="shared" si="6"/>
        <v/>
      </c>
      <c r="S15" s="9" t="str">
        <f t="shared" si="7"/>
        <v/>
      </c>
    </row>
    <row r="16" spans="1:19" x14ac:dyDescent="0.25">
      <c r="A16" s="5">
        <v>2</v>
      </c>
      <c r="B16" s="6">
        <v>0.5625</v>
      </c>
      <c r="C16" s="5" t="s">
        <v>28</v>
      </c>
      <c r="D16" s="5">
        <v>1</v>
      </c>
      <c r="E16" s="5">
        <v>5</v>
      </c>
      <c r="F16" s="5" t="s">
        <v>33</v>
      </c>
      <c r="G16" s="2">
        <v>22.550833333333301</v>
      </c>
      <c r="H16" s="7">
        <f>1+COUNTIFS(A:A,A16,O:O,"&lt;"&amp;O16)</f>
        <v>9</v>
      </c>
      <c r="I16" s="2">
        <f>AVERAGEIF(A:A,A16,G:G)</f>
        <v>49.363422222222212</v>
      </c>
      <c r="J16" s="2">
        <f t="shared" si="0"/>
        <v>-26.812588888888911</v>
      </c>
      <c r="K16" s="2">
        <f t="shared" si="1"/>
        <v>63.187411111111089</v>
      </c>
      <c r="L16" s="2">
        <f t="shared" si="2"/>
        <v>44.311519037320146</v>
      </c>
      <c r="M16" s="2">
        <f>SUMIF(A:A,A16,L:L)</f>
        <v>2722.4643882016262</v>
      </c>
      <c r="N16" s="3">
        <f t="shared" si="3"/>
        <v>1.6276252952785522E-2</v>
      </c>
      <c r="O16" s="8">
        <f t="shared" si="4"/>
        <v>61.439202431961448</v>
      </c>
      <c r="P16" s="3" t="str">
        <f t="shared" si="5"/>
        <v/>
      </c>
      <c r="Q16" s="3" t="str">
        <f>IF(ISNUMBER(P16),SUMIF(A:A,A16,P:P),"")</f>
        <v/>
      </c>
      <c r="R16" s="3" t="str">
        <f t="shared" si="6"/>
        <v/>
      </c>
      <c r="S16" s="9" t="str">
        <f t="shared" si="7"/>
        <v/>
      </c>
    </row>
    <row r="17" spans="1:19" x14ac:dyDescent="0.25">
      <c r="A17" s="5">
        <v>3</v>
      </c>
      <c r="B17" s="6">
        <v>0.58333333333333337</v>
      </c>
      <c r="C17" s="5" t="s">
        <v>28</v>
      </c>
      <c r="D17" s="5">
        <v>2</v>
      </c>
      <c r="E17" s="5">
        <v>6</v>
      </c>
      <c r="F17" s="5" t="s">
        <v>43</v>
      </c>
      <c r="G17" s="2">
        <v>84.002066666666693</v>
      </c>
      <c r="H17" s="7">
        <f>1+COUNTIFS(A:A,A17,O:O,"&lt;"&amp;O17)</f>
        <v>1</v>
      </c>
      <c r="I17" s="2">
        <f>AVERAGEIF(A:A,A17,G:G)</f>
        <v>48.11354</v>
      </c>
      <c r="J17" s="2">
        <f t="shared" si="0"/>
        <v>35.888526666666692</v>
      </c>
      <c r="K17" s="2">
        <f t="shared" si="1"/>
        <v>125.88852666666669</v>
      </c>
      <c r="L17" s="2">
        <f t="shared" si="2"/>
        <v>1907.0476649156794</v>
      </c>
      <c r="M17" s="2">
        <f>SUMIF(A:A,A17,L:L)</f>
        <v>4078.3093151000417</v>
      </c>
      <c r="N17" s="3">
        <f t="shared" si="3"/>
        <v>0.4676074121829818</v>
      </c>
      <c r="O17" s="8">
        <f t="shared" si="4"/>
        <v>2.1385460836294121</v>
      </c>
      <c r="P17" s="3">
        <f t="shared" si="5"/>
        <v>0.4676074121829818</v>
      </c>
      <c r="Q17" s="3">
        <f>IF(ISNUMBER(P17),SUMIF(A:A,A17,P:P),"")</f>
        <v>0.92509951808784363</v>
      </c>
      <c r="R17" s="3">
        <f t="shared" si="6"/>
        <v>0.50546714492891964</v>
      </c>
      <c r="S17" s="9">
        <f t="shared" si="7"/>
        <v>1.9783679513742147</v>
      </c>
    </row>
    <row r="18" spans="1:19" x14ac:dyDescent="0.25">
      <c r="A18" s="5">
        <v>3</v>
      </c>
      <c r="B18" s="6">
        <v>0.58333333333333337</v>
      </c>
      <c r="C18" s="5" t="s">
        <v>28</v>
      </c>
      <c r="D18" s="5">
        <v>2</v>
      </c>
      <c r="E18" s="5">
        <v>9</v>
      </c>
      <c r="F18" s="5" t="s">
        <v>46</v>
      </c>
      <c r="G18" s="2">
        <v>64.365566666666595</v>
      </c>
      <c r="H18" s="7">
        <f>1+COUNTIFS(A:A,A18,O:O,"&lt;"&amp;O18)</f>
        <v>2</v>
      </c>
      <c r="I18" s="2">
        <f>AVERAGEIF(A:A,A18,G:G)</f>
        <v>48.11354</v>
      </c>
      <c r="J18" s="2">
        <f t="shared" si="0"/>
        <v>16.252026666666595</v>
      </c>
      <c r="K18" s="2">
        <f t="shared" si="1"/>
        <v>106.25202666666659</v>
      </c>
      <c r="L18" s="2">
        <f t="shared" si="2"/>
        <v>587.05681271003232</v>
      </c>
      <c r="M18" s="2">
        <f>SUMIF(A:A,A18,L:L)</f>
        <v>4078.3093151000417</v>
      </c>
      <c r="N18" s="3">
        <f t="shared" si="3"/>
        <v>0.1439461226092979</v>
      </c>
      <c r="O18" s="8">
        <f t="shared" si="4"/>
        <v>6.9470436707366172</v>
      </c>
      <c r="P18" s="3">
        <f t="shared" si="5"/>
        <v>0.1439461226092979</v>
      </c>
      <c r="Q18" s="3">
        <f>IF(ISNUMBER(P18),SUMIF(A:A,A18,P:P),"")</f>
        <v>0.92509951808784363</v>
      </c>
      <c r="R18" s="3">
        <f t="shared" si="6"/>
        <v>0.15560068921755654</v>
      </c>
      <c r="S18" s="9">
        <f t="shared" si="7"/>
        <v>6.4267067519336489</v>
      </c>
    </row>
    <row r="19" spans="1:19" x14ac:dyDescent="0.25">
      <c r="A19" s="5">
        <v>3</v>
      </c>
      <c r="B19" s="6">
        <v>0.58333333333333337</v>
      </c>
      <c r="C19" s="5" t="s">
        <v>28</v>
      </c>
      <c r="D19" s="5">
        <v>2</v>
      </c>
      <c r="E19" s="5">
        <v>8</v>
      </c>
      <c r="F19" s="5" t="s">
        <v>45</v>
      </c>
      <c r="G19" s="2">
        <v>57.111599999999996</v>
      </c>
      <c r="H19" s="7">
        <f>1+COUNTIFS(A:A,A19,O:O,"&lt;"&amp;O19)</f>
        <v>3</v>
      </c>
      <c r="I19" s="2">
        <f>AVERAGEIF(A:A,A19,G:G)</f>
        <v>48.11354</v>
      </c>
      <c r="J19" s="2">
        <f t="shared" si="0"/>
        <v>8.9980599999999953</v>
      </c>
      <c r="K19" s="2">
        <f t="shared" si="1"/>
        <v>98.998059999999995</v>
      </c>
      <c r="L19" s="2">
        <f t="shared" si="2"/>
        <v>379.89070768610532</v>
      </c>
      <c r="M19" s="2">
        <f>SUMIF(A:A,A19,L:L)</f>
        <v>4078.3093151000417</v>
      </c>
      <c r="N19" s="3">
        <f t="shared" si="3"/>
        <v>9.3149067011555634E-2</v>
      </c>
      <c r="O19" s="8">
        <f t="shared" si="4"/>
        <v>10.735480580561743</v>
      </c>
      <c r="P19" s="3">
        <f t="shared" si="5"/>
        <v>9.3149067011555634E-2</v>
      </c>
      <c r="Q19" s="3">
        <f>IF(ISNUMBER(P19),SUMIF(A:A,A19,P:P),"")</f>
        <v>0.92509951808784363</v>
      </c>
      <c r="R19" s="3">
        <f t="shared" si="6"/>
        <v>0.10069086102659776</v>
      </c>
      <c r="S19" s="9">
        <f t="shared" si="7"/>
        <v>9.9313879115190744</v>
      </c>
    </row>
    <row r="20" spans="1:19" x14ac:dyDescent="0.25">
      <c r="A20" s="5">
        <v>3</v>
      </c>
      <c r="B20" s="6">
        <v>0.58333333333333337</v>
      </c>
      <c r="C20" s="5" t="s">
        <v>28</v>
      </c>
      <c r="D20" s="5">
        <v>2</v>
      </c>
      <c r="E20" s="5">
        <v>10</v>
      </c>
      <c r="F20" s="5" t="s">
        <v>47</v>
      </c>
      <c r="G20" s="2">
        <v>56.076899999999995</v>
      </c>
      <c r="H20" s="7">
        <f>1+COUNTIFS(A:A,A20,O:O,"&lt;"&amp;O20)</f>
        <v>4</v>
      </c>
      <c r="I20" s="2">
        <f>AVERAGEIF(A:A,A20,G:G)</f>
        <v>48.11354</v>
      </c>
      <c r="J20" s="2">
        <f t="shared" si="0"/>
        <v>7.9633599999999944</v>
      </c>
      <c r="K20" s="2">
        <f t="shared" si="1"/>
        <v>97.963359999999994</v>
      </c>
      <c r="L20" s="2">
        <f t="shared" si="2"/>
        <v>357.02349787795453</v>
      </c>
      <c r="M20" s="2">
        <f>SUMIF(A:A,A20,L:L)</f>
        <v>4078.3093151000417</v>
      </c>
      <c r="N20" s="3">
        <f t="shared" si="3"/>
        <v>8.7542035263501503E-2</v>
      </c>
      <c r="O20" s="8">
        <f t="shared" si="4"/>
        <v>11.423083744740458</v>
      </c>
      <c r="P20" s="3">
        <f t="shared" si="5"/>
        <v>8.7542035263501503E-2</v>
      </c>
      <c r="Q20" s="3">
        <f>IF(ISNUMBER(P20),SUMIF(A:A,A20,P:P),"")</f>
        <v>0.92509951808784363</v>
      </c>
      <c r="R20" s="3">
        <f t="shared" si="6"/>
        <v>9.4629857168716913E-2</v>
      </c>
      <c r="S20" s="9">
        <f t="shared" si="7"/>
        <v>10.56748926733648</v>
      </c>
    </row>
    <row r="21" spans="1:19" x14ac:dyDescent="0.25">
      <c r="A21" s="5">
        <v>3</v>
      </c>
      <c r="B21" s="6">
        <v>0.58333333333333337</v>
      </c>
      <c r="C21" s="5" t="s">
        <v>28</v>
      </c>
      <c r="D21" s="5">
        <v>2</v>
      </c>
      <c r="E21" s="5">
        <v>5</v>
      </c>
      <c r="F21" s="5" t="s">
        <v>42</v>
      </c>
      <c r="G21" s="2">
        <v>55.121766666666701</v>
      </c>
      <c r="H21" s="7">
        <f>1+COUNTIFS(A:A,A21,O:O,"&lt;"&amp;O21)</f>
        <v>5</v>
      </c>
      <c r="I21" s="2">
        <f>AVERAGEIF(A:A,A21,G:G)</f>
        <v>48.11354</v>
      </c>
      <c r="J21" s="2">
        <f t="shared" si="0"/>
        <v>7.008226666666701</v>
      </c>
      <c r="K21" s="2">
        <f t="shared" si="1"/>
        <v>97.008226666666701</v>
      </c>
      <c r="L21" s="2">
        <f t="shared" si="2"/>
        <v>337.13842409259587</v>
      </c>
      <c r="M21" s="2">
        <f>SUMIF(A:A,A21,L:L)</f>
        <v>4078.3093151000417</v>
      </c>
      <c r="N21" s="3">
        <f t="shared" si="3"/>
        <v>8.26662222123105E-2</v>
      </c>
      <c r="O21" s="8">
        <f t="shared" si="4"/>
        <v>12.096839231768859</v>
      </c>
      <c r="P21" s="3">
        <f t="shared" si="5"/>
        <v>8.26662222123105E-2</v>
      </c>
      <c r="Q21" s="3">
        <f>IF(ISNUMBER(P21),SUMIF(A:A,A21,P:P),"")</f>
        <v>0.92509951808784363</v>
      </c>
      <c r="R21" s="3">
        <f t="shared" si="6"/>
        <v>8.9359274970955999E-2</v>
      </c>
      <c r="S21" s="9">
        <f t="shared" si="7"/>
        <v>11.190780143695493</v>
      </c>
    </row>
    <row r="22" spans="1:19" x14ac:dyDescent="0.25">
      <c r="A22" s="5">
        <v>3</v>
      </c>
      <c r="B22" s="6">
        <v>0.58333333333333337</v>
      </c>
      <c r="C22" s="5" t="s">
        <v>28</v>
      </c>
      <c r="D22" s="5">
        <v>2</v>
      </c>
      <c r="E22" s="5">
        <v>2</v>
      </c>
      <c r="F22" s="5" t="s">
        <v>39</v>
      </c>
      <c r="G22" s="2">
        <v>46.804733333333296</v>
      </c>
      <c r="H22" s="7">
        <f>1+COUNTIFS(A:A,A22,O:O,"&lt;"&amp;O22)</f>
        <v>6</v>
      </c>
      <c r="I22" s="2">
        <f>AVERAGEIF(A:A,A22,G:G)</f>
        <v>48.11354</v>
      </c>
      <c r="J22" s="2">
        <f t="shared" si="0"/>
        <v>-1.3088066666667046</v>
      </c>
      <c r="K22" s="2">
        <f t="shared" si="1"/>
        <v>88.691193333333302</v>
      </c>
      <c r="L22" s="2">
        <f t="shared" si="2"/>
        <v>204.68487472984492</v>
      </c>
      <c r="M22" s="2">
        <f>SUMIF(A:A,A22,L:L)</f>
        <v>4078.3093151000417</v>
      </c>
      <c r="N22" s="3">
        <f t="shared" si="3"/>
        <v>5.0188658808196347E-2</v>
      </c>
      <c r="O22" s="8">
        <f t="shared" si="4"/>
        <v>19.924820143563775</v>
      </c>
      <c r="P22" s="3">
        <f t="shared" si="5"/>
        <v>5.0188658808196347E-2</v>
      </c>
      <c r="Q22" s="3">
        <f>IF(ISNUMBER(P22),SUMIF(A:A,A22,P:P),"")</f>
        <v>0.92509951808784363</v>
      </c>
      <c r="R22" s="3">
        <f t="shared" si="6"/>
        <v>5.4252172687253131E-2</v>
      </c>
      <c r="S22" s="9">
        <f t="shared" si="7"/>
        <v>18.432441512797809</v>
      </c>
    </row>
    <row r="23" spans="1:19" x14ac:dyDescent="0.25">
      <c r="A23" s="5">
        <v>3</v>
      </c>
      <c r="B23" s="6">
        <v>0.58333333333333337</v>
      </c>
      <c r="C23" s="5" t="s">
        <v>28</v>
      </c>
      <c r="D23" s="5">
        <v>2</v>
      </c>
      <c r="E23" s="5">
        <v>4</v>
      </c>
      <c r="F23" s="5" t="s">
        <v>41</v>
      </c>
      <c r="G23" s="2">
        <v>36.5246</v>
      </c>
      <c r="H23" s="7">
        <f>1+COUNTIFS(A:A,A23,O:O,"&lt;"&amp;O23)</f>
        <v>7</v>
      </c>
      <c r="I23" s="2">
        <f>AVERAGEIF(A:A,A23,G:G)</f>
        <v>48.11354</v>
      </c>
      <c r="J23" s="2">
        <f t="shared" si="0"/>
        <v>-11.588940000000001</v>
      </c>
      <c r="K23" s="2">
        <f t="shared" si="1"/>
        <v>78.411059999999992</v>
      </c>
      <c r="L23" s="2">
        <f t="shared" si="2"/>
        <v>110.46111957598147</v>
      </c>
      <c r="M23" s="2">
        <f>SUMIF(A:A,A23,L:L)</f>
        <v>4078.3093151000417</v>
      </c>
      <c r="N23" s="3">
        <f t="shared" si="3"/>
        <v>2.7085027407557447E-2</v>
      </c>
      <c r="O23" s="8">
        <f t="shared" si="4"/>
        <v>36.920767513086332</v>
      </c>
      <c r="P23" s="3" t="str">
        <f t="shared" si="5"/>
        <v/>
      </c>
      <c r="Q23" s="3" t="str">
        <f>IF(ISNUMBER(P23),SUMIF(A:A,A23,P:P),"")</f>
        <v/>
      </c>
      <c r="R23" s="3" t="str">
        <f t="shared" si="6"/>
        <v/>
      </c>
      <c r="S23" s="9" t="str">
        <f t="shared" si="7"/>
        <v/>
      </c>
    </row>
    <row r="24" spans="1:19" x14ac:dyDescent="0.25">
      <c r="A24" s="5">
        <v>3</v>
      </c>
      <c r="B24" s="6">
        <v>0.58333333333333337</v>
      </c>
      <c r="C24" s="5" t="s">
        <v>28</v>
      </c>
      <c r="D24" s="5">
        <v>2</v>
      </c>
      <c r="E24" s="5">
        <v>3</v>
      </c>
      <c r="F24" s="5" t="s">
        <v>40</v>
      </c>
      <c r="G24" s="2">
        <v>31.8886</v>
      </c>
      <c r="H24" s="7">
        <f>1+COUNTIFS(A:A,A24,O:O,"&lt;"&amp;O24)</f>
        <v>8</v>
      </c>
      <c r="I24" s="2">
        <f>AVERAGEIF(A:A,A24,G:G)</f>
        <v>48.11354</v>
      </c>
      <c r="J24" s="2">
        <f t="shared" si="0"/>
        <v>-16.22494</v>
      </c>
      <c r="K24" s="2">
        <f t="shared" si="1"/>
        <v>73.775059999999996</v>
      </c>
      <c r="L24" s="2">
        <f t="shared" si="2"/>
        <v>83.638471529731447</v>
      </c>
      <c r="M24" s="2">
        <f>SUMIF(A:A,A24,L:L)</f>
        <v>4078.3093151000417</v>
      </c>
      <c r="N24" s="3">
        <f t="shared" si="3"/>
        <v>2.0508123604077288E-2</v>
      </c>
      <c r="O24" s="8">
        <f t="shared" si="4"/>
        <v>48.761165053695436</v>
      </c>
      <c r="P24" s="3" t="str">
        <f t="shared" si="5"/>
        <v/>
      </c>
      <c r="Q24" s="3" t="str">
        <f>IF(ISNUMBER(P24),SUMIF(A:A,A24,P:P),"")</f>
        <v/>
      </c>
      <c r="R24" s="3" t="str">
        <f t="shared" si="6"/>
        <v/>
      </c>
      <c r="S24" s="9" t="str">
        <f t="shared" si="7"/>
        <v/>
      </c>
    </row>
    <row r="25" spans="1:19" x14ac:dyDescent="0.25">
      <c r="A25" s="5">
        <v>3</v>
      </c>
      <c r="B25" s="6">
        <v>0.58333333333333337</v>
      </c>
      <c r="C25" s="5" t="s">
        <v>28</v>
      </c>
      <c r="D25" s="5">
        <v>2</v>
      </c>
      <c r="E25" s="5">
        <v>1</v>
      </c>
      <c r="F25" s="5" t="s">
        <v>38</v>
      </c>
      <c r="G25" s="2">
        <v>28.6752</v>
      </c>
      <c r="H25" s="7">
        <f>1+COUNTIFS(A:A,A25,O:O,"&lt;"&amp;O25)</f>
        <v>9</v>
      </c>
      <c r="I25" s="2">
        <f>AVERAGEIF(A:A,A25,G:G)</f>
        <v>48.11354</v>
      </c>
      <c r="J25" s="2">
        <f t="shared" si="0"/>
        <v>-19.43834</v>
      </c>
      <c r="K25" s="2">
        <f t="shared" si="1"/>
        <v>70.561660000000003</v>
      </c>
      <c r="L25" s="2">
        <f t="shared" si="2"/>
        <v>68.971929294226058</v>
      </c>
      <c r="M25" s="2">
        <f>SUMIF(A:A,A25,L:L)</f>
        <v>4078.3093151000417</v>
      </c>
      <c r="N25" s="3">
        <f t="shared" si="3"/>
        <v>1.691189264111375E-2</v>
      </c>
      <c r="O25" s="8">
        <f t="shared" si="4"/>
        <v>59.12998747218537</v>
      </c>
      <c r="P25" s="3" t="str">
        <f t="shared" si="5"/>
        <v/>
      </c>
      <c r="Q25" s="3" t="str">
        <f>IF(ISNUMBER(P25),SUMIF(A:A,A25,P:P),"")</f>
        <v/>
      </c>
      <c r="R25" s="3" t="str">
        <f t="shared" si="6"/>
        <v/>
      </c>
      <c r="S25" s="9" t="str">
        <f t="shared" si="7"/>
        <v/>
      </c>
    </row>
    <row r="26" spans="1:19" x14ac:dyDescent="0.25">
      <c r="A26" s="5">
        <v>3</v>
      </c>
      <c r="B26" s="6">
        <v>0.58333333333333337</v>
      </c>
      <c r="C26" s="5" t="s">
        <v>28</v>
      </c>
      <c r="D26" s="5">
        <v>2</v>
      </c>
      <c r="E26" s="5">
        <v>7</v>
      </c>
      <c r="F26" s="5" t="s">
        <v>44</v>
      </c>
      <c r="G26" s="2">
        <v>20.5643666666667</v>
      </c>
      <c r="H26" s="7">
        <f>1+COUNTIFS(A:A,A26,O:O,"&lt;"&amp;O26)</f>
        <v>10</v>
      </c>
      <c r="I26" s="2">
        <f>AVERAGEIF(A:A,A26,G:G)</f>
        <v>48.11354</v>
      </c>
      <c r="J26" s="2">
        <f t="shared" si="0"/>
        <v>-27.5491733333333</v>
      </c>
      <c r="K26" s="2">
        <f t="shared" si="1"/>
        <v>62.4508266666667</v>
      </c>
      <c r="L26" s="2">
        <f t="shared" si="2"/>
        <v>42.395812687890164</v>
      </c>
      <c r="M26" s="2">
        <f>SUMIF(A:A,A26,L:L)</f>
        <v>4078.3093151000417</v>
      </c>
      <c r="N26" s="3">
        <f t="shared" si="3"/>
        <v>1.0395438259407792E-2</v>
      </c>
      <c r="O26" s="8">
        <f t="shared" si="4"/>
        <v>96.196040517580641</v>
      </c>
      <c r="P26" s="3" t="str">
        <f t="shared" si="5"/>
        <v/>
      </c>
      <c r="Q26" s="3" t="str">
        <f>IF(ISNUMBER(P26),SUMIF(A:A,A26,P:P),"")</f>
        <v/>
      </c>
      <c r="R26" s="3" t="str">
        <f t="shared" si="6"/>
        <v/>
      </c>
      <c r="S26" s="9" t="str">
        <f t="shared" si="7"/>
        <v/>
      </c>
    </row>
    <row r="27" spans="1:19" x14ac:dyDescent="0.25">
      <c r="A27" s="5">
        <v>4</v>
      </c>
      <c r="B27" s="6">
        <v>0.59027777777777779</v>
      </c>
      <c r="C27" s="5" t="s">
        <v>48</v>
      </c>
      <c r="D27" s="5">
        <v>1</v>
      </c>
      <c r="E27" s="5">
        <v>5</v>
      </c>
      <c r="F27" s="5" t="s">
        <v>52</v>
      </c>
      <c r="G27" s="2">
        <v>56.497766666666607</v>
      </c>
      <c r="H27" s="7">
        <f>1+COUNTIFS(A:A,A27,O:O,"&lt;"&amp;O27)</f>
        <v>1</v>
      </c>
      <c r="I27" s="2">
        <f>AVERAGEIF(A:A,A27,G:G)</f>
        <v>49.894674999999971</v>
      </c>
      <c r="J27" s="2">
        <f t="shared" si="0"/>
        <v>6.6030916666666357</v>
      </c>
      <c r="K27" s="2">
        <f t="shared" si="1"/>
        <v>96.603091666666643</v>
      </c>
      <c r="L27" s="2">
        <f t="shared" si="2"/>
        <v>329.04203218292452</v>
      </c>
      <c r="M27" s="2">
        <f>SUMIF(A:A,A27,L:L)</f>
        <v>977.99109299227564</v>
      </c>
      <c r="N27" s="3">
        <f t="shared" si="3"/>
        <v>0.33644685983405304</v>
      </c>
      <c r="O27" s="8">
        <f t="shared" si="4"/>
        <v>2.9722375785978024</v>
      </c>
      <c r="P27" s="3">
        <f t="shared" si="5"/>
        <v>0.33644685983405304</v>
      </c>
      <c r="Q27" s="3">
        <f>IF(ISNUMBER(P27),SUMIF(A:A,A27,P:P),"")</f>
        <v>1</v>
      </c>
      <c r="R27" s="3">
        <f t="shared" si="6"/>
        <v>0.33644685983405304</v>
      </c>
      <c r="S27" s="9">
        <f t="shared" si="7"/>
        <v>2.9722375785978024</v>
      </c>
    </row>
    <row r="28" spans="1:19" x14ac:dyDescent="0.25">
      <c r="A28" s="5">
        <v>4</v>
      </c>
      <c r="B28" s="6">
        <v>0.59027777777777779</v>
      </c>
      <c r="C28" s="5" t="s">
        <v>48</v>
      </c>
      <c r="D28" s="5">
        <v>1</v>
      </c>
      <c r="E28" s="5">
        <v>4</v>
      </c>
      <c r="F28" s="5" t="s">
        <v>51</v>
      </c>
      <c r="G28" s="2">
        <v>56.081599999999995</v>
      </c>
      <c r="H28" s="7">
        <f>1+COUNTIFS(A:A,A28,O:O,"&lt;"&amp;O28)</f>
        <v>2</v>
      </c>
      <c r="I28" s="2">
        <f>AVERAGEIF(A:A,A28,G:G)</f>
        <v>49.894674999999971</v>
      </c>
      <c r="J28" s="2">
        <f t="shared" si="0"/>
        <v>6.1869250000000235</v>
      </c>
      <c r="K28" s="2">
        <f t="shared" si="1"/>
        <v>96.186925000000031</v>
      </c>
      <c r="L28" s="2">
        <f t="shared" si="2"/>
        <v>320.92758314503152</v>
      </c>
      <c r="M28" s="2">
        <f>SUMIF(A:A,A28,L:L)</f>
        <v>977.99109299227564</v>
      </c>
      <c r="N28" s="3">
        <f t="shared" si="3"/>
        <v>0.32814980161334278</v>
      </c>
      <c r="O28" s="8">
        <f t="shared" si="4"/>
        <v>3.0473887080946489</v>
      </c>
      <c r="P28" s="3">
        <f t="shared" si="5"/>
        <v>0.32814980161334278</v>
      </c>
      <c r="Q28" s="3">
        <f>IF(ISNUMBER(P28),SUMIF(A:A,A28,P:P),"")</f>
        <v>1</v>
      </c>
      <c r="R28" s="3">
        <f t="shared" si="6"/>
        <v>0.32814980161334278</v>
      </c>
      <c r="S28" s="9">
        <f t="shared" si="7"/>
        <v>3.0473887080946489</v>
      </c>
    </row>
    <row r="29" spans="1:19" x14ac:dyDescent="0.25">
      <c r="A29" s="5">
        <v>4</v>
      </c>
      <c r="B29" s="6">
        <v>0.59027777777777779</v>
      </c>
      <c r="C29" s="5" t="s">
        <v>48</v>
      </c>
      <c r="D29" s="5">
        <v>1</v>
      </c>
      <c r="E29" s="5">
        <v>2</v>
      </c>
      <c r="F29" s="5" t="s">
        <v>49</v>
      </c>
      <c r="G29" s="2">
        <v>50.411399999999993</v>
      </c>
      <c r="H29" s="7">
        <f>1+COUNTIFS(A:A,A29,O:O,"&lt;"&amp;O29)</f>
        <v>3</v>
      </c>
      <c r="I29" s="2">
        <f>AVERAGEIF(A:A,A29,G:G)</f>
        <v>49.894674999999971</v>
      </c>
      <c r="J29" s="2">
        <f t="shared" si="0"/>
        <v>0.51672500000002231</v>
      </c>
      <c r="K29" s="2">
        <f t="shared" si="1"/>
        <v>90.516725000000022</v>
      </c>
      <c r="L29" s="2">
        <f t="shared" si="2"/>
        <v>228.37830810476487</v>
      </c>
      <c r="M29" s="2">
        <f>SUMIF(A:A,A29,L:L)</f>
        <v>977.99109299227564</v>
      </c>
      <c r="N29" s="3">
        <f t="shared" si="3"/>
        <v>0.23351777919164407</v>
      </c>
      <c r="O29" s="8">
        <f t="shared" si="4"/>
        <v>4.2823291805088513</v>
      </c>
      <c r="P29" s="3">
        <f t="shared" si="5"/>
        <v>0.23351777919164407</v>
      </c>
      <c r="Q29" s="3">
        <f>IF(ISNUMBER(P29),SUMIF(A:A,A29,P:P),"")</f>
        <v>1</v>
      </c>
      <c r="R29" s="3">
        <f t="shared" si="6"/>
        <v>0.23351777919164407</v>
      </c>
      <c r="S29" s="9">
        <f t="shared" si="7"/>
        <v>4.2823291805088513</v>
      </c>
    </row>
    <row r="30" spans="1:19" x14ac:dyDescent="0.25">
      <c r="A30" s="5">
        <v>4</v>
      </c>
      <c r="B30" s="6">
        <v>0.59027777777777779</v>
      </c>
      <c r="C30" s="5" t="s">
        <v>48</v>
      </c>
      <c r="D30" s="5">
        <v>1</v>
      </c>
      <c r="E30" s="5">
        <v>3</v>
      </c>
      <c r="F30" s="5" t="s">
        <v>50</v>
      </c>
      <c r="G30" s="2">
        <v>36.587933333333297</v>
      </c>
      <c r="H30" s="7">
        <f>1+COUNTIFS(A:A,A30,O:O,"&lt;"&amp;O30)</f>
        <v>4</v>
      </c>
      <c r="I30" s="2">
        <f>AVERAGEIF(A:A,A30,G:G)</f>
        <v>49.894674999999971</v>
      </c>
      <c r="J30" s="2">
        <f t="shared" si="0"/>
        <v>-13.306741666666674</v>
      </c>
      <c r="K30" s="2">
        <f t="shared" si="1"/>
        <v>76.693258333333318</v>
      </c>
      <c r="L30" s="2">
        <f t="shared" si="2"/>
        <v>99.64316955955475</v>
      </c>
      <c r="M30" s="2">
        <f>SUMIF(A:A,A30,L:L)</f>
        <v>977.99109299227564</v>
      </c>
      <c r="N30" s="3">
        <f t="shared" si="3"/>
        <v>0.1018855593609601</v>
      </c>
      <c r="O30" s="8">
        <f t="shared" si="4"/>
        <v>9.8149336007196144</v>
      </c>
      <c r="P30" s="3">
        <f t="shared" si="5"/>
        <v>0.1018855593609601</v>
      </c>
      <c r="Q30" s="3">
        <f>IF(ISNUMBER(P30),SUMIF(A:A,A30,P:P),"")</f>
        <v>1</v>
      </c>
      <c r="R30" s="3">
        <f t="shared" si="6"/>
        <v>0.1018855593609601</v>
      </c>
      <c r="S30" s="9">
        <f t="shared" si="7"/>
        <v>9.8149336007196144</v>
      </c>
    </row>
    <row r="31" spans="1:19" x14ac:dyDescent="0.25">
      <c r="A31" s="5">
        <v>5</v>
      </c>
      <c r="B31" s="6">
        <v>0.64583333333333337</v>
      </c>
      <c r="C31" s="5" t="s">
        <v>28</v>
      </c>
      <c r="D31" s="5">
        <v>5</v>
      </c>
      <c r="E31" s="5">
        <v>1</v>
      </c>
      <c r="F31" s="5" t="s">
        <v>53</v>
      </c>
      <c r="G31" s="2">
        <v>64.706966666666602</v>
      </c>
      <c r="H31" s="7">
        <f>1+COUNTIFS(A:A,A31,O:O,"&lt;"&amp;O31)</f>
        <v>1</v>
      </c>
      <c r="I31" s="2">
        <f>AVERAGEIF(A:A,A31,G:G)</f>
        <v>50.53347999999999</v>
      </c>
      <c r="J31" s="2">
        <f t="shared" si="0"/>
        <v>14.173486666666612</v>
      </c>
      <c r="K31" s="2">
        <f t="shared" si="1"/>
        <v>104.17348666666661</v>
      </c>
      <c r="L31" s="2">
        <f t="shared" si="2"/>
        <v>518.22483889134605</v>
      </c>
      <c r="M31" s="2">
        <f>SUMIF(A:A,A31,L:L)</f>
        <v>2596.4775581775093</v>
      </c>
      <c r="N31" s="3">
        <f t="shared" si="3"/>
        <v>0.19958764413704105</v>
      </c>
      <c r="O31" s="8">
        <f t="shared" si="4"/>
        <v>5.0103301951566657</v>
      </c>
      <c r="P31" s="3">
        <f t="shared" si="5"/>
        <v>0.19958764413704105</v>
      </c>
      <c r="Q31" s="3">
        <f>IF(ISNUMBER(P31),SUMIF(A:A,A31,P:P),"")</f>
        <v>0.94549894395363265</v>
      </c>
      <c r="R31" s="3">
        <f t="shared" si="6"/>
        <v>0.21109240302528445</v>
      </c>
      <c r="S31" s="9">
        <f t="shared" si="7"/>
        <v>4.737261908379625</v>
      </c>
    </row>
    <row r="32" spans="1:19" x14ac:dyDescent="0.25">
      <c r="A32" s="5">
        <v>5</v>
      </c>
      <c r="B32" s="6">
        <v>0.64583333333333337</v>
      </c>
      <c r="C32" s="5" t="s">
        <v>28</v>
      </c>
      <c r="D32" s="5">
        <v>5</v>
      </c>
      <c r="E32" s="5">
        <v>2</v>
      </c>
      <c r="F32" s="5" t="s">
        <v>54</v>
      </c>
      <c r="G32" s="2">
        <v>57.739466666666694</v>
      </c>
      <c r="H32" s="7">
        <f>1+COUNTIFS(A:A,A32,O:O,"&lt;"&amp;O32)</f>
        <v>2</v>
      </c>
      <c r="I32" s="2">
        <f>AVERAGEIF(A:A,A32,G:G)</f>
        <v>50.53347999999999</v>
      </c>
      <c r="J32" s="2">
        <f t="shared" si="0"/>
        <v>7.2059866666667034</v>
      </c>
      <c r="K32" s="2">
        <f t="shared" si="1"/>
        <v>97.205986666666703</v>
      </c>
      <c r="L32" s="2">
        <f t="shared" si="2"/>
        <v>341.16260120108507</v>
      </c>
      <c r="M32" s="2">
        <f>SUMIF(A:A,A32,L:L)</f>
        <v>2596.4775581775093</v>
      </c>
      <c r="N32" s="3">
        <f t="shared" si="3"/>
        <v>0.13139439627606492</v>
      </c>
      <c r="O32" s="8">
        <f t="shared" si="4"/>
        <v>7.6106746432242041</v>
      </c>
      <c r="P32" s="3">
        <f t="shared" si="5"/>
        <v>0.13139439627606492</v>
      </c>
      <c r="Q32" s="3">
        <f>IF(ISNUMBER(P32),SUMIF(A:A,A32,P:P),"")</f>
        <v>0.94549894395363265</v>
      </c>
      <c r="R32" s="3">
        <f t="shared" si="6"/>
        <v>0.13896831626975198</v>
      </c>
      <c r="S32" s="9">
        <f t="shared" si="7"/>
        <v>7.1958848379431739</v>
      </c>
    </row>
    <row r="33" spans="1:19" x14ac:dyDescent="0.25">
      <c r="A33" s="5">
        <v>5</v>
      </c>
      <c r="B33" s="6">
        <v>0.64583333333333337</v>
      </c>
      <c r="C33" s="5" t="s">
        <v>28</v>
      </c>
      <c r="D33" s="5">
        <v>5</v>
      </c>
      <c r="E33" s="5">
        <v>9</v>
      </c>
      <c r="F33" s="5" t="s">
        <v>61</v>
      </c>
      <c r="G33" s="2">
        <v>57.156566666666698</v>
      </c>
      <c r="H33" s="7">
        <f>1+COUNTIFS(A:A,A33,O:O,"&lt;"&amp;O33)</f>
        <v>3</v>
      </c>
      <c r="I33" s="2">
        <f>AVERAGEIF(A:A,A33,G:G)</f>
        <v>50.53347999999999</v>
      </c>
      <c r="J33" s="2">
        <f t="shared" si="0"/>
        <v>6.6230866666667083</v>
      </c>
      <c r="K33" s="2">
        <f t="shared" si="1"/>
        <v>96.623086666666708</v>
      </c>
      <c r="L33" s="2">
        <f t="shared" si="2"/>
        <v>329.43702079548007</v>
      </c>
      <c r="M33" s="2">
        <f>SUMIF(A:A,A33,L:L)</f>
        <v>2596.4775581775093</v>
      </c>
      <c r="N33" s="3">
        <f t="shared" si="3"/>
        <v>0.12687843950660402</v>
      </c>
      <c r="O33" s="8">
        <f t="shared" si="4"/>
        <v>7.8815597345674329</v>
      </c>
      <c r="P33" s="3">
        <f t="shared" si="5"/>
        <v>0.12687843950660402</v>
      </c>
      <c r="Q33" s="3">
        <f>IF(ISNUMBER(P33),SUMIF(A:A,A33,P:P),"")</f>
        <v>0.94549894395363265</v>
      </c>
      <c r="R33" s="3">
        <f t="shared" si="6"/>
        <v>0.13419204782615404</v>
      </c>
      <c r="S33" s="9">
        <f t="shared" si="7"/>
        <v>7.4520064057409812</v>
      </c>
    </row>
    <row r="34" spans="1:19" x14ac:dyDescent="0.25">
      <c r="A34" s="5">
        <v>5</v>
      </c>
      <c r="B34" s="6">
        <v>0.64583333333333337</v>
      </c>
      <c r="C34" s="5" t="s">
        <v>28</v>
      </c>
      <c r="D34" s="5">
        <v>5</v>
      </c>
      <c r="E34" s="5">
        <v>6</v>
      </c>
      <c r="F34" s="5" t="s">
        <v>58</v>
      </c>
      <c r="G34" s="2">
        <v>55.683599999999998</v>
      </c>
      <c r="H34" s="7">
        <f>1+COUNTIFS(A:A,A34,O:O,"&lt;"&amp;O34)</f>
        <v>4</v>
      </c>
      <c r="I34" s="2">
        <f>AVERAGEIF(A:A,A34,G:G)</f>
        <v>50.53347999999999</v>
      </c>
      <c r="J34" s="2">
        <f t="shared" si="0"/>
        <v>5.1501200000000082</v>
      </c>
      <c r="K34" s="2">
        <f t="shared" si="1"/>
        <v>95.150120000000015</v>
      </c>
      <c r="L34" s="2">
        <f t="shared" si="2"/>
        <v>301.57151940686543</v>
      </c>
      <c r="M34" s="2">
        <f>SUMIF(A:A,A34,L:L)</f>
        <v>2596.4775581775093</v>
      </c>
      <c r="N34" s="3">
        <f t="shared" si="3"/>
        <v>0.11614639936211933</v>
      </c>
      <c r="O34" s="8">
        <f t="shared" si="4"/>
        <v>8.6098235114651853</v>
      </c>
      <c r="P34" s="3">
        <f t="shared" si="5"/>
        <v>0.11614639936211933</v>
      </c>
      <c r="Q34" s="3">
        <f>IF(ISNUMBER(P34),SUMIF(A:A,A34,P:P),"")</f>
        <v>0.94549894395363265</v>
      </c>
      <c r="R34" s="3">
        <f t="shared" si="6"/>
        <v>0.12284138454607851</v>
      </c>
      <c r="S34" s="9">
        <f t="shared" si="7"/>
        <v>8.1405790377174903</v>
      </c>
    </row>
    <row r="35" spans="1:19" x14ac:dyDescent="0.25">
      <c r="A35" s="5">
        <v>5</v>
      </c>
      <c r="B35" s="6">
        <v>0.64583333333333337</v>
      </c>
      <c r="C35" s="5" t="s">
        <v>28</v>
      </c>
      <c r="D35" s="5">
        <v>5</v>
      </c>
      <c r="E35" s="5">
        <v>8</v>
      </c>
      <c r="F35" s="5" t="s">
        <v>60</v>
      </c>
      <c r="G35" s="2">
        <v>55.457799999999999</v>
      </c>
      <c r="H35" s="7">
        <f>1+COUNTIFS(A:A,A35,O:O,"&lt;"&amp;O35)</f>
        <v>5</v>
      </c>
      <c r="I35" s="2">
        <f>AVERAGEIF(A:A,A35,G:G)</f>
        <v>50.53347999999999</v>
      </c>
      <c r="J35" s="2">
        <f t="shared" si="0"/>
        <v>4.9243200000000087</v>
      </c>
      <c r="K35" s="2">
        <f t="shared" si="1"/>
        <v>94.924320000000009</v>
      </c>
      <c r="L35" s="2">
        <f t="shared" si="2"/>
        <v>297.51338036764776</v>
      </c>
      <c r="M35" s="2">
        <f>SUMIF(A:A,A35,L:L)</f>
        <v>2596.4775581775093</v>
      </c>
      <c r="N35" s="3">
        <f t="shared" si="3"/>
        <v>0.11458345920635457</v>
      </c>
      <c r="O35" s="8">
        <f t="shared" si="4"/>
        <v>8.727263140128187</v>
      </c>
      <c r="P35" s="3">
        <f t="shared" si="5"/>
        <v>0.11458345920635457</v>
      </c>
      <c r="Q35" s="3">
        <f>IF(ISNUMBER(P35),SUMIF(A:A,A35,P:P),"")</f>
        <v>0.94549894395363265</v>
      </c>
      <c r="R35" s="3">
        <f t="shared" si="6"/>
        <v>0.12118835239225159</v>
      </c>
      <c r="S35" s="9">
        <f t="shared" si="7"/>
        <v>8.2516180825966643</v>
      </c>
    </row>
    <row r="36" spans="1:19" x14ac:dyDescent="0.25">
      <c r="A36" s="5">
        <v>5</v>
      </c>
      <c r="B36" s="6">
        <v>0.64583333333333337</v>
      </c>
      <c r="C36" s="5" t="s">
        <v>28</v>
      </c>
      <c r="D36" s="5">
        <v>5</v>
      </c>
      <c r="E36" s="5">
        <v>5</v>
      </c>
      <c r="F36" s="5" t="s">
        <v>57</v>
      </c>
      <c r="G36" s="2">
        <v>52.556566666666605</v>
      </c>
      <c r="H36" s="7">
        <f>1+COUNTIFS(A:A,A36,O:O,"&lt;"&amp;O36)</f>
        <v>6</v>
      </c>
      <c r="I36" s="2">
        <f>AVERAGEIF(A:A,A36,G:G)</f>
        <v>50.53347999999999</v>
      </c>
      <c r="J36" s="2">
        <f t="shared" si="0"/>
        <v>2.0230866666666145</v>
      </c>
      <c r="K36" s="2">
        <f t="shared" si="1"/>
        <v>92.023086666666615</v>
      </c>
      <c r="L36" s="2">
        <f t="shared" si="2"/>
        <v>249.98107125106878</v>
      </c>
      <c r="M36" s="2">
        <f>SUMIF(A:A,A36,L:L)</f>
        <v>2596.4775581775093</v>
      </c>
      <c r="N36" s="3">
        <f t="shared" si="3"/>
        <v>9.6277000532418514E-2</v>
      </c>
      <c r="O36" s="8">
        <f t="shared" si="4"/>
        <v>10.38669666140335</v>
      </c>
      <c r="P36" s="3">
        <f t="shared" si="5"/>
        <v>9.6277000532418514E-2</v>
      </c>
      <c r="Q36" s="3">
        <f>IF(ISNUMBER(P36),SUMIF(A:A,A36,P:P),"")</f>
        <v>0.94549894395363265</v>
      </c>
      <c r="R36" s="3">
        <f t="shared" si="6"/>
        <v>0.10182666109581603</v>
      </c>
      <c r="S36" s="9">
        <f t="shared" si="7"/>
        <v>9.8206107245235899</v>
      </c>
    </row>
    <row r="37" spans="1:19" x14ac:dyDescent="0.25">
      <c r="A37" s="5">
        <v>5</v>
      </c>
      <c r="B37" s="6">
        <v>0.64583333333333337</v>
      </c>
      <c r="C37" s="5" t="s">
        <v>28</v>
      </c>
      <c r="D37" s="5">
        <v>5</v>
      </c>
      <c r="E37" s="5">
        <v>4</v>
      </c>
      <c r="F37" s="5" t="s">
        <v>56</v>
      </c>
      <c r="G37" s="2">
        <v>50.542666666666605</v>
      </c>
      <c r="H37" s="7">
        <f>1+COUNTIFS(A:A,A37,O:O,"&lt;"&amp;O37)</f>
        <v>7</v>
      </c>
      <c r="I37" s="2">
        <f>AVERAGEIF(A:A,A37,G:G)</f>
        <v>50.53347999999999</v>
      </c>
      <c r="J37" s="2">
        <f t="shared" si="0"/>
        <v>9.1866666666149399E-3</v>
      </c>
      <c r="K37" s="2">
        <f t="shared" si="1"/>
        <v>90.009186666666608</v>
      </c>
      <c r="L37" s="2">
        <f t="shared" si="2"/>
        <v>221.52848906098663</v>
      </c>
      <c r="M37" s="2">
        <f>SUMIF(A:A,A37,L:L)</f>
        <v>2596.4775581775093</v>
      </c>
      <c r="N37" s="3">
        <f t="shared" si="3"/>
        <v>8.5318853753729121E-2</v>
      </c>
      <c r="O37" s="8">
        <f t="shared" si="4"/>
        <v>11.72073880512362</v>
      </c>
      <c r="P37" s="3">
        <f t="shared" si="5"/>
        <v>8.5318853753729121E-2</v>
      </c>
      <c r="Q37" s="3">
        <f>IF(ISNUMBER(P37),SUMIF(A:A,A37,P:P),"")</f>
        <v>0.94549894395363265</v>
      </c>
      <c r="R37" s="3">
        <f t="shared" si="6"/>
        <v>9.0236857798027495E-2</v>
      </c>
      <c r="S37" s="9">
        <f t="shared" si="7"/>
        <v>11.081946162600746</v>
      </c>
    </row>
    <row r="38" spans="1:19" x14ac:dyDescent="0.25">
      <c r="A38" s="5">
        <v>5</v>
      </c>
      <c r="B38" s="6">
        <v>0.64583333333333337</v>
      </c>
      <c r="C38" s="5" t="s">
        <v>28</v>
      </c>
      <c r="D38" s="5">
        <v>5</v>
      </c>
      <c r="E38" s="5">
        <v>3</v>
      </c>
      <c r="F38" s="5" t="s">
        <v>55</v>
      </c>
      <c r="G38" s="2">
        <v>48.463566666666701</v>
      </c>
      <c r="H38" s="7">
        <f>1+COUNTIFS(A:A,A38,O:O,"&lt;"&amp;O38)</f>
        <v>8</v>
      </c>
      <c r="I38" s="2">
        <f>AVERAGEIF(A:A,A38,G:G)</f>
        <v>50.53347999999999</v>
      </c>
      <c r="J38" s="2">
        <f t="shared" si="0"/>
        <v>-2.0699133333332895</v>
      </c>
      <c r="K38" s="2">
        <f t="shared" si="1"/>
        <v>87.93008666666671</v>
      </c>
      <c r="L38" s="2">
        <f t="shared" si="2"/>
        <v>195.54786828166178</v>
      </c>
      <c r="M38" s="2">
        <f>SUMIF(A:A,A38,L:L)</f>
        <v>2596.4775581775093</v>
      </c>
      <c r="N38" s="3">
        <f t="shared" si="3"/>
        <v>7.5312751179300988E-2</v>
      </c>
      <c r="O38" s="8">
        <f t="shared" si="4"/>
        <v>13.27796401460953</v>
      </c>
      <c r="P38" s="3">
        <f t="shared" si="5"/>
        <v>7.5312751179300988E-2</v>
      </c>
      <c r="Q38" s="3">
        <f>IF(ISNUMBER(P38),SUMIF(A:A,A38,P:P),"")</f>
        <v>0.94549894395363265</v>
      </c>
      <c r="R38" s="3">
        <f t="shared" si="6"/>
        <v>7.9653977046635738E-2</v>
      </c>
      <c r="S38" s="9">
        <f t="shared" si="7"/>
        <v>12.554300953667648</v>
      </c>
    </row>
    <row r="39" spans="1:19" x14ac:dyDescent="0.25">
      <c r="A39" s="5">
        <v>5</v>
      </c>
      <c r="B39" s="6">
        <v>0.64583333333333337</v>
      </c>
      <c r="C39" s="5" t="s">
        <v>28</v>
      </c>
      <c r="D39" s="5">
        <v>5</v>
      </c>
      <c r="E39" s="5">
        <v>7</v>
      </c>
      <c r="F39" s="5" t="s">
        <v>59</v>
      </c>
      <c r="G39" s="2">
        <v>31.990766666666698</v>
      </c>
      <c r="H39" s="7">
        <f>1+COUNTIFS(A:A,A39,O:O,"&lt;"&amp;O39)</f>
        <v>9</v>
      </c>
      <c r="I39" s="2">
        <f>AVERAGEIF(A:A,A39,G:G)</f>
        <v>50.53347999999999</v>
      </c>
      <c r="J39" s="2">
        <f t="shared" si="0"/>
        <v>-18.542713333333293</v>
      </c>
      <c r="K39" s="2">
        <f t="shared" si="1"/>
        <v>71.457286666666704</v>
      </c>
      <c r="L39" s="2">
        <f t="shared" si="2"/>
        <v>72.7797094494276</v>
      </c>
      <c r="M39" s="2">
        <f>SUMIF(A:A,A39,L:L)</f>
        <v>2596.4775581775093</v>
      </c>
      <c r="N39" s="3">
        <f t="shared" si="3"/>
        <v>2.803017080590996E-2</v>
      </c>
      <c r="O39" s="8">
        <f t="shared" si="4"/>
        <v>35.675843965572881</v>
      </c>
      <c r="P39" s="3" t="str">
        <f t="shared" si="5"/>
        <v/>
      </c>
      <c r="Q39" s="3" t="str">
        <f>IF(ISNUMBER(P39),SUMIF(A:A,A39,P:P),"")</f>
        <v/>
      </c>
      <c r="R39" s="3" t="str">
        <f t="shared" si="6"/>
        <v/>
      </c>
      <c r="S39" s="9" t="str">
        <f t="shared" si="7"/>
        <v/>
      </c>
    </row>
    <row r="40" spans="1:19" x14ac:dyDescent="0.25">
      <c r="A40" s="5">
        <v>5</v>
      </c>
      <c r="B40" s="6">
        <v>0.64583333333333337</v>
      </c>
      <c r="C40" s="5" t="s">
        <v>28</v>
      </c>
      <c r="D40" s="5">
        <v>5</v>
      </c>
      <c r="E40" s="5">
        <v>10</v>
      </c>
      <c r="F40" s="5" t="s">
        <v>62</v>
      </c>
      <c r="G40" s="2">
        <v>31.036833333333401</v>
      </c>
      <c r="H40" s="7">
        <f>1+COUNTIFS(A:A,A40,O:O,"&lt;"&amp;O40)</f>
        <v>10</v>
      </c>
      <c r="I40" s="2">
        <f>AVERAGEIF(A:A,A40,G:G)</f>
        <v>50.53347999999999</v>
      </c>
      <c r="J40" s="2">
        <f t="shared" si="0"/>
        <v>-19.496646666666589</v>
      </c>
      <c r="K40" s="2">
        <f t="shared" si="1"/>
        <v>70.503353333333408</v>
      </c>
      <c r="L40" s="2">
        <f t="shared" si="2"/>
        <v>68.731059471939673</v>
      </c>
      <c r="M40" s="2">
        <f>SUMIF(A:A,A40,L:L)</f>
        <v>2596.4775581775093</v>
      </c>
      <c r="N40" s="3">
        <f t="shared" si="3"/>
        <v>2.6470885240457313E-2</v>
      </c>
      <c r="O40" s="8">
        <f t="shared" si="4"/>
        <v>37.777353908498299</v>
      </c>
      <c r="P40" s="3" t="str">
        <f t="shared" si="5"/>
        <v/>
      </c>
      <c r="Q40" s="3" t="str">
        <f>IF(ISNUMBER(P40),SUMIF(A:A,A40,P:P),"")</f>
        <v/>
      </c>
      <c r="R40" s="3" t="str">
        <f t="shared" si="6"/>
        <v/>
      </c>
      <c r="S40" s="9" t="str">
        <f t="shared" si="7"/>
        <v/>
      </c>
    </row>
    <row r="41" spans="1:19" x14ac:dyDescent="0.25">
      <c r="A41" s="5">
        <v>6</v>
      </c>
      <c r="B41" s="6">
        <v>0.65277777777777779</v>
      </c>
      <c r="C41" s="5" t="s">
        <v>21</v>
      </c>
      <c r="D41" s="5">
        <v>5</v>
      </c>
      <c r="E41" s="5">
        <v>3</v>
      </c>
      <c r="F41" s="5" t="s">
        <v>65</v>
      </c>
      <c r="G41" s="2">
        <v>61.1251999999999</v>
      </c>
      <c r="H41" s="7">
        <f>1+COUNTIFS(A:A,A41,O:O,"&lt;"&amp;O41)</f>
        <v>1</v>
      </c>
      <c r="I41" s="2">
        <f>AVERAGEIF(A:A,A41,G:G)</f>
        <v>50.799223809523774</v>
      </c>
      <c r="J41" s="2">
        <f t="shared" si="0"/>
        <v>10.325976190476126</v>
      </c>
      <c r="K41" s="2">
        <f t="shared" si="1"/>
        <v>100.32597619047613</v>
      </c>
      <c r="L41" s="2">
        <f t="shared" si="2"/>
        <v>411.39695326915677</v>
      </c>
      <c r="M41" s="2">
        <f>SUMIF(A:A,A41,L:L)</f>
        <v>1736.4576950786484</v>
      </c>
      <c r="N41" s="3">
        <f t="shared" si="3"/>
        <v>0.23691734871232989</v>
      </c>
      <c r="O41" s="8">
        <f t="shared" si="4"/>
        <v>4.2208812711905761</v>
      </c>
      <c r="P41" s="3">
        <f t="shared" si="5"/>
        <v>0.23691734871232989</v>
      </c>
      <c r="Q41" s="3">
        <f>IF(ISNUMBER(P41),SUMIF(A:A,A41,P:P),"")</f>
        <v>1</v>
      </c>
      <c r="R41" s="3">
        <f t="shared" si="6"/>
        <v>0.23691734871232989</v>
      </c>
      <c r="S41" s="9">
        <f t="shared" si="7"/>
        <v>4.2208812711905761</v>
      </c>
    </row>
    <row r="42" spans="1:19" x14ac:dyDescent="0.25">
      <c r="A42" s="5">
        <v>6</v>
      </c>
      <c r="B42" s="6">
        <v>0.65277777777777779</v>
      </c>
      <c r="C42" s="5" t="s">
        <v>21</v>
      </c>
      <c r="D42" s="5">
        <v>5</v>
      </c>
      <c r="E42" s="5">
        <v>1</v>
      </c>
      <c r="F42" s="5" t="s">
        <v>63</v>
      </c>
      <c r="G42" s="2">
        <v>57.234499999999997</v>
      </c>
      <c r="H42" s="7">
        <f>1+COUNTIFS(A:A,A42,O:O,"&lt;"&amp;O42)</f>
        <v>2</v>
      </c>
      <c r="I42" s="2">
        <f>AVERAGEIF(A:A,A42,G:G)</f>
        <v>50.799223809523774</v>
      </c>
      <c r="J42" s="2">
        <f t="shared" si="0"/>
        <v>6.4352761904762232</v>
      </c>
      <c r="K42" s="2">
        <f t="shared" si="1"/>
        <v>96.43527619047623</v>
      </c>
      <c r="L42" s="2">
        <f t="shared" si="2"/>
        <v>325.74555530956695</v>
      </c>
      <c r="M42" s="2">
        <f>SUMIF(A:A,A42,L:L)</f>
        <v>1736.4576950786484</v>
      </c>
      <c r="N42" s="3">
        <f t="shared" si="3"/>
        <v>0.1875919904255503</v>
      </c>
      <c r="O42" s="8">
        <f t="shared" si="4"/>
        <v>5.3307179999077325</v>
      </c>
      <c r="P42" s="3">
        <f t="shared" si="5"/>
        <v>0.1875919904255503</v>
      </c>
      <c r="Q42" s="3">
        <f>IF(ISNUMBER(P42),SUMIF(A:A,A42,P:P),"")</f>
        <v>1</v>
      </c>
      <c r="R42" s="3">
        <f t="shared" si="6"/>
        <v>0.1875919904255503</v>
      </c>
      <c r="S42" s="9">
        <f t="shared" si="7"/>
        <v>5.3307179999077325</v>
      </c>
    </row>
    <row r="43" spans="1:19" x14ac:dyDescent="0.25">
      <c r="A43" s="5">
        <v>6</v>
      </c>
      <c r="B43" s="6">
        <v>0.65277777777777779</v>
      </c>
      <c r="C43" s="5" t="s">
        <v>21</v>
      </c>
      <c r="D43" s="5">
        <v>5</v>
      </c>
      <c r="E43" s="5">
        <v>2</v>
      </c>
      <c r="F43" s="5" t="s">
        <v>64</v>
      </c>
      <c r="G43" s="2">
        <v>55.701066666666598</v>
      </c>
      <c r="H43" s="7">
        <f>1+COUNTIFS(A:A,A43,O:O,"&lt;"&amp;O43)</f>
        <v>3</v>
      </c>
      <c r="I43" s="2">
        <f>AVERAGEIF(A:A,A43,G:G)</f>
        <v>50.799223809523774</v>
      </c>
      <c r="J43" s="2">
        <f t="shared" si="0"/>
        <v>4.9018428571428245</v>
      </c>
      <c r="K43" s="2">
        <f t="shared" si="1"/>
        <v>94.901842857142825</v>
      </c>
      <c r="L43" s="2">
        <f t="shared" si="2"/>
        <v>297.11241575943728</v>
      </c>
      <c r="M43" s="2">
        <f>SUMIF(A:A,A43,L:L)</f>
        <v>1736.4576950786484</v>
      </c>
      <c r="N43" s="3">
        <f t="shared" si="3"/>
        <v>0.17110259386191401</v>
      </c>
      <c r="O43" s="8">
        <f t="shared" si="4"/>
        <v>5.8444467581072219</v>
      </c>
      <c r="P43" s="3">
        <f t="shared" si="5"/>
        <v>0.17110259386191401</v>
      </c>
      <c r="Q43" s="3">
        <f>IF(ISNUMBER(P43),SUMIF(A:A,A43,P:P),"")</f>
        <v>1</v>
      </c>
      <c r="R43" s="3">
        <f t="shared" si="6"/>
        <v>0.17110259386191401</v>
      </c>
      <c r="S43" s="9">
        <f t="shared" si="7"/>
        <v>5.8444467581072219</v>
      </c>
    </row>
    <row r="44" spans="1:19" x14ac:dyDescent="0.25">
      <c r="A44" s="5">
        <v>6</v>
      </c>
      <c r="B44" s="6">
        <v>0.65277777777777779</v>
      </c>
      <c r="C44" s="5" t="s">
        <v>21</v>
      </c>
      <c r="D44" s="5">
        <v>5</v>
      </c>
      <c r="E44" s="5">
        <v>4</v>
      </c>
      <c r="F44" s="5" t="s">
        <v>66</v>
      </c>
      <c r="G44" s="2">
        <v>54.773366666666604</v>
      </c>
      <c r="H44" s="7">
        <f>1+COUNTIFS(A:A,A44,O:O,"&lt;"&amp;O44)</f>
        <v>4</v>
      </c>
      <c r="I44" s="2">
        <f>AVERAGEIF(A:A,A44,G:G)</f>
        <v>50.799223809523774</v>
      </c>
      <c r="J44" s="2">
        <f t="shared" si="0"/>
        <v>3.9741428571428301</v>
      </c>
      <c r="K44" s="2">
        <f t="shared" si="1"/>
        <v>93.974142857142823</v>
      </c>
      <c r="L44" s="2">
        <f t="shared" si="2"/>
        <v>281.02638772755733</v>
      </c>
      <c r="M44" s="2">
        <f>SUMIF(A:A,A44,L:L)</f>
        <v>1736.4576950786484</v>
      </c>
      <c r="N44" s="3">
        <f t="shared" si="3"/>
        <v>0.16183889105045485</v>
      </c>
      <c r="O44" s="8">
        <f t="shared" si="4"/>
        <v>6.1789845043379605</v>
      </c>
      <c r="P44" s="3">
        <f t="shared" si="5"/>
        <v>0.16183889105045485</v>
      </c>
      <c r="Q44" s="3">
        <f>IF(ISNUMBER(P44),SUMIF(A:A,A44,P:P),"")</f>
        <v>1</v>
      </c>
      <c r="R44" s="3">
        <f t="shared" si="6"/>
        <v>0.16183889105045485</v>
      </c>
      <c r="S44" s="9">
        <f t="shared" si="7"/>
        <v>6.1789845043379605</v>
      </c>
    </row>
    <row r="45" spans="1:19" x14ac:dyDescent="0.25">
      <c r="A45" s="5">
        <v>6</v>
      </c>
      <c r="B45" s="6">
        <v>0.65277777777777779</v>
      </c>
      <c r="C45" s="5" t="s">
        <v>21</v>
      </c>
      <c r="D45" s="5">
        <v>5</v>
      </c>
      <c r="E45" s="5">
        <v>7</v>
      </c>
      <c r="F45" s="5" t="s">
        <v>69</v>
      </c>
      <c r="G45" s="2">
        <v>49.985399999999998</v>
      </c>
      <c r="H45" s="7">
        <f>1+COUNTIFS(A:A,A45,O:O,"&lt;"&amp;O45)</f>
        <v>5</v>
      </c>
      <c r="I45" s="2">
        <f>AVERAGEIF(A:A,A45,G:G)</f>
        <v>50.799223809523774</v>
      </c>
      <c r="J45" s="2">
        <f t="shared" si="0"/>
        <v>-0.81382380952377531</v>
      </c>
      <c r="K45" s="2">
        <f t="shared" si="1"/>
        <v>89.186176190476232</v>
      </c>
      <c r="L45" s="2">
        <f t="shared" si="2"/>
        <v>210.85497427078596</v>
      </c>
      <c r="M45" s="2">
        <f>SUMIF(A:A,A45,L:L)</f>
        <v>1736.4576950786484</v>
      </c>
      <c r="N45" s="3">
        <f t="shared" si="3"/>
        <v>0.12142822417636603</v>
      </c>
      <c r="O45" s="8">
        <f t="shared" si="4"/>
        <v>8.2353176683830078</v>
      </c>
      <c r="P45" s="3">
        <f t="shared" si="5"/>
        <v>0.12142822417636603</v>
      </c>
      <c r="Q45" s="3">
        <f>IF(ISNUMBER(P45),SUMIF(A:A,A45,P:P),"")</f>
        <v>1</v>
      </c>
      <c r="R45" s="3">
        <f t="shared" si="6"/>
        <v>0.12142822417636603</v>
      </c>
      <c r="S45" s="9">
        <f t="shared" si="7"/>
        <v>8.2353176683830078</v>
      </c>
    </row>
    <row r="46" spans="1:19" x14ac:dyDescent="0.25">
      <c r="A46" s="5">
        <v>6</v>
      </c>
      <c r="B46" s="6">
        <v>0.65277777777777779</v>
      </c>
      <c r="C46" s="5" t="s">
        <v>21</v>
      </c>
      <c r="D46" s="5">
        <v>5</v>
      </c>
      <c r="E46" s="5">
        <v>6</v>
      </c>
      <c r="F46" s="5" t="s">
        <v>68</v>
      </c>
      <c r="G46" s="2">
        <v>38.714233333333297</v>
      </c>
      <c r="H46" s="7">
        <f>1+COUNTIFS(A:A,A46,O:O,"&lt;"&amp;O46)</f>
        <v>6</v>
      </c>
      <c r="I46" s="2">
        <f>AVERAGEIF(A:A,A46,G:G)</f>
        <v>50.799223809523774</v>
      </c>
      <c r="J46" s="2">
        <f t="shared" si="0"/>
        <v>-12.084990476190477</v>
      </c>
      <c r="K46" s="2">
        <f t="shared" si="1"/>
        <v>77.915009523809516</v>
      </c>
      <c r="L46" s="2">
        <f t="shared" si="2"/>
        <v>107.22190564112309</v>
      </c>
      <c r="M46" s="2">
        <f>SUMIF(A:A,A46,L:L)</f>
        <v>1736.4576950786484</v>
      </c>
      <c r="N46" s="3">
        <f t="shared" si="3"/>
        <v>6.1747490851636756E-2</v>
      </c>
      <c r="O46" s="8">
        <f t="shared" si="4"/>
        <v>16.194990050733256</v>
      </c>
      <c r="P46" s="3">
        <f t="shared" si="5"/>
        <v>6.1747490851636756E-2</v>
      </c>
      <c r="Q46" s="3">
        <f>IF(ISNUMBER(P46),SUMIF(A:A,A46,P:P),"")</f>
        <v>1</v>
      </c>
      <c r="R46" s="3">
        <f t="shared" si="6"/>
        <v>6.1747490851636756E-2</v>
      </c>
      <c r="S46" s="9">
        <f t="shared" si="7"/>
        <v>16.194990050733256</v>
      </c>
    </row>
    <row r="47" spans="1:19" x14ac:dyDescent="0.25">
      <c r="A47" s="5">
        <v>6</v>
      </c>
      <c r="B47" s="6">
        <v>0.65277777777777779</v>
      </c>
      <c r="C47" s="5" t="s">
        <v>21</v>
      </c>
      <c r="D47" s="5">
        <v>5</v>
      </c>
      <c r="E47" s="5">
        <v>5</v>
      </c>
      <c r="F47" s="5" t="s">
        <v>67</v>
      </c>
      <c r="G47" s="2">
        <v>38.0608</v>
      </c>
      <c r="H47" s="7">
        <f>1+COUNTIFS(A:A,A47,O:O,"&lt;"&amp;O47)</f>
        <v>7</v>
      </c>
      <c r="I47" s="2">
        <f>AVERAGEIF(A:A,A47,G:G)</f>
        <v>50.799223809523774</v>
      </c>
      <c r="J47" s="2">
        <f t="shared" si="0"/>
        <v>-12.738423809523773</v>
      </c>
      <c r="K47" s="2">
        <f t="shared" si="1"/>
        <v>77.261576190476234</v>
      </c>
      <c r="L47" s="2">
        <f t="shared" si="2"/>
        <v>103.09950310102093</v>
      </c>
      <c r="M47" s="2">
        <f>SUMIF(A:A,A47,L:L)</f>
        <v>1736.4576950786484</v>
      </c>
      <c r="N47" s="3">
        <f t="shared" si="3"/>
        <v>5.9373460921748111E-2</v>
      </c>
      <c r="O47" s="8">
        <f t="shared" si="4"/>
        <v>16.842541844039726</v>
      </c>
      <c r="P47" s="3">
        <f t="shared" si="5"/>
        <v>5.9373460921748111E-2</v>
      </c>
      <c r="Q47" s="3">
        <f>IF(ISNUMBER(P47),SUMIF(A:A,A47,P:P),"")</f>
        <v>1</v>
      </c>
      <c r="R47" s="3">
        <f t="shared" si="6"/>
        <v>5.9373460921748111E-2</v>
      </c>
      <c r="S47" s="9">
        <f t="shared" si="7"/>
        <v>16.842541844039726</v>
      </c>
    </row>
    <row r="48" spans="1:19" x14ac:dyDescent="0.25">
      <c r="A48" s="5">
        <v>7</v>
      </c>
      <c r="B48" s="6">
        <v>0.66319444444444442</v>
      </c>
      <c r="C48" s="5" t="s">
        <v>48</v>
      </c>
      <c r="D48" s="5">
        <v>4</v>
      </c>
      <c r="E48" s="5">
        <v>5</v>
      </c>
      <c r="F48" s="5" t="s">
        <v>74</v>
      </c>
      <c r="G48" s="2">
        <v>66.54853333333331</v>
      </c>
      <c r="H48" s="7">
        <f>1+COUNTIFS(A:A,A48,O:O,"&lt;"&amp;O48)</f>
        <v>1</v>
      </c>
      <c r="I48" s="2">
        <f>AVERAGEIF(A:A,A48,G:G)</f>
        <v>48.174111111111102</v>
      </c>
      <c r="J48" s="2">
        <f t="shared" si="0"/>
        <v>18.374422222222208</v>
      </c>
      <c r="K48" s="2">
        <f t="shared" si="1"/>
        <v>108.37442222222221</v>
      </c>
      <c r="L48" s="2">
        <f t="shared" si="2"/>
        <v>666.78345186746606</v>
      </c>
      <c r="M48" s="2">
        <f>SUMIF(A:A,A48,L:L)</f>
        <v>2501.8600707627966</v>
      </c>
      <c r="N48" s="3">
        <f t="shared" si="3"/>
        <v>0.2665150859792767</v>
      </c>
      <c r="O48" s="8">
        <f t="shared" si="4"/>
        <v>3.7521328157677218</v>
      </c>
      <c r="P48" s="3">
        <f t="shared" si="5"/>
        <v>0.2665150859792767</v>
      </c>
      <c r="Q48" s="3">
        <f>IF(ISNUMBER(P48),SUMIF(A:A,A48,P:P),"")</f>
        <v>0.91477796012500168</v>
      </c>
      <c r="R48" s="3">
        <f t="shared" si="6"/>
        <v>0.29134401745190514</v>
      </c>
      <c r="S48" s="9">
        <f t="shared" si="7"/>
        <v>3.432368403326076</v>
      </c>
    </row>
    <row r="49" spans="1:19" x14ac:dyDescent="0.25">
      <c r="A49" s="5">
        <v>7</v>
      </c>
      <c r="B49" s="6">
        <v>0.66319444444444442</v>
      </c>
      <c r="C49" s="5" t="s">
        <v>48</v>
      </c>
      <c r="D49" s="5">
        <v>4</v>
      </c>
      <c r="E49" s="5">
        <v>2</v>
      </c>
      <c r="F49" s="5" t="s">
        <v>71</v>
      </c>
      <c r="G49" s="2">
        <v>65.718533333333397</v>
      </c>
      <c r="H49" s="7">
        <f>1+COUNTIFS(A:A,A49,O:O,"&lt;"&amp;O49)</f>
        <v>2</v>
      </c>
      <c r="I49" s="2">
        <f>AVERAGEIF(A:A,A49,G:G)</f>
        <v>48.174111111111102</v>
      </c>
      <c r="J49" s="2">
        <f t="shared" si="0"/>
        <v>17.544422222222295</v>
      </c>
      <c r="K49" s="2">
        <f t="shared" si="1"/>
        <v>107.54442222222229</v>
      </c>
      <c r="L49" s="2">
        <f t="shared" si="2"/>
        <v>634.39090468045629</v>
      </c>
      <c r="M49" s="2">
        <f>SUMIF(A:A,A49,L:L)</f>
        <v>2501.8600707627966</v>
      </c>
      <c r="N49" s="3">
        <f t="shared" si="3"/>
        <v>0.25356770032587622</v>
      </c>
      <c r="O49" s="8">
        <f t="shared" si="4"/>
        <v>3.9437199561096916</v>
      </c>
      <c r="P49" s="3">
        <f t="shared" si="5"/>
        <v>0.25356770032587622</v>
      </c>
      <c r="Q49" s="3">
        <f>IF(ISNUMBER(P49),SUMIF(A:A,A49,P:P),"")</f>
        <v>0.91477796012500168</v>
      </c>
      <c r="R49" s="3">
        <f t="shared" si="6"/>
        <v>0.27719043459598319</v>
      </c>
      <c r="S49" s="9">
        <f t="shared" si="7"/>
        <v>3.6076280967542851</v>
      </c>
    </row>
    <row r="50" spans="1:19" x14ac:dyDescent="0.25">
      <c r="A50" s="5">
        <v>7</v>
      </c>
      <c r="B50" s="6">
        <v>0.66319444444444442</v>
      </c>
      <c r="C50" s="5" t="s">
        <v>48</v>
      </c>
      <c r="D50" s="5">
        <v>4</v>
      </c>
      <c r="E50" s="5">
        <v>6</v>
      </c>
      <c r="F50" s="5" t="s">
        <v>75</v>
      </c>
      <c r="G50" s="2">
        <v>52.026499999999999</v>
      </c>
      <c r="H50" s="7">
        <f>1+COUNTIFS(A:A,A50,O:O,"&lt;"&amp;O50)</f>
        <v>3</v>
      </c>
      <c r="I50" s="2">
        <f>AVERAGEIF(A:A,A50,G:G)</f>
        <v>48.174111111111102</v>
      </c>
      <c r="J50" s="2">
        <f t="shared" si="0"/>
        <v>3.8523888888888962</v>
      </c>
      <c r="K50" s="2">
        <f t="shared" si="1"/>
        <v>93.852388888888896</v>
      </c>
      <c r="L50" s="2">
        <f t="shared" si="2"/>
        <v>278.98090352540879</v>
      </c>
      <c r="M50" s="2">
        <f>SUMIF(A:A,A50,L:L)</f>
        <v>2501.8600707627966</v>
      </c>
      <c r="N50" s="3">
        <f t="shared" si="3"/>
        <v>0.11150939526380059</v>
      </c>
      <c r="O50" s="8">
        <f t="shared" si="4"/>
        <v>8.9678542120533855</v>
      </c>
      <c r="P50" s="3">
        <f t="shared" si="5"/>
        <v>0.11150939526380059</v>
      </c>
      <c r="Q50" s="3">
        <f>IF(ISNUMBER(P50),SUMIF(A:A,A50,P:P),"")</f>
        <v>0.91477796012500168</v>
      </c>
      <c r="R50" s="3">
        <f t="shared" si="6"/>
        <v>0.12189777205450288</v>
      </c>
      <c r="S50" s="9">
        <f t="shared" si="7"/>
        <v>8.2035953828006019</v>
      </c>
    </row>
    <row r="51" spans="1:19" x14ac:dyDescent="0.25">
      <c r="A51" s="5">
        <v>7</v>
      </c>
      <c r="B51" s="6">
        <v>0.66319444444444442</v>
      </c>
      <c r="C51" s="5" t="s">
        <v>48</v>
      </c>
      <c r="D51" s="5">
        <v>4</v>
      </c>
      <c r="E51" s="5">
        <v>4</v>
      </c>
      <c r="F51" s="5" t="s">
        <v>73</v>
      </c>
      <c r="G51" s="2">
        <v>45.670633333333299</v>
      </c>
      <c r="H51" s="7">
        <f>1+COUNTIFS(A:A,A51,O:O,"&lt;"&amp;O51)</f>
        <v>4</v>
      </c>
      <c r="I51" s="2">
        <f>AVERAGEIF(A:A,A51,G:G)</f>
        <v>48.174111111111102</v>
      </c>
      <c r="J51" s="2">
        <f t="shared" si="0"/>
        <v>-2.5034777777778032</v>
      </c>
      <c r="K51" s="2">
        <f t="shared" si="1"/>
        <v>87.496522222222197</v>
      </c>
      <c r="L51" s="2">
        <f t="shared" si="2"/>
        <v>190.52650777911981</v>
      </c>
      <c r="M51" s="2">
        <f>SUMIF(A:A,A51,L:L)</f>
        <v>2501.8600707627966</v>
      </c>
      <c r="N51" s="3">
        <f t="shared" si="3"/>
        <v>7.6153942422938881E-2</v>
      </c>
      <c r="O51" s="8">
        <f t="shared" si="4"/>
        <v>13.131296531521167</v>
      </c>
      <c r="P51" s="3">
        <f t="shared" si="5"/>
        <v>7.6153942422938881E-2</v>
      </c>
      <c r="Q51" s="3">
        <f>IF(ISNUMBER(P51),SUMIF(A:A,A51,P:P),"")</f>
        <v>0.91477796012500168</v>
      </c>
      <c r="R51" s="3">
        <f t="shared" si="6"/>
        <v>8.3248554012530715E-2</v>
      </c>
      <c r="S51" s="9">
        <f t="shared" si="7"/>
        <v>12.012220654901444</v>
      </c>
    </row>
    <row r="52" spans="1:19" x14ac:dyDescent="0.25">
      <c r="A52" s="5">
        <v>7</v>
      </c>
      <c r="B52" s="6">
        <v>0.66319444444444442</v>
      </c>
      <c r="C52" s="5" t="s">
        <v>48</v>
      </c>
      <c r="D52" s="5">
        <v>4</v>
      </c>
      <c r="E52" s="5">
        <v>9</v>
      </c>
      <c r="F52" s="5" t="s">
        <v>78</v>
      </c>
      <c r="G52" s="2">
        <v>45.610800000000005</v>
      </c>
      <c r="H52" s="7">
        <f>1+COUNTIFS(A:A,A52,O:O,"&lt;"&amp;O52)</f>
        <v>5</v>
      </c>
      <c r="I52" s="2">
        <f>AVERAGEIF(A:A,A52,G:G)</f>
        <v>48.174111111111102</v>
      </c>
      <c r="J52" s="2">
        <f t="shared" si="0"/>
        <v>-2.5633111111110978</v>
      </c>
      <c r="K52" s="2">
        <f t="shared" si="1"/>
        <v>87.436688888888909</v>
      </c>
      <c r="L52" s="2">
        <f t="shared" si="2"/>
        <v>189.84374391063116</v>
      </c>
      <c r="M52" s="2">
        <f>SUMIF(A:A,A52,L:L)</f>
        <v>2501.8600707627966</v>
      </c>
      <c r="N52" s="3">
        <f t="shared" si="3"/>
        <v>7.5881039922728113E-2</v>
      </c>
      <c r="O52" s="8">
        <f t="shared" si="4"/>
        <v>13.178522606152068</v>
      </c>
      <c r="P52" s="3">
        <f t="shared" si="5"/>
        <v>7.5881039922728113E-2</v>
      </c>
      <c r="Q52" s="3">
        <f>IF(ISNUMBER(P52),SUMIF(A:A,A52,P:P),"")</f>
        <v>0.91477796012500168</v>
      </c>
      <c r="R52" s="3">
        <f t="shared" si="6"/>
        <v>8.2950227520084976E-2</v>
      </c>
      <c r="S52" s="9">
        <f t="shared" si="7"/>
        <v>12.055422027117009</v>
      </c>
    </row>
    <row r="53" spans="1:19" x14ac:dyDescent="0.25">
      <c r="A53" s="5">
        <v>7</v>
      </c>
      <c r="B53" s="6">
        <v>0.66319444444444442</v>
      </c>
      <c r="C53" s="5" t="s">
        <v>48</v>
      </c>
      <c r="D53" s="5">
        <v>4</v>
      </c>
      <c r="E53" s="5">
        <v>7</v>
      </c>
      <c r="F53" s="5" t="s">
        <v>76</v>
      </c>
      <c r="G53" s="2">
        <v>45.3468666666666</v>
      </c>
      <c r="H53" s="7">
        <f>1+COUNTIFS(A:A,A53,O:O,"&lt;"&amp;O53)</f>
        <v>6</v>
      </c>
      <c r="I53" s="2">
        <f>AVERAGEIF(A:A,A53,G:G)</f>
        <v>48.174111111111102</v>
      </c>
      <c r="J53" s="2">
        <f t="shared" si="0"/>
        <v>-2.8272444444445028</v>
      </c>
      <c r="K53" s="2">
        <f t="shared" si="1"/>
        <v>87.172755555555497</v>
      </c>
      <c r="L53" s="2">
        <f t="shared" si="2"/>
        <v>186.86105762471075</v>
      </c>
      <c r="M53" s="2">
        <f>SUMIF(A:A,A53,L:L)</f>
        <v>2501.8600707627966</v>
      </c>
      <c r="N53" s="3">
        <f t="shared" si="3"/>
        <v>7.4688852429599856E-2</v>
      </c>
      <c r="O53" s="8">
        <f t="shared" si="4"/>
        <v>13.388878895181566</v>
      </c>
      <c r="P53" s="3">
        <f t="shared" si="5"/>
        <v>7.4688852429599856E-2</v>
      </c>
      <c r="Q53" s="3">
        <f>IF(ISNUMBER(P53),SUMIF(A:A,A53,P:P),"")</f>
        <v>0.91477796012500168</v>
      </c>
      <c r="R53" s="3">
        <f t="shared" si="6"/>
        <v>8.1646974113143089E-2</v>
      </c>
      <c r="S53" s="9">
        <f t="shared" si="7"/>
        <v>12.24785132409488</v>
      </c>
    </row>
    <row r="54" spans="1:19" x14ac:dyDescent="0.25">
      <c r="A54" s="5">
        <v>7</v>
      </c>
      <c r="B54" s="6">
        <v>0.66319444444444442</v>
      </c>
      <c r="C54" s="5" t="s">
        <v>48</v>
      </c>
      <c r="D54" s="5">
        <v>4</v>
      </c>
      <c r="E54" s="5">
        <v>8</v>
      </c>
      <c r="F54" s="5" t="s">
        <v>77</v>
      </c>
      <c r="G54" s="2">
        <v>40.6841333333333</v>
      </c>
      <c r="H54" s="7">
        <f>1+COUNTIFS(A:A,A54,O:O,"&lt;"&amp;O54)</f>
        <v>7</v>
      </c>
      <c r="I54" s="2">
        <f>AVERAGEIF(A:A,A54,G:G)</f>
        <v>48.174111111111102</v>
      </c>
      <c r="J54" s="2">
        <f t="shared" si="0"/>
        <v>-7.4899777777778027</v>
      </c>
      <c r="K54" s="2">
        <f t="shared" si="1"/>
        <v>82.510022222222204</v>
      </c>
      <c r="L54" s="2">
        <f t="shared" si="2"/>
        <v>141.2598826627908</v>
      </c>
      <c r="M54" s="2">
        <f>SUMIF(A:A,A54,L:L)</f>
        <v>2501.8600707627966</v>
      </c>
      <c r="N54" s="3">
        <f t="shared" si="3"/>
        <v>5.6461943780781405E-2</v>
      </c>
      <c r="O54" s="8">
        <f t="shared" si="4"/>
        <v>17.711044520227471</v>
      </c>
      <c r="P54" s="3">
        <f t="shared" si="5"/>
        <v>5.6461943780781405E-2</v>
      </c>
      <c r="Q54" s="3">
        <f>IF(ISNUMBER(P54),SUMIF(A:A,A54,P:P),"")</f>
        <v>0.91477796012500168</v>
      </c>
      <c r="R54" s="3">
        <f t="shared" si="6"/>
        <v>6.1722020251850016E-2</v>
      </c>
      <c r="S54" s="9">
        <f t="shared" si="7"/>
        <v>16.201673177896776</v>
      </c>
    </row>
    <row r="55" spans="1:19" x14ac:dyDescent="0.25">
      <c r="A55" s="5">
        <v>7</v>
      </c>
      <c r="B55" s="6">
        <v>0.66319444444444442</v>
      </c>
      <c r="C55" s="5" t="s">
        <v>48</v>
      </c>
      <c r="D55" s="5">
        <v>4</v>
      </c>
      <c r="E55" s="5">
        <v>1</v>
      </c>
      <c r="F55" s="5" t="s">
        <v>70</v>
      </c>
      <c r="G55" s="2">
        <v>36.632100000000001</v>
      </c>
      <c r="H55" s="7">
        <f>1+COUNTIFS(A:A,A55,O:O,"&lt;"&amp;O55)</f>
        <v>8</v>
      </c>
      <c r="I55" s="2">
        <f>AVERAGEIF(A:A,A55,G:G)</f>
        <v>48.174111111111102</v>
      </c>
      <c r="J55" s="2">
        <f t="shared" si="0"/>
        <v>-11.542011111111101</v>
      </c>
      <c r="K55" s="2">
        <f t="shared" si="1"/>
        <v>78.457988888888906</v>
      </c>
      <c r="L55" s="2">
        <f t="shared" si="2"/>
        <v>110.77258693113092</v>
      </c>
      <c r="M55" s="2">
        <f>SUMIF(A:A,A55,L:L)</f>
        <v>2501.8600707627966</v>
      </c>
      <c r="N55" s="3">
        <f t="shared" si="3"/>
        <v>4.4276092106684956E-2</v>
      </c>
      <c r="O55" s="8">
        <f t="shared" si="4"/>
        <v>22.585552437429694</v>
      </c>
      <c r="P55" s="3" t="str">
        <f t="shared" si="5"/>
        <v/>
      </c>
      <c r="Q55" s="3" t="str">
        <f>IF(ISNUMBER(P55),SUMIF(A:A,A55,P:P),"")</f>
        <v/>
      </c>
      <c r="R55" s="3" t="str">
        <f t="shared" si="6"/>
        <v/>
      </c>
      <c r="S55" s="9" t="str">
        <f t="shared" si="7"/>
        <v/>
      </c>
    </row>
    <row r="56" spans="1:19" x14ac:dyDescent="0.25">
      <c r="A56" s="5">
        <v>7</v>
      </c>
      <c r="B56" s="6">
        <v>0.66319444444444442</v>
      </c>
      <c r="C56" s="5" t="s">
        <v>48</v>
      </c>
      <c r="D56" s="5">
        <v>4</v>
      </c>
      <c r="E56" s="5">
        <v>3</v>
      </c>
      <c r="F56" s="5" t="s">
        <v>72</v>
      </c>
      <c r="G56" s="2">
        <v>35.328900000000004</v>
      </c>
      <c r="H56" s="7">
        <f>1+COUNTIFS(A:A,A56,O:O,"&lt;"&amp;O56)</f>
        <v>9</v>
      </c>
      <c r="I56" s="2">
        <f>AVERAGEIF(A:A,A56,G:G)</f>
        <v>48.174111111111102</v>
      </c>
      <c r="J56" s="2">
        <f t="shared" si="0"/>
        <v>-12.845211111111098</v>
      </c>
      <c r="K56" s="2">
        <f t="shared" si="1"/>
        <v>77.154788888888902</v>
      </c>
      <c r="L56" s="2">
        <f t="shared" si="2"/>
        <v>102.44103178108189</v>
      </c>
      <c r="M56" s="2">
        <f>SUMIF(A:A,A56,L:L)</f>
        <v>2501.8600707627966</v>
      </c>
      <c r="N56" s="3">
        <f t="shared" si="3"/>
        <v>4.0945947768313222E-2</v>
      </c>
      <c r="O56" s="8">
        <f t="shared" si="4"/>
        <v>24.422441157263147</v>
      </c>
      <c r="P56" s="3" t="str">
        <f t="shared" si="5"/>
        <v/>
      </c>
      <c r="Q56" s="3" t="str">
        <f>IF(ISNUMBER(P56),SUMIF(A:A,A56,P:P),"")</f>
        <v/>
      </c>
      <c r="R56" s="3" t="str">
        <f t="shared" si="6"/>
        <v/>
      </c>
      <c r="S56" s="9" t="str">
        <f t="shared" si="7"/>
        <v/>
      </c>
    </row>
    <row r="57" spans="1:19" x14ac:dyDescent="0.25">
      <c r="A57" s="5">
        <v>8</v>
      </c>
      <c r="B57" s="6">
        <v>0.66666666666666663</v>
      </c>
      <c r="C57" s="5" t="s">
        <v>28</v>
      </c>
      <c r="D57" s="5">
        <v>6</v>
      </c>
      <c r="E57" s="5">
        <v>6</v>
      </c>
      <c r="F57" s="5" t="s">
        <v>83</v>
      </c>
      <c r="G57" s="2">
        <v>66.646199999999894</v>
      </c>
      <c r="H57" s="7">
        <f>1+COUNTIFS(A:A,A57,O:O,"&lt;"&amp;O57)</f>
        <v>1</v>
      </c>
      <c r="I57" s="2">
        <f>AVERAGEIF(A:A,A57,G:G)</f>
        <v>48.459796666666662</v>
      </c>
      <c r="J57" s="2">
        <f t="shared" si="0"/>
        <v>18.186403333333232</v>
      </c>
      <c r="K57" s="2">
        <f t="shared" si="1"/>
        <v>108.18640333333323</v>
      </c>
      <c r="L57" s="2">
        <f t="shared" si="2"/>
        <v>659.30364849766704</v>
      </c>
      <c r="M57" s="2">
        <f>SUMIF(A:A,A57,L:L)</f>
        <v>2929.9636548304416</v>
      </c>
      <c r="N57" s="3">
        <f t="shared" si="3"/>
        <v>0.22502110134052883</v>
      </c>
      <c r="O57" s="8">
        <f t="shared" si="4"/>
        <v>4.444027666928358</v>
      </c>
      <c r="P57" s="3">
        <f t="shared" si="5"/>
        <v>0.22502110134052883</v>
      </c>
      <c r="Q57" s="3">
        <f>IF(ISNUMBER(P57),SUMIF(A:A,A57,P:P),"")</f>
        <v>0.9055195416814722</v>
      </c>
      <c r="R57" s="3">
        <f t="shared" si="6"/>
        <v>0.24849944256606979</v>
      </c>
      <c r="S57" s="9">
        <f t="shared" si="7"/>
        <v>4.0241538961767489</v>
      </c>
    </row>
    <row r="58" spans="1:19" x14ac:dyDescent="0.25">
      <c r="A58" s="5">
        <v>8</v>
      </c>
      <c r="B58" s="6">
        <v>0.66666666666666663</v>
      </c>
      <c r="C58" s="5" t="s">
        <v>28</v>
      </c>
      <c r="D58" s="5">
        <v>6</v>
      </c>
      <c r="E58" s="5">
        <v>4</v>
      </c>
      <c r="F58" s="5" t="s">
        <v>81</v>
      </c>
      <c r="G58" s="2">
        <v>64.695800000000006</v>
      </c>
      <c r="H58" s="7">
        <f>1+COUNTIFS(A:A,A58,O:O,"&lt;"&amp;O58)</f>
        <v>2</v>
      </c>
      <c r="I58" s="2">
        <f>AVERAGEIF(A:A,A58,G:G)</f>
        <v>48.459796666666662</v>
      </c>
      <c r="J58" s="2">
        <f t="shared" si="0"/>
        <v>16.236003333333343</v>
      </c>
      <c r="K58" s="2">
        <f t="shared" si="1"/>
        <v>106.23600333333334</v>
      </c>
      <c r="L58" s="2">
        <f t="shared" si="2"/>
        <v>586.49268750873125</v>
      </c>
      <c r="M58" s="2">
        <f>SUMIF(A:A,A58,L:L)</f>
        <v>2929.9636548304416</v>
      </c>
      <c r="N58" s="3">
        <f t="shared" si="3"/>
        <v>0.20017063574895158</v>
      </c>
      <c r="O58" s="8">
        <f t="shared" si="4"/>
        <v>4.9957377427435068</v>
      </c>
      <c r="P58" s="3">
        <f t="shared" si="5"/>
        <v>0.20017063574895158</v>
      </c>
      <c r="Q58" s="3">
        <f>IF(ISNUMBER(P58),SUMIF(A:A,A58,P:P),"")</f>
        <v>0.9055195416814722</v>
      </c>
      <c r="R58" s="3">
        <f t="shared" si="6"/>
        <v>0.22105611920561302</v>
      </c>
      <c r="S58" s="9">
        <f t="shared" si="7"/>
        <v>4.5237381511699324</v>
      </c>
    </row>
    <row r="59" spans="1:19" x14ac:dyDescent="0.25">
      <c r="A59" s="5">
        <v>8</v>
      </c>
      <c r="B59" s="6">
        <v>0.66666666666666663</v>
      </c>
      <c r="C59" s="5" t="s">
        <v>28</v>
      </c>
      <c r="D59" s="5">
        <v>6</v>
      </c>
      <c r="E59" s="5">
        <v>8</v>
      </c>
      <c r="F59" s="5" t="s">
        <v>84</v>
      </c>
      <c r="G59" s="2">
        <v>61.130300000000005</v>
      </c>
      <c r="H59" s="7">
        <f>1+COUNTIFS(A:A,A59,O:O,"&lt;"&amp;O59)</f>
        <v>3</v>
      </c>
      <c r="I59" s="2">
        <f>AVERAGEIF(A:A,A59,G:G)</f>
        <v>48.459796666666662</v>
      </c>
      <c r="J59" s="2">
        <f t="shared" si="0"/>
        <v>12.670503333333343</v>
      </c>
      <c r="K59" s="2">
        <f t="shared" si="1"/>
        <v>102.67050333333334</v>
      </c>
      <c r="L59" s="2">
        <f t="shared" si="2"/>
        <v>473.53707052258403</v>
      </c>
      <c r="M59" s="2">
        <f>SUMIF(A:A,A59,L:L)</f>
        <v>2929.9636548304416</v>
      </c>
      <c r="N59" s="3">
        <f t="shared" si="3"/>
        <v>0.16161875241759197</v>
      </c>
      <c r="O59" s="8">
        <f t="shared" si="4"/>
        <v>6.187400812352462</v>
      </c>
      <c r="P59" s="3">
        <f t="shared" si="5"/>
        <v>0.16161875241759197</v>
      </c>
      <c r="Q59" s="3">
        <f>IF(ISNUMBER(P59),SUMIF(A:A,A59,P:P),"")</f>
        <v>0.9055195416814722</v>
      </c>
      <c r="R59" s="3">
        <f t="shared" si="6"/>
        <v>0.17848179412835177</v>
      </c>
      <c r="S59" s="9">
        <f t="shared" si="7"/>
        <v>5.6028123478009704</v>
      </c>
    </row>
    <row r="60" spans="1:19" x14ac:dyDescent="0.25">
      <c r="A60" s="5">
        <v>8</v>
      </c>
      <c r="B60" s="6">
        <v>0.66666666666666663</v>
      </c>
      <c r="C60" s="5" t="s">
        <v>28</v>
      </c>
      <c r="D60" s="5">
        <v>6</v>
      </c>
      <c r="E60" s="5">
        <v>10</v>
      </c>
      <c r="F60" s="5" t="s">
        <v>86</v>
      </c>
      <c r="G60" s="2">
        <v>57.606999999999999</v>
      </c>
      <c r="H60" s="7">
        <f>1+COUNTIFS(A:A,A60,O:O,"&lt;"&amp;O60)</f>
        <v>4</v>
      </c>
      <c r="I60" s="2">
        <f>AVERAGEIF(A:A,A60,G:G)</f>
        <v>48.459796666666662</v>
      </c>
      <c r="J60" s="2">
        <f t="shared" si="0"/>
        <v>9.1472033333333371</v>
      </c>
      <c r="K60" s="2">
        <f t="shared" si="1"/>
        <v>99.147203333333337</v>
      </c>
      <c r="L60" s="2">
        <f t="shared" si="2"/>
        <v>383.30545348304588</v>
      </c>
      <c r="M60" s="2">
        <f>SUMIF(A:A,A60,L:L)</f>
        <v>2929.9636548304416</v>
      </c>
      <c r="N60" s="3">
        <f t="shared" si="3"/>
        <v>0.13082259667320958</v>
      </c>
      <c r="O60" s="8">
        <f t="shared" si="4"/>
        <v>7.6439393914337757</v>
      </c>
      <c r="P60" s="3">
        <f t="shared" si="5"/>
        <v>0.13082259667320958</v>
      </c>
      <c r="Q60" s="3">
        <f>IF(ISNUMBER(P60),SUMIF(A:A,A60,P:P),"")</f>
        <v>0.9055195416814722</v>
      </c>
      <c r="R60" s="3">
        <f t="shared" si="6"/>
        <v>0.14447241682966139</v>
      </c>
      <c r="S60" s="9">
        <f t="shared" si="7"/>
        <v>6.9217364943720643</v>
      </c>
    </row>
    <row r="61" spans="1:19" x14ac:dyDescent="0.25">
      <c r="A61" s="5">
        <v>8</v>
      </c>
      <c r="B61" s="6">
        <v>0.66666666666666663</v>
      </c>
      <c r="C61" s="5" t="s">
        <v>28</v>
      </c>
      <c r="D61" s="5">
        <v>6</v>
      </c>
      <c r="E61" s="5">
        <v>2</v>
      </c>
      <c r="F61" s="5" t="s">
        <v>80</v>
      </c>
      <c r="G61" s="2">
        <v>46.2212666666667</v>
      </c>
      <c r="H61" s="7">
        <f>1+COUNTIFS(A:A,A61,O:O,"&lt;"&amp;O61)</f>
        <v>5</v>
      </c>
      <c r="I61" s="2">
        <f>AVERAGEIF(A:A,A61,G:G)</f>
        <v>48.459796666666662</v>
      </c>
      <c r="J61" s="2">
        <f t="shared" si="0"/>
        <v>-2.2385299999999617</v>
      </c>
      <c r="K61" s="2">
        <f t="shared" si="1"/>
        <v>87.761470000000031</v>
      </c>
      <c r="L61" s="2">
        <f t="shared" si="2"/>
        <v>193.57948435758698</v>
      </c>
      <c r="M61" s="2">
        <f>SUMIF(A:A,A61,L:L)</f>
        <v>2929.9636548304416</v>
      </c>
      <c r="N61" s="3">
        <f t="shared" si="3"/>
        <v>6.6068902949852293E-2</v>
      </c>
      <c r="O61" s="8">
        <f t="shared" si="4"/>
        <v>15.135713707234117</v>
      </c>
      <c r="P61" s="3">
        <f t="shared" si="5"/>
        <v>6.6068902949852293E-2</v>
      </c>
      <c r="Q61" s="3">
        <f>IF(ISNUMBER(P61),SUMIF(A:A,A61,P:P),"")</f>
        <v>0.9055195416814722</v>
      </c>
      <c r="R61" s="3">
        <f t="shared" si="6"/>
        <v>7.2962426439928618E-2</v>
      </c>
      <c r="S61" s="9">
        <f t="shared" si="7"/>
        <v>13.705684539196616</v>
      </c>
    </row>
    <row r="62" spans="1:19" x14ac:dyDescent="0.25">
      <c r="A62" s="5">
        <v>8</v>
      </c>
      <c r="B62" s="6">
        <v>0.66666666666666663</v>
      </c>
      <c r="C62" s="5" t="s">
        <v>28</v>
      </c>
      <c r="D62" s="5">
        <v>6</v>
      </c>
      <c r="E62" s="5">
        <v>5</v>
      </c>
      <c r="F62" s="5" t="s">
        <v>82</v>
      </c>
      <c r="G62" s="2">
        <v>46.1372</v>
      </c>
      <c r="H62" s="7">
        <f>1+COUNTIFS(A:A,A62,O:O,"&lt;"&amp;O62)</f>
        <v>6</v>
      </c>
      <c r="I62" s="2">
        <f>AVERAGEIF(A:A,A62,G:G)</f>
        <v>48.459796666666662</v>
      </c>
      <c r="J62" s="2">
        <f t="shared" si="0"/>
        <v>-2.3225966666666622</v>
      </c>
      <c r="K62" s="2">
        <f t="shared" si="1"/>
        <v>87.677403333333331</v>
      </c>
      <c r="L62" s="2">
        <f t="shared" si="2"/>
        <v>192.60552782181432</v>
      </c>
      <c r="M62" s="2">
        <f>SUMIF(A:A,A62,L:L)</f>
        <v>2929.9636548304416</v>
      </c>
      <c r="N62" s="3">
        <f t="shared" si="3"/>
        <v>6.5736490452459384E-2</v>
      </c>
      <c r="O62" s="8">
        <f t="shared" si="4"/>
        <v>15.21225111223727</v>
      </c>
      <c r="P62" s="3">
        <f t="shared" si="5"/>
        <v>6.5736490452459384E-2</v>
      </c>
      <c r="Q62" s="3">
        <f>IF(ISNUMBER(P62),SUMIF(A:A,A62,P:P),"")</f>
        <v>0.9055195416814722</v>
      </c>
      <c r="R62" s="3">
        <f t="shared" si="6"/>
        <v>7.2595330555089238E-2</v>
      </c>
      <c r="S62" s="9">
        <f t="shared" si="7"/>
        <v>13.774990655096559</v>
      </c>
    </row>
    <row r="63" spans="1:19" x14ac:dyDescent="0.25">
      <c r="A63" s="5">
        <v>8</v>
      </c>
      <c r="B63" s="6">
        <v>0.66666666666666663</v>
      </c>
      <c r="C63" s="5" t="s">
        <v>28</v>
      </c>
      <c r="D63" s="5">
        <v>6</v>
      </c>
      <c r="E63" s="5">
        <v>1</v>
      </c>
      <c r="F63" s="5" t="s">
        <v>79</v>
      </c>
      <c r="G63" s="2">
        <v>43.489600000000003</v>
      </c>
      <c r="H63" s="7">
        <f>1+COUNTIFS(A:A,A63,O:O,"&lt;"&amp;O63)</f>
        <v>7</v>
      </c>
      <c r="I63" s="2">
        <f>AVERAGEIF(A:A,A63,G:G)</f>
        <v>48.459796666666662</v>
      </c>
      <c r="J63" s="2">
        <f t="shared" ref="J63:J121" si="8">G63-I63</f>
        <v>-4.9701966666666593</v>
      </c>
      <c r="K63" s="2">
        <f t="shared" ref="K63:K121" si="9">90+J63</f>
        <v>85.029803333333348</v>
      </c>
      <c r="L63" s="2">
        <f t="shared" ref="L63:L121" si="10">EXP(0.06*K63)</f>
        <v>164.3154736740035</v>
      </c>
      <c r="M63" s="2">
        <f>SUMIF(A:A,A63,L:L)</f>
        <v>2929.9636548304416</v>
      </c>
      <c r="N63" s="3">
        <f t="shared" ref="N63:N121" si="11">L63/M63</f>
        <v>5.608106209887867E-2</v>
      </c>
      <c r="O63" s="8">
        <f t="shared" ref="O63:O121" si="12">1/N63</f>
        <v>17.831331336715088</v>
      </c>
      <c r="P63" s="3">
        <f t="shared" ref="P63:P121" si="13">IF(O63&gt;21,"",N63)</f>
        <v>5.608106209887867E-2</v>
      </c>
      <c r="Q63" s="3">
        <f>IF(ISNUMBER(P63),SUMIF(A:A,A63,P:P),"")</f>
        <v>0.9055195416814722</v>
      </c>
      <c r="R63" s="3">
        <f t="shared" ref="R63:R121" si="14">IFERROR(P63*(1/Q63),"")</f>
        <v>6.1932470275286325E-2</v>
      </c>
      <c r="S63" s="9">
        <f t="shared" ref="S63:S121" si="15">IFERROR(1/R63,"")</f>
        <v>16.146618979592716</v>
      </c>
    </row>
    <row r="64" spans="1:19" x14ac:dyDescent="0.25">
      <c r="A64" s="5">
        <v>8</v>
      </c>
      <c r="B64" s="6">
        <v>0.66666666666666663</v>
      </c>
      <c r="C64" s="5" t="s">
        <v>28</v>
      </c>
      <c r="D64" s="5">
        <v>6</v>
      </c>
      <c r="E64" s="5">
        <v>9</v>
      </c>
      <c r="F64" s="5" t="s">
        <v>85</v>
      </c>
      <c r="G64" s="2">
        <v>38.395499999999998</v>
      </c>
      <c r="H64" s="7">
        <f>1+COUNTIFS(A:A,A64,O:O,"&lt;"&amp;O64)</f>
        <v>8</v>
      </c>
      <c r="I64" s="2">
        <f>AVERAGEIF(A:A,A64,G:G)</f>
        <v>48.459796666666662</v>
      </c>
      <c r="J64" s="2">
        <f t="shared" si="8"/>
        <v>-10.064296666666664</v>
      </c>
      <c r="K64" s="2">
        <f t="shared" si="9"/>
        <v>79.935703333333336</v>
      </c>
      <c r="L64" s="2">
        <f t="shared" si="10"/>
        <v>121.04255766515097</v>
      </c>
      <c r="M64" s="2">
        <f>SUMIF(A:A,A64,L:L)</f>
        <v>2929.9636548304416</v>
      </c>
      <c r="N64" s="3">
        <f t="shared" si="11"/>
        <v>4.1311965582097217E-2</v>
      </c>
      <c r="O64" s="8">
        <f t="shared" si="12"/>
        <v>24.20606199462356</v>
      </c>
      <c r="P64" s="3" t="str">
        <f t="shared" si="13"/>
        <v/>
      </c>
      <c r="Q64" s="3" t="str">
        <f>IF(ISNUMBER(P64),SUMIF(A:A,A64,P:P),"")</f>
        <v/>
      </c>
      <c r="R64" s="3" t="str">
        <f t="shared" si="14"/>
        <v/>
      </c>
      <c r="S64" s="9" t="str">
        <f t="shared" si="15"/>
        <v/>
      </c>
    </row>
    <row r="65" spans="1:19" x14ac:dyDescent="0.25">
      <c r="A65" s="5">
        <v>8</v>
      </c>
      <c r="B65" s="6">
        <v>0.66666666666666663</v>
      </c>
      <c r="C65" s="5" t="s">
        <v>28</v>
      </c>
      <c r="D65" s="5">
        <v>6</v>
      </c>
      <c r="E65" s="5">
        <v>11</v>
      </c>
      <c r="F65" s="5" t="s">
        <v>87</v>
      </c>
      <c r="G65" s="2">
        <v>35.6976333333333</v>
      </c>
      <c r="H65" s="7">
        <f>1+COUNTIFS(A:A,A65,O:O,"&lt;"&amp;O65)</f>
        <v>9</v>
      </c>
      <c r="I65" s="2">
        <f>AVERAGEIF(A:A,A65,G:G)</f>
        <v>48.459796666666662</v>
      </c>
      <c r="J65" s="2">
        <f t="shared" si="8"/>
        <v>-12.762163333333362</v>
      </c>
      <c r="K65" s="2">
        <f t="shared" si="9"/>
        <v>77.237836666666638</v>
      </c>
      <c r="L65" s="2">
        <f t="shared" si="10"/>
        <v>102.95275565075166</v>
      </c>
      <c r="M65" s="2">
        <f>SUMIF(A:A,A65,L:L)</f>
        <v>2929.9636548304416</v>
      </c>
      <c r="N65" s="3">
        <f t="shared" si="11"/>
        <v>3.5137895134303154E-2</v>
      </c>
      <c r="O65" s="8">
        <f t="shared" si="12"/>
        <v>28.459302874512712</v>
      </c>
      <c r="P65" s="3" t="str">
        <f t="shared" si="13"/>
        <v/>
      </c>
      <c r="Q65" s="3" t="str">
        <f>IF(ISNUMBER(P65),SUMIF(A:A,A65,P:P),"")</f>
        <v/>
      </c>
      <c r="R65" s="3" t="str">
        <f t="shared" si="14"/>
        <v/>
      </c>
      <c r="S65" s="9" t="str">
        <f t="shared" si="15"/>
        <v/>
      </c>
    </row>
    <row r="66" spans="1:19" x14ac:dyDescent="0.25">
      <c r="A66" s="5">
        <v>8</v>
      </c>
      <c r="B66" s="6">
        <v>0.66666666666666663</v>
      </c>
      <c r="C66" s="5" t="s">
        <v>28</v>
      </c>
      <c r="D66" s="5">
        <v>6</v>
      </c>
      <c r="E66" s="5">
        <v>12</v>
      </c>
      <c r="F66" s="5" t="s">
        <v>88</v>
      </c>
      <c r="G66" s="2">
        <v>24.577466666666599</v>
      </c>
      <c r="H66" s="7">
        <f>1+COUNTIFS(A:A,A66,O:O,"&lt;"&amp;O66)</f>
        <v>10</v>
      </c>
      <c r="I66" s="2">
        <f>AVERAGEIF(A:A,A66,G:G)</f>
        <v>48.459796666666662</v>
      </c>
      <c r="J66" s="2">
        <f t="shared" si="8"/>
        <v>-23.882330000000064</v>
      </c>
      <c r="K66" s="2">
        <f t="shared" si="9"/>
        <v>66.117669999999933</v>
      </c>
      <c r="L66" s="2">
        <f t="shared" si="10"/>
        <v>52.828995649106808</v>
      </c>
      <c r="M66" s="2">
        <f>SUMIF(A:A,A66,L:L)</f>
        <v>2929.9636548304416</v>
      </c>
      <c r="N66" s="3">
        <f t="shared" si="11"/>
        <v>1.8030597602127611E-2</v>
      </c>
      <c r="O66" s="8">
        <f t="shared" si="12"/>
        <v>55.461278769928292</v>
      </c>
      <c r="P66" s="3" t="str">
        <f t="shared" si="13"/>
        <v/>
      </c>
      <c r="Q66" s="3" t="str">
        <f>IF(ISNUMBER(P66),SUMIF(A:A,A66,P:P),"")</f>
        <v/>
      </c>
      <c r="R66" s="3" t="str">
        <f t="shared" si="14"/>
        <v/>
      </c>
      <c r="S66" s="9" t="str">
        <f t="shared" si="15"/>
        <v/>
      </c>
    </row>
    <row r="67" spans="1:19" x14ac:dyDescent="0.25">
      <c r="A67" s="5">
        <v>9</v>
      </c>
      <c r="B67" s="6">
        <v>0.67708333333333337</v>
      </c>
      <c r="C67" s="5" t="s">
        <v>21</v>
      </c>
      <c r="D67" s="5">
        <v>6</v>
      </c>
      <c r="E67" s="5">
        <v>5</v>
      </c>
      <c r="F67" s="5" t="s">
        <v>93</v>
      </c>
      <c r="G67" s="2">
        <v>57.732066666666604</v>
      </c>
      <c r="H67" s="7">
        <f>1+COUNTIFS(A:A,A67,O:O,"&lt;"&amp;O67)</f>
        <v>1</v>
      </c>
      <c r="I67" s="2">
        <f>AVERAGEIF(A:A,A67,G:G)</f>
        <v>49.789237500000006</v>
      </c>
      <c r="J67" s="2">
        <f t="shared" si="8"/>
        <v>7.9428291666665984</v>
      </c>
      <c r="K67" s="2">
        <f t="shared" si="9"/>
        <v>97.942829166666598</v>
      </c>
      <c r="L67" s="2">
        <f t="shared" si="10"/>
        <v>356.58396925433988</v>
      </c>
      <c r="M67" s="2">
        <f>SUMIF(A:A,A67,L:L)</f>
        <v>1923.7836252333657</v>
      </c>
      <c r="N67" s="3">
        <f t="shared" si="11"/>
        <v>0.18535554860598435</v>
      </c>
      <c r="O67" s="8">
        <f t="shared" si="12"/>
        <v>5.3950367686360927</v>
      </c>
      <c r="P67" s="3">
        <f t="shared" si="13"/>
        <v>0.18535554860598435</v>
      </c>
      <c r="Q67" s="3">
        <f>IF(ISNUMBER(P67),SUMIF(A:A,A67,P:P),"")</f>
        <v>0.95466388910298605</v>
      </c>
      <c r="R67" s="3">
        <f t="shared" si="14"/>
        <v>0.19415791329464313</v>
      </c>
      <c r="S67" s="9">
        <f t="shared" si="15"/>
        <v>5.1504467833997385</v>
      </c>
    </row>
    <row r="68" spans="1:19" x14ac:dyDescent="0.25">
      <c r="A68" s="5">
        <v>9</v>
      </c>
      <c r="B68" s="6">
        <v>0.67708333333333337</v>
      </c>
      <c r="C68" s="5" t="s">
        <v>21</v>
      </c>
      <c r="D68" s="5">
        <v>6</v>
      </c>
      <c r="E68" s="5">
        <v>3</v>
      </c>
      <c r="F68" s="5" t="s">
        <v>91</v>
      </c>
      <c r="G68" s="2">
        <v>57.627333333333397</v>
      </c>
      <c r="H68" s="7">
        <f>1+COUNTIFS(A:A,A68,O:O,"&lt;"&amp;O68)</f>
        <v>2</v>
      </c>
      <c r="I68" s="2">
        <f>AVERAGEIF(A:A,A68,G:G)</f>
        <v>49.789237500000006</v>
      </c>
      <c r="J68" s="2">
        <f t="shared" si="8"/>
        <v>7.8380958333333908</v>
      </c>
      <c r="K68" s="2">
        <f t="shared" si="9"/>
        <v>97.838095833333398</v>
      </c>
      <c r="L68" s="2">
        <f t="shared" si="10"/>
        <v>354.35022137801286</v>
      </c>
      <c r="M68" s="2">
        <f>SUMIF(A:A,A68,L:L)</f>
        <v>1923.7836252333657</v>
      </c>
      <c r="N68" s="3">
        <f t="shared" si="11"/>
        <v>0.18419442640542708</v>
      </c>
      <c r="O68" s="8">
        <f t="shared" si="12"/>
        <v>5.4290459245434377</v>
      </c>
      <c r="P68" s="3">
        <f t="shared" si="13"/>
        <v>0.18419442640542708</v>
      </c>
      <c r="Q68" s="3">
        <f>IF(ISNUMBER(P68),SUMIF(A:A,A68,P:P),"")</f>
        <v>0.95466388910298605</v>
      </c>
      <c r="R68" s="3">
        <f t="shared" si="14"/>
        <v>0.19294165046768286</v>
      </c>
      <c r="S68" s="9">
        <f t="shared" si="15"/>
        <v>5.182914096443354</v>
      </c>
    </row>
    <row r="69" spans="1:19" x14ac:dyDescent="0.25">
      <c r="A69" s="5">
        <v>9</v>
      </c>
      <c r="B69" s="6">
        <v>0.67708333333333337</v>
      </c>
      <c r="C69" s="5" t="s">
        <v>21</v>
      </c>
      <c r="D69" s="5">
        <v>6</v>
      </c>
      <c r="E69" s="5">
        <v>4</v>
      </c>
      <c r="F69" s="5" t="s">
        <v>92</v>
      </c>
      <c r="G69" s="2">
        <v>53.862866666666697</v>
      </c>
      <c r="H69" s="7">
        <f>1+COUNTIFS(A:A,A69,O:O,"&lt;"&amp;O69)</f>
        <v>3</v>
      </c>
      <c r="I69" s="2">
        <f>AVERAGEIF(A:A,A69,G:G)</f>
        <v>49.789237500000006</v>
      </c>
      <c r="J69" s="2">
        <f t="shared" si="8"/>
        <v>4.0736291666666915</v>
      </c>
      <c r="K69" s="2">
        <f t="shared" si="9"/>
        <v>94.073629166666692</v>
      </c>
      <c r="L69" s="2">
        <f t="shared" si="10"/>
        <v>282.70890103456429</v>
      </c>
      <c r="M69" s="2">
        <f>SUMIF(A:A,A69,L:L)</f>
        <v>1923.7836252333657</v>
      </c>
      <c r="N69" s="3">
        <f t="shared" si="11"/>
        <v>0.14695462489980915</v>
      </c>
      <c r="O69" s="8">
        <f t="shared" si="12"/>
        <v>6.8048215609531235</v>
      </c>
      <c r="P69" s="3">
        <f t="shared" si="13"/>
        <v>0.14695462489980915</v>
      </c>
      <c r="Q69" s="3">
        <f>IF(ISNUMBER(P69),SUMIF(A:A,A69,P:P),"")</f>
        <v>0.95466388910298605</v>
      </c>
      <c r="R69" s="3">
        <f t="shared" si="14"/>
        <v>0.1539333650064941</v>
      </c>
      <c r="S69" s="9">
        <f t="shared" si="15"/>
        <v>6.4963174160313608</v>
      </c>
    </row>
    <row r="70" spans="1:19" x14ac:dyDescent="0.25">
      <c r="A70" s="5">
        <v>9</v>
      </c>
      <c r="B70" s="6">
        <v>0.67708333333333337</v>
      </c>
      <c r="C70" s="5" t="s">
        <v>21</v>
      </c>
      <c r="D70" s="5">
        <v>6</v>
      </c>
      <c r="E70" s="5">
        <v>1</v>
      </c>
      <c r="F70" s="5" t="s">
        <v>89</v>
      </c>
      <c r="G70" s="2">
        <v>53.552233333333398</v>
      </c>
      <c r="H70" s="7">
        <f>1+COUNTIFS(A:A,A70,O:O,"&lt;"&amp;O70)</f>
        <v>4</v>
      </c>
      <c r="I70" s="2">
        <f>AVERAGEIF(A:A,A70,G:G)</f>
        <v>49.789237500000006</v>
      </c>
      <c r="J70" s="2">
        <f t="shared" si="8"/>
        <v>3.7629958333333917</v>
      </c>
      <c r="K70" s="2">
        <f t="shared" si="9"/>
        <v>93.762995833333392</v>
      </c>
      <c r="L70" s="2">
        <f t="shared" si="10"/>
        <v>277.48857190107447</v>
      </c>
      <c r="M70" s="2">
        <f>SUMIF(A:A,A70,L:L)</f>
        <v>1923.7836252333657</v>
      </c>
      <c r="N70" s="3">
        <f t="shared" si="11"/>
        <v>0.14424105094844725</v>
      </c>
      <c r="O70" s="8">
        <f t="shared" si="12"/>
        <v>6.9328391149715554</v>
      </c>
      <c r="P70" s="3">
        <f t="shared" si="13"/>
        <v>0.14424105094844725</v>
      </c>
      <c r="Q70" s="3">
        <f>IF(ISNUMBER(P70),SUMIF(A:A,A70,P:P),"")</f>
        <v>0.95466388910298605</v>
      </c>
      <c r="R70" s="3">
        <f t="shared" si="14"/>
        <v>0.15109092592155959</v>
      </c>
      <c r="S70" s="9">
        <f t="shared" si="15"/>
        <v>6.6185311520240484</v>
      </c>
    </row>
    <row r="71" spans="1:19" x14ac:dyDescent="0.25">
      <c r="A71" s="5">
        <v>9</v>
      </c>
      <c r="B71" s="6">
        <v>0.67708333333333337</v>
      </c>
      <c r="C71" s="5" t="s">
        <v>21</v>
      </c>
      <c r="D71" s="5">
        <v>6</v>
      </c>
      <c r="E71" s="5">
        <v>2</v>
      </c>
      <c r="F71" s="5" t="s">
        <v>90</v>
      </c>
      <c r="G71" s="2">
        <v>47.833133333333301</v>
      </c>
      <c r="H71" s="7">
        <f>1+COUNTIFS(A:A,A71,O:O,"&lt;"&amp;O71)</f>
        <v>5</v>
      </c>
      <c r="I71" s="2">
        <f>AVERAGEIF(A:A,A71,G:G)</f>
        <v>49.789237500000006</v>
      </c>
      <c r="J71" s="2">
        <f t="shared" si="8"/>
        <v>-1.9561041666667052</v>
      </c>
      <c r="K71" s="2">
        <f t="shared" si="9"/>
        <v>88.043895833333295</v>
      </c>
      <c r="L71" s="2">
        <f t="shared" si="10"/>
        <v>196.88774618279942</v>
      </c>
      <c r="M71" s="2">
        <f>SUMIF(A:A,A71,L:L)</f>
        <v>1923.7836252333657</v>
      </c>
      <c r="N71" s="3">
        <f t="shared" si="11"/>
        <v>0.10234401811114066</v>
      </c>
      <c r="O71" s="8">
        <f t="shared" si="12"/>
        <v>9.7709667692942084</v>
      </c>
      <c r="P71" s="3">
        <f t="shared" si="13"/>
        <v>0.10234401811114066</v>
      </c>
      <c r="Q71" s="3">
        <f>IF(ISNUMBER(P71),SUMIF(A:A,A71,P:P),"")</f>
        <v>0.95466388910298605</v>
      </c>
      <c r="R71" s="3">
        <f t="shared" si="14"/>
        <v>0.10720424149205472</v>
      </c>
      <c r="S71" s="9">
        <f t="shared" si="15"/>
        <v>9.3279891362704479</v>
      </c>
    </row>
    <row r="72" spans="1:19" x14ac:dyDescent="0.25">
      <c r="A72" s="5">
        <v>9</v>
      </c>
      <c r="B72" s="6">
        <v>0.67708333333333337</v>
      </c>
      <c r="C72" s="5" t="s">
        <v>21</v>
      </c>
      <c r="D72" s="5">
        <v>6</v>
      </c>
      <c r="E72" s="5">
        <v>7</v>
      </c>
      <c r="F72" s="5" t="s">
        <v>95</v>
      </c>
      <c r="G72" s="2">
        <v>47.229766666666698</v>
      </c>
      <c r="H72" s="7">
        <f>1+COUNTIFS(A:A,A72,O:O,"&lt;"&amp;O72)</f>
        <v>6</v>
      </c>
      <c r="I72" s="2">
        <f>AVERAGEIF(A:A,A72,G:G)</f>
        <v>49.789237500000006</v>
      </c>
      <c r="J72" s="2">
        <f t="shared" si="8"/>
        <v>-2.5594708333333074</v>
      </c>
      <c r="K72" s="2">
        <f t="shared" si="9"/>
        <v>87.440529166666693</v>
      </c>
      <c r="L72" s="2">
        <f t="shared" si="10"/>
        <v>189.88749211325452</v>
      </c>
      <c r="M72" s="2">
        <f>SUMIF(A:A,A72,L:L)</f>
        <v>1923.7836252333657</v>
      </c>
      <c r="N72" s="3">
        <f t="shared" si="11"/>
        <v>9.8705223197967554E-2</v>
      </c>
      <c r="O72" s="8">
        <f t="shared" si="12"/>
        <v>10.131176118150869</v>
      </c>
      <c r="P72" s="3">
        <f t="shared" si="13"/>
        <v>9.8705223197967554E-2</v>
      </c>
      <c r="Q72" s="3">
        <f>IF(ISNUMBER(P72),SUMIF(A:A,A72,P:P),"")</f>
        <v>0.95466388910298605</v>
      </c>
      <c r="R72" s="3">
        <f t="shared" si="14"/>
        <v>0.10339264355197535</v>
      </c>
      <c r="S72" s="9">
        <f t="shared" si="15"/>
        <v>9.671867994141202</v>
      </c>
    </row>
    <row r="73" spans="1:19" x14ac:dyDescent="0.25">
      <c r="A73" s="5">
        <v>9</v>
      </c>
      <c r="B73" s="6">
        <v>0.67708333333333337</v>
      </c>
      <c r="C73" s="5" t="s">
        <v>21</v>
      </c>
      <c r="D73" s="5">
        <v>6</v>
      </c>
      <c r="E73" s="5">
        <v>6</v>
      </c>
      <c r="F73" s="5" t="s">
        <v>94</v>
      </c>
      <c r="G73" s="2">
        <v>46.2139666666667</v>
      </c>
      <c r="H73" s="7">
        <f>1+COUNTIFS(A:A,A73,O:O,"&lt;"&amp;O73)</f>
        <v>7</v>
      </c>
      <c r="I73" s="2">
        <f>AVERAGEIF(A:A,A73,G:G)</f>
        <v>49.789237500000006</v>
      </c>
      <c r="J73" s="2">
        <f t="shared" si="8"/>
        <v>-3.5752708333333061</v>
      </c>
      <c r="K73" s="2">
        <f t="shared" si="9"/>
        <v>86.424729166666694</v>
      </c>
      <c r="L73" s="2">
        <f t="shared" si="10"/>
        <v>178.65985559388059</v>
      </c>
      <c r="M73" s="2">
        <f>SUMIF(A:A,A73,L:L)</f>
        <v>1923.7836252333657</v>
      </c>
      <c r="N73" s="3">
        <f t="shared" si="11"/>
        <v>9.2868996934209871E-2</v>
      </c>
      <c r="O73" s="8">
        <f t="shared" si="12"/>
        <v>10.767856152343485</v>
      </c>
      <c r="P73" s="3">
        <f t="shared" si="13"/>
        <v>9.2868996934209871E-2</v>
      </c>
      <c r="Q73" s="3">
        <f>IF(ISNUMBER(P73),SUMIF(A:A,A73,P:P),"")</f>
        <v>0.95466388910298605</v>
      </c>
      <c r="R73" s="3">
        <f t="shared" si="14"/>
        <v>9.7279260265590153E-2</v>
      </c>
      <c r="S73" s="9">
        <f t="shared" si="15"/>
        <v>10.279683431697746</v>
      </c>
    </row>
    <row r="74" spans="1:19" x14ac:dyDescent="0.25">
      <c r="A74" s="5">
        <v>9</v>
      </c>
      <c r="B74" s="6">
        <v>0.67708333333333337</v>
      </c>
      <c r="C74" s="5" t="s">
        <v>21</v>
      </c>
      <c r="D74" s="5">
        <v>6</v>
      </c>
      <c r="E74" s="5">
        <v>8</v>
      </c>
      <c r="F74" s="5" t="s">
        <v>96</v>
      </c>
      <c r="G74" s="2">
        <v>34.262533333333302</v>
      </c>
      <c r="H74" s="7">
        <f>1+COUNTIFS(A:A,A74,O:O,"&lt;"&amp;O74)</f>
        <v>8</v>
      </c>
      <c r="I74" s="2">
        <f>AVERAGEIF(A:A,A74,G:G)</f>
        <v>49.789237500000006</v>
      </c>
      <c r="J74" s="2">
        <f t="shared" si="8"/>
        <v>-15.526704166666704</v>
      </c>
      <c r="K74" s="2">
        <f t="shared" si="9"/>
        <v>74.473295833333296</v>
      </c>
      <c r="L74" s="2">
        <f t="shared" si="10"/>
        <v>87.216867775439809</v>
      </c>
      <c r="M74" s="2">
        <f>SUMIF(A:A,A74,L:L)</f>
        <v>1923.7836252333657</v>
      </c>
      <c r="N74" s="3">
        <f t="shared" si="11"/>
        <v>4.533611089701417E-2</v>
      </c>
      <c r="O74" s="8">
        <f t="shared" si="12"/>
        <v>22.0574720727944</v>
      </c>
      <c r="P74" s="3" t="str">
        <f t="shared" si="13"/>
        <v/>
      </c>
      <c r="Q74" s="3" t="str">
        <f>IF(ISNUMBER(P74),SUMIF(A:A,A74,P:P),"")</f>
        <v/>
      </c>
      <c r="R74" s="3" t="str">
        <f t="shared" si="14"/>
        <v/>
      </c>
      <c r="S74" s="9" t="str">
        <f t="shared" si="15"/>
        <v/>
      </c>
    </row>
    <row r="75" spans="1:19" x14ac:dyDescent="0.25">
      <c r="A75" s="5">
        <v>10</v>
      </c>
      <c r="B75" s="6">
        <v>0.68194444444444446</v>
      </c>
      <c r="C75" s="5" t="s">
        <v>97</v>
      </c>
      <c r="D75" s="5">
        <v>1</v>
      </c>
      <c r="E75" s="5">
        <v>2</v>
      </c>
      <c r="F75" s="5" t="s">
        <v>99</v>
      </c>
      <c r="G75" s="2">
        <v>70.796833333333396</v>
      </c>
      <c r="H75" s="7">
        <f>1+COUNTIFS(A:A,A75,O:O,"&lt;"&amp;O75)</f>
        <v>1</v>
      </c>
      <c r="I75" s="2">
        <f>AVERAGEIF(A:A,A75,G:G)</f>
        <v>51.006461904761906</v>
      </c>
      <c r="J75" s="2">
        <f t="shared" si="8"/>
        <v>19.79037142857149</v>
      </c>
      <c r="K75" s="2">
        <f t="shared" si="9"/>
        <v>109.79037142857149</v>
      </c>
      <c r="L75" s="2">
        <f t="shared" si="10"/>
        <v>725.90727458776496</v>
      </c>
      <c r="M75" s="2">
        <f>SUMIF(A:A,A75,L:L)</f>
        <v>2279.5418799714707</v>
      </c>
      <c r="N75" s="3">
        <f t="shared" si="11"/>
        <v>0.31844436856621822</v>
      </c>
      <c r="O75" s="8">
        <f t="shared" si="12"/>
        <v>3.1402659262038646</v>
      </c>
      <c r="P75" s="3">
        <f t="shared" si="13"/>
        <v>0.31844436856621822</v>
      </c>
      <c r="Q75" s="3">
        <f>IF(ISNUMBER(P75),SUMIF(A:A,A75,P:P),"")</f>
        <v>0.94251311220108147</v>
      </c>
      <c r="R75" s="3">
        <f t="shared" si="14"/>
        <v>0.3378673086282532</v>
      </c>
      <c r="S75" s="9">
        <f t="shared" si="15"/>
        <v>2.9597418112454155</v>
      </c>
    </row>
    <row r="76" spans="1:19" x14ac:dyDescent="0.25">
      <c r="A76" s="5">
        <v>10</v>
      </c>
      <c r="B76" s="6">
        <v>0.68194444444444446</v>
      </c>
      <c r="C76" s="5" t="s">
        <v>97</v>
      </c>
      <c r="D76" s="5">
        <v>1</v>
      </c>
      <c r="E76" s="5">
        <v>1</v>
      </c>
      <c r="F76" s="5" t="s">
        <v>98</v>
      </c>
      <c r="G76" s="2">
        <v>68.524766666666608</v>
      </c>
      <c r="H76" s="7">
        <f>1+COUNTIFS(A:A,A76,O:O,"&lt;"&amp;O76)</f>
        <v>2</v>
      </c>
      <c r="I76" s="2">
        <f>AVERAGEIF(A:A,A76,G:G)</f>
        <v>51.006461904761906</v>
      </c>
      <c r="J76" s="2">
        <f t="shared" si="8"/>
        <v>17.518304761904702</v>
      </c>
      <c r="K76" s="2">
        <f t="shared" si="9"/>
        <v>107.5183047619047</v>
      </c>
      <c r="L76" s="2">
        <f t="shared" si="10"/>
        <v>633.39756243430099</v>
      </c>
      <c r="M76" s="2">
        <f>SUMIF(A:A,A76,L:L)</f>
        <v>2279.5418799714707</v>
      </c>
      <c r="N76" s="3">
        <f t="shared" si="11"/>
        <v>0.27786177915811233</v>
      </c>
      <c r="O76" s="8">
        <f t="shared" si="12"/>
        <v>3.5989116712268934</v>
      </c>
      <c r="P76" s="3">
        <f t="shared" si="13"/>
        <v>0.27786177915811233</v>
      </c>
      <c r="Q76" s="3">
        <f>IF(ISNUMBER(P76),SUMIF(A:A,A76,P:P),"")</f>
        <v>0.94251311220108147</v>
      </c>
      <c r="R76" s="3">
        <f t="shared" si="14"/>
        <v>0.2948094573551478</v>
      </c>
      <c r="S76" s="9">
        <f t="shared" si="15"/>
        <v>3.392021439784854</v>
      </c>
    </row>
    <row r="77" spans="1:19" x14ac:dyDescent="0.25">
      <c r="A77" s="5">
        <v>10</v>
      </c>
      <c r="B77" s="6">
        <v>0.68194444444444446</v>
      </c>
      <c r="C77" s="5" t="s">
        <v>97</v>
      </c>
      <c r="D77" s="5">
        <v>1</v>
      </c>
      <c r="E77" s="5">
        <v>4</v>
      </c>
      <c r="F77" s="5" t="s">
        <v>101</v>
      </c>
      <c r="G77" s="2">
        <v>56.0865333333333</v>
      </c>
      <c r="H77" s="7">
        <f>1+COUNTIFS(A:A,A77,O:O,"&lt;"&amp;O77)</f>
        <v>3</v>
      </c>
      <c r="I77" s="2">
        <f>AVERAGEIF(A:A,A77,G:G)</f>
        <v>51.006461904761906</v>
      </c>
      <c r="J77" s="2">
        <f t="shared" si="8"/>
        <v>5.0800714285713937</v>
      </c>
      <c r="K77" s="2">
        <f t="shared" si="9"/>
        <v>95.080071428571387</v>
      </c>
      <c r="L77" s="2">
        <f t="shared" si="10"/>
        <v>300.30669998545739</v>
      </c>
      <c r="M77" s="2">
        <f>SUMIF(A:A,A77,L:L)</f>
        <v>2279.5418799714707</v>
      </c>
      <c r="N77" s="3">
        <f t="shared" si="11"/>
        <v>0.13173993538965637</v>
      </c>
      <c r="O77" s="8">
        <f t="shared" si="12"/>
        <v>7.59071269499435</v>
      </c>
      <c r="P77" s="3">
        <f t="shared" si="13"/>
        <v>0.13173993538965637</v>
      </c>
      <c r="Q77" s="3">
        <f>IF(ISNUMBER(P77),SUMIF(A:A,A77,P:P),"")</f>
        <v>0.94251311220108147</v>
      </c>
      <c r="R77" s="3">
        <f t="shared" si="14"/>
        <v>0.13977517520366356</v>
      </c>
      <c r="S77" s="9">
        <f t="shared" si="15"/>
        <v>7.1543462459833824</v>
      </c>
    </row>
    <row r="78" spans="1:19" x14ac:dyDescent="0.25">
      <c r="A78" s="5">
        <v>10</v>
      </c>
      <c r="B78" s="6">
        <v>0.68194444444444446</v>
      </c>
      <c r="C78" s="5" t="s">
        <v>97</v>
      </c>
      <c r="D78" s="5">
        <v>1</v>
      </c>
      <c r="E78" s="5">
        <v>3</v>
      </c>
      <c r="F78" s="5" t="s">
        <v>100</v>
      </c>
      <c r="G78" s="2">
        <v>54.246766666666701</v>
      </c>
      <c r="H78" s="7">
        <f>1+COUNTIFS(A:A,A78,O:O,"&lt;"&amp;O78)</f>
        <v>4</v>
      </c>
      <c r="I78" s="2">
        <f>AVERAGEIF(A:A,A78,G:G)</f>
        <v>51.006461904761906</v>
      </c>
      <c r="J78" s="2">
        <f t="shared" si="8"/>
        <v>3.2403047619047953</v>
      </c>
      <c r="K78" s="2">
        <f t="shared" si="9"/>
        <v>93.240304761904795</v>
      </c>
      <c r="L78" s="2">
        <f t="shared" si="10"/>
        <v>268.92116929721163</v>
      </c>
      <c r="M78" s="2">
        <f>SUMIF(A:A,A78,L:L)</f>
        <v>2279.5418799714707</v>
      </c>
      <c r="N78" s="3">
        <f t="shared" si="11"/>
        <v>0.11797158528211699</v>
      </c>
      <c r="O78" s="8">
        <f t="shared" si="12"/>
        <v>8.4766174635070151</v>
      </c>
      <c r="P78" s="3">
        <f t="shared" si="13"/>
        <v>0.11797158528211699</v>
      </c>
      <c r="Q78" s="3">
        <f>IF(ISNUMBER(P78),SUMIF(A:A,A78,P:P),"")</f>
        <v>0.94251311220108147</v>
      </c>
      <c r="R78" s="3">
        <f t="shared" si="14"/>
        <v>0.12516704940752932</v>
      </c>
      <c r="S78" s="9">
        <f t="shared" si="15"/>
        <v>7.9893231064680341</v>
      </c>
    </row>
    <row r="79" spans="1:19" x14ac:dyDescent="0.25">
      <c r="A79" s="5">
        <v>10</v>
      </c>
      <c r="B79" s="6">
        <v>0.68194444444444446</v>
      </c>
      <c r="C79" s="5" t="s">
        <v>97</v>
      </c>
      <c r="D79" s="5">
        <v>1</v>
      </c>
      <c r="E79" s="5">
        <v>7</v>
      </c>
      <c r="F79" s="5" t="s">
        <v>104</v>
      </c>
      <c r="G79" s="2">
        <v>50.897633333333303</v>
      </c>
      <c r="H79" s="7">
        <f>1+COUNTIFS(A:A,A79,O:O,"&lt;"&amp;O79)</f>
        <v>5</v>
      </c>
      <c r="I79" s="2">
        <f>AVERAGEIF(A:A,A79,G:G)</f>
        <v>51.006461904761906</v>
      </c>
      <c r="J79" s="2">
        <f t="shared" si="8"/>
        <v>-0.10882857142860303</v>
      </c>
      <c r="K79" s="2">
        <f t="shared" si="9"/>
        <v>89.891171428571397</v>
      </c>
      <c r="L79" s="2">
        <f t="shared" si="10"/>
        <v>219.96540537988025</v>
      </c>
      <c r="M79" s="2">
        <f>SUMIF(A:A,A79,L:L)</f>
        <v>2279.5418799714707</v>
      </c>
      <c r="N79" s="3">
        <f t="shared" si="11"/>
        <v>9.6495443804977696E-2</v>
      </c>
      <c r="O79" s="8">
        <f t="shared" si="12"/>
        <v>10.363183592595853</v>
      </c>
      <c r="P79" s="3">
        <f t="shared" si="13"/>
        <v>9.6495443804977696E-2</v>
      </c>
      <c r="Q79" s="3">
        <f>IF(ISNUMBER(P79),SUMIF(A:A,A79,P:P),"")</f>
        <v>0.94251311220108147</v>
      </c>
      <c r="R79" s="3">
        <f t="shared" si="14"/>
        <v>0.10238100940540631</v>
      </c>
      <c r="S79" s="9">
        <f t="shared" si="15"/>
        <v>9.7674364201687016</v>
      </c>
    </row>
    <row r="80" spans="1:19" x14ac:dyDescent="0.25">
      <c r="A80" s="5">
        <v>10</v>
      </c>
      <c r="B80" s="6">
        <v>0.68194444444444446</v>
      </c>
      <c r="C80" s="5" t="s">
        <v>97</v>
      </c>
      <c r="D80" s="5">
        <v>1</v>
      </c>
      <c r="E80" s="5">
        <v>5</v>
      </c>
      <c r="F80" s="5" t="s">
        <v>102</v>
      </c>
      <c r="G80" s="2">
        <v>37.538933333333304</v>
      </c>
      <c r="H80" s="7">
        <f>1+COUNTIFS(A:A,A80,O:O,"&lt;"&amp;O80)</f>
        <v>6</v>
      </c>
      <c r="I80" s="2">
        <f>AVERAGEIF(A:A,A80,G:G)</f>
        <v>51.006461904761906</v>
      </c>
      <c r="J80" s="2">
        <f t="shared" si="8"/>
        <v>-13.467528571428602</v>
      </c>
      <c r="K80" s="2">
        <f t="shared" si="9"/>
        <v>76.532471428571398</v>
      </c>
      <c r="L80" s="2">
        <f t="shared" si="10"/>
        <v>98.686512508053681</v>
      </c>
      <c r="M80" s="2">
        <f>SUMIF(A:A,A80,L:L)</f>
        <v>2279.5418799714707</v>
      </c>
      <c r="N80" s="3">
        <f t="shared" si="11"/>
        <v>4.3292256823677565E-2</v>
      </c>
      <c r="O80" s="8">
        <f t="shared" si="12"/>
        <v>23.098818896710327</v>
      </c>
      <c r="P80" s="3" t="str">
        <f t="shared" si="13"/>
        <v/>
      </c>
      <c r="Q80" s="3" t="str">
        <f>IF(ISNUMBER(P80),SUMIF(A:A,A80,P:P),"")</f>
        <v/>
      </c>
      <c r="R80" s="3" t="str">
        <f t="shared" si="14"/>
        <v/>
      </c>
      <c r="S80" s="9" t="str">
        <f t="shared" si="15"/>
        <v/>
      </c>
    </row>
    <row r="81" spans="1:19" x14ac:dyDescent="0.25">
      <c r="A81" s="5">
        <v>10</v>
      </c>
      <c r="B81" s="6">
        <v>0.68194444444444446</v>
      </c>
      <c r="C81" s="5" t="s">
        <v>97</v>
      </c>
      <c r="D81" s="5">
        <v>1</v>
      </c>
      <c r="E81" s="5">
        <v>6</v>
      </c>
      <c r="F81" s="5" t="s">
        <v>103</v>
      </c>
      <c r="G81" s="2">
        <v>18.953766666666699</v>
      </c>
      <c r="H81" s="7">
        <f>1+COUNTIFS(A:A,A81,O:O,"&lt;"&amp;O81)</f>
        <v>7</v>
      </c>
      <c r="I81" s="2">
        <f>AVERAGEIF(A:A,A81,G:G)</f>
        <v>51.006461904761906</v>
      </c>
      <c r="J81" s="2">
        <f t="shared" si="8"/>
        <v>-32.052695238095211</v>
      </c>
      <c r="K81" s="2">
        <f t="shared" si="9"/>
        <v>57.947304761904789</v>
      </c>
      <c r="L81" s="2">
        <f t="shared" si="10"/>
        <v>32.357255778802028</v>
      </c>
      <c r="M81" s="2">
        <f>SUMIF(A:A,A81,L:L)</f>
        <v>2279.5418799714707</v>
      </c>
      <c r="N81" s="3">
        <f t="shared" si="11"/>
        <v>1.419463097524095E-2</v>
      </c>
      <c r="O81" s="8">
        <f t="shared" si="12"/>
        <v>70.449172066836724</v>
      </c>
      <c r="P81" s="3" t="str">
        <f t="shared" si="13"/>
        <v/>
      </c>
      <c r="Q81" s="3" t="str">
        <f>IF(ISNUMBER(P81),SUMIF(A:A,A81,P:P),"")</f>
        <v/>
      </c>
      <c r="R81" s="3" t="str">
        <f t="shared" si="14"/>
        <v/>
      </c>
      <c r="S81" s="9" t="str">
        <f t="shared" si="15"/>
        <v/>
      </c>
    </row>
    <row r="82" spans="1:19" x14ac:dyDescent="0.25">
      <c r="A82" s="5">
        <v>11</v>
      </c>
      <c r="B82" s="6">
        <v>0.6875</v>
      </c>
      <c r="C82" s="5" t="s">
        <v>28</v>
      </c>
      <c r="D82" s="5">
        <v>7</v>
      </c>
      <c r="E82" s="5">
        <v>2</v>
      </c>
      <c r="F82" s="5" t="s">
        <v>106</v>
      </c>
      <c r="G82" s="2">
        <v>72.523466666666607</v>
      </c>
      <c r="H82" s="7">
        <f>1+COUNTIFS(A:A,A82,O:O,"&lt;"&amp;O82)</f>
        <v>1</v>
      </c>
      <c r="I82" s="2">
        <f>AVERAGEIF(A:A,A82,G:G)</f>
        <v>50.997478787878777</v>
      </c>
      <c r="J82" s="2">
        <f t="shared" si="8"/>
        <v>21.525987878787831</v>
      </c>
      <c r="K82" s="2">
        <f t="shared" si="9"/>
        <v>111.52598787878783</v>
      </c>
      <c r="L82" s="2">
        <f t="shared" si="10"/>
        <v>805.57738819108545</v>
      </c>
      <c r="M82" s="2">
        <f>SUMIF(A:A,A82,L:L)</f>
        <v>3240.8495011973805</v>
      </c>
      <c r="N82" s="3">
        <f t="shared" si="11"/>
        <v>0.24856982340384914</v>
      </c>
      <c r="O82" s="8">
        <f t="shared" si="12"/>
        <v>4.0230144846476756</v>
      </c>
      <c r="P82" s="3">
        <f t="shared" si="13"/>
        <v>0.24856982340384914</v>
      </c>
      <c r="Q82" s="3">
        <f>IF(ISNUMBER(P82),SUMIF(A:A,A82,P:P),"")</f>
        <v>0.9129945522797136</v>
      </c>
      <c r="R82" s="3">
        <f t="shared" si="14"/>
        <v>0.27225772901183198</v>
      </c>
      <c r="S82" s="9">
        <f t="shared" si="15"/>
        <v>3.672990308225708</v>
      </c>
    </row>
    <row r="83" spans="1:19" x14ac:dyDescent="0.25">
      <c r="A83" s="5">
        <v>11</v>
      </c>
      <c r="B83" s="6">
        <v>0.6875</v>
      </c>
      <c r="C83" s="5" t="s">
        <v>28</v>
      </c>
      <c r="D83" s="5">
        <v>7</v>
      </c>
      <c r="E83" s="5">
        <v>4</v>
      </c>
      <c r="F83" s="5" t="s">
        <v>108</v>
      </c>
      <c r="G83" s="2">
        <v>67.544600000000003</v>
      </c>
      <c r="H83" s="7">
        <f>1+COUNTIFS(A:A,A83,O:O,"&lt;"&amp;O83)</f>
        <v>2</v>
      </c>
      <c r="I83" s="2">
        <f>AVERAGEIF(A:A,A83,G:G)</f>
        <v>50.997478787878777</v>
      </c>
      <c r="J83" s="2">
        <f t="shared" si="8"/>
        <v>16.547121212121226</v>
      </c>
      <c r="K83" s="2">
        <f t="shared" si="9"/>
        <v>106.54712121212123</v>
      </c>
      <c r="L83" s="2">
        <f t="shared" si="10"/>
        <v>597.54361247225484</v>
      </c>
      <c r="M83" s="2">
        <f>SUMIF(A:A,A83,L:L)</f>
        <v>3240.8495011973805</v>
      </c>
      <c r="N83" s="3">
        <f t="shared" si="11"/>
        <v>0.1843786983170565</v>
      </c>
      <c r="O83" s="8">
        <f t="shared" si="12"/>
        <v>5.4236200229616873</v>
      </c>
      <c r="P83" s="3">
        <f t="shared" si="13"/>
        <v>0.1843786983170565</v>
      </c>
      <c r="Q83" s="3">
        <f>IF(ISNUMBER(P83),SUMIF(A:A,A83,P:P),"")</f>
        <v>0.9129945522797136</v>
      </c>
      <c r="R83" s="3">
        <f t="shared" si="14"/>
        <v>0.2019493959264814</v>
      </c>
      <c r="S83" s="9">
        <f t="shared" si="15"/>
        <v>4.9517355345991954</v>
      </c>
    </row>
    <row r="84" spans="1:19" x14ac:dyDescent="0.25">
      <c r="A84" s="5">
        <v>11</v>
      </c>
      <c r="B84" s="6">
        <v>0.6875</v>
      </c>
      <c r="C84" s="5" t="s">
        <v>28</v>
      </c>
      <c r="D84" s="5">
        <v>7</v>
      </c>
      <c r="E84" s="5">
        <v>7</v>
      </c>
      <c r="F84" s="5" t="s">
        <v>19</v>
      </c>
      <c r="G84" s="2">
        <v>58.881666666666597</v>
      </c>
      <c r="H84" s="7">
        <f>1+COUNTIFS(A:A,A84,O:O,"&lt;"&amp;O84)</f>
        <v>3</v>
      </c>
      <c r="I84" s="2">
        <f>AVERAGEIF(A:A,A84,G:G)</f>
        <v>50.997478787878777</v>
      </c>
      <c r="J84" s="2">
        <f t="shared" si="8"/>
        <v>7.8841878787878201</v>
      </c>
      <c r="K84" s="2">
        <f t="shared" si="9"/>
        <v>97.884187878787827</v>
      </c>
      <c r="L84" s="2">
        <f t="shared" si="10"/>
        <v>355.33154127444635</v>
      </c>
      <c r="M84" s="2">
        <f>SUMIF(A:A,A84,L:L)</f>
        <v>3240.8495011973805</v>
      </c>
      <c r="N84" s="3">
        <f t="shared" si="11"/>
        <v>0.10964148169890758</v>
      </c>
      <c r="O84" s="8">
        <f t="shared" si="12"/>
        <v>9.1206355888746025</v>
      </c>
      <c r="P84" s="3">
        <f t="shared" si="13"/>
        <v>0.10964148169890758</v>
      </c>
      <c r="Q84" s="3">
        <f>IF(ISNUMBER(P84),SUMIF(A:A,A84,P:P),"")</f>
        <v>0.9129945522797136</v>
      </c>
      <c r="R84" s="3">
        <f t="shared" si="14"/>
        <v>0.12008996266750646</v>
      </c>
      <c r="S84" s="9">
        <f t="shared" si="15"/>
        <v>8.3270906059709908</v>
      </c>
    </row>
    <row r="85" spans="1:19" x14ac:dyDescent="0.25">
      <c r="A85" s="5">
        <v>11</v>
      </c>
      <c r="B85" s="6">
        <v>0.6875</v>
      </c>
      <c r="C85" s="5" t="s">
        <v>28</v>
      </c>
      <c r="D85" s="5">
        <v>7</v>
      </c>
      <c r="E85" s="5">
        <v>11</v>
      </c>
      <c r="F85" s="5" t="s">
        <v>113</v>
      </c>
      <c r="G85" s="2">
        <v>57.357666666666695</v>
      </c>
      <c r="H85" s="7">
        <f>1+COUNTIFS(A:A,A85,O:O,"&lt;"&amp;O85)</f>
        <v>4</v>
      </c>
      <c r="I85" s="2">
        <f>AVERAGEIF(A:A,A85,G:G)</f>
        <v>50.997478787878777</v>
      </c>
      <c r="J85" s="2">
        <f t="shared" si="8"/>
        <v>6.3601878787879187</v>
      </c>
      <c r="K85" s="2">
        <f t="shared" si="9"/>
        <v>96.360187878787912</v>
      </c>
      <c r="L85" s="2">
        <f t="shared" si="10"/>
        <v>324.28127526855457</v>
      </c>
      <c r="M85" s="2">
        <f>SUMIF(A:A,A85,L:L)</f>
        <v>3240.8495011973805</v>
      </c>
      <c r="N85" s="3">
        <f t="shared" si="11"/>
        <v>0.10006057829860472</v>
      </c>
      <c r="O85" s="8">
        <f t="shared" si="12"/>
        <v>9.9939458376480754</v>
      </c>
      <c r="P85" s="3">
        <f t="shared" si="13"/>
        <v>0.10006057829860472</v>
      </c>
      <c r="Q85" s="3">
        <f>IF(ISNUMBER(P85),SUMIF(A:A,A85,P:P),"")</f>
        <v>0.9129945522797136</v>
      </c>
      <c r="R85" s="3">
        <f t="shared" si="14"/>
        <v>0.1095960299530344</v>
      </c>
      <c r="S85" s="9">
        <f t="shared" si="15"/>
        <v>9.1244181055512126</v>
      </c>
    </row>
    <row r="86" spans="1:19" x14ac:dyDescent="0.25">
      <c r="A86" s="5">
        <v>11</v>
      </c>
      <c r="B86" s="6">
        <v>0.6875</v>
      </c>
      <c r="C86" s="5" t="s">
        <v>28</v>
      </c>
      <c r="D86" s="5">
        <v>7</v>
      </c>
      <c r="E86" s="5">
        <v>5</v>
      </c>
      <c r="F86" s="5" t="s">
        <v>109</v>
      </c>
      <c r="G86" s="2">
        <v>55.829599999999999</v>
      </c>
      <c r="H86" s="7">
        <f>1+COUNTIFS(A:A,A86,O:O,"&lt;"&amp;O86)</f>
        <v>5</v>
      </c>
      <c r="I86" s="2">
        <f>AVERAGEIF(A:A,A86,G:G)</f>
        <v>50.997478787878777</v>
      </c>
      <c r="J86" s="2">
        <f t="shared" si="8"/>
        <v>4.8321212121212227</v>
      </c>
      <c r="K86" s="2">
        <f t="shared" si="9"/>
        <v>94.832121212121223</v>
      </c>
      <c r="L86" s="2">
        <f t="shared" si="10"/>
        <v>295.87210188694695</v>
      </c>
      <c r="M86" s="2">
        <f>SUMIF(A:A,A86,L:L)</f>
        <v>3240.8495011973805</v>
      </c>
      <c r="N86" s="3">
        <f t="shared" si="11"/>
        <v>9.1294613272733763E-2</v>
      </c>
      <c r="O86" s="8">
        <f t="shared" si="12"/>
        <v>10.953548781816924</v>
      </c>
      <c r="P86" s="3">
        <f t="shared" si="13"/>
        <v>9.1294613272733763E-2</v>
      </c>
      <c r="Q86" s="3">
        <f>IF(ISNUMBER(P86),SUMIF(A:A,A86,P:P),"")</f>
        <v>0.9129945522797136</v>
      </c>
      <c r="R86" s="3">
        <f t="shared" si="14"/>
        <v>9.9994696621983667E-2</v>
      </c>
      <c r="S86" s="9">
        <f t="shared" si="15"/>
        <v>10.000530365928944</v>
      </c>
    </row>
    <row r="87" spans="1:19" x14ac:dyDescent="0.25">
      <c r="A87" s="5">
        <v>11</v>
      </c>
      <c r="B87" s="6">
        <v>0.6875</v>
      </c>
      <c r="C87" s="5" t="s">
        <v>28</v>
      </c>
      <c r="D87" s="5">
        <v>7</v>
      </c>
      <c r="E87" s="5">
        <v>3</v>
      </c>
      <c r="F87" s="5" t="s">
        <v>107</v>
      </c>
      <c r="G87" s="2">
        <v>49.420966666666601</v>
      </c>
      <c r="H87" s="7">
        <f>1+COUNTIFS(A:A,A87,O:O,"&lt;"&amp;O87)</f>
        <v>6</v>
      </c>
      <c r="I87" s="2">
        <f>AVERAGEIF(A:A,A87,G:G)</f>
        <v>50.997478787878777</v>
      </c>
      <c r="J87" s="2">
        <f t="shared" si="8"/>
        <v>-1.5765121212121755</v>
      </c>
      <c r="K87" s="2">
        <f t="shared" si="9"/>
        <v>88.423487878787824</v>
      </c>
      <c r="L87" s="2">
        <f t="shared" si="10"/>
        <v>201.42342265989416</v>
      </c>
      <c r="M87" s="2">
        <f>SUMIF(A:A,A87,L:L)</f>
        <v>3240.8495011973805</v>
      </c>
      <c r="N87" s="3">
        <f t="shared" si="11"/>
        <v>6.2151427453041322E-2</v>
      </c>
      <c r="O87" s="8">
        <f t="shared" si="12"/>
        <v>16.089735038757599</v>
      </c>
      <c r="P87" s="3">
        <f t="shared" si="13"/>
        <v>6.2151427453041322E-2</v>
      </c>
      <c r="Q87" s="3">
        <f>IF(ISNUMBER(P87),SUMIF(A:A,A87,P:P),"")</f>
        <v>0.9129945522797136</v>
      </c>
      <c r="R87" s="3">
        <f t="shared" si="14"/>
        <v>6.807425881989275E-2</v>
      </c>
      <c r="S87" s="9">
        <f t="shared" si="15"/>
        <v>14.689840438009714</v>
      </c>
    </row>
    <row r="88" spans="1:19" x14ac:dyDescent="0.25">
      <c r="A88" s="5">
        <v>11</v>
      </c>
      <c r="B88" s="6">
        <v>0.6875</v>
      </c>
      <c r="C88" s="5" t="s">
        <v>28</v>
      </c>
      <c r="D88" s="5">
        <v>7</v>
      </c>
      <c r="E88" s="5">
        <v>1</v>
      </c>
      <c r="F88" s="5" t="s">
        <v>105</v>
      </c>
      <c r="G88" s="2">
        <v>49.401000000000003</v>
      </c>
      <c r="H88" s="7">
        <f>1+COUNTIFS(A:A,A88,O:O,"&lt;"&amp;O88)</f>
        <v>7</v>
      </c>
      <c r="I88" s="2">
        <f>AVERAGEIF(A:A,A88,G:G)</f>
        <v>50.997478787878777</v>
      </c>
      <c r="J88" s="2">
        <f t="shared" si="8"/>
        <v>-1.5964787878787732</v>
      </c>
      <c r="K88" s="2">
        <f t="shared" si="9"/>
        <v>88.403521212121234</v>
      </c>
      <c r="L88" s="2">
        <f t="shared" si="10"/>
        <v>201.18226188369644</v>
      </c>
      <c r="M88" s="2">
        <f>SUMIF(A:A,A88,L:L)</f>
        <v>3240.8495011973805</v>
      </c>
      <c r="N88" s="3">
        <f t="shared" si="11"/>
        <v>6.2077014625136602E-2</v>
      </c>
      <c r="O88" s="8">
        <f t="shared" si="12"/>
        <v>16.10902209197209</v>
      </c>
      <c r="P88" s="3">
        <f t="shared" si="13"/>
        <v>6.2077014625136602E-2</v>
      </c>
      <c r="Q88" s="3">
        <f>IF(ISNUMBER(P88),SUMIF(A:A,A88,P:P),"")</f>
        <v>0.9129945522797136</v>
      </c>
      <c r="R88" s="3">
        <f t="shared" si="14"/>
        <v>6.7992754688549456E-2</v>
      </c>
      <c r="S88" s="9">
        <f t="shared" si="15"/>
        <v>14.707449412524072</v>
      </c>
    </row>
    <row r="89" spans="1:19" x14ac:dyDescent="0.25">
      <c r="A89" s="5">
        <v>11</v>
      </c>
      <c r="B89" s="6">
        <v>0.6875</v>
      </c>
      <c r="C89" s="5" t="s">
        <v>28</v>
      </c>
      <c r="D89" s="5">
        <v>7</v>
      </c>
      <c r="E89" s="5">
        <v>10</v>
      </c>
      <c r="F89" s="5" t="s">
        <v>112</v>
      </c>
      <c r="G89" s="2">
        <v>47.329266666666697</v>
      </c>
      <c r="H89" s="7">
        <f>1+COUNTIFS(A:A,A89,O:O,"&lt;"&amp;O89)</f>
        <v>8</v>
      </c>
      <c r="I89" s="2">
        <f>AVERAGEIF(A:A,A89,G:G)</f>
        <v>50.997478787878777</v>
      </c>
      <c r="J89" s="2">
        <f t="shared" si="8"/>
        <v>-3.6682121212120791</v>
      </c>
      <c r="K89" s="2">
        <f t="shared" si="9"/>
        <v>86.331787878787921</v>
      </c>
      <c r="L89" s="2">
        <f t="shared" si="10"/>
        <v>177.66633571475663</v>
      </c>
      <c r="M89" s="2">
        <f>SUMIF(A:A,A89,L:L)</f>
        <v>3240.8495011973805</v>
      </c>
      <c r="N89" s="3">
        <f t="shared" si="11"/>
        <v>5.4820915210383923E-2</v>
      </c>
      <c r="O89" s="8">
        <f t="shared" si="12"/>
        <v>18.241213160384902</v>
      </c>
      <c r="P89" s="3">
        <f t="shared" si="13"/>
        <v>5.4820915210383923E-2</v>
      </c>
      <c r="Q89" s="3">
        <f>IF(ISNUMBER(P89),SUMIF(A:A,A89,P:P),"")</f>
        <v>0.9129945522797136</v>
      </c>
      <c r="R89" s="3">
        <f t="shared" si="14"/>
        <v>6.0045172310719847E-2</v>
      </c>
      <c r="S89" s="9">
        <f t="shared" si="15"/>
        <v>16.654128242404433</v>
      </c>
    </row>
    <row r="90" spans="1:19" x14ac:dyDescent="0.25">
      <c r="A90" s="5">
        <v>11</v>
      </c>
      <c r="B90" s="6">
        <v>0.6875</v>
      </c>
      <c r="C90" s="5" t="s">
        <v>28</v>
      </c>
      <c r="D90" s="5">
        <v>7</v>
      </c>
      <c r="E90" s="5">
        <v>12</v>
      </c>
      <c r="F90" s="5" t="s">
        <v>114</v>
      </c>
      <c r="G90" s="2">
        <v>44.745833333333302</v>
      </c>
      <c r="H90" s="7">
        <f>1+COUNTIFS(A:A,A90,O:O,"&lt;"&amp;O90)</f>
        <v>9</v>
      </c>
      <c r="I90" s="2">
        <f>AVERAGEIF(A:A,A90,G:G)</f>
        <v>50.997478787878777</v>
      </c>
      <c r="J90" s="2">
        <f t="shared" si="8"/>
        <v>-6.2516454545454749</v>
      </c>
      <c r="K90" s="2">
        <f t="shared" si="9"/>
        <v>83.748354545454532</v>
      </c>
      <c r="L90" s="2">
        <f t="shared" si="10"/>
        <v>152.1552334998762</v>
      </c>
      <c r="M90" s="2">
        <f>SUMIF(A:A,A90,L:L)</f>
        <v>3240.8495011973805</v>
      </c>
      <c r="N90" s="3">
        <f t="shared" si="11"/>
        <v>4.6949182133777016E-2</v>
      </c>
      <c r="O90" s="8">
        <f t="shared" si="12"/>
        <v>21.299625564309078</v>
      </c>
      <c r="P90" s="3" t="str">
        <f t="shared" si="13"/>
        <v/>
      </c>
      <c r="Q90" s="3" t="str">
        <f>IF(ISNUMBER(P90),SUMIF(A:A,A90,P:P),"")</f>
        <v/>
      </c>
      <c r="R90" s="3" t="str">
        <f t="shared" si="14"/>
        <v/>
      </c>
      <c r="S90" s="9" t="str">
        <f t="shared" si="15"/>
        <v/>
      </c>
    </row>
    <row r="91" spans="1:19" x14ac:dyDescent="0.25">
      <c r="A91" s="5">
        <v>11</v>
      </c>
      <c r="B91" s="6">
        <v>0.6875</v>
      </c>
      <c r="C91" s="5" t="s">
        <v>28</v>
      </c>
      <c r="D91" s="5">
        <v>7</v>
      </c>
      <c r="E91" s="5">
        <v>8</v>
      </c>
      <c r="F91" s="5" t="s">
        <v>111</v>
      </c>
      <c r="G91" s="2">
        <v>36.336500000000001</v>
      </c>
      <c r="H91" s="7">
        <f>1+COUNTIFS(A:A,A91,O:O,"&lt;"&amp;O91)</f>
        <v>10</v>
      </c>
      <c r="I91" s="2">
        <f>AVERAGEIF(A:A,A91,G:G)</f>
        <v>50.997478787878777</v>
      </c>
      <c r="J91" s="2">
        <f t="shared" si="8"/>
        <v>-14.660978787878776</v>
      </c>
      <c r="K91" s="2">
        <f t="shared" si="9"/>
        <v>75.339021212121224</v>
      </c>
      <c r="L91" s="2">
        <f t="shared" si="10"/>
        <v>91.866944311659651</v>
      </c>
      <c r="M91" s="2">
        <f>SUMIF(A:A,A91,L:L)</f>
        <v>3240.8495011973805</v>
      </c>
      <c r="N91" s="3">
        <f t="shared" si="11"/>
        <v>2.8346562923615561E-2</v>
      </c>
      <c r="O91" s="8">
        <f t="shared" si="12"/>
        <v>35.277645571869265</v>
      </c>
      <c r="P91" s="3" t="str">
        <f t="shared" si="13"/>
        <v/>
      </c>
      <c r="Q91" s="3" t="str">
        <f>IF(ISNUMBER(P91),SUMIF(A:A,A91,P:P),"")</f>
        <v/>
      </c>
      <c r="R91" s="3" t="str">
        <f t="shared" si="14"/>
        <v/>
      </c>
      <c r="S91" s="9" t="str">
        <f t="shared" si="15"/>
        <v/>
      </c>
    </row>
    <row r="92" spans="1:19" x14ac:dyDescent="0.25">
      <c r="A92" s="5">
        <v>11</v>
      </c>
      <c r="B92" s="6">
        <v>0.6875</v>
      </c>
      <c r="C92" s="5" t="s">
        <v>28</v>
      </c>
      <c r="D92" s="5">
        <v>7</v>
      </c>
      <c r="E92" s="5">
        <v>6</v>
      </c>
      <c r="F92" s="5" t="s">
        <v>110</v>
      </c>
      <c r="G92" s="2">
        <v>21.601699999999997</v>
      </c>
      <c r="H92" s="7">
        <f>1+COUNTIFS(A:A,A92,O:O,"&lt;"&amp;O92)</f>
        <v>11</v>
      </c>
      <c r="I92" s="2">
        <f>AVERAGEIF(A:A,A92,G:G)</f>
        <v>50.997478787878777</v>
      </c>
      <c r="J92" s="2">
        <f t="shared" si="8"/>
        <v>-29.395778787878779</v>
      </c>
      <c r="K92" s="2">
        <f t="shared" si="9"/>
        <v>60.604221212121217</v>
      </c>
      <c r="L92" s="2">
        <f t="shared" si="10"/>
        <v>37.94938403420872</v>
      </c>
      <c r="M92" s="2">
        <f>SUMIF(A:A,A92,L:L)</f>
        <v>3240.8495011973805</v>
      </c>
      <c r="N92" s="3">
        <f t="shared" si="11"/>
        <v>1.1709702662893711E-2</v>
      </c>
      <c r="O92" s="8">
        <f t="shared" si="12"/>
        <v>85.399264933417129</v>
      </c>
      <c r="P92" s="3" t="str">
        <f t="shared" si="13"/>
        <v/>
      </c>
      <c r="Q92" s="3" t="str">
        <f>IF(ISNUMBER(P92),SUMIF(A:A,A92,P:P),"")</f>
        <v/>
      </c>
      <c r="R92" s="3" t="str">
        <f t="shared" si="14"/>
        <v/>
      </c>
      <c r="S92" s="9" t="str">
        <f t="shared" si="15"/>
        <v/>
      </c>
    </row>
    <row r="93" spans="1:19" x14ac:dyDescent="0.25">
      <c r="A93" s="5">
        <v>12</v>
      </c>
      <c r="B93" s="6">
        <v>0.69097222222222221</v>
      </c>
      <c r="C93" s="5" t="s">
        <v>48</v>
      </c>
      <c r="D93" s="5">
        <v>5</v>
      </c>
      <c r="E93" s="5">
        <v>3</v>
      </c>
      <c r="F93" s="5" t="s">
        <v>117</v>
      </c>
      <c r="G93" s="2">
        <v>80.640100000000004</v>
      </c>
      <c r="H93" s="7">
        <f>1+COUNTIFS(A:A,A93,O:O,"&lt;"&amp;O93)</f>
        <v>1</v>
      </c>
      <c r="I93" s="2">
        <f>AVERAGEIF(A:A,A93,G:G)</f>
        <v>52.303141666666647</v>
      </c>
      <c r="J93" s="2">
        <f t="shared" si="8"/>
        <v>28.336958333333357</v>
      </c>
      <c r="K93" s="2">
        <f t="shared" si="9"/>
        <v>118.33695833333336</v>
      </c>
      <c r="L93" s="2">
        <f t="shared" si="10"/>
        <v>1212.2307060001674</v>
      </c>
      <c r="M93" s="2">
        <f>SUMIF(A:A,A93,L:L)</f>
        <v>2832.5537699200031</v>
      </c>
      <c r="N93" s="3">
        <f t="shared" si="11"/>
        <v>0.42796388152391657</v>
      </c>
      <c r="O93" s="8">
        <f t="shared" si="12"/>
        <v>2.3366457852451163</v>
      </c>
      <c r="P93" s="3">
        <f t="shared" si="13"/>
        <v>0.42796388152391657</v>
      </c>
      <c r="Q93" s="3">
        <f>IF(ISNUMBER(P93),SUMIF(A:A,A93,P:P),"")</f>
        <v>0.96372518255274642</v>
      </c>
      <c r="R93" s="3">
        <f t="shared" si="14"/>
        <v>0.44407253153882731</v>
      </c>
      <c r="S93" s="9">
        <f t="shared" si="15"/>
        <v>2.2518843859464552</v>
      </c>
    </row>
    <row r="94" spans="1:19" x14ac:dyDescent="0.25">
      <c r="A94" s="5">
        <v>12</v>
      </c>
      <c r="B94" s="6">
        <v>0.69097222222222221</v>
      </c>
      <c r="C94" s="5" t="s">
        <v>48</v>
      </c>
      <c r="D94" s="5">
        <v>5</v>
      </c>
      <c r="E94" s="5">
        <v>2</v>
      </c>
      <c r="F94" s="5" t="s">
        <v>116</v>
      </c>
      <c r="G94" s="2">
        <v>64.345233333333297</v>
      </c>
      <c r="H94" s="7">
        <f>1+COUNTIFS(A:A,A94,O:O,"&lt;"&amp;O94)</f>
        <v>2</v>
      </c>
      <c r="I94" s="2">
        <f>AVERAGEIF(A:A,A94,G:G)</f>
        <v>52.303141666666647</v>
      </c>
      <c r="J94" s="2">
        <f t="shared" si="8"/>
        <v>12.04209166666665</v>
      </c>
      <c r="K94" s="2">
        <f t="shared" si="9"/>
        <v>102.04209166666665</v>
      </c>
      <c r="L94" s="2">
        <f t="shared" si="10"/>
        <v>456.01490710509847</v>
      </c>
      <c r="M94" s="2">
        <f>SUMIF(A:A,A94,L:L)</f>
        <v>2832.5537699200031</v>
      </c>
      <c r="N94" s="3">
        <f t="shared" si="11"/>
        <v>0.16099073279656656</v>
      </c>
      <c r="O94" s="8">
        <f t="shared" si="12"/>
        <v>6.2115376620071325</v>
      </c>
      <c r="P94" s="3">
        <f t="shared" si="13"/>
        <v>0.16099073279656656</v>
      </c>
      <c r="Q94" s="3">
        <f>IF(ISNUMBER(P94),SUMIF(A:A,A94,P:P),"")</f>
        <v>0.96372518255274642</v>
      </c>
      <c r="R94" s="3">
        <f t="shared" si="14"/>
        <v>0.16705045765238707</v>
      </c>
      <c r="S94" s="9">
        <f t="shared" si="15"/>
        <v>5.9862152672510831</v>
      </c>
    </row>
    <row r="95" spans="1:19" x14ac:dyDescent="0.25">
      <c r="A95" s="5">
        <v>12</v>
      </c>
      <c r="B95" s="6">
        <v>0.69097222222222221</v>
      </c>
      <c r="C95" s="5" t="s">
        <v>48</v>
      </c>
      <c r="D95" s="5">
        <v>5</v>
      </c>
      <c r="E95" s="5">
        <v>1</v>
      </c>
      <c r="F95" s="5" t="s">
        <v>115</v>
      </c>
      <c r="G95" s="2">
        <v>63.262266666666697</v>
      </c>
      <c r="H95" s="7">
        <f>1+COUNTIFS(A:A,A95,O:O,"&lt;"&amp;O95)</f>
        <v>3</v>
      </c>
      <c r="I95" s="2">
        <f>AVERAGEIF(A:A,A95,G:G)</f>
        <v>52.303141666666647</v>
      </c>
      <c r="J95" s="2">
        <f t="shared" si="8"/>
        <v>10.95912500000005</v>
      </c>
      <c r="K95" s="2">
        <f t="shared" si="9"/>
        <v>100.95912500000006</v>
      </c>
      <c r="L95" s="2">
        <f t="shared" si="10"/>
        <v>427.32613333478002</v>
      </c>
      <c r="M95" s="2">
        <f>SUMIF(A:A,A95,L:L)</f>
        <v>2832.5537699200031</v>
      </c>
      <c r="N95" s="3">
        <f t="shared" si="11"/>
        <v>0.15086249654736425</v>
      </c>
      <c r="O95" s="8">
        <f t="shared" si="12"/>
        <v>6.6285526415509342</v>
      </c>
      <c r="P95" s="3">
        <f t="shared" si="13"/>
        <v>0.15086249654736425</v>
      </c>
      <c r="Q95" s="3">
        <f>IF(ISNUMBER(P95),SUMIF(A:A,A95,P:P),"")</f>
        <v>0.96372518255274642</v>
      </c>
      <c r="R95" s="3">
        <f t="shared" si="14"/>
        <v>0.15654099247230918</v>
      </c>
      <c r="S95" s="9">
        <f t="shared" si="15"/>
        <v>6.3881031045391632</v>
      </c>
    </row>
    <row r="96" spans="1:19" x14ac:dyDescent="0.25">
      <c r="A96" s="5">
        <v>12</v>
      </c>
      <c r="B96" s="6">
        <v>0.69097222222222221</v>
      </c>
      <c r="C96" s="5" t="s">
        <v>48</v>
      </c>
      <c r="D96" s="5">
        <v>5</v>
      </c>
      <c r="E96" s="5">
        <v>4</v>
      </c>
      <c r="F96" s="5" t="s">
        <v>118</v>
      </c>
      <c r="G96" s="2">
        <v>53.707366666666701</v>
      </c>
      <c r="H96" s="7">
        <f>1+COUNTIFS(A:A,A96,O:O,"&lt;"&amp;O96)</f>
        <v>4</v>
      </c>
      <c r="I96" s="2">
        <f>AVERAGEIF(A:A,A96,G:G)</f>
        <v>52.303141666666647</v>
      </c>
      <c r="J96" s="2">
        <f t="shared" si="8"/>
        <v>1.4042250000000536</v>
      </c>
      <c r="K96" s="2">
        <f t="shared" si="9"/>
        <v>91.404225000000054</v>
      </c>
      <c r="L96" s="2">
        <f t="shared" si="10"/>
        <v>240.86906810836257</v>
      </c>
      <c r="M96" s="2">
        <f>SUMIF(A:A,A96,L:L)</f>
        <v>2832.5537699200031</v>
      </c>
      <c r="N96" s="3">
        <f t="shared" si="11"/>
        <v>8.5036009083479885E-2</v>
      </c>
      <c r="O96" s="8">
        <f t="shared" si="12"/>
        <v>11.759724036652514</v>
      </c>
      <c r="P96" s="3">
        <f t="shared" si="13"/>
        <v>8.5036009083479885E-2</v>
      </c>
      <c r="Q96" s="3">
        <f>IF(ISNUMBER(P96),SUMIF(A:A,A96,P:P),"")</f>
        <v>0.96372518255274642</v>
      </c>
      <c r="R96" s="3">
        <f t="shared" si="14"/>
        <v>8.8236782251796889E-2</v>
      </c>
      <c r="S96" s="9">
        <f t="shared" si="15"/>
        <v>11.333142193992865</v>
      </c>
    </row>
    <row r="97" spans="1:19" x14ac:dyDescent="0.25">
      <c r="A97" s="5">
        <v>12</v>
      </c>
      <c r="B97" s="6">
        <v>0.69097222222222221</v>
      </c>
      <c r="C97" s="5" t="s">
        <v>48</v>
      </c>
      <c r="D97" s="5">
        <v>5</v>
      </c>
      <c r="E97" s="5">
        <v>5</v>
      </c>
      <c r="F97" s="5" t="s">
        <v>119</v>
      </c>
      <c r="G97" s="2">
        <v>51.565633333333302</v>
      </c>
      <c r="H97" s="7">
        <f>1+COUNTIFS(A:A,A97,O:O,"&lt;"&amp;O97)</f>
        <v>5</v>
      </c>
      <c r="I97" s="2">
        <f>AVERAGEIF(A:A,A97,G:G)</f>
        <v>52.303141666666647</v>
      </c>
      <c r="J97" s="2">
        <f t="shared" si="8"/>
        <v>-0.73750833333334498</v>
      </c>
      <c r="K97" s="2">
        <f t="shared" si="9"/>
        <v>89.262491666666648</v>
      </c>
      <c r="L97" s="2">
        <f t="shared" si="10"/>
        <v>211.82267796917188</v>
      </c>
      <c r="M97" s="2">
        <f>SUMIF(A:A,A97,L:L)</f>
        <v>2832.5537699200031</v>
      </c>
      <c r="N97" s="3">
        <f t="shared" si="11"/>
        <v>7.4781520555267045E-2</v>
      </c>
      <c r="O97" s="8">
        <f t="shared" si="12"/>
        <v>13.37228759959425</v>
      </c>
      <c r="P97" s="3">
        <f t="shared" si="13"/>
        <v>7.4781520555267045E-2</v>
      </c>
      <c r="Q97" s="3">
        <f>IF(ISNUMBER(P97),SUMIF(A:A,A97,P:P),"")</f>
        <v>0.96372518255274642</v>
      </c>
      <c r="R97" s="3">
        <f t="shared" si="14"/>
        <v>7.7596312630519151E-2</v>
      </c>
      <c r="S97" s="9">
        <f t="shared" si="15"/>
        <v>12.887210308066795</v>
      </c>
    </row>
    <row r="98" spans="1:19" x14ac:dyDescent="0.25">
      <c r="A98" s="5">
        <v>12</v>
      </c>
      <c r="B98" s="6">
        <v>0.69097222222222221</v>
      </c>
      <c r="C98" s="5" t="s">
        <v>48</v>
      </c>
      <c r="D98" s="5">
        <v>5</v>
      </c>
      <c r="E98" s="5">
        <v>7</v>
      </c>
      <c r="F98" s="5" t="s">
        <v>120</v>
      </c>
      <c r="G98" s="2">
        <v>48.994399999999899</v>
      </c>
      <c r="H98" s="7">
        <f>1+COUNTIFS(A:A,A98,O:O,"&lt;"&amp;O98)</f>
        <v>6</v>
      </c>
      <c r="I98" s="2">
        <f>AVERAGEIF(A:A,A98,G:G)</f>
        <v>52.303141666666647</v>
      </c>
      <c r="J98" s="2">
        <f t="shared" si="8"/>
        <v>-3.308741666666748</v>
      </c>
      <c r="K98" s="2">
        <f t="shared" si="9"/>
        <v>86.691258333333252</v>
      </c>
      <c r="L98" s="2">
        <f t="shared" si="10"/>
        <v>181.53990648904482</v>
      </c>
      <c r="M98" s="2">
        <f>SUMIF(A:A,A98,L:L)</f>
        <v>2832.5537699200031</v>
      </c>
      <c r="N98" s="3">
        <f t="shared" si="11"/>
        <v>6.409054204615218E-2</v>
      </c>
      <c r="O98" s="8">
        <f t="shared" si="12"/>
        <v>15.602926236446727</v>
      </c>
      <c r="P98" s="3">
        <f t="shared" si="13"/>
        <v>6.409054204615218E-2</v>
      </c>
      <c r="Q98" s="3">
        <f>IF(ISNUMBER(P98),SUMIF(A:A,A98,P:P),"")</f>
        <v>0.96372518255274642</v>
      </c>
      <c r="R98" s="3">
        <f t="shared" si="14"/>
        <v>6.6502923454160534E-2</v>
      </c>
      <c r="S98" s="9">
        <f t="shared" si="15"/>
        <v>15.036932935576658</v>
      </c>
    </row>
    <row r="99" spans="1:19" x14ac:dyDescent="0.25">
      <c r="A99" s="5">
        <v>12</v>
      </c>
      <c r="B99" s="6">
        <v>0.69097222222222221</v>
      </c>
      <c r="C99" s="5" t="s">
        <v>48</v>
      </c>
      <c r="D99" s="5">
        <v>5</v>
      </c>
      <c r="E99" s="5">
        <v>8</v>
      </c>
      <c r="F99" s="5" t="s">
        <v>121</v>
      </c>
      <c r="G99" s="2">
        <v>28.103733333333299</v>
      </c>
      <c r="H99" s="7">
        <f>1+COUNTIFS(A:A,A99,O:O,"&lt;"&amp;O99)</f>
        <v>7</v>
      </c>
      <c r="I99" s="2">
        <f>AVERAGEIF(A:A,A99,G:G)</f>
        <v>52.303141666666647</v>
      </c>
      <c r="J99" s="2">
        <f t="shared" si="8"/>
        <v>-24.199408333333349</v>
      </c>
      <c r="K99" s="2">
        <f t="shared" si="9"/>
        <v>65.800591666666648</v>
      </c>
      <c r="L99" s="2">
        <f t="shared" si="10"/>
        <v>51.833439957140143</v>
      </c>
      <c r="M99" s="2">
        <f>SUMIF(A:A,A99,L:L)</f>
        <v>2832.5537699200031</v>
      </c>
      <c r="N99" s="3">
        <f t="shared" si="11"/>
        <v>1.8299190118676555E-2</v>
      </c>
      <c r="O99" s="8">
        <f t="shared" si="12"/>
        <v>54.647227200474738</v>
      </c>
      <c r="P99" s="3" t="str">
        <f t="shared" si="13"/>
        <v/>
      </c>
      <c r="Q99" s="3" t="str">
        <f>IF(ISNUMBER(P99),SUMIF(A:A,A99,P:P),"")</f>
        <v/>
      </c>
      <c r="R99" s="3" t="str">
        <f t="shared" si="14"/>
        <v/>
      </c>
      <c r="S99" s="9" t="str">
        <f t="shared" si="15"/>
        <v/>
      </c>
    </row>
    <row r="100" spans="1:19" x14ac:dyDescent="0.25">
      <c r="A100" s="5">
        <v>12</v>
      </c>
      <c r="B100" s="6">
        <v>0.69097222222222221</v>
      </c>
      <c r="C100" s="5" t="s">
        <v>48</v>
      </c>
      <c r="D100" s="5">
        <v>5</v>
      </c>
      <c r="E100" s="5">
        <v>9</v>
      </c>
      <c r="F100" s="5" t="s">
        <v>122</v>
      </c>
      <c r="G100" s="2">
        <v>27.806399999999996</v>
      </c>
      <c r="H100" s="7">
        <f>1+COUNTIFS(A:A,A100,O:O,"&lt;"&amp;O100)</f>
        <v>8</v>
      </c>
      <c r="I100" s="2">
        <f>AVERAGEIF(A:A,A100,G:G)</f>
        <v>52.303141666666647</v>
      </c>
      <c r="J100" s="2">
        <f t="shared" si="8"/>
        <v>-24.496741666666651</v>
      </c>
      <c r="K100" s="2">
        <f t="shared" si="9"/>
        <v>65.503258333333349</v>
      </c>
      <c r="L100" s="2">
        <f t="shared" si="10"/>
        <v>50.916930956237906</v>
      </c>
      <c r="M100" s="2">
        <f>SUMIF(A:A,A100,L:L)</f>
        <v>2832.5537699200031</v>
      </c>
      <c r="N100" s="3">
        <f t="shared" si="11"/>
        <v>1.7975627328577031E-2</v>
      </c>
      <c r="O100" s="8">
        <f t="shared" si="12"/>
        <v>55.630881844676125</v>
      </c>
      <c r="P100" s="3" t="str">
        <f t="shared" si="13"/>
        <v/>
      </c>
      <c r="Q100" s="3" t="str">
        <f>IF(ISNUMBER(P100),SUMIF(A:A,A100,P:P),"")</f>
        <v/>
      </c>
      <c r="R100" s="3" t="str">
        <f t="shared" si="14"/>
        <v/>
      </c>
      <c r="S100" s="9" t="str">
        <f t="shared" si="15"/>
        <v/>
      </c>
    </row>
    <row r="101" spans="1:19" x14ac:dyDescent="0.25">
      <c r="A101" s="5">
        <v>13</v>
      </c>
      <c r="B101" s="6">
        <v>0.70138888888888884</v>
      </c>
      <c r="C101" s="5" t="s">
        <v>21</v>
      </c>
      <c r="D101" s="5">
        <v>7</v>
      </c>
      <c r="E101" s="5">
        <v>5</v>
      </c>
      <c r="F101" s="5" t="s">
        <v>127</v>
      </c>
      <c r="G101" s="2">
        <v>72.793266666666597</v>
      </c>
      <c r="H101" s="7">
        <f>1+COUNTIFS(A:A,A101,O:O,"&lt;"&amp;O101)</f>
        <v>1</v>
      </c>
      <c r="I101" s="2">
        <f>AVERAGEIF(A:A,A101,G:G)</f>
        <v>51.566588888888873</v>
      </c>
      <c r="J101" s="2">
        <f t="shared" si="8"/>
        <v>21.226677777777724</v>
      </c>
      <c r="K101" s="2">
        <f t="shared" si="9"/>
        <v>111.22667777777772</v>
      </c>
      <c r="L101" s="2">
        <f t="shared" si="10"/>
        <v>791.23947107110234</v>
      </c>
      <c r="M101" s="2">
        <f>SUMIF(A:A,A101,L:L)</f>
        <v>2612.3002410742092</v>
      </c>
      <c r="N101" s="3">
        <f t="shared" si="11"/>
        <v>0.30288994298210348</v>
      </c>
      <c r="O101" s="8">
        <f t="shared" si="12"/>
        <v>3.3015292292457721</v>
      </c>
      <c r="P101" s="3">
        <f t="shared" si="13"/>
        <v>0.30288994298210348</v>
      </c>
      <c r="Q101" s="3">
        <f>IF(ISNUMBER(P101),SUMIF(A:A,A101,P:P),"")</f>
        <v>0.92370775198155819</v>
      </c>
      <c r="R101" s="3">
        <f t="shared" si="14"/>
        <v>0.32790668080065077</v>
      </c>
      <c r="S101" s="9">
        <f t="shared" si="15"/>
        <v>3.0496481424480186</v>
      </c>
    </row>
    <row r="102" spans="1:19" x14ac:dyDescent="0.25">
      <c r="A102" s="5">
        <v>13</v>
      </c>
      <c r="B102" s="6">
        <v>0.70138888888888884</v>
      </c>
      <c r="C102" s="5" t="s">
        <v>21</v>
      </c>
      <c r="D102" s="5">
        <v>7</v>
      </c>
      <c r="E102" s="5">
        <v>3</v>
      </c>
      <c r="F102" s="5" t="s">
        <v>125</v>
      </c>
      <c r="G102" s="2">
        <v>69.825133333333397</v>
      </c>
      <c r="H102" s="7">
        <f>1+COUNTIFS(A:A,A102,O:O,"&lt;"&amp;O102)</f>
        <v>2</v>
      </c>
      <c r="I102" s="2">
        <f>AVERAGEIF(A:A,A102,G:G)</f>
        <v>51.566588888888873</v>
      </c>
      <c r="J102" s="2">
        <f t="shared" si="8"/>
        <v>18.258544444444524</v>
      </c>
      <c r="K102" s="2">
        <f t="shared" si="9"/>
        <v>108.25854444444452</v>
      </c>
      <c r="L102" s="2">
        <f t="shared" si="10"/>
        <v>662.16360751679065</v>
      </c>
      <c r="M102" s="2">
        <f>SUMIF(A:A,A102,L:L)</f>
        <v>2612.3002410742092</v>
      </c>
      <c r="N102" s="3">
        <f t="shared" si="11"/>
        <v>0.25347913578436948</v>
      </c>
      <c r="O102" s="8">
        <f t="shared" si="12"/>
        <v>3.9450978752376824</v>
      </c>
      <c r="P102" s="3">
        <f t="shared" si="13"/>
        <v>0.25347913578436948</v>
      </c>
      <c r="Q102" s="3">
        <f>IF(ISNUMBER(P102),SUMIF(A:A,A102,P:P),"")</f>
        <v>0.92370775198155819</v>
      </c>
      <c r="R102" s="3">
        <f t="shared" si="14"/>
        <v>0.27441486253698799</v>
      </c>
      <c r="S102" s="9">
        <f t="shared" si="15"/>
        <v>3.6441174896830213</v>
      </c>
    </row>
    <row r="103" spans="1:19" x14ac:dyDescent="0.25">
      <c r="A103" s="5">
        <v>13</v>
      </c>
      <c r="B103" s="6">
        <v>0.70138888888888884</v>
      </c>
      <c r="C103" s="5" t="s">
        <v>21</v>
      </c>
      <c r="D103" s="5">
        <v>7</v>
      </c>
      <c r="E103" s="5">
        <v>1</v>
      </c>
      <c r="F103" s="5" t="s">
        <v>123</v>
      </c>
      <c r="G103" s="2">
        <v>52.318100000000001</v>
      </c>
      <c r="H103" s="7">
        <f>1+COUNTIFS(A:A,A103,O:O,"&lt;"&amp;O103)</f>
        <v>3</v>
      </c>
      <c r="I103" s="2">
        <f>AVERAGEIF(A:A,A103,G:G)</f>
        <v>51.566588888888873</v>
      </c>
      <c r="J103" s="2">
        <f t="shared" si="8"/>
        <v>0.75151111111112812</v>
      </c>
      <c r="K103" s="2">
        <f t="shared" si="9"/>
        <v>90.751511111111128</v>
      </c>
      <c r="L103" s="2">
        <f t="shared" si="10"/>
        <v>231.61827881743022</v>
      </c>
      <c r="M103" s="2">
        <f>SUMIF(A:A,A103,L:L)</f>
        <v>2612.3002410742092</v>
      </c>
      <c r="N103" s="3">
        <f t="shared" si="11"/>
        <v>8.8664493910618022E-2</v>
      </c>
      <c r="O103" s="8">
        <f t="shared" si="12"/>
        <v>11.278471865052229</v>
      </c>
      <c r="P103" s="3">
        <f t="shared" si="13"/>
        <v>8.8664493910618022E-2</v>
      </c>
      <c r="Q103" s="3">
        <f>IF(ISNUMBER(P103),SUMIF(A:A,A103,P:P),"")</f>
        <v>0.92370775198155819</v>
      </c>
      <c r="R103" s="3">
        <f t="shared" si="14"/>
        <v>9.5987604001820923E-2</v>
      </c>
      <c r="S103" s="9">
        <f t="shared" si="15"/>
        <v>10.418011892254645</v>
      </c>
    </row>
    <row r="104" spans="1:19" x14ac:dyDescent="0.25">
      <c r="A104" s="5">
        <v>13</v>
      </c>
      <c r="B104" s="6">
        <v>0.70138888888888884</v>
      </c>
      <c r="C104" s="5" t="s">
        <v>21</v>
      </c>
      <c r="D104" s="5">
        <v>7</v>
      </c>
      <c r="E104" s="5">
        <v>6</v>
      </c>
      <c r="F104" s="5" t="s">
        <v>128</v>
      </c>
      <c r="G104" s="2">
        <v>49.326166666666701</v>
      </c>
      <c r="H104" s="7">
        <f>1+COUNTIFS(A:A,A104,O:O,"&lt;"&amp;O104)</f>
        <v>4</v>
      </c>
      <c r="I104" s="2">
        <f>AVERAGEIF(A:A,A104,G:G)</f>
        <v>51.566588888888873</v>
      </c>
      <c r="J104" s="2">
        <f t="shared" si="8"/>
        <v>-2.2404222222221719</v>
      </c>
      <c r="K104" s="2">
        <f t="shared" si="9"/>
        <v>87.759577777777821</v>
      </c>
      <c r="L104" s="2">
        <f t="shared" si="10"/>
        <v>193.5575078810181</v>
      </c>
      <c r="M104" s="2">
        <f>SUMIF(A:A,A104,L:L)</f>
        <v>2612.3002410742092</v>
      </c>
      <c r="N104" s="3">
        <f t="shared" si="11"/>
        <v>7.409466371347305E-2</v>
      </c>
      <c r="O104" s="8">
        <f t="shared" si="12"/>
        <v>13.496248580964467</v>
      </c>
      <c r="P104" s="3">
        <f t="shared" si="13"/>
        <v>7.409466371347305E-2</v>
      </c>
      <c r="Q104" s="3">
        <f>IF(ISNUMBER(P104),SUMIF(A:A,A104,P:P),"")</f>
        <v>0.92370775198155819</v>
      </c>
      <c r="R104" s="3">
        <f t="shared" si="14"/>
        <v>8.0214400663547042E-2</v>
      </c>
      <c r="S104" s="9">
        <f t="shared" si="15"/>
        <v>12.466589436906983</v>
      </c>
    </row>
    <row r="105" spans="1:19" x14ac:dyDescent="0.25">
      <c r="A105" s="5">
        <v>13</v>
      </c>
      <c r="B105" s="6">
        <v>0.70138888888888884</v>
      </c>
      <c r="C105" s="5" t="s">
        <v>21</v>
      </c>
      <c r="D105" s="5">
        <v>7</v>
      </c>
      <c r="E105" s="5">
        <v>7</v>
      </c>
      <c r="F105" s="5" t="s">
        <v>129</v>
      </c>
      <c r="G105" s="2">
        <v>48.957866666666597</v>
      </c>
      <c r="H105" s="7">
        <f>1+COUNTIFS(A:A,A105,O:O,"&lt;"&amp;O105)</f>
        <v>5</v>
      </c>
      <c r="I105" s="2">
        <f>AVERAGEIF(A:A,A105,G:G)</f>
        <v>51.566588888888873</v>
      </c>
      <c r="J105" s="2">
        <f t="shared" si="8"/>
        <v>-2.6087222222222763</v>
      </c>
      <c r="K105" s="2">
        <f t="shared" si="9"/>
        <v>87.391277777777731</v>
      </c>
      <c r="L105" s="2">
        <f t="shared" si="10"/>
        <v>189.32718703194448</v>
      </c>
      <c r="M105" s="2">
        <f>SUMIF(A:A,A105,L:L)</f>
        <v>2612.3002410742092</v>
      </c>
      <c r="N105" s="3">
        <f t="shared" si="11"/>
        <v>7.2475278321794609E-2</v>
      </c>
      <c r="O105" s="8">
        <f t="shared" si="12"/>
        <v>13.797808344521833</v>
      </c>
      <c r="P105" s="3">
        <f t="shared" si="13"/>
        <v>7.2475278321794609E-2</v>
      </c>
      <c r="Q105" s="3">
        <f>IF(ISNUMBER(P105),SUMIF(A:A,A105,P:P),"")</f>
        <v>0.92370775198155819</v>
      </c>
      <c r="R105" s="3">
        <f t="shared" si="14"/>
        <v>7.8461264578887691E-2</v>
      </c>
      <c r="S105" s="9">
        <f t="shared" si="15"/>
        <v>12.745142528190648</v>
      </c>
    </row>
    <row r="106" spans="1:19" x14ac:dyDescent="0.25">
      <c r="A106" s="5">
        <v>13</v>
      </c>
      <c r="B106" s="6">
        <v>0.70138888888888884</v>
      </c>
      <c r="C106" s="5" t="s">
        <v>21</v>
      </c>
      <c r="D106" s="5">
        <v>7</v>
      </c>
      <c r="E106" s="5">
        <v>4</v>
      </c>
      <c r="F106" s="5" t="s">
        <v>126</v>
      </c>
      <c r="G106" s="2">
        <v>48.561066666666605</v>
      </c>
      <c r="H106" s="7">
        <f>1+COUNTIFS(A:A,A106,O:O,"&lt;"&amp;O106)</f>
        <v>6</v>
      </c>
      <c r="I106" s="2">
        <f>AVERAGEIF(A:A,A106,G:G)</f>
        <v>51.566588888888873</v>
      </c>
      <c r="J106" s="2">
        <f t="shared" si="8"/>
        <v>-3.0055222222222682</v>
      </c>
      <c r="K106" s="2">
        <f t="shared" si="9"/>
        <v>86.994477777777732</v>
      </c>
      <c r="L106" s="2">
        <f t="shared" si="10"/>
        <v>184.87291936110816</v>
      </c>
      <c r="M106" s="2">
        <f>SUMIF(A:A,A106,L:L)</f>
        <v>2612.3002410742092</v>
      </c>
      <c r="N106" s="3">
        <f t="shared" si="11"/>
        <v>7.0770165103642979E-2</v>
      </c>
      <c r="O106" s="8">
        <f t="shared" si="12"/>
        <v>14.130248227279093</v>
      </c>
      <c r="P106" s="3">
        <f t="shared" si="13"/>
        <v>7.0770165103642979E-2</v>
      </c>
      <c r="Q106" s="3">
        <f>IF(ISNUMBER(P106),SUMIF(A:A,A106,P:P),"")</f>
        <v>0.92370775198155819</v>
      </c>
      <c r="R106" s="3">
        <f t="shared" si="14"/>
        <v>7.661532010727988E-2</v>
      </c>
      <c r="S106" s="9">
        <f t="shared" si="15"/>
        <v>13.052219824961371</v>
      </c>
    </row>
    <row r="107" spans="1:19" x14ac:dyDescent="0.25">
      <c r="A107" s="5">
        <v>13</v>
      </c>
      <c r="B107" s="6">
        <v>0.70138888888888884</v>
      </c>
      <c r="C107" s="5" t="s">
        <v>21</v>
      </c>
      <c r="D107" s="5">
        <v>7</v>
      </c>
      <c r="E107" s="5">
        <v>2</v>
      </c>
      <c r="F107" s="5" t="s">
        <v>124</v>
      </c>
      <c r="G107" s="2">
        <v>46.176033333333301</v>
      </c>
      <c r="H107" s="7">
        <f>1+COUNTIFS(A:A,A107,O:O,"&lt;"&amp;O107)</f>
        <v>7</v>
      </c>
      <c r="I107" s="2">
        <f>AVERAGEIF(A:A,A107,G:G)</f>
        <v>51.566588888888873</v>
      </c>
      <c r="J107" s="2">
        <f t="shared" si="8"/>
        <v>-5.3905555555555722</v>
      </c>
      <c r="K107" s="2">
        <f t="shared" si="9"/>
        <v>84.609444444444421</v>
      </c>
      <c r="L107" s="2">
        <f t="shared" si="10"/>
        <v>160.2230115041464</v>
      </c>
      <c r="M107" s="2">
        <f>SUMIF(A:A,A107,L:L)</f>
        <v>2612.3002410742092</v>
      </c>
      <c r="N107" s="3">
        <f t="shared" si="11"/>
        <v>6.1334072165556579E-2</v>
      </c>
      <c r="O107" s="8">
        <f t="shared" si="12"/>
        <v>16.304151423384059</v>
      </c>
      <c r="P107" s="3">
        <f t="shared" si="13"/>
        <v>6.1334072165556579E-2</v>
      </c>
      <c r="Q107" s="3">
        <f>IF(ISNUMBER(P107),SUMIF(A:A,A107,P:P),"")</f>
        <v>0.92370775198155819</v>
      </c>
      <c r="R107" s="3">
        <f t="shared" si="14"/>
        <v>6.6399867310825714E-2</v>
      </c>
      <c r="S107" s="9">
        <f t="shared" si="15"/>
        <v>15.060271059261014</v>
      </c>
    </row>
    <row r="108" spans="1:19" x14ac:dyDescent="0.25">
      <c r="A108" s="5">
        <v>13</v>
      </c>
      <c r="B108" s="6">
        <v>0.70138888888888884</v>
      </c>
      <c r="C108" s="5" t="s">
        <v>21</v>
      </c>
      <c r="D108" s="5">
        <v>7</v>
      </c>
      <c r="E108" s="5">
        <v>9</v>
      </c>
      <c r="F108" s="5" t="s">
        <v>131</v>
      </c>
      <c r="G108" s="2">
        <v>40.592299999999994</v>
      </c>
      <c r="H108" s="7">
        <f>1+COUNTIFS(A:A,A108,O:O,"&lt;"&amp;O108)</f>
        <v>8</v>
      </c>
      <c r="I108" s="2">
        <f>AVERAGEIF(A:A,A108,G:G)</f>
        <v>51.566588888888873</v>
      </c>
      <c r="J108" s="2">
        <f t="shared" si="8"/>
        <v>-10.974288888888879</v>
      </c>
      <c r="K108" s="2">
        <f t="shared" si="9"/>
        <v>79.025711111111121</v>
      </c>
      <c r="L108" s="2">
        <f t="shared" si="10"/>
        <v>114.61087174509044</v>
      </c>
      <c r="M108" s="2">
        <f>SUMIF(A:A,A108,L:L)</f>
        <v>2612.3002410742092</v>
      </c>
      <c r="N108" s="3">
        <f t="shared" si="11"/>
        <v>4.3873544833407462E-2</v>
      </c>
      <c r="O108" s="8">
        <f t="shared" si="12"/>
        <v>22.792778741656434</v>
      </c>
      <c r="P108" s="3" t="str">
        <f t="shared" si="13"/>
        <v/>
      </c>
      <c r="Q108" s="3" t="str">
        <f>IF(ISNUMBER(P108),SUMIF(A:A,A108,P:P),"")</f>
        <v/>
      </c>
      <c r="R108" s="3" t="str">
        <f t="shared" si="14"/>
        <v/>
      </c>
      <c r="S108" s="9" t="str">
        <f t="shared" si="15"/>
        <v/>
      </c>
    </row>
    <row r="109" spans="1:19" x14ac:dyDescent="0.25">
      <c r="A109" s="5">
        <v>13</v>
      </c>
      <c r="B109" s="6">
        <v>0.70138888888888884</v>
      </c>
      <c r="C109" s="5" t="s">
        <v>21</v>
      </c>
      <c r="D109" s="5">
        <v>7</v>
      </c>
      <c r="E109" s="5">
        <v>8</v>
      </c>
      <c r="F109" s="5" t="s">
        <v>130</v>
      </c>
      <c r="G109" s="2">
        <v>35.5493666666666</v>
      </c>
      <c r="H109" s="7">
        <f>1+COUNTIFS(A:A,A109,O:O,"&lt;"&amp;O109)</f>
        <v>9</v>
      </c>
      <c r="I109" s="2">
        <f>AVERAGEIF(A:A,A109,G:G)</f>
        <v>51.566588888888873</v>
      </c>
      <c r="J109" s="2">
        <f t="shared" si="8"/>
        <v>-16.017222222222273</v>
      </c>
      <c r="K109" s="2">
        <f t="shared" si="9"/>
        <v>73.982777777777727</v>
      </c>
      <c r="L109" s="2">
        <f t="shared" si="10"/>
        <v>84.687386145578557</v>
      </c>
      <c r="M109" s="2">
        <f>SUMIF(A:A,A109,L:L)</f>
        <v>2612.3002410742092</v>
      </c>
      <c r="N109" s="3">
        <f t="shared" si="11"/>
        <v>3.2418703185034384E-2</v>
      </c>
      <c r="O109" s="8">
        <f t="shared" si="12"/>
        <v>30.846391180188704</v>
      </c>
      <c r="P109" s="3" t="str">
        <f t="shared" si="13"/>
        <v/>
      </c>
      <c r="Q109" s="3" t="str">
        <f>IF(ISNUMBER(P109),SUMIF(A:A,A109,P:P),"")</f>
        <v/>
      </c>
      <c r="R109" s="3" t="str">
        <f t="shared" si="14"/>
        <v/>
      </c>
      <c r="S109" s="9" t="str">
        <f t="shared" si="15"/>
        <v/>
      </c>
    </row>
    <row r="110" spans="1:19" x14ac:dyDescent="0.25">
      <c r="A110" s="5">
        <v>14</v>
      </c>
      <c r="B110" s="6">
        <v>0.70624999999999993</v>
      </c>
      <c r="C110" s="5" t="s">
        <v>97</v>
      </c>
      <c r="D110" s="5">
        <v>2</v>
      </c>
      <c r="E110" s="5">
        <v>2</v>
      </c>
      <c r="F110" s="5" t="s">
        <v>133</v>
      </c>
      <c r="G110" s="2">
        <v>64.397766666666598</v>
      </c>
      <c r="H110" s="7">
        <f>1+COUNTIFS(A:A,A110,O:O,"&lt;"&amp;O110)</f>
        <v>1</v>
      </c>
      <c r="I110" s="2">
        <f>AVERAGEIF(A:A,A110,G:G)</f>
        <v>49.211754166666665</v>
      </c>
      <c r="J110" s="2">
        <f t="shared" si="8"/>
        <v>15.186012499999933</v>
      </c>
      <c r="K110" s="2">
        <f t="shared" si="9"/>
        <v>105.18601249999993</v>
      </c>
      <c r="L110" s="2">
        <f t="shared" si="10"/>
        <v>550.68378417871884</v>
      </c>
      <c r="M110" s="2">
        <f>SUMIF(A:A,A110,L:L)</f>
        <v>2139.74133535909</v>
      </c>
      <c r="N110" s="3">
        <f t="shared" si="11"/>
        <v>0.25735997855381126</v>
      </c>
      <c r="O110" s="8">
        <f t="shared" si="12"/>
        <v>3.8856080328391482</v>
      </c>
      <c r="P110" s="3">
        <f t="shared" si="13"/>
        <v>0.25735997855381126</v>
      </c>
      <c r="Q110" s="3">
        <f>IF(ISNUMBER(P110),SUMIF(A:A,A110,P:P),"")</f>
        <v>0.96900828844322695</v>
      </c>
      <c r="R110" s="3">
        <f t="shared" si="14"/>
        <v>0.26559110135918068</v>
      </c>
      <c r="S110" s="9">
        <f t="shared" si="15"/>
        <v>3.7651863894627171</v>
      </c>
    </row>
    <row r="111" spans="1:19" x14ac:dyDescent="0.25">
      <c r="A111" s="5">
        <v>14</v>
      </c>
      <c r="B111" s="6">
        <v>0.70624999999999993</v>
      </c>
      <c r="C111" s="5" t="s">
        <v>97</v>
      </c>
      <c r="D111" s="5">
        <v>2</v>
      </c>
      <c r="E111" s="5">
        <v>1</v>
      </c>
      <c r="F111" s="5" t="s">
        <v>132</v>
      </c>
      <c r="G111" s="2">
        <v>59.390500000000102</v>
      </c>
      <c r="H111" s="7">
        <f>1+COUNTIFS(A:A,A111,O:O,"&lt;"&amp;O111)</f>
        <v>2</v>
      </c>
      <c r="I111" s="2">
        <f>AVERAGEIF(A:A,A111,G:G)</f>
        <v>49.211754166666665</v>
      </c>
      <c r="J111" s="2">
        <f t="shared" si="8"/>
        <v>10.178745833333437</v>
      </c>
      <c r="K111" s="2">
        <f t="shared" si="9"/>
        <v>100.17874583333344</v>
      </c>
      <c r="L111" s="2">
        <f t="shared" si="10"/>
        <v>407.77875085399722</v>
      </c>
      <c r="M111" s="2">
        <f>SUMIF(A:A,A111,L:L)</f>
        <v>2139.74133535909</v>
      </c>
      <c r="N111" s="3">
        <f t="shared" si="11"/>
        <v>0.19057385307068625</v>
      </c>
      <c r="O111" s="8">
        <f t="shared" si="12"/>
        <v>5.2473095542077717</v>
      </c>
      <c r="P111" s="3">
        <f t="shared" si="13"/>
        <v>0.19057385307068625</v>
      </c>
      <c r="Q111" s="3">
        <f>IF(ISNUMBER(P111),SUMIF(A:A,A111,P:P),"")</f>
        <v>0.96900828844322695</v>
      </c>
      <c r="R111" s="3">
        <f t="shared" si="14"/>
        <v>0.1966689607752016</v>
      </c>
      <c r="S111" s="9">
        <f t="shared" si="15"/>
        <v>5.0846864500546651</v>
      </c>
    </row>
    <row r="112" spans="1:19" x14ac:dyDescent="0.25">
      <c r="A112" s="5">
        <v>14</v>
      </c>
      <c r="B112" s="6">
        <v>0.70624999999999993</v>
      </c>
      <c r="C112" s="5" t="s">
        <v>97</v>
      </c>
      <c r="D112" s="5">
        <v>2</v>
      </c>
      <c r="E112" s="5">
        <v>3</v>
      </c>
      <c r="F112" s="5" t="s">
        <v>134</v>
      </c>
      <c r="G112" s="2">
        <v>55.4739</v>
      </c>
      <c r="H112" s="7">
        <f>1+COUNTIFS(A:A,A112,O:O,"&lt;"&amp;O112)</f>
        <v>3</v>
      </c>
      <c r="I112" s="2">
        <f>AVERAGEIF(A:A,A112,G:G)</f>
        <v>49.211754166666665</v>
      </c>
      <c r="J112" s="2">
        <f t="shared" si="8"/>
        <v>6.2621458333333351</v>
      </c>
      <c r="K112" s="2">
        <f t="shared" si="9"/>
        <v>96.262145833333335</v>
      </c>
      <c r="L112" s="2">
        <f t="shared" si="10"/>
        <v>322.37928303774027</v>
      </c>
      <c r="M112" s="2">
        <f>SUMIF(A:A,A112,L:L)</f>
        <v>2139.74133535909</v>
      </c>
      <c r="N112" s="3">
        <f t="shared" si="11"/>
        <v>0.1506627355888504</v>
      </c>
      <c r="O112" s="8">
        <f t="shared" si="12"/>
        <v>6.6373413179549603</v>
      </c>
      <c r="P112" s="3">
        <f t="shared" si="13"/>
        <v>0.1506627355888504</v>
      </c>
      <c r="Q112" s="3">
        <f>IF(ISNUMBER(P112),SUMIF(A:A,A112,P:P),"")</f>
        <v>0.96900828844322695</v>
      </c>
      <c r="R112" s="3">
        <f t="shared" si="14"/>
        <v>0.15548136933988418</v>
      </c>
      <c r="S112" s="9">
        <f t="shared" si="15"/>
        <v>6.4316387503250487</v>
      </c>
    </row>
    <row r="113" spans="1:19" x14ac:dyDescent="0.25">
      <c r="A113" s="5">
        <v>14</v>
      </c>
      <c r="B113" s="6">
        <v>0.70624999999999993</v>
      </c>
      <c r="C113" s="5" t="s">
        <v>97</v>
      </c>
      <c r="D113" s="5">
        <v>2</v>
      </c>
      <c r="E113" s="5">
        <v>5</v>
      </c>
      <c r="F113" s="5" t="s">
        <v>136</v>
      </c>
      <c r="G113" s="2">
        <v>53.0088000000001</v>
      </c>
      <c r="H113" s="7">
        <f>1+COUNTIFS(A:A,A113,O:O,"&lt;"&amp;O113)</f>
        <v>4</v>
      </c>
      <c r="I113" s="2">
        <f>AVERAGEIF(A:A,A113,G:G)</f>
        <v>49.211754166666665</v>
      </c>
      <c r="J113" s="2">
        <f t="shared" si="8"/>
        <v>3.7970458333334349</v>
      </c>
      <c r="K113" s="2">
        <f t="shared" si="9"/>
        <v>93.797045833333442</v>
      </c>
      <c r="L113" s="2">
        <f t="shared" si="10"/>
        <v>278.05606054573548</v>
      </c>
      <c r="M113" s="2">
        <f>SUMIF(A:A,A113,L:L)</f>
        <v>2139.74133535909</v>
      </c>
      <c r="N113" s="3">
        <f t="shared" si="11"/>
        <v>0.12994844561390514</v>
      </c>
      <c r="O113" s="8">
        <f t="shared" si="12"/>
        <v>7.6953594579433346</v>
      </c>
      <c r="P113" s="3">
        <f t="shared" si="13"/>
        <v>0.12994844561390514</v>
      </c>
      <c r="Q113" s="3">
        <f>IF(ISNUMBER(P113),SUMIF(A:A,A113,P:P),"")</f>
        <v>0.96900828844322695</v>
      </c>
      <c r="R113" s="3">
        <f t="shared" si="14"/>
        <v>0.13410457595019701</v>
      </c>
      <c r="S113" s="9">
        <f t="shared" si="15"/>
        <v>7.4568670972970699</v>
      </c>
    </row>
    <row r="114" spans="1:19" x14ac:dyDescent="0.25">
      <c r="A114" s="5">
        <v>14</v>
      </c>
      <c r="B114" s="6">
        <v>0.70624999999999993</v>
      </c>
      <c r="C114" s="5" t="s">
        <v>97</v>
      </c>
      <c r="D114" s="5">
        <v>2</v>
      </c>
      <c r="E114" s="5">
        <v>4</v>
      </c>
      <c r="F114" s="5" t="s">
        <v>135</v>
      </c>
      <c r="G114" s="2">
        <v>51.145300000000006</v>
      </c>
      <c r="H114" s="7">
        <f>1+COUNTIFS(A:A,A114,O:O,"&lt;"&amp;O114)</f>
        <v>5</v>
      </c>
      <c r="I114" s="2">
        <f>AVERAGEIF(A:A,A114,G:G)</f>
        <v>49.211754166666665</v>
      </c>
      <c r="J114" s="2">
        <f t="shared" si="8"/>
        <v>1.9335458333333406</v>
      </c>
      <c r="K114" s="2">
        <f t="shared" si="9"/>
        <v>91.933545833333341</v>
      </c>
      <c r="L114" s="2">
        <f t="shared" si="10"/>
        <v>248.64166162209528</v>
      </c>
      <c r="M114" s="2">
        <f>SUMIF(A:A,A114,L:L)</f>
        <v>2139.74133535909</v>
      </c>
      <c r="N114" s="3">
        <f t="shared" si="11"/>
        <v>0.11620173780508306</v>
      </c>
      <c r="O114" s="8">
        <f t="shared" si="12"/>
        <v>8.6057232782301529</v>
      </c>
      <c r="P114" s="3">
        <f t="shared" si="13"/>
        <v>0.11620173780508306</v>
      </c>
      <c r="Q114" s="3">
        <f>IF(ISNUMBER(P114),SUMIF(A:A,A114,P:P),"")</f>
        <v>0.96900828844322695</v>
      </c>
      <c r="R114" s="3">
        <f t="shared" si="14"/>
        <v>0.11991820832798912</v>
      </c>
      <c r="S114" s="9">
        <f t="shared" si="15"/>
        <v>8.3390171846538355</v>
      </c>
    </row>
    <row r="115" spans="1:19" x14ac:dyDescent="0.25">
      <c r="A115" s="5">
        <v>14</v>
      </c>
      <c r="B115" s="6">
        <v>0.70624999999999993</v>
      </c>
      <c r="C115" s="5" t="s">
        <v>97</v>
      </c>
      <c r="D115" s="5">
        <v>2</v>
      </c>
      <c r="E115" s="5">
        <v>6</v>
      </c>
      <c r="F115" s="5" t="s">
        <v>137</v>
      </c>
      <c r="G115" s="2">
        <v>42.671166666666601</v>
      </c>
      <c r="H115" s="7">
        <f>1+COUNTIFS(A:A,A115,O:O,"&lt;"&amp;O115)</f>
        <v>6</v>
      </c>
      <c r="I115" s="2">
        <f>AVERAGEIF(A:A,A115,G:G)</f>
        <v>49.211754166666665</v>
      </c>
      <c r="J115" s="2">
        <f t="shared" si="8"/>
        <v>-6.5405875000000648</v>
      </c>
      <c r="K115" s="2">
        <f t="shared" si="9"/>
        <v>83.459412499999928</v>
      </c>
      <c r="L115" s="2">
        <f t="shared" si="10"/>
        <v>149.54012478044902</v>
      </c>
      <c r="M115" s="2">
        <f>SUMIF(A:A,A115,L:L)</f>
        <v>2139.74133535909</v>
      </c>
      <c r="N115" s="3">
        <f t="shared" si="11"/>
        <v>6.988701031723224E-2</v>
      </c>
      <c r="O115" s="8">
        <f t="shared" si="12"/>
        <v>14.308810685430439</v>
      </c>
      <c r="P115" s="3">
        <f t="shared" si="13"/>
        <v>6.988701031723224E-2</v>
      </c>
      <c r="Q115" s="3">
        <f>IF(ISNUMBER(P115),SUMIF(A:A,A115,P:P),"")</f>
        <v>0.96900828844322695</v>
      </c>
      <c r="R115" s="3">
        <f t="shared" si="14"/>
        <v>7.2122200760026664E-2</v>
      </c>
      <c r="S115" s="9">
        <f t="shared" si="15"/>
        <v>13.865356151947108</v>
      </c>
    </row>
    <row r="116" spans="1:19" x14ac:dyDescent="0.25">
      <c r="A116" s="5">
        <v>14</v>
      </c>
      <c r="B116" s="6">
        <v>0.70624999999999993</v>
      </c>
      <c r="C116" s="5" t="s">
        <v>97</v>
      </c>
      <c r="D116" s="5">
        <v>2</v>
      </c>
      <c r="E116" s="5">
        <v>8</v>
      </c>
      <c r="F116" s="5" t="s">
        <v>139</v>
      </c>
      <c r="G116" s="2">
        <v>38.488099999999996</v>
      </c>
      <c r="H116" s="7">
        <f>1+COUNTIFS(A:A,A116,O:O,"&lt;"&amp;O116)</f>
        <v>7</v>
      </c>
      <c r="I116" s="2">
        <f>AVERAGEIF(A:A,A116,G:G)</f>
        <v>49.211754166666665</v>
      </c>
      <c r="J116" s="2">
        <f t="shared" si="8"/>
        <v>-10.72365416666667</v>
      </c>
      <c r="K116" s="2">
        <f t="shared" si="9"/>
        <v>79.276345833333323</v>
      </c>
      <c r="L116" s="2">
        <f t="shared" si="10"/>
        <v>116.34742406880049</v>
      </c>
      <c r="M116" s="2">
        <f>SUMIF(A:A,A116,L:L)</f>
        <v>2139.74133535909</v>
      </c>
      <c r="N116" s="3">
        <f t="shared" si="11"/>
        <v>5.4374527493658543E-2</v>
      </c>
      <c r="O116" s="8">
        <f t="shared" si="12"/>
        <v>18.390964410985006</v>
      </c>
      <c r="P116" s="3">
        <f t="shared" si="13"/>
        <v>5.4374527493658543E-2</v>
      </c>
      <c r="Q116" s="3">
        <f>IF(ISNUMBER(P116),SUMIF(A:A,A116,P:P),"")</f>
        <v>0.96900828844322695</v>
      </c>
      <c r="R116" s="3">
        <f t="shared" si="14"/>
        <v>5.6113583487520685E-2</v>
      </c>
      <c r="S116" s="9">
        <f t="shared" si="15"/>
        <v>17.820996946708881</v>
      </c>
    </row>
    <row r="117" spans="1:19" x14ac:dyDescent="0.25">
      <c r="A117" s="5">
        <v>14</v>
      </c>
      <c r="B117" s="6">
        <v>0.70624999999999993</v>
      </c>
      <c r="C117" s="5" t="s">
        <v>97</v>
      </c>
      <c r="D117" s="5">
        <v>2</v>
      </c>
      <c r="E117" s="5">
        <v>7</v>
      </c>
      <c r="F117" s="5" t="s">
        <v>138</v>
      </c>
      <c r="G117" s="2">
        <v>29.118500000000004</v>
      </c>
      <c r="H117" s="7">
        <f>1+COUNTIFS(A:A,A117,O:O,"&lt;"&amp;O117)</f>
        <v>8</v>
      </c>
      <c r="I117" s="2">
        <f>AVERAGEIF(A:A,A117,G:G)</f>
        <v>49.211754166666665</v>
      </c>
      <c r="J117" s="2">
        <f t="shared" si="8"/>
        <v>-20.093254166666661</v>
      </c>
      <c r="K117" s="2">
        <f t="shared" si="9"/>
        <v>69.906745833333332</v>
      </c>
      <c r="L117" s="2">
        <f t="shared" si="10"/>
        <v>66.314246271553429</v>
      </c>
      <c r="M117" s="2">
        <f>SUMIF(A:A,A117,L:L)</f>
        <v>2139.74133535909</v>
      </c>
      <c r="N117" s="3">
        <f t="shared" si="11"/>
        <v>3.0991711556773105E-2</v>
      </c>
      <c r="O117" s="8">
        <f t="shared" si="12"/>
        <v>32.266691633604026</v>
      </c>
      <c r="P117" s="3" t="str">
        <f t="shared" si="13"/>
        <v/>
      </c>
      <c r="Q117" s="3" t="str">
        <f>IF(ISNUMBER(P117),SUMIF(A:A,A117,P:P),"")</f>
        <v/>
      </c>
      <c r="R117" s="3" t="str">
        <f t="shared" si="14"/>
        <v/>
      </c>
      <c r="S117" s="9" t="str">
        <f t="shared" si="15"/>
        <v/>
      </c>
    </row>
    <row r="118" spans="1:19" x14ac:dyDescent="0.25">
      <c r="A118" s="5">
        <v>15</v>
      </c>
      <c r="B118" s="6">
        <v>0.70833333333333337</v>
      </c>
      <c r="C118" s="5" t="s">
        <v>28</v>
      </c>
      <c r="D118" s="5">
        <v>8</v>
      </c>
      <c r="E118" s="5">
        <v>5</v>
      </c>
      <c r="F118" s="5" t="s">
        <v>143</v>
      </c>
      <c r="G118" s="2">
        <v>72.272066666666703</v>
      </c>
      <c r="H118" s="7">
        <f>1+COUNTIFS(A:A,A118,O:O,"&lt;"&amp;O118)</f>
        <v>1</v>
      </c>
      <c r="I118" s="2">
        <f>AVERAGEIF(A:A,A118,G:G)</f>
        <v>50.003506060606043</v>
      </c>
      <c r="J118" s="2">
        <f t="shared" si="8"/>
        <v>22.26856060606066</v>
      </c>
      <c r="K118" s="2">
        <f t="shared" si="9"/>
        <v>112.26856060606066</v>
      </c>
      <c r="L118" s="2">
        <f t="shared" si="10"/>
        <v>842.28095669022298</v>
      </c>
      <c r="M118" s="2">
        <f>SUMIF(A:A,A118,L:L)</f>
        <v>2997.1578833246481</v>
      </c>
      <c r="N118" s="3">
        <f t="shared" si="11"/>
        <v>0.28102655565008428</v>
      </c>
      <c r="O118" s="8">
        <f t="shared" si="12"/>
        <v>3.5583825794923594</v>
      </c>
      <c r="P118" s="3">
        <f t="shared" si="13"/>
        <v>0.28102655565008428</v>
      </c>
      <c r="Q118" s="3">
        <f>IF(ISNUMBER(P118),SUMIF(A:A,A118,P:P),"")</f>
        <v>0.94251668766376151</v>
      </c>
      <c r="R118" s="3">
        <f t="shared" si="14"/>
        <v>0.29816613257710212</v>
      </c>
      <c r="S118" s="9">
        <f t="shared" si="15"/>
        <v>3.3538349622635706</v>
      </c>
    </row>
    <row r="119" spans="1:19" x14ac:dyDescent="0.25">
      <c r="A119" s="5">
        <v>15</v>
      </c>
      <c r="B119" s="6">
        <v>0.70833333333333337</v>
      </c>
      <c r="C119" s="5" t="s">
        <v>28</v>
      </c>
      <c r="D119" s="5">
        <v>8</v>
      </c>
      <c r="E119" s="5">
        <v>10</v>
      </c>
      <c r="F119" s="5" t="s">
        <v>147</v>
      </c>
      <c r="G119" s="2">
        <v>57.983866666666593</v>
      </c>
      <c r="H119" s="7">
        <f>1+COUNTIFS(A:A,A119,O:O,"&lt;"&amp;O119)</f>
        <v>2</v>
      </c>
      <c r="I119" s="2">
        <f>AVERAGEIF(A:A,A119,G:G)</f>
        <v>50.003506060606043</v>
      </c>
      <c r="J119" s="2">
        <f t="shared" si="8"/>
        <v>7.9803606060605503</v>
      </c>
      <c r="K119" s="2">
        <f t="shared" si="9"/>
        <v>97.980360606060543</v>
      </c>
      <c r="L119" s="2">
        <f t="shared" si="10"/>
        <v>357.38786062849641</v>
      </c>
      <c r="M119" s="2">
        <f>SUMIF(A:A,A119,L:L)</f>
        <v>2997.1578833246481</v>
      </c>
      <c r="N119" s="3">
        <f t="shared" si="11"/>
        <v>0.1192422536753579</v>
      </c>
      <c r="O119" s="8">
        <f t="shared" si="12"/>
        <v>8.38628899720851</v>
      </c>
      <c r="P119" s="3">
        <f t="shared" si="13"/>
        <v>0.1192422536753579</v>
      </c>
      <c r="Q119" s="3">
        <f>IF(ISNUMBER(P119),SUMIF(A:A,A119,P:P),"")</f>
        <v>0.94251668766376151</v>
      </c>
      <c r="R119" s="3">
        <f t="shared" si="14"/>
        <v>0.12651473998930088</v>
      </c>
      <c r="S119" s="9">
        <f t="shared" si="15"/>
        <v>7.9042173274400138</v>
      </c>
    </row>
    <row r="120" spans="1:19" x14ac:dyDescent="0.25">
      <c r="A120" s="5">
        <v>15</v>
      </c>
      <c r="B120" s="6">
        <v>0.70833333333333337</v>
      </c>
      <c r="C120" s="5" t="s">
        <v>28</v>
      </c>
      <c r="D120" s="5">
        <v>8</v>
      </c>
      <c r="E120" s="5">
        <v>2</v>
      </c>
      <c r="F120" s="5" t="s">
        <v>141</v>
      </c>
      <c r="G120" s="2">
        <v>56.693266666666595</v>
      </c>
      <c r="H120" s="7">
        <f>1+COUNTIFS(A:A,A120,O:O,"&lt;"&amp;O120)</f>
        <v>3</v>
      </c>
      <c r="I120" s="2">
        <f>AVERAGEIF(A:A,A120,G:G)</f>
        <v>50.003506060606043</v>
      </c>
      <c r="J120" s="2">
        <f t="shared" si="8"/>
        <v>6.6897606060605526</v>
      </c>
      <c r="K120" s="2">
        <f t="shared" si="9"/>
        <v>96.68976060606056</v>
      </c>
      <c r="L120" s="2">
        <f t="shared" si="10"/>
        <v>330.75755222287506</v>
      </c>
      <c r="M120" s="2">
        <f>SUMIF(A:A,A120,L:L)</f>
        <v>2997.1578833246481</v>
      </c>
      <c r="N120" s="3">
        <f t="shared" si="11"/>
        <v>0.11035706662739324</v>
      </c>
      <c r="O120" s="8">
        <f t="shared" si="12"/>
        <v>9.0614949324122058</v>
      </c>
      <c r="P120" s="3">
        <f t="shared" si="13"/>
        <v>0.11035706662739324</v>
      </c>
      <c r="Q120" s="3">
        <f>IF(ISNUMBER(P120),SUMIF(A:A,A120,P:P),"")</f>
        <v>0.94251668766376151</v>
      </c>
      <c r="R120" s="3">
        <f t="shared" si="14"/>
        <v>0.11708765274059807</v>
      </c>
      <c r="S120" s="9">
        <f t="shared" si="15"/>
        <v>8.5406101889791124</v>
      </c>
    </row>
    <row r="121" spans="1:19" x14ac:dyDescent="0.25">
      <c r="A121" s="5">
        <v>15</v>
      </c>
      <c r="B121" s="6">
        <v>0.70833333333333337</v>
      </c>
      <c r="C121" s="5" t="s">
        <v>28</v>
      </c>
      <c r="D121" s="5">
        <v>8</v>
      </c>
      <c r="E121" s="5">
        <v>3</v>
      </c>
      <c r="F121" s="5" t="s">
        <v>142</v>
      </c>
      <c r="G121" s="2">
        <v>55.963300000000004</v>
      </c>
      <c r="H121" s="7">
        <f>1+COUNTIFS(A:A,A121,O:O,"&lt;"&amp;O121)</f>
        <v>4</v>
      </c>
      <c r="I121" s="2">
        <f>AVERAGEIF(A:A,A121,G:G)</f>
        <v>50.003506060606043</v>
      </c>
      <c r="J121" s="2">
        <f t="shared" si="8"/>
        <v>5.9597939393939612</v>
      </c>
      <c r="K121" s="2">
        <f t="shared" si="9"/>
        <v>95.959793939393961</v>
      </c>
      <c r="L121" s="2">
        <f t="shared" si="10"/>
        <v>316.58369201106001</v>
      </c>
      <c r="M121" s="2">
        <f>SUMIF(A:A,A121,L:L)</f>
        <v>2997.1578833246481</v>
      </c>
      <c r="N121" s="3">
        <f t="shared" si="11"/>
        <v>0.10562796633852475</v>
      </c>
      <c r="O121" s="8">
        <f t="shared" si="12"/>
        <v>9.4671897477901066</v>
      </c>
      <c r="P121" s="3">
        <f t="shared" si="13"/>
        <v>0.10562796633852475</v>
      </c>
      <c r="Q121" s="3">
        <f>IF(ISNUMBER(P121),SUMIF(A:A,A121,P:P),"")</f>
        <v>0.94251668766376151</v>
      </c>
      <c r="R121" s="3">
        <f t="shared" si="14"/>
        <v>0.11207012854101003</v>
      </c>
      <c r="S121" s="9">
        <f t="shared" si="15"/>
        <v>8.9229843225714518</v>
      </c>
    </row>
    <row r="122" spans="1:19" x14ac:dyDescent="0.25">
      <c r="A122" s="5">
        <v>15</v>
      </c>
      <c r="B122" s="6">
        <v>0.70833333333333337</v>
      </c>
      <c r="C122" s="5" t="s">
        <v>28</v>
      </c>
      <c r="D122" s="5">
        <v>8</v>
      </c>
      <c r="E122" s="5">
        <v>11</v>
      </c>
      <c r="F122" s="5" t="s">
        <v>148</v>
      </c>
      <c r="G122" s="2">
        <v>51.361399999999904</v>
      </c>
      <c r="H122" s="7">
        <f>1+COUNTIFS(A:A,A122,O:O,"&lt;"&amp;O122)</f>
        <v>5</v>
      </c>
      <c r="I122" s="2">
        <f>AVERAGEIF(A:A,A122,G:G)</f>
        <v>50.003506060606043</v>
      </c>
      <c r="J122" s="2">
        <f t="shared" ref="J122:J179" si="16">G122-I122</f>
        <v>1.3578939393938612</v>
      </c>
      <c r="K122" s="2">
        <f t="shared" ref="K122:K179" si="17">90+J122</f>
        <v>91.357893939393861</v>
      </c>
      <c r="L122" s="2">
        <f t="shared" ref="L122:L179" si="18">EXP(0.06*K122)</f>
        <v>240.2004147579612</v>
      </c>
      <c r="M122" s="2">
        <f>SUMIF(A:A,A122,L:L)</f>
        <v>2997.1578833246481</v>
      </c>
      <c r="N122" s="3">
        <f t="shared" ref="N122:N179" si="19">L122/M122</f>
        <v>8.0142729915687605E-2</v>
      </c>
      <c r="O122" s="8">
        <f t="shared" ref="O122:O179" si="20">1/N122</f>
        <v>12.477738168540403</v>
      </c>
      <c r="P122" s="3">
        <f t="shared" ref="P122:P179" si="21">IF(O122&gt;21,"",N122)</f>
        <v>8.0142729915687605E-2</v>
      </c>
      <c r="Q122" s="3">
        <f>IF(ISNUMBER(P122),SUMIF(A:A,A122,P:P),"")</f>
        <v>0.94251668766376151</v>
      </c>
      <c r="R122" s="3">
        <f t="shared" ref="R122:R179" si="22">IFERROR(P122*(1/Q122),"")</f>
        <v>8.5030568651616442E-2</v>
      </c>
      <c r="S122" s="9">
        <f t="shared" ref="S122:S179" si="23">IFERROR(1/R122,"")</f>
        <v>11.76047644814839</v>
      </c>
    </row>
    <row r="123" spans="1:19" x14ac:dyDescent="0.25">
      <c r="A123" s="5">
        <v>15</v>
      </c>
      <c r="B123" s="6">
        <v>0.70833333333333337</v>
      </c>
      <c r="C123" s="5" t="s">
        <v>28</v>
      </c>
      <c r="D123" s="5">
        <v>8</v>
      </c>
      <c r="E123" s="5">
        <v>9</v>
      </c>
      <c r="F123" s="5" t="s">
        <v>146</v>
      </c>
      <c r="G123" s="2">
        <v>49.737900000000003</v>
      </c>
      <c r="H123" s="7">
        <f>1+COUNTIFS(A:A,A123,O:O,"&lt;"&amp;O123)</f>
        <v>6</v>
      </c>
      <c r="I123" s="2">
        <f>AVERAGEIF(A:A,A123,G:G)</f>
        <v>50.003506060606043</v>
      </c>
      <c r="J123" s="2">
        <f t="shared" si="16"/>
        <v>-0.26560606060603931</v>
      </c>
      <c r="K123" s="2">
        <f t="shared" si="17"/>
        <v>89.734393939393954</v>
      </c>
      <c r="L123" s="2">
        <f t="shared" si="18"/>
        <v>217.90596932436901</v>
      </c>
      <c r="M123" s="2">
        <f>SUMIF(A:A,A123,L:L)</f>
        <v>2997.1578833246481</v>
      </c>
      <c r="N123" s="3">
        <f t="shared" si="19"/>
        <v>7.2704201048846021E-2</v>
      </c>
      <c r="O123" s="8">
        <f t="shared" si="20"/>
        <v>13.75436337341984</v>
      </c>
      <c r="P123" s="3">
        <f t="shared" si="21"/>
        <v>7.2704201048846021E-2</v>
      </c>
      <c r="Q123" s="3">
        <f>IF(ISNUMBER(P123),SUMIF(A:A,A123,P:P),"")</f>
        <v>0.94251668766376151</v>
      </c>
      <c r="R123" s="3">
        <f t="shared" si="22"/>
        <v>7.7138370068608172E-2</v>
      </c>
      <c r="S123" s="9">
        <f t="shared" si="23"/>
        <v>12.963717007639428</v>
      </c>
    </row>
    <row r="124" spans="1:19" x14ac:dyDescent="0.25">
      <c r="A124" s="5">
        <v>15</v>
      </c>
      <c r="B124" s="6">
        <v>0.70833333333333337</v>
      </c>
      <c r="C124" s="5" t="s">
        <v>28</v>
      </c>
      <c r="D124" s="5">
        <v>8</v>
      </c>
      <c r="E124" s="5">
        <v>14</v>
      </c>
      <c r="F124" s="5" t="s">
        <v>150</v>
      </c>
      <c r="G124" s="2">
        <v>47.114066666666702</v>
      </c>
      <c r="H124" s="7">
        <f>1+COUNTIFS(A:A,A124,O:O,"&lt;"&amp;O124)</f>
        <v>7</v>
      </c>
      <c r="I124" s="2">
        <f>AVERAGEIF(A:A,A124,G:G)</f>
        <v>50.003506060606043</v>
      </c>
      <c r="J124" s="2">
        <f t="shared" si="16"/>
        <v>-2.889439393939341</v>
      </c>
      <c r="K124" s="2">
        <f t="shared" si="17"/>
        <v>87.110560606060659</v>
      </c>
      <c r="L124" s="2">
        <f t="shared" si="18"/>
        <v>186.16504823797251</v>
      </c>
      <c r="M124" s="2">
        <f>SUMIF(A:A,A124,L:L)</f>
        <v>2997.1578833246481</v>
      </c>
      <c r="N124" s="3">
        <f t="shared" si="19"/>
        <v>6.2113861026055053E-2</v>
      </c>
      <c r="O124" s="8">
        <f t="shared" si="20"/>
        <v>16.099466101141701</v>
      </c>
      <c r="P124" s="3">
        <f t="shared" si="21"/>
        <v>6.2113861026055053E-2</v>
      </c>
      <c r="Q124" s="3">
        <f>IF(ISNUMBER(P124),SUMIF(A:A,A124,P:P),"")</f>
        <v>0.94251668766376151</v>
      </c>
      <c r="R124" s="3">
        <f t="shared" si="22"/>
        <v>6.5902133977084429E-2</v>
      </c>
      <c r="S124" s="9">
        <f t="shared" si="23"/>
        <v>15.174015462803089</v>
      </c>
    </row>
    <row r="125" spans="1:19" x14ac:dyDescent="0.25">
      <c r="A125" s="5">
        <v>15</v>
      </c>
      <c r="B125" s="6">
        <v>0.70833333333333337</v>
      </c>
      <c r="C125" s="5" t="s">
        <v>28</v>
      </c>
      <c r="D125" s="5">
        <v>8</v>
      </c>
      <c r="E125" s="5">
        <v>7</v>
      </c>
      <c r="F125" s="5" t="s">
        <v>145</v>
      </c>
      <c r="G125" s="2">
        <v>46.974900000000005</v>
      </c>
      <c r="H125" s="7">
        <f>1+COUNTIFS(A:A,A125,O:O,"&lt;"&amp;O125)</f>
        <v>8</v>
      </c>
      <c r="I125" s="2">
        <f>AVERAGEIF(A:A,A125,G:G)</f>
        <v>50.003506060606043</v>
      </c>
      <c r="J125" s="2">
        <f t="shared" si="16"/>
        <v>-3.0286060606060374</v>
      </c>
      <c r="K125" s="2">
        <f t="shared" si="17"/>
        <v>86.971393939393963</v>
      </c>
      <c r="L125" s="2">
        <f t="shared" si="18"/>
        <v>184.6170420054342</v>
      </c>
      <c r="M125" s="2">
        <f>SUMIF(A:A,A125,L:L)</f>
        <v>2997.1578833246481</v>
      </c>
      <c r="N125" s="3">
        <f t="shared" si="19"/>
        <v>6.1597369638947623E-2</v>
      </c>
      <c r="O125" s="8">
        <f t="shared" si="20"/>
        <v>16.234459456004213</v>
      </c>
      <c r="P125" s="3">
        <f t="shared" si="21"/>
        <v>6.1597369638947623E-2</v>
      </c>
      <c r="Q125" s="3">
        <f>IF(ISNUMBER(P125),SUMIF(A:A,A125,P:P),"")</f>
        <v>0.94251668766376151</v>
      </c>
      <c r="R125" s="3">
        <f t="shared" si="22"/>
        <v>6.5354142207954408E-2</v>
      </c>
      <c r="S125" s="9">
        <f t="shared" si="23"/>
        <v>15.301248952484723</v>
      </c>
    </row>
    <row r="126" spans="1:19" x14ac:dyDescent="0.25">
      <c r="A126" s="5">
        <v>15</v>
      </c>
      <c r="B126" s="6">
        <v>0.70833333333333337</v>
      </c>
      <c r="C126" s="5" t="s">
        <v>28</v>
      </c>
      <c r="D126" s="5">
        <v>8</v>
      </c>
      <c r="E126" s="5">
        <v>6</v>
      </c>
      <c r="F126" s="5" t="s">
        <v>144</v>
      </c>
      <c r="G126" s="2">
        <v>43.399566666666701</v>
      </c>
      <c r="H126" s="7">
        <f>1+COUNTIFS(A:A,A126,O:O,"&lt;"&amp;O126)</f>
        <v>9</v>
      </c>
      <c r="I126" s="2">
        <f>AVERAGEIF(A:A,A126,G:G)</f>
        <v>50.003506060606043</v>
      </c>
      <c r="J126" s="2">
        <f t="shared" si="16"/>
        <v>-6.603939393939342</v>
      </c>
      <c r="K126" s="2">
        <f t="shared" si="17"/>
        <v>83.396060606060658</v>
      </c>
      <c r="L126" s="2">
        <f t="shared" si="18"/>
        <v>148.97278471808661</v>
      </c>
      <c r="M126" s="2">
        <f>SUMIF(A:A,A126,L:L)</f>
        <v>2997.1578833246481</v>
      </c>
      <c r="N126" s="3">
        <f t="shared" si="19"/>
        <v>4.9704683742865102E-2</v>
      </c>
      <c r="O126" s="8">
        <f t="shared" si="20"/>
        <v>20.118828341676064</v>
      </c>
      <c r="P126" s="3">
        <f t="shared" si="21"/>
        <v>4.9704683742865102E-2</v>
      </c>
      <c r="Q126" s="3">
        <f>IF(ISNUMBER(P126),SUMIF(A:A,A126,P:P),"")</f>
        <v>0.94251668766376151</v>
      </c>
      <c r="R126" s="3">
        <f t="shared" si="22"/>
        <v>5.2736131246725486E-2</v>
      </c>
      <c r="S126" s="9">
        <f t="shared" si="23"/>
        <v>18.962331448272334</v>
      </c>
    </row>
    <row r="127" spans="1:19" x14ac:dyDescent="0.25">
      <c r="A127" s="5">
        <v>15</v>
      </c>
      <c r="B127" s="6">
        <v>0.70833333333333337</v>
      </c>
      <c r="C127" s="5" t="s">
        <v>28</v>
      </c>
      <c r="D127" s="5">
        <v>8</v>
      </c>
      <c r="E127" s="5">
        <v>12</v>
      </c>
      <c r="F127" s="5" t="s">
        <v>149</v>
      </c>
      <c r="G127" s="2">
        <v>34.473700000000001</v>
      </c>
      <c r="H127" s="7">
        <f>1+COUNTIFS(A:A,A127,O:O,"&lt;"&amp;O127)</f>
        <v>10</v>
      </c>
      <c r="I127" s="2">
        <f>AVERAGEIF(A:A,A127,G:G)</f>
        <v>50.003506060606043</v>
      </c>
      <c r="J127" s="2">
        <f t="shared" si="16"/>
        <v>-15.529806060606042</v>
      </c>
      <c r="K127" s="2">
        <f t="shared" si="17"/>
        <v>74.470193939393965</v>
      </c>
      <c r="L127" s="2">
        <f t="shared" si="18"/>
        <v>87.200637037453873</v>
      </c>
      <c r="M127" s="2">
        <f>SUMIF(A:A,A127,L:L)</f>
        <v>2997.1578833246481</v>
      </c>
      <c r="N127" s="3">
        <f t="shared" si="19"/>
        <v>2.9094442279005032E-2</v>
      </c>
      <c r="O127" s="8">
        <f t="shared" si="20"/>
        <v>34.370825548411162</v>
      </c>
      <c r="P127" s="3" t="str">
        <f t="shared" si="21"/>
        <v/>
      </c>
      <c r="Q127" s="3" t="str">
        <f>IF(ISNUMBER(P127),SUMIF(A:A,A127,P:P),"")</f>
        <v/>
      </c>
      <c r="R127" s="3" t="str">
        <f t="shared" si="22"/>
        <v/>
      </c>
      <c r="S127" s="9" t="str">
        <f t="shared" si="23"/>
        <v/>
      </c>
    </row>
    <row r="128" spans="1:19" x14ac:dyDescent="0.25">
      <c r="A128" s="5">
        <v>15</v>
      </c>
      <c r="B128" s="6">
        <v>0.70833333333333337</v>
      </c>
      <c r="C128" s="5" t="s">
        <v>28</v>
      </c>
      <c r="D128" s="5">
        <v>8</v>
      </c>
      <c r="E128" s="5">
        <v>1</v>
      </c>
      <c r="F128" s="5" t="s">
        <v>140</v>
      </c>
      <c r="G128" s="2">
        <v>34.064533333333301</v>
      </c>
      <c r="H128" s="7">
        <f>1+COUNTIFS(A:A,A128,O:O,"&lt;"&amp;O128)</f>
        <v>11</v>
      </c>
      <c r="I128" s="2">
        <f>AVERAGEIF(A:A,A128,G:G)</f>
        <v>50.003506060606043</v>
      </c>
      <c r="J128" s="2">
        <f t="shared" si="16"/>
        <v>-15.938972727272741</v>
      </c>
      <c r="K128" s="2">
        <f t="shared" si="17"/>
        <v>74.061027272727259</v>
      </c>
      <c r="L128" s="2">
        <f t="shared" si="18"/>
        <v>85.085925690716451</v>
      </c>
      <c r="M128" s="2">
        <f>SUMIF(A:A,A128,L:L)</f>
        <v>2997.1578833246481</v>
      </c>
      <c r="N128" s="3">
        <f t="shared" si="19"/>
        <v>2.8388870057233503E-2</v>
      </c>
      <c r="O128" s="8">
        <f t="shared" si="20"/>
        <v>35.225072290089237</v>
      </c>
      <c r="P128" s="3" t="str">
        <f t="shared" si="21"/>
        <v/>
      </c>
      <c r="Q128" s="3" t="str">
        <f>IF(ISNUMBER(P128),SUMIF(A:A,A128,P:P),"")</f>
        <v/>
      </c>
      <c r="R128" s="3" t="str">
        <f t="shared" si="22"/>
        <v/>
      </c>
      <c r="S128" s="9" t="str">
        <f t="shared" si="23"/>
        <v/>
      </c>
    </row>
    <row r="129" spans="1:19" x14ac:dyDescent="0.25">
      <c r="A129" s="5">
        <v>16</v>
      </c>
      <c r="B129" s="6">
        <v>0.71527777777777779</v>
      </c>
      <c r="C129" s="5" t="s">
        <v>48</v>
      </c>
      <c r="D129" s="5">
        <v>6</v>
      </c>
      <c r="E129" s="5">
        <v>1</v>
      </c>
      <c r="F129" s="5" t="s">
        <v>151</v>
      </c>
      <c r="G129" s="2">
        <v>78.821133333333307</v>
      </c>
      <c r="H129" s="7">
        <f>1+COUNTIFS(A:A,A129,O:O,"&lt;"&amp;O129)</f>
        <v>1</v>
      </c>
      <c r="I129" s="2">
        <f>AVERAGEIF(A:A,A129,G:G)</f>
        <v>52.000003333333325</v>
      </c>
      <c r="J129" s="2">
        <f t="shared" si="16"/>
        <v>26.821129999999982</v>
      </c>
      <c r="K129" s="2">
        <f t="shared" si="17"/>
        <v>116.82112999999998</v>
      </c>
      <c r="L129" s="2">
        <f t="shared" si="18"/>
        <v>1106.8437771158767</v>
      </c>
      <c r="M129" s="2">
        <f>SUMIF(A:A,A129,L:L)</f>
        <v>3235.9117913427981</v>
      </c>
      <c r="N129" s="3">
        <f t="shared" si="19"/>
        <v>0.34205004601085637</v>
      </c>
      <c r="O129" s="8">
        <f t="shared" si="20"/>
        <v>2.9235487954539288</v>
      </c>
      <c r="P129" s="3">
        <f t="shared" si="21"/>
        <v>0.34205004601085637</v>
      </c>
      <c r="Q129" s="3">
        <f>IF(ISNUMBER(P129),SUMIF(A:A,A129,P:P),"")</f>
        <v>0.8326861216175897</v>
      </c>
      <c r="R129" s="3">
        <f t="shared" si="22"/>
        <v>0.41077908845938771</v>
      </c>
      <c r="S129" s="9">
        <f t="shared" si="23"/>
        <v>2.434398507846308</v>
      </c>
    </row>
    <row r="130" spans="1:19" x14ac:dyDescent="0.25">
      <c r="A130" s="5">
        <v>16</v>
      </c>
      <c r="B130" s="6">
        <v>0.71527777777777779</v>
      </c>
      <c r="C130" s="5" t="s">
        <v>48</v>
      </c>
      <c r="D130" s="5">
        <v>6</v>
      </c>
      <c r="E130" s="5">
        <v>8</v>
      </c>
      <c r="F130" s="5" t="s">
        <v>158</v>
      </c>
      <c r="G130" s="2">
        <v>69.17649999999999</v>
      </c>
      <c r="H130" s="7">
        <f>1+COUNTIFS(A:A,A130,O:O,"&lt;"&amp;O130)</f>
        <v>2</v>
      </c>
      <c r="I130" s="2">
        <f>AVERAGEIF(A:A,A130,G:G)</f>
        <v>52.000003333333325</v>
      </c>
      <c r="J130" s="2">
        <f t="shared" si="16"/>
        <v>17.176496666666665</v>
      </c>
      <c r="K130" s="2">
        <f t="shared" si="17"/>
        <v>107.17649666666667</v>
      </c>
      <c r="L130" s="2">
        <f t="shared" si="18"/>
        <v>620.53983449656835</v>
      </c>
      <c r="M130" s="2">
        <f>SUMIF(A:A,A130,L:L)</f>
        <v>3235.9117913427981</v>
      </c>
      <c r="N130" s="3">
        <f t="shared" si="19"/>
        <v>0.19176661000362574</v>
      </c>
      <c r="O130" s="8">
        <f t="shared" si="20"/>
        <v>5.2146721474666151</v>
      </c>
      <c r="P130" s="3">
        <f t="shared" si="21"/>
        <v>0.19176661000362574</v>
      </c>
      <c r="Q130" s="3">
        <f>IF(ISNUMBER(P130),SUMIF(A:A,A130,P:P),"")</f>
        <v>0.8326861216175897</v>
      </c>
      <c r="R130" s="3">
        <f t="shared" si="22"/>
        <v>0.23029879449785565</v>
      </c>
      <c r="S130" s="9">
        <f t="shared" si="23"/>
        <v>4.3421851259812438</v>
      </c>
    </row>
    <row r="131" spans="1:19" x14ac:dyDescent="0.25">
      <c r="A131" s="5">
        <v>16</v>
      </c>
      <c r="B131" s="6">
        <v>0.71527777777777779</v>
      </c>
      <c r="C131" s="5" t="s">
        <v>48</v>
      </c>
      <c r="D131" s="5">
        <v>6</v>
      </c>
      <c r="E131" s="5">
        <v>3</v>
      </c>
      <c r="F131" s="5" t="s">
        <v>153</v>
      </c>
      <c r="G131" s="2">
        <v>59.207200000000007</v>
      </c>
      <c r="H131" s="7">
        <f>1+COUNTIFS(A:A,A131,O:O,"&lt;"&amp;O131)</f>
        <v>3</v>
      </c>
      <c r="I131" s="2">
        <f>AVERAGEIF(A:A,A131,G:G)</f>
        <v>52.000003333333325</v>
      </c>
      <c r="J131" s="2">
        <f t="shared" si="16"/>
        <v>7.2071966666666825</v>
      </c>
      <c r="K131" s="2">
        <f t="shared" si="17"/>
        <v>97.207196666666675</v>
      </c>
      <c r="L131" s="2">
        <f t="shared" si="18"/>
        <v>341.18737050504654</v>
      </c>
      <c r="M131" s="2">
        <f>SUMIF(A:A,A131,L:L)</f>
        <v>3235.9117913427981</v>
      </c>
      <c r="N131" s="3">
        <f t="shared" si="19"/>
        <v>0.105437784620039</v>
      </c>
      <c r="O131" s="8">
        <f t="shared" si="20"/>
        <v>9.4842660399557062</v>
      </c>
      <c r="P131" s="3">
        <f t="shared" si="21"/>
        <v>0.105437784620039</v>
      </c>
      <c r="Q131" s="3">
        <f>IF(ISNUMBER(P131),SUMIF(A:A,A131,P:P),"")</f>
        <v>0.8326861216175897</v>
      </c>
      <c r="R131" s="3">
        <f t="shared" si="22"/>
        <v>0.12662368434244325</v>
      </c>
      <c r="S131" s="9">
        <f t="shared" si="23"/>
        <v>7.8974167052001336</v>
      </c>
    </row>
    <row r="132" spans="1:19" x14ac:dyDescent="0.25">
      <c r="A132" s="5">
        <v>16</v>
      </c>
      <c r="B132" s="6">
        <v>0.71527777777777779</v>
      </c>
      <c r="C132" s="5" t="s">
        <v>48</v>
      </c>
      <c r="D132" s="5">
        <v>6</v>
      </c>
      <c r="E132" s="5">
        <v>5</v>
      </c>
      <c r="F132" s="5" t="s">
        <v>155</v>
      </c>
      <c r="G132" s="2">
        <v>59.0197</v>
      </c>
      <c r="H132" s="7">
        <f>1+COUNTIFS(A:A,A132,O:O,"&lt;"&amp;O132)</f>
        <v>4</v>
      </c>
      <c r="I132" s="2">
        <f>AVERAGEIF(A:A,A132,G:G)</f>
        <v>52.000003333333325</v>
      </c>
      <c r="J132" s="2">
        <f t="shared" si="16"/>
        <v>7.0196966666666754</v>
      </c>
      <c r="K132" s="2">
        <f t="shared" si="17"/>
        <v>97.019696666666675</v>
      </c>
      <c r="L132" s="2">
        <f t="shared" si="18"/>
        <v>337.37052261199608</v>
      </c>
      <c r="M132" s="2">
        <f>SUMIF(A:A,A132,L:L)</f>
        <v>3235.9117913427981</v>
      </c>
      <c r="N132" s="3">
        <f t="shared" si="19"/>
        <v>0.10425825682720427</v>
      </c>
      <c r="O132" s="8">
        <f t="shared" si="20"/>
        <v>9.5915664661205842</v>
      </c>
      <c r="P132" s="3">
        <f t="shared" si="21"/>
        <v>0.10425825682720427</v>
      </c>
      <c r="Q132" s="3">
        <f>IF(ISNUMBER(P132),SUMIF(A:A,A132,P:P),"")</f>
        <v>0.8326861216175897</v>
      </c>
      <c r="R132" s="3">
        <f t="shared" si="22"/>
        <v>0.12520715083454312</v>
      </c>
      <c r="S132" s="9">
        <f t="shared" si="23"/>
        <v>7.9867642809112809</v>
      </c>
    </row>
    <row r="133" spans="1:19" x14ac:dyDescent="0.25">
      <c r="A133" s="5">
        <v>16</v>
      </c>
      <c r="B133" s="6">
        <v>0.71527777777777779</v>
      </c>
      <c r="C133" s="5" t="s">
        <v>48</v>
      </c>
      <c r="D133" s="5">
        <v>6</v>
      </c>
      <c r="E133" s="5">
        <v>2</v>
      </c>
      <c r="F133" s="5" t="s">
        <v>152</v>
      </c>
      <c r="G133" s="2">
        <v>56.414900000000003</v>
      </c>
      <c r="H133" s="7">
        <f>1+COUNTIFS(A:A,A133,O:O,"&lt;"&amp;O133)</f>
        <v>5</v>
      </c>
      <c r="I133" s="2">
        <f>AVERAGEIF(A:A,A133,G:G)</f>
        <v>52.000003333333325</v>
      </c>
      <c r="J133" s="2">
        <f t="shared" si="16"/>
        <v>4.414896666666678</v>
      </c>
      <c r="K133" s="2">
        <f t="shared" si="17"/>
        <v>94.414896666666678</v>
      </c>
      <c r="L133" s="2">
        <f t="shared" si="18"/>
        <v>288.55733470037433</v>
      </c>
      <c r="M133" s="2">
        <f>SUMIF(A:A,A133,L:L)</f>
        <v>3235.9117913427981</v>
      </c>
      <c r="N133" s="3">
        <f t="shared" si="19"/>
        <v>8.9173424155864406E-2</v>
      </c>
      <c r="O133" s="8">
        <f t="shared" si="20"/>
        <v>11.214103411035563</v>
      </c>
      <c r="P133" s="3">
        <f t="shared" si="21"/>
        <v>8.9173424155864406E-2</v>
      </c>
      <c r="Q133" s="3">
        <f>IF(ISNUMBER(P133),SUMIF(A:A,A133,P:P),"")</f>
        <v>0.8326861216175897</v>
      </c>
      <c r="R133" s="3">
        <f t="shared" si="22"/>
        <v>0.10709128186577031</v>
      </c>
      <c r="S133" s="9">
        <f t="shared" si="23"/>
        <v>9.3378282767537861</v>
      </c>
    </row>
    <row r="134" spans="1:19" x14ac:dyDescent="0.25">
      <c r="A134" s="5">
        <v>16</v>
      </c>
      <c r="B134" s="6">
        <v>0.71527777777777779</v>
      </c>
      <c r="C134" s="5" t="s">
        <v>48</v>
      </c>
      <c r="D134" s="5">
        <v>6</v>
      </c>
      <c r="E134" s="5">
        <v>9</v>
      </c>
      <c r="F134" s="5" t="s">
        <v>159</v>
      </c>
      <c r="G134" s="2">
        <v>44.202100000000002</v>
      </c>
      <c r="H134" s="7">
        <f>1+COUNTIFS(A:A,A134,O:O,"&lt;"&amp;O134)</f>
        <v>6</v>
      </c>
      <c r="I134" s="2">
        <f>AVERAGEIF(A:A,A134,G:G)</f>
        <v>52.000003333333325</v>
      </c>
      <c r="J134" s="2">
        <f t="shared" si="16"/>
        <v>-7.7979033333333234</v>
      </c>
      <c r="K134" s="2">
        <f t="shared" si="17"/>
        <v>82.202096666666677</v>
      </c>
      <c r="L134" s="2">
        <f t="shared" si="18"/>
        <v>138.67399239925112</v>
      </c>
      <c r="M134" s="2">
        <f>SUMIF(A:A,A134,L:L)</f>
        <v>3235.9117913427981</v>
      </c>
      <c r="N134" s="3">
        <f t="shared" si="19"/>
        <v>4.2854688675461675E-2</v>
      </c>
      <c r="O134" s="8">
        <f t="shared" si="20"/>
        <v>23.334669575434198</v>
      </c>
      <c r="P134" s="3" t="str">
        <f t="shared" si="21"/>
        <v/>
      </c>
      <c r="Q134" s="3" t="str">
        <f>IF(ISNUMBER(P134),SUMIF(A:A,A134,P:P),"")</f>
        <v/>
      </c>
      <c r="R134" s="3" t="str">
        <f t="shared" si="22"/>
        <v/>
      </c>
      <c r="S134" s="9" t="str">
        <f t="shared" si="23"/>
        <v/>
      </c>
    </row>
    <row r="135" spans="1:19" x14ac:dyDescent="0.25">
      <c r="A135" s="5">
        <v>16</v>
      </c>
      <c r="B135" s="6">
        <v>0.71527777777777779</v>
      </c>
      <c r="C135" s="5" t="s">
        <v>48</v>
      </c>
      <c r="D135" s="5">
        <v>6</v>
      </c>
      <c r="E135" s="5">
        <v>7</v>
      </c>
      <c r="F135" s="5" t="s">
        <v>157</v>
      </c>
      <c r="G135" s="2">
        <v>42.565333333333299</v>
      </c>
      <c r="H135" s="7">
        <f>1+COUNTIFS(A:A,A135,O:O,"&lt;"&amp;O135)</f>
        <v>7</v>
      </c>
      <c r="I135" s="2">
        <f>AVERAGEIF(A:A,A135,G:G)</f>
        <v>52.000003333333325</v>
      </c>
      <c r="J135" s="2">
        <f t="shared" si="16"/>
        <v>-9.4346700000000254</v>
      </c>
      <c r="K135" s="2">
        <f t="shared" si="17"/>
        <v>80.565329999999975</v>
      </c>
      <c r="L135" s="2">
        <f t="shared" si="18"/>
        <v>125.70272575911038</v>
      </c>
      <c r="M135" s="2">
        <f>SUMIF(A:A,A135,L:L)</f>
        <v>3235.9117913427981</v>
      </c>
      <c r="N135" s="3">
        <f t="shared" si="19"/>
        <v>3.8846153376432997E-2</v>
      </c>
      <c r="O135" s="8">
        <f t="shared" si="20"/>
        <v>25.742574568700419</v>
      </c>
      <c r="P135" s="3" t="str">
        <f t="shared" si="21"/>
        <v/>
      </c>
      <c r="Q135" s="3" t="str">
        <f>IF(ISNUMBER(P135),SUMIF(A:A,A135,P:P),"")</f>
        <v/>
      </c>
      <c r="R135" s="3" t="str">
        <f t="shared" si="22"/>
        <v/>
      </c>
      <c r="S135" s="9" t="str">
        <f t="shared" si="23"/>
        <v/>
      </c>
    </row>
    <row r="136" spans="1:19" x14ac:dyDescent="0.25">
      <c r="A136" s="5">
        <v>16</v>
      </c>
      <c r="B136" s="6">
        <v>0.71527777777777779</v>
      </c>
      <c r="C136" s="5" t="s">
        <v>48</v>
      </c>
      <c r="D136" s="5">
        <v>6</v>
      </c>
      <c r="E136" s="5">
        <v>6</v>
      </c>
      <c r="F136" s="5" t="s">
        <v>156</v>
      </c>
      <c r="G136" s="2">
        <v>42.450866666666698</v>
      </c>
      <c r="H136" s="7">
        <f>1+COUNTIFS(A:A,A136,O:O,"&lt;"&amp;O136)</f>
        <v>8</v>
      </c>
      <c r="I136" s="2">
        <f>AVERAGEIF(A:A,A136,G:G)</f>
        <v>52.000003333333325</v>
      </c>
      <c r="J136" s="2">
        <f t="shared" si="16"/>
        <v>-9.5491366666666266</v>
      </c>
      <c r="K136" s="2">
        <f t="shared" si="17"/>
        <v>80.450863333333373</v>
      </c>
      <c r="L136" s="2">
        <f t="shared" si="18"/>
        <v>124.8423573257185</v>
      </c>
      <c r="M136" s="2">
        <f>SUMIF(A:A,A136,L:L)</f>
        <v>3235.9117913427981</v>
      </c>
      <c r="N136" s="3">
        <f t="shared" si="19"/>
        <v>3.8580272076549092E-2</v>
      </c>
      <c r="O136" s="8">
        <f t="shared" si="20"/>
        <v>25.919983094360994</v>
      </c>
      <c r="P136" s="3" t="str">
        <f t="shared" si="21"/>
        <v/>
      </c>
      <c r="Q136" s="3" t="str">
        <f>IF(ISNUMBER(P136),SUMIF(A:A,A136,P:P),"")</f>
        <v/>
      </c>
      <c r="R136" s="3" t="str">
        <f t="shared" si="22"/>
        <v/>
      </c>
      <c r="S136" s="9" t="str">
        <f t="shared" si="23"/>
        <v/>
      </c>
    </row>
    <row r="137" spans="1:19" x14ac:dyDescent="0.25">
      <c r="A137" s="5">
        <v>16</v>
      </c>
      <c r="B137" s="6">
        <v>0.71527777777777779</v>
      </c>
      <c r="C137" s="5" t="s">
        <v>48</v>
      </c>
      <c r="D137" s="5">
        <v>6</v>
      </c>
      <c r="E137" s="5">
        <v>10</v>
      </c>
      <c r="F137" s="5" t="s">
        <v>160</v>
      </c>
      <c r="G137" s="2">
        <v>36.147366666666706</v>
      </c>
      <c r="H137" s="7">
        <f>1+COUNTIFS(A:A,A137,O:O,"&lt;"&amp;O137)</f>
        <v>9</v>
      </c>
      <c r="I137" s="2">
        <f>AVERAGEIF(A:A,A137,G:G)</f>
        <v>52.000003333333325</v>
      </c>
      <c r="J137" s="2">
        <f t="shared" si="16"/>
        <v>-15.852636666666619</v>
      </c>
      <c r="K137" s="2">
        <f t="shared" si="17"/>
        <v>74.147363333333374</v>
      </c>
      <c r="L137" s="2">
        <f t="shared" si="18"/>
        <v>85.527828284649146</v>
      </c>
      <c r="M137" s="2">
        <f>SUMIF(A:A,A137,L:L)</f>
        <v>3235.9117913427981</v>
      </c>
      <c r="N137" s="3">
        <f t="shared" si="19"/>
        <v>2.6430828094098906E-2</v>
      </c>
      <c r="O137" s="8">
        <f t="shared" si="20"/>
        <v>37.834607241203521</v>
      </c>
      <c r="P137" s="3" t="str">
        <f t="shared" si="21"/>
        <v/>
      </c>
      <c r="Q137" s="3" t="str">
        <f>IF(ISNUMBER(P137),SUMIF(A:A,A137,P:P),"")</f>
        <v/>
      </c>
      <c r="R137" s="3" t="str">
        <f t="shared" si="22"/>
        <v/>
      </c>
      <c r="S137" s="9" t="str">
        <f t="shared" si="23"/>
        <v/>
      </c>
    </row>
    <row r="138" spans="1:19" x14ac:dyDescent="0.25">
      <c r="A138" s="5">
        <v>16</v>
      </c>
      <c r="B138" s="6">
        <v>0.71527777777777779</v>
      </c>
      <c r="C138" s="5" t="s">
        <v>48</v>
      </c>
      <c r="D138" s="5">
        <v>6</v>
      </c>
      <c r="E138" s="5">
        <v>4</v>
      </c>
      <c r="F138" s="5" t="s">
        <v>154</v>
      </c>
      <c r="G138" s="2">
        <v>31.994933333333297</v>
      </c>
      <c r="H138" s="7">
        <f>1+COUNTIFS(A:A,A138,O:O,"&lt;"&amp;O138)</f>
        <v>10</v>
      </c>
      <c r="I138" s="2">
        <f>AVERAGEIF(A:A,A138,G:G)</f>
        <v>52.000003333333325</v>
      </c>
      <c r="J138" s="2">
        <f t="shared" si="16"/>
        <v>-20.005070000000028</v>
      </c>
      <c r="K138" s="2">
        <f t="shared" si="17"/>
        <v>69.994929999999968</v>
      </c>
      <c r="L138" s="2">
        <f t="shared" si="18"/>
        <v>66.666048144207366</v>
      </c>
      <c r="M138" s="2">
        <f>SUMIF(A:A,A138,L:L)</f>
        <v>3235.9117913427981</v>
      </c>
      <c r="N138" s="3">
        <f t="shared" si="19"/>
        <v>2.0601936159867672E-2</v>
      </c>
      <c r="O138" s="8">
        <f t="shared" si="20"/>
        <v>48.539127208246967</v>
      </c>
      <c r="P138" s="3" t="str">
        <f t="shared" si="21"/>
        <v/>
      </c>
      <c r="Q138" s="3" t="str">
        <f>IF(ISNUMBER(P138),SUMIF(A:A,A138,P:P),"")</f>
        <v/>
      </c>
      <c r="R138" s="3" t="str">
        <f t="shared" si="22"/>
        <v/>
      </c>
      <c r="S138" s="9" t="str">
        <f t="shared" si="23"/>
        <v/>
      </c>
    </row>
    <row r="139" spans="1:19" x14ac:dyDescent="0.25">
      <c r="A139" s="5">
        <v>17</v>
      </c>
      <c r="B139" s="6">
        <v>0.72916666666666663</v>
      </c>
      <c r="C139" s="5" t="s">
        <v>21</v>
      </c>
      <c r="D139" s="5">
        <v>8</v>
      </c>
      <c r="E139" s="5">
        <v>1</v>
      </c>
      <c r="F139" s="5" t="s">
        <v>161</v>
      </c>
      <c r="G139" s="2">
        <v>75.563566666666603</v>
      </c>
      <c r="H139" s="7">
        <f>1+COUNTIFS(A:A,A139,O:O,"&lt;"&amp;O139)</f>
        <v>1</v>
      </c>
      <c r="I139" s="2">
        <f>AVERAGEIF(A:A,A139,G:G)</f>
        <v>49.73633333333332</v>
      </c>
      <c r="J139" s="2">
        <f t="shared" si="16"/>
        <v>25.827233333333282</v>
      </c>
      <c r="K139" s="2">
        <f t="shared" si="17"/>
        <v>115.82723333333328</v>
      </c>
      <c r="L139" s="2">
        <f t="shared" si="18"/>
        <v>1042.7680052393453</v>
      </c>
      <c r="M139" s="2">
        <f>SUMIF(A:A,A139,L:L)</f>
        <v>3262.41348996942</v>
      </c>
      <c r="N139" s="3">
        <f t="shared" si="19"/>
        <v>0.31963085257139479</v>
      </c>
      <c r="O139" s="8">
        <f t="shared" si="20"/>
        <v>3.1286091187853451</v>
      </c>
      <c r="P139" s="3">
        <f t="shared" si="21"/>
        <v>0.31963085257139479</v>
      </c>
      <c r="Q139" s="3">
        <f>IF(ISNUMBER(P139),SUMIF(A:A,A139,P:P),"")</f>
        <v>0.8426383277989975</v>
      </c>
      <c r="R139" s="3">
        <f t="shared" si="22"/>
        <v>0.37932152149580284</v>
      </c>
      <c r="S139" s="9">
        <f t="shared" si="23"/>
        <v>2.6362859561899783</v>
      </c>
    </row>
    <row r="140" spans="1:19" x14ac:dyDescent="0.25">
      <c r="A140" s="5">
        <v>17</v>
      </c>
      <c r="B140" s="6">
        <v>0.72916666666666663</v>
      </c>
      <c r="C140" s="5" t="s">
        <v>21</v>
      </c>
      <c r="D140" s="5">
        <v>8</v>
      </c>
      <c r="E140" s="5">
        <v>4</v>
      </c>
      <c r="F140" s="5" t="s">
        <v>164</v>
      </c>
      <c r="G140" s="2">
        <v>62.901499999999999</v>
      </c>
      <c r="H140" s="7">
        <f>1+COUNTIFS(A:A,A140,O:O,"&lt;"&amp;O140)</f>
        <v>2</v>
      </c>
      <c r="I140" s="2">
        <f>AVERAGEIF(A:A,A140,G:G)</f>
        <v>49.73633333333332</v>
      </c>
      <c r="J140" s="2">
        <f t="shared" si="16"/>
        <v>13.165166666666678</v>
      </c>
      <c r="K140" s="2">
        <f t="shared" si="17"/>
        <v>103.16516666666668</v>
      </c>
      <c r="L140" s="2">
        <f t="shared" si="18"/>
        <v>487.80220204059862</v>
      </c>
      <c r="M140" s="2">
        <f>SUMIF(A:A,A140,L:L)</f>
        <v>3262.41348996942</v>
      </c>
      <c r="N140" s="3">
        <f t="shared" si="19"/>
        <v>0.14952188112892184</v>
      </c>
      <c r="O140" s="8">
        <f t="shared" si="20"/>
        <v>6.6879843434939987</v>
      </c>
      <c r="P140" s="3">
        <f t="shared" si="21"/>
        <v>0.14952188112892184</v>
      </c>
      <c r="Q140" s="3">
        <f>IF(ISNUMBER(P140),SUMIF(A:A,A140,P:P),"")</f>
        <v>0.8426383277989975</v>
      </c>
      <c r="R140" s="3">
        <f t="shared" si="22"/>
        <v>0.17744490868280169</v>
      </c>
      <c r="S140" s="9">
        <f t="shared" si="23"/>
        <v>5.6355519435476591</v>
      </c>
    </row>
    <row r="141" spans="1:19" x14ac:dyDescent="0.25">
      <c r="A141" s="5">
        <v>17</v>
      </c>
      <c r="B141" s="6">
        <v>0.72916666666666663</v>
      </c>
      <c r="C141" s="5" t="s">
        <v>21</v>
      </c>
      <c r="D141" s="5">
        <v>8</v>
      </c>
      <c r="E141" s="5">
        <v>6</v>
      </c>
      <c r="F141" s="5" t="s">
        <v>166</v>
      </c>
      <c r="G141" s="2">
        <v>62.888133333333293</v>
      </c>
      <c r="H141" s="7">
        <f>1+COUNTIFS(A:A,A141,O:O,"&lt;"&amp;O141)</f>
        <v>3</v>
      </c>
      <c r="I141" s="2">
        <f>AVERAGEIF(A:A,A141,G:G)</f>
        <v>49.73633333333332</v>
      </c>
      <c r="J141" s="2">
        <f t="shared" si="16"/>
        <v>13.151799999999973</v>
      </c>
      <c r="K141" s="2">
        <f t="shared" si="17"/>
        <v>103.15179999999998</v>
      </c>
      <c r="L141" s="2">
        <f t="shared" si="18"/>
        <v>487.41114151079449</v>
      </c>
      <c r="M141" s="2">
        <f>SUMIF(A:A,A141,L:L)</f>
        <v>3262.41348996942</v>
      </c>
      <c r="N141" s="3">
        <f t="shared" si="19"/>
        <v>0.1494020126539396</v>
      </c>
      <c r="O141" s="8">
        <f t="shared" si="20"/>
        <v>6.6933502583817495</v>
      </c>
      <c r="P141" s="3">
        <f t="shared" si="21"/>
        <v>0.1494020126539396</v>
      </c>
      <c r="Q141" s="3">
        <f>IF(ISNUMBER(P141),SUMIF(A:A,A141,P:P),"")</f>
        <v>0.8426383277989975</v>
      </c>
      <c r="R141" s="3">
        <f t="shared" si="22"/>
        <v>0.1773026549174225</v>
      </c>
      <c r="S141" s="9">
        <f t="shared" si="23"/>
        <v>5.6400734690957854</v>
      </c>
    </row>
    <row r="142" spans="1:19" x14ac:dyDescent="0.25">
      <c r="A142" s="5">
        <v>17</v>
      </c>
      <c r="B142" s="6">
        <v>0.72916666666666663</v>
      </c>
      <c r="C142" s="5" t="s">
        <v>21</v>
      </c>
      <c r="D142" s="5">
        <v>8</v>
      </c>
      <c r="E142" s="5">
        <v>3</v>
      </c>
      <c r="F142" s="5" t="s">
        <v>163</v>
      </c>
      <c r="G142" s="2">
        <v>60.157366666666604</v>
      </c>
      <c r="H142" s="7">
        <f>1+COUNTIFS(A:A,A142,O:O,"&lt;"&amp;O142)</f>
        <v>4</v>
      </c>
      <c r="I142" s="2">
        <f>AVERAGEIF(A:A,A142,G:G)</f>
        <v>49.73633333333332</v>
      </c>
      <c r="J142" s="2">
        <f t="shared" si="16"/>
        <v>10.421033333333284</v>
      </c>
      <c r="K142" s="2">
        <f t="shared" si="17"/>
        <v>100.42103333333328</v>
      </c>
      <c r="L142" s="2">
        <f t="shared" si="18"/>
        <v>413.75003033148579</v>
      </c>
      <c r="M142" s="2">
        <f>SUMIF(A:A,A142,L:L)</f>
        <v>3262.41348996942</v>
      </c>
      <c r="N142" s="3">
        <f t="shared" si="19"/>
        <v>0.1268232955766021</v>
      </c>
      <c r="O142" s="8">
        <f t="shared" si="20"/>
        <v>7.8849867088968164</v>
      </c>
      <c r="P142" s="3">
        <f t="shared" si="21"/>
        <v>0.1268232955766021</v>
      </c>
      <c r="Q142" s="3">
        <f>IF(ISNUMBER(P142),SUMIF(A:A,A142,P:P),"")</f>
        <v>0.8426383277989975</v>
      </c>
      <c r="R142" s="3">
        <f t="shared" si="22"/>
        <v>0.15050739017280312</v>
      </c>
      <c r="S142" s="9">
        <f t="shared" si="23"/>
        <v>6.644192015102135</v>
      </c>
    </row>
    <row r="143" spans="1:19" x14ac:dyDescent="0.25">
      <c r="A143" s="5">
        <v>17</v>
      </c>
      <c r="B143" s="6">
        <v>0.72916666666666663</v>
      </c>
      <c r="C143" s="5" t="s">
        <v>21</v>
      </c>
      <c r="D143" s="5">
        <v>8</v>
      </c>
      <c r="E143" s="5">
        <v>5</v>
      </c>
      <c r="F143" s="5" t="s">
        <v>165</v>
      </c>
      <c r="G143" s="2">
        <v>55.733966666666703</v>
      </c>
      <c r="H143" s="7">
        <f>1+COUNTIFS(A:A,A143,O:O,"&lt;"&amp;O143)</f>
        <v>5</v>
      </c>
      <c r="I143" s="2">
        <f>AVERAGEIF(A:A,A143,G:G)</f>
        <v>49.73633333333332</v>
      </c>
      <c r="J143" s="2">
        <f t="shared" si="16"/>
        <v>5.9976333333333827</v>
      </c>
      <c r="K143" s="2">
        <f t="shared" si="17"/>
        <v>95.997633333333383</v>
      </c>
      <c r="L143" s="2">
        <f t="shared" si="18"/>
        <v>317.30326865449956</v>
      </c>
      <c r="M143" s="2">
        <f>SUMIF(A:A,A143,L:L)</f>
        <v>3262.41348996942</v>
      </c>
      <c r="N143" s="3">
        <f t="shared" si="19"/>
        <v>9.7260285868139229E-2</v>
      </c>
      <c r="O143" s="8">
        <f t="shared" si="20"/>
        <v>10.281688883330565</v>
      </c>
      <c r="P143" s="3">
        <f t="shared" si="21"/>
        <v>9.7260285868139229E-2</v>
      </c>
      <c r="Q143" s="3">
        <f>IF(ISNUMBER(P143),SUMIF(A:A,A143,P:P),"")</f>
        <v>0.8426383277989975</v>
      </c>
      <c r="R143" s="3">
        <f t="shared" si="22"/>
        <v>0.11542352473116989</v>
      </c>
      <c r="S143" s="9">
        <f t="shared" si="23"/>
        <v>8.6637451275992099</v>
      </c>
    </row>
    <row r="144" spans="1:19" x14ac:dyDescent="0.25">
      <c r="A144" s="5">
        <v>17</v>
      </c>
      <c r="B144" s="6">
        <v>0.72916666666666663</v>
      </c>
      <c r="C144" s="5" t="s">
        <v>21</v>
      </c>
      <c r="D144" s="5">
        <v>8</v>
      </c>
      <c r="E144" s="5">
        <v>7</v>
      </c>
      <c r="F144" s="5" t="s">
        <v>167</v>
      </c>
      <c r="G144" s="2">
        <v>42.562733333333306</v>
      </c>
      <c r="H144" s="7">
        <f>1+COUNTIFS(A:A,A144,O:O,"&lt;"&amp;O144)</f>
        <v>6</v>
      </c>
      <c r="I144" s="2">
        <f>AVERAGEIF(A:A,A144,G:G)</f>
        <v>49.73633333333332</v>
      </c>
      <c r="J144" s="2">
        <f t="shared" si="16"/>
        <v>-7.1736000000000146</v>
      </c>
      <c r="K144" s="2">
        <f t="shared" si="17"/>
        <v>82.826399999999978</v>
      </c>
      <c r="L144" s="2">
        <f t="shared" si="18"/>
        <v>143.96698464640363</v>
      </c>
      <c r="M144" s="2">
        <f>SUMIF(A:A,A144,L:L)</f>
        <v>3262.41348996942</v>
      </c>
      <c r="N144" s="3">
        <f t="shared" si="19"/>
        <v>4.4128981531324253E-2</v>
      </c>
      <c r="O144" s="8">
        <f t="shared" si="20"/>
        <v>22.660844762305832</v>
      </c>
      <c r="P144" s="3" t="str">
        <f t="shared" si="21"/>
        <v/>
      </c>
      <c r="Q144" s="3" t="str">
        <f>IF(ISNUMBER(P144),SUMIF(A:A,A144,P:P),"")</f>
        <v/>
      </c>
      <c r="R144" s="3" t="str">
        <f t="shared" si="22"/>
        <v/>
      </c>
      <c r="S144" s="9" t="str">
        <f t="shared" si="23"/>
        <v/>
      </c>
    </row>
    <row r="145" spans="1:19" x14ac:dyDescent="0.25">
      <c r="A145" s="5">
        <v>17</v>
      </c>
      <c r="B145" s="6">
        <v>0.72916666666666663</v>
      </c>
      <c r="C145" s="5" t="s">
        <v>21</v>
      </c>
      <c r="D145" s="5">
        <v>8</v>
      </c>
      <c r="E145" s="5">
        <v>11</v>
      </c>
      <c r="F145" s="5" t="s">
        <v>170</v>
      </c>
      <c r="G145" s="2">
        <v>39.881299999999996</v>
      </c>
      <c r="H145" s="7">
        <f>1+COUNTIFS(A:A,A145,O:O,"&lt;"&amp;O145)</f>
        <v>7</v>
      </c>
      <c r="I145" s="2">
        <f>AVERAGEIF(A:A,A145,G:G)</f>
        <v>49.73633333333332</v>
      </c>
      <c r="J145" s="2">
        <f t="shared" si="16"/>
        <v>-9.8550333333333242</v>
      </c>
      <c r="K145" s="2">
        <f t="shared" si="17"/>
        <v>80.144966666666676</v>
      </c>
      <c r="L145" s="2">
        <f t="shared" si="18"/>
        <v>122.57192493368898</v>
      </c>
      <c r="M145" s="2">
        <f>SUMIF(A:A,A145,L:L)</f>
        <v>3262.41348996942</v>
      </c>
      <c r="N145" s="3">
        <f t="shared" si="19"/>
        <v>3.7570934926105241E-2</v>
      </c>
      <c r="O145" s="8">
        <f t="shared" si="20"/>
        <v>26.616319289546734</v>
      </c>
      <c r="P145" s="3" t="str">
        <f t="shared" si="21"/>
        <v/>
      </c>
      <c r="Q145" s="3" t="str">
        <f>IF(ISNUMBER(P145),SUMIF(A:A,A145,P:P),"")</f>
        <v/>
      </c>
      <c r="R145" s="3" t="str">
        <f t="shared" si="22"/>
        <v/>
      </c>
      <c r="S145" s="9" t="str">
        <f t="shared" si="23"/>
        <v/>
      </c>
    </row>
    <row r="146" spans="1:19" x14ac:dyDescent="0.25">
      <c r="A146" s="5">
        <v>17</v>
      </c>
      <c r="B146" s="6">
        <v>0.72916666666666663</v>
      </c>
      <c r="C146" s="5" t="s">
        <v>21</v>
      </c>
      <c r="D146" s="5">
        <v>8</v>
      </c>
      <c r="E146" s="5">
        <v>2</v>
      </c>
      <c r="F146" s="5" t="s">
        <v>162</v>
      </c>
      <c r="G146" s="2">
        <v>36.8691666666667</v>
      </c>
      <c r="H146" s="7">
        <f>1+COUNTIFS(A:A,A146,O:O,"&lt;"&amp;O146)</f>
        <v>8</v>
      </c>
      <c r="I146" s="2">
        <f>AVERAGEIF(A:A,A146,G:G)</f>
        <v>49.73633333333332</v>
      </c>
      <c r="J146" s="2">
        <f t="shared" si="16"/>
        <v>-12.86716666666662</v>
      </c>
      <c r="K146" s="2">
        <f t="shared" si="17"/>
        <v>77.13283333333338</v>
      </c>
      <c r="L146" s="2">
        <f t="shared" si="18"/>
        <v>102.3061716425964</v>
      </c>
      <c r="M146" s="2">
        <f>SUMIF(A:A,A146,L:L)</f>
        <v>3262.41348996942</v>
      </c>
      <c r="N146" s="3">
        <f t="shared" si="19"/>
        <v>3.1359045061929096E-2</v>
      </c>
      <c r="O146" s="8">
        <f t="shared" si="20"/>
        <v>31.888726140262243</v>
      </c>
      <c r="P146" s="3" t="str">
        <f t="shared" si="21"/>
        <v/>
      </c>
      <c r="Q146" s="3" t="str">
        <f>IF(ISNUMBER(P146),SUMIF(A:A,A146,P:P),"")</f>
        <v/>
      </c>
      <c r="R146" s="3" t="str">
        <f t="shared" si="22"/>
        <v/>
      </c>
      <c r="S146" s="9" t="str">
        <f t="shared" si="23"/>
        <v/>
      </c>
    </row>
    <row r="147" spans="1:19" x14ac:dyDescent="0.25">
      <c r="A147" s="5">
        <v>17</v>
      </c>
      <c r="B147" s="6">
        <v>0.72916666666666663</v>
      </c>
      <c r="C147" s="5" t="s">
        <v>21</v>
      </c>
      <c r="D147" s="5">
        <v>8</v>
      </c>
      <c r="E147" s="5">
        <v>8</v>
      </c>
      <c r="F147" s="5" t="s">
        <v>168</v>
      </c>
      <c r="G147" s="2">
        <v>35.170999999999999</v>
      </c>
      <c r="H147" s="7">
        <f>1+COUNTIFS(A:A,A147,O:O,"&lt;"&amp;O147)</f>
        <v>9</v>
      </c>
      <c r="I147" s="2">
        <f>AVERAGEIF(A:A,A147,G:G)</f>
        <v>49.73633333333332</v>
      </c>
      <c r="J147" s="2">
        <f t="shared" si="16"/>
        <v>-14.565333333333321</v>
      </c>
      <c r="K147" s="2">
        <f t="shared" si="17"/>
        <v>75.434666666666686</v>
      </c>
      <c r="L147" s="2">
        <f t="shared" si="18"/>
        <v>92.395659274919808</v>
      </c>
      <c r="M147" s="2">
        <f>SUMIF(A:A,A147,L:L)</f>
        <v>3262.41348996942</v>
      </c>
      <c r="N147" s="3">
        <f t="shared" si="19"/>
        <v>2.832125957025327E-2</v>
      </c>
      <c r="O147" s="8">
        <f t="shared" si="20"/>
        <v>35.309164040512243</v>
      </c>
      <c r="P147" s="3" t="str">
        <f t="shared" si="21"/>
        <v/>
      </c>
      <c r="Q147" s="3" t="str">
        <f>IF(ISNUMBER(P147),SUMIF(A:A,A147,P:P),"")</f>
        <v/>
      </c>
      <c r="R147" s="3" t="str">
        <f t="shared" si="22"/>
        <v/>
      </c>
      <c r="S147" s="9" t="str">
        <f t="shared" si="23"/>
        <v/>
      </c>
    </row>
    <row r="148" spans="1:19" x14ac:dyDescent="0.25">
      <c r="A148" s="5">
        <v>17</v>
      </c>
      <c r="B148" s="6">
        <v>0.72916666666666663</v>
      </c>
      <c r="C148" s="5" t="s">
        <v>21</v>
      </c>
      <c r="D148" s="5">
        <v>8</v>
      </c>
      <c r="E148" s="5">
        <v>9</v>
      </c>
      <c r="F148" s="5" t="s">
        <v>169</v>
      </c>
      <c r="G148" s="2">
        <v>25.634600000000002</v>
      </c>
      <c r="H148" s="7">
        <f>1+COUNTIFS(A:A,A148,O:O,"&lt;"&amp;O148)</f>
        <v>10</v>
      </c>
      <c r="I148" s="2">
        <f>AVERAGEIF(A:A,A148,G:G)</f>
        <v>49.73633333333332</v>
      </c>
      <c r="J148" s="2">
        <f t="shared" si="16"/>
        <v>-24.101733333333318</v>
      </c>
      <c r="K148" s="2">
        <f t="shared" si="17"/>
        <v>65.898266666666686</v>
      </c>
      <c r="L148" s="2">
        <f t="shared" si="18"/>
        <v>52.138101695088253</v>
      </c>
      <c r="M148" s="2">
        <f>SUMIF(A:A,A148,L:L)</f>
        <v>3262.41348996942</v>
      </c>
      <c r="N148" s="3">
        <f t="shared" si="19"/>
        <v>1.5981451111390838E-2</v>
      </c>
      <c r="O148" s="8">
        <f t="shared" si="20"/>
        <v>62.572540692956622</v>
      </c>
      <c r="P148" s="3" t="str">
        <f t="shared" si="21"/>
        <v/>
      </c>
      <c r="Q148" s="3" t="str">
        <f>IF(ISNUMBER(P148),SUMIF(A:A,A148,P:P),"")</f>
        <v/>
      </c>
      <c r="R148" s="3" t="str">
        <f t="shared" si="22"/>
        <v/>
      </c>
      <c r="S148" s="9" t="str">
        <f t="shared" si="23"/>
        <v/>
      </c>
    </row>
    <row r="149" spans="1:19" x14ac:dyDescent="0.25">
      <c r="A149" s="5">
        <v>18</v>
      </c>
      <c r="B149" s="6">
        <v>0.73958333333333337</v>
      </c>
      <c r="C149" s="5" t="s">
        <v>48</v>
      </c>
      <c r="D149" s="5">
        <v>7</v>
      </c>
      <c r="E149" s="5">
        <v>1</v>
      </c>
      <c r="F149" s="5" t="s">
        <v>171</v>
      </c>
      <c r="G149" s="2">
        <v>73.547799999999995</v>
      </c>
      <c r="H149" s="7">
        <f>1+COUNTIFS(A:A,A149,O:O,"&lt;"&amp;O149)</f>
        <v>1</v>
      </c>
      <c r="I149" s="2">
        <f>AVERAGEIF(A:A,A149,G:G)</f>
        <v>49.611458333333339</v>
      </c>
      <c r="J149" s="2">
        <f t="shared" si="16"/>
        <v>23.936341666666657</v>
      </c>
      <c r="K149" s="2">
        <f t="shared" si="17"/>
        <v>113.93634166666666</v>
      </c>
      <c r="L149" s="2">
        <f t="shared" si="18"/>
        <v>930.92666124380162</v>
      </c>
      <c r="M149" s="2">
        <f>SUMIF(A:A,A149,L:L)</f>
        <v>2456.4250893639646</v>
      </c>
      <c r="N149" s="3">
        <f t="shared" si="19"/>
        <v>0.37897620622530115</v>
      </c>
      <c r="O149" s="8">
        <f t="shared" si="20"/>
        <v>2.6386880853556822</v>
      </c>
      <c r="P149" s="3">
        <f t="shared" si="21"/>
        <v>0.37897620622530115</v>
      </c>
      <c r="Q149" s="3">
        <f>IF(ISNUMBER(P149),SUMIF(A:A,A149,P:P),"")</f>
        <v>0.93148308504250221</v>
      </c>
      <c r="R149" s="3">
        <f t="shared" si="22"/>
        <v>0.40685248321820999</v>
      </c>
      <c r="S149" s="9">
        <f t="shared" si="23"/>
        <v>2.4578933182120046</v>
      </c>
    </row>
    <row r="150" spans="1:19" x14ac:dyDescent="0.25">
      <c r="A150" s="5">
        <v>18</v>
      </c>
      <c r="B150" s="6">
        <v>0.73958333333333337</v>
      </c>
      <c r="C150" s="5" t="s">
        <v>48</v>
      </c>
      <c r="D150" s="5">
        <v>7</v>
      </c>
      <c r="E150" s="5">
        <v>5</v>
      </c>
      <c r="F150" s="5" t="s">
        <v>174</v>
      </c>
      <c r="G150" s="2">
        <v>60.5217666666667</v>
      </c>
      <c r="H150" s="7">
        <f>1+COUNTIFS(A:A,A150,O:O,"&lt;"&amp;O150)</f>
        <v>2</v>
      </c>
      <c r="I150" s="2">
        <f>AVERAGEIF(A:A,A150,G:G)</f>
        <v>49.611458333333339</v>
      </c>
      <c r="J150" s="2">
        <f t="shared" si="16"/>
        <v>10.910308333333361</v>
      </c>
      <c r="K150" s="2">
        <f t="shared" si="17"/>
        <v>100.91030833333336</v>
      </c>
      <c r="L150" s="2">
        <f t="shared" si="18"/>
        <v>426.07632632611791</v>
      </c>
      <c r="M150" s="2">
        <f>SUMIF(A:A,A150,L:L)</f>
        <v>2456.4250893639646</v>
      </c>
      <c r="N150" s="3">
        <f t="shared" si="19"/>
        <v>0.17345382449111879</v>
      </c>
      <c r="O150" s="8">
        <f t="shared" si="20"/>
        <v>5.765223124562481</v>
      </c>
      <c r="P150" s="3">
        <f t="shared" si="21"/>
        <v>0.17345382449111879</v>
      </c>
      <c r="Q150" s="3">
        <f>IF(ISNUMBER(P150),SUMIF(A:A,A150,P:P),"")</f>
        <v>0.93148308504250221</v>
      </c>
      <c r="R150" s="3">
        <f t="shared" si="22"/>
        <v>0.18621253276242192</v>
      </c>
      <c r="S150" s="9">
        <f t="shared" si="23"/>
        <v>5.3702078220258338</v>
      </c>
    </row>
    <row r="151" spans="1:19" x14ac:dyDescent="0.25">
      <c r="A151" s="5">
        <v>18</v>
      </c>
      <c r="B151" s="6">
        <v>0.73958333333333337</v>
      </c>
      <c r="C151" s="5" t="s">
        <v>48</v>
      </c>
      <c r="D151" s="5">
        <v>7</v>
      </c>
      <c r="E151" s="5">
        <v>6</v>
      </c>
      <c r="F151" s="5" t="s">
        <v>175</v>
      </c>
      <c r="G151" s="2">
        <v>59.377699999999997</v>
      </c>
      <c r="H151" s="7">
        <f>1+COUNTIFS(A:A,A151,O:O,"&lt;"&amp;O151)</f>
        <v>3</v>
      </c>
      <c r="I151" s="2">
        <f>AVERAGEIF(A:A,A151,G:G)</f>
        <v>49.611458333333339</v>
      </c>
      <c r="J151" s="2">
        <f t="shared" si="16"/>
        <v>9.7662416666666587</v>
      </c>
      <c r="K151" s="2">
        <f t="shared" si="17"/>
        <v>99.766241666666659</v>
      </c>
      <c r="L151" s="2">
        <f t="shared" si="18"/>
        <v>397.80999826382026</v>
      </c>
      <c r="M151" s="2">
        <f>SUMIF(A:A,A151,L:L)</f>
        <v>2456.4250893639646</v>
      </c>
      <c r="N151" s="3">
        <f t="shared" si="19"/>
        <v>0.16194672493221607</v>
      </c>
      <c r="O151" s="8">
        <f t="shared" si="20"/>
        <v>6.1748701643615025</v>
      </c>
      <c r="P151" s="3">
        <f t="shared" si="21"/>
        <v>0.16194672493221607</v>
      </c>
      <c r="Q151" s="3">
        <f>IF(ISNUMBER(P151),SUMIF(A:A,A151,P:P),"")</f>
        <v>0.93148308504250221</v>
      </c>
      <c r="R151" s="3">
        <f t="shared" si="22"/>
        <v>0.17385900778308461</v>
      </c>
      <c r="S151" s="9">
        <f t="shared" si="23"/>
        <v>5.7517871104363554</v>
      </c>
    </row>
    <row r="152" spans="1:19" x14ac:dyDescent="0.25">
      <c r="A152" s="5">
        <v>18</v>
      </c>
      <c r="B152" s="6">
        <v>0.73958333333333337</v>
      </c>
      <c r="C152" s="5" t="s">
        <v>48</v>
      </c>
      <c r="D152" s="5">
        <v>7</v>
      </c>
      <c r="E152" s="5">
        <v>4</v>
      </c>
      <c r="F152" s="5" t="s">
        <v>173</v>
      </c>
      <c r="G152" s="2">
        <v>48.043133333333301</v>
      </c>
      <c r="H152" s="7">
        <f>1+COUNTIFS(A:A,A152,O:O,"&lt;"&amp;O152)</f>
        <v>4</v>
      </c>
      <c r="I152" s="2">
        <f>AVERAGEIF(A:A,A152,G:G)</f>
        <v>49.611458333333339</v>
      </c>
      <c r="J152" s="2">
        <f t="shared" si="16"/>
        <v>-1.5683250000000371</v>
      </c>
      <c r="K152" s="2">
        <f t="shared" si="17"/>
        <v>88.431674999999956</v>
      </c>
      <c r="L152" s="2">
        <f t="shared" si="18"/>
        <v>201.52239164461301</v>
      </c>
      <c r="M152" s="2">
        <f>SUMIF(A:A,A152,L:L)</f>
        <v>2456.4250893639646</v>
      </c>
      <c r="N152" s="3">
        <f t="shared" si="19"/>
        <v>8.2038891606009703E-2</v>
      </c>
      <c r="O152" s="8">
        <f t="shared" si="20"/>
        <v>12.189340694685175</v>
      </c>
      <c r="P152" s="3">
        <f t="shared" si="21"/>
        <v>8.2038891606009703E-2</v>
      </c>
      <c r="Q152" s="3">
        <f>IF(ISNUMBER(P152),SUMIF(A:A,A152,P:P),"")</f>
        <v>0.93148308504250221</v>
      </c>
      <c r="R152" s="3">
        <f t="shared" si="22"/>
        <v>8.8073409945244874E-2</v>
      </c>
      <c r="S152" s="9">
        <f t="shared" si="23"/>
        <v>11.354164674919465</v>
      </c>
    </row>
    <row r="153" spans="1:19" x14ac:dyDescent="0.25">
      <c r="A153" s="5">
        <v>18</v>
      </c>
      <c r="B153" s="6">
        <v>0.73958333333333337</v>
      </c>
      <c r="C153" s="5" t="s">
        <v>48</v>
      </c>
      <c r="D153" s="5">
        <v>7</v>
      </c>
      <c r="E153" s="5">
        <v>8</v>
      </c>
      <c r="F153" s="5" t="s">
        <v>177</v>
      </c>
      <c r="G153" s="2">
        <v>47.799066666666704</v>
      </c>
      <c r="H153" s="7">
        <f>1+COUNTIFS(A:A,A153,O:O,"&lt;"&amp;O153)</f>
        <v>5</v>
      </c>
      <c r="I153" s="2">
        <f>AVERAGEIF(A:A,A153,G:G)</f>
        <v>49.611458333333339</v>
      </c>
      <c r="J153" s="2">
        <f t="shared" si="16"/>
        <v>-1.8123916666666346</v>
      </c>
      <c r="K153" s="2">
        <f t="shared" si="17"/>
        <v>88.187608333333372</v>
      </c>
      <c r="L153" s="2">
        <f t="shared" si="18"/>
        <v>198.59280056053788</v>
      </c>
      <c r="M153" s="2">
        <f>SUMIF(A:A,A153,L:L)</f>
        <v>2456.4250893639646</v>
      </c>
      <c r="N153" s="3">
        <f t="shared" si="19"/>
        <v>8.0846267781753925E-2</v>
      </c>
      <c r="O153" s="8">
        <f t="shared" si="20"/>
        <v>12.369154785221744</v>
      </c>
      <c r="P153" s="3">
        <f t="shared" si="21"/>
        <v>8.0846267781753925E-2</v>
      </c>
      <c r="Q153" s="3">
        <f>IF(ISNUMBER(P153),SUMIF(A:A,A153,P:P),"")</f>
        <v>0.93148308504250221</v>
      </c>
      <c r="R153" s="3">
        <f t="shared" si="22"/>
        <v>8.6793060528914515E-2</v>
      </c>
      <c r="S153" s="9">
        <f t="shared" si="23"/>
        <v>11.521658458706579</v>
      </c>
    </row>
    <row r="154" spans="1:19" x14ac:dyDescent="0.25">
      <c r="A154" s="5">
        <v>18</v>
      </c>
      <c r="B154" s="6">
        <v>0.73958333333333337</v>
      </c>
      <c r="C154" s="5" t="s">
        <v>48</v>
      </c>
      <c r="D154" s="5">
        <v>7</v>
      </c>
      <c r="E154" s="5">
        <v>3</v>
      </c>
      <c r="F154" s="5" t="s">
        <v>172</v>
      </c>
      <c r="G154" s="2">
        <v>41.141100000000002</v>
      </c>
      <c r="H154" s="7">
        <f>1+COUNTIFS(A:A,A154,O:O,"&lt;"&amp;O154)</f>
        <v>6</v>
      </c>
      <c r="I154" s="2">
        <f>AVERAGEIF(A:A,A154,G:G)</f>
        <v>49.611458333333339</v>
      </c>
      <c r="J154" s="2">
        <f t="shared" si="16"/>
        <v>-8.470358333333337</v>
      </c>
      <c r="K154" s="2">
        <f t="shared" si="17"/>
        <v>81.529641666666663</v>
      </c>
      <c r="L154" s="2">
        <f t="shared" si="18"/>
        <v>133.19024237765916</v>
      </c>
      <c r="M154" s="2">
        <f>SUMIF(A:A,A154,L:L)</f>
        <v>2456.4250893639646</v>
      </c>
      <c r="N154" s="3">
        <f t="shared" si="19"/>
        <v>5.4221170006102541E-2</v>
      </c>
      <c r="O154" s="8">
        <f t="shared" si="20"/>
        <v>18.442980848392814</v>
      </c>
      <c r="P154" s="3">
        <f t="shared" si="21"/>
        <v>5.4221170006102541E-2</v>
      </c>
      <c r="Q154" s="3">
        <f>IF(ISNUMBER(P154),SUMIF(A:A,A154,P:P),"")</f>
        <v>0.93148308504250221</v>
      </c>
      <c r="R154" s="3">
        <f t="shared" si="22"/>
        <v>5.8209505762123963E-2</v>
      </c>
      <c r="S154" s="9">
        <f t="shared" si="23"/>
        <v>17.179324698040723</v>
      </c>
    </row>
    <row r="155" spans="1:19" x14ac:dyDescent="0.25">
      <c r="A155" s="5">
        <v>18</v>
      </c>
      <c r="B155" s="6">
        <v>0.73958333333333337</v>
      </c>
      <c r="C155" s="5" t="s">
        <v>48</v>
      </c>
      <c r="D155" s="5">
        <v>7</v>
      </c>
      <c r="E155" s="5">
        <v>9</v>
      </c>
      <c r="F155" s="5" t="s">
        <v>178</v>
      </c>
      <c r="G155" s="2">
        <v>36.172133333333299</v>
      </c>
      <c r="H155" s="7">
        <f>1+COUNTIFS(A:A,A155,O:O,"&lt;"&amp;O155)</f>
        <v>7</v>
      </c>
      <c r="I155" s="2">
        <f>AVERAGEIF(A:A,A155,G:G)</f>
        <v>49.611458333333339</v>
      </c>
      <c r="J155" s="2">
        <f t="shared" si="16"/>
        <v>-13.439325000000039</v>
      </c>
      <c r="K155" s="2">
        <f t="shared" si="17"/>
        <v>76.560674999999961</v>
      </c>
      <c r="L155" s="2">
        <f t="shared" si="18"/>
        <v>98.853652612878591</v>
      </c>
      <c r="M155" s="2">
        <f>SUMIF(A:A,A155,L:L)</f>
        <v>2456.4250893639646</v>
      </c>
      <c r="N155" s="3">
        <f t="shared" si="19"/>
        <v>4.0242893235744669E-2</v>
      </c>
      <c r="O155" s="8">
        <f t="shared" si="20"/>
        <v>24.849107993850126</v>
      </c>
      <c r="P155" s="3" t="str">
        <f t="shared" si="21"/>
        <v/>
      </c>
      <c r="Q155" s="3" t="str">
        <f>IF(ISNUMBER(P155),SUMIF(A:A,A155,P:P),"")</f>
        <v/>
      </c>
      <c r="R155" s="3" t="str">
        <f t="shared" si="22"/>
        <v/>
      </c>
      <c r="S155" s="9" t="str">
        <f t="shared" si="23"/>
        <v/>
      </c>
    </row>
    <row r="156" spans="1:19" x14ac:dyDescent="0.25">
      <c r="A156" s="5">
        <v>18</v>
      </c>
      <c r="B156" s="6">
        <v>0.73958333333333337</v>
      </c>
      <c r="C156" s="5" t="s">
        <v>48</v>
      </c>
      <c r="D156" s="5">
        <v>7</v>
      </c>
      <c r="E156" s="5">
        <v>7</v>
      </c>
      <c r="F156" s="5" t="s">
        <v>176</v>
      </c>
      <c r="G156" s="2">
        <v>30.288966666666699</v>
      </c>
      <c r="H156" s="7">
        <f>1+COUNTIFS(A:A,A156,O:O,"&lt;"&amp;O156)</f>
        <v>8</v>
      </c>
      <c r="I156" s="2">
        <f>AVERAGEIF(A:A,A156,G:G)</f>
        <v>49.611458333333339</v>
      </c>
      <c r="J156" s="2">
        <f t="shared" si="16"/>
        <v>-19.32249166666664</v>
      </c>
      <c r="K156" s="2">
        <f t="shared" si="17"/>
        <v>70.677508333333364</v>
      </c>
      <c r="L156" s="2">
        <f t="shared" si="18"/>
        <v>69.453016334536073</v>
      </c>
      <c r="M156" s="2">
        <f>SUMIF(A:A,A156,L:L)</f>
        <v>2456.4250893639646</v>
      </c>
      <c r="N156" s="3">
        <f t="shared" si="19"/>
        <v>2.8274021721753115E-2</v>
      </c>
      <c r="O156" s="8">
        <f t="shared" si="20"/>
        <v>35.368155610867078</v>
      </c>
      <c r="P156" s="3" t="str">
        <f t="shared" si="21"/>
        <v/>
      </c>
      <c r="Q156" s="3" t="str">
        <f>IF(ISNUMBER(P156),SUMIF(A:A,A156,P:P),"")</f>
        <v/>
      </c>
      <c r="R156" s="3" t="str">
        <f t="shared" si="22"/>
        <v/>
      </c>
      <c r="S156" s="9" t="str">
        <f t="shared" si="23"/>
        <v/>
      </c>
    </row>
    <row r="157" spans="1:19" x14ac:dyDescent="0.25">
      <c r="A157" s="5">
        <v>19</v>
      </c>
      <c r="B157" s="6">
        <v>0.75</v>
      </c>
      <c r="C157" s="5" t="s">
        <v>179</v>
      </c>
      <c r="D157" s="5">
        <v>1</v>
      </c>
      <c r="E157" s="5">
        <v>4</v>
      </c>
      <c r="F157" s="5" t="s">
        <v>183</v>
      </c>
      <c r="G157" s="2">
        <v>62.817599999999999</v>
      </c>
      <c r="H157" s="7">
        <f>1+COUNTIFS(A:A,A157,O:O,"&lt;"&amp;O157)</f>
        <v>1</v>
      </c>
      <c r="I157" s="2">
        <f>AVERAGEIF(A:A,A157,G:G)</f>
        <v>46.714296296296283</v>
      </c>
      <c r="J157" s="2">
        <f t="shared" si="16"/>
        <v>16.103303703703716</v>
      </c>
      <c r="K157" s="2">
        <f t="shared" si="17"/>
        <v>106.10330370370372</v>
      </c>
      <c r="L157" s="2">
        <f t="shared" si="18"/>
        <v>581.8415863167379</v>
      </c>
      <c r="M157" s="2">
        <f>SUMIF(A:A,A157,L:L)</f>
        <v>2585.9932193809727</v>
      </c>
      <c r="N157" s="3">
        <f t="shared" si="19"/>
        <v>0.22499733640292274</v>
      </c>
      <c r="O157" s="8">
        <f t="shared" si="20"/>
        <v>4.4444970593305646</v>
      </c>
      <c r="P157" s="3">
        <f t="shared" si="21"/>
        <v>0.22499733640292274</v>
      </c>
      <c r="Q157" s="3">
        <f>IF(ISNUMBER(P157),SUMIF(A:A,A157,P:P),"")</f>
        <v>0.94457928814890524</v>
      </c>
      <c r="R157" s="3">
        <f t="shared" si="22"/>
        <v>0.23819846488890378</v>
      </c>
      <c r="S157" s="9">
        <f t="shared" si="23"/>
        <v>4.1981798684823675</v>
      </c>
    </row>
    <row r="158" spans="1:19" x14ac:dyDescent="0.25">
      <c r="A158" s="5">
        <v>19</v>
      </c>
      <c r="B158" s="6">
        <v>0.75</v>
      </c>
      <c r="C158" s="5" t="s">
        <v>179</v>
      </c>
      <c r="D158" s="5">
        <v>1</v>
      </c>
      <c r="E158" s="5">
        <v>7</v>
      </c>
      <c r="F158" s="5" t="s">
        <v>186</v>
      </c>
      <c r="G158" s="2">
        <v>62.717399999999998</v>
      </c>
      <c r="H158" s="7">
        <f>1+COUNTIFS(A:A,A158,O:O,"&lt;"&amp;O158)</f>
        <v>2</v>
      </c>
      <c r="I158" s="2">
        <f>AVERAGEIF(A:A,A158,G:G)</f>
        <v>46.714296296296283</v>
      </c>
      <c r="J158" s="2">
        <f t="shared" si="16"/>
        <v>16.003103703703715</v>
      </c>
      <c r="K158" s="2">
        <f t="shared" si="17"/>
        <v>106.00310370370372</v>
      </c>
      <c r="L158" s="2">
        <f t="shared" si="18"/>
        <v>578.35404874224912</v>
      </c>
      <c r="M158" s="2">
        <f>SUMIF(A:A,A158,L:L)</f>
        <v>2585.9932193809727</v>
      </c>
      <c r="N158" s="3">
        <f t="shared" si="19"/>
        <v>0.22364871044816342</v>
      </c>
      <c r="O158" s="8">
        <f t="shared" si="20"/>
        <v>4.4712978581281684</v>
      </c>
      <c r="P158" s="3">
        <f t="shared" si="21"/>
        <v>0.22364871044816342</v>
      </c>
      <c r="Q158" s="3">
        <f>IF(ISNUMBER(P158),SUMIF(A:A,A158,P:P),"")</f>
        <v>0.94457928814890524</v>
      </c>
      <c r="R158" s="3">
        <f t="shared" si="22"/>
        <v>0.23677071184405118</v>
      </c>
      <c r="S158" s="9">
        <f t="shared" si="23"/>
        <v>4.2234953479324293</v>
      </c>
    </row>
    <row r="159" spans="1:19" x14ac:dyDescent="0.25">
      <c r="A159" s="5">
        <v>19</v>
      </c>
      <c r="B159" s="6">
        <v>0.75</v>
      </c>
      <c r="C159" s="5" t="s">
        <v>179</v>
      </c>
      <c r="D159" s="5">
        <v>1</v>
      </c>
      <c r="E159" s="5">
        <v>6</v>
      </c>
      <c r="F159" s="5" t="s">
        <v>185</v>
      </c>
      <c r="G159" s="2">
        <v>57.304566666666602</v>
      </c>
      <c r="H159" s="7">
        <f>1+COUNTIFS(A:A,A159,O:O,"&lt;"&amp;O159)</f>
        <v>3</v>
      </c>
      <c r="I159" s="2">
        <f>AVERAGEIF(A:A,A159,G:G)</f>
        <v>46.714296296296283</v>
      </c>
      <c r="J159" s="2">
        <f t="shared" si="16"/>
        <v>10.59027037037032</v>
      </c>
      <c r="K159" s="2">
        <f t="shared" si="17"/>
        <v>100.59027037037032</v>
      </c>
      <c r="L159" s="2">
        <f t="shared" si="18"/>
        <v>417.97274298226824</v>
      </c>
      <c r="M159" s="2">
        <f>SUMIF(A:A,A159,L:L)</f>
        <v>2585.9932193809727</v>
      </c>
      <c r="N159" s="3">
        <f t="shared" si="19"/>
        <v>0.16162948141152564</v>
      </c>
      <c r="O159" s="8">
        <f t="shared" si="20"/>
        <v>6.1869900915780018</v>
      </c>
      <c r="P159" s="3">
        <f t="shared" si="21"/>
        <v>0.16162948141152564</v>
      </c>
      <c r="Q159" s="3">
        <f>IF(ISNUMBER(P159),SUMIF(A:A,A159,P:P),"")</f>
        <v>0.94457928814890524</v>
      </c>
      <c r="R159" s="3">
        <f t="shared" si="22"/>
        <v>0.17111266723651267</v>
      </c>
      <c r="S159" s="9">
        <f t="shared" si="23"/>
        <v>5.844102696487079</v>
      </c>
    </row>
    <row r="160" spans="1:19" x14ac:dyDescent="0.25">
      <c r="A160" s="5">
        <v>19</v>
      </c>
      <c r="B160" s="6">
        <v>0.75</v>
      </c>
      <c r="C160" s="5" t="s">
        <v>179</v>
      </c>
      <c r="D160" s="5">
        <v>1</v>
      </c>
      <c r="E160" s="5">
        <v>5</v>
      </c>
      <c r="F160" s="5" t="s">
        <v>184</v>
      </c>
      <c r="G160" s="2">
        <v>53.618299999999998</v>
      </c>
      <c r="H160" s="7">
        <f>1+COUNTIFS(A:A,A160,O:O,"&lt;"&amp;O160)</f>
        <v>4</v>
      </c>
      <c r="I160" s="2">
        <f>AVERAGEIF(A:A,A160,G:G)</f>
        <v>46.714296296296283</v>
      </c>
      <c r="J160" s="2">
        <f t="shared" si="16"/>
        <v>6.9040037037037152</v>
      </c>
      <c r="K160" s="2">
        <f t="shared" si="17"/>
        <v>96.904003703703722</v>
      </c>
      <c r="L160" s="2">
        <f t="shared" si="18"/>
        <v>335.03674829847824</v>
      </c>
      <c r="M160" s="2">
        <f>SUMIF(A:A,A160,L:L)</f>
        <v>2585.9932193809727</v>
      </c>
      <c r="N160" s="3">
        <f t="shared" si="19"/>
        <v>0.12955824701608395</v>
      </c>
      <c r="O160" s="8">
        <f t="shared" si="20"/>
        <v>7.7185360486998205</v>
      </c>
      <c r="P160" s="3">
        <f t="shared" si="21"/>
        <v>0.12955824701608395</v>
      </c>
      <c r="Q160" s="3">
        <f>IF(ISNUMBER(P160),SUMIF(A:A,A160,P:P),"")</f>
        <v>0.94457928814890524</v>
      </c>
      <c r="R160" s="3">
        <f t="shared" si="22"/>
        <v>0.13715973729423989</v>
      </c>
      <c r="S160" s="9">
        <f t="shared" si="23"/>
        <v>7.29076928643254</v>
      </c>
    </row>
    <row r="161" spans="1:19" x14ac:dyDescent="0.25">
      <c r="A161" s="5">
        <v>19</v>
      </c>
      <c r="B161" s="6">
        <v>0.75</v>
      </c>
      <c r="C161" s="5" t="s">
        <v>179</v>
      </c>
      <c r="D161" s="5">
        <v>1</v>
      </c>
      <c r="E161" s="5">
        <v>3</v>
      </c>
      <c r="F161" s="5" t="s">
        <v>182</v>
      </c>
      <c r="G161" s="2">
        <v>45.233633333333302</v>
      </c>
      <c r="H161" s="7">
        <f>1+COUNTIFS(A:A,A161,O:O,"&lt;"&amp;O161)</f>
        <v>5</v>
      </c>
      <c r="I161" s="2">
        <f>AVERAGEIF(A:A,A161,G:G)</f>
        <v>46.714296296296283</v>
      </c>
      <c r="J161" s="2">
        <f t="shared" si="16"/>
        <v>-1.4806629629629811</v>
      </c>
      <c r="K161" s="2">
        <f t="shared" si="17"/>
        <v>88.519337037037019</v>
      </c>
      <c r="L161" s="2">
        <f t="shared" si="18"/>
        <v>202.58513586588188</v>
      </c>
      <c r="M161" s="2">
        <f>SUMIF(A:A,A161,L:L)</f>
        <v>2585.9932193809727</v>
      </c>
      <c r="N161" s="3">
        <f t="shared" si="19"/>
        <v>7.8339391746114512E-2</v>
      </c>
      <c r="O161" s="8">
        <f t="shared" si="20"/>
        <v>12.764970185635864</v>
      </c>
      <c r="P161" s="3">
        <f t="shared" si="21"/>
        <v>7.8339391746114512E-2</v>
      </c>
      <c r="Q161" s="3">
        <f>IF(ISNUMBER(P161),SUMIF(A:A,A161,P:P),"")</f>
        <v>0.94457928814890524</v>
      </c>
      <c r="R161" s="3">
        <f t="shared" si="22"/>
        <v>8.2935750051895005E-2</v>
      </c>
      <c r="S161" s="9">
        <f t="shared" si="23"/>
        <v>12.057526451189922</v>
      </c>
    </row>
    <row r="162" spans="1:19" x14ac:dyDescent="0.25">
      <c r="A162" s="5">
        <v>19</v>
      </c>
      <c r="B162" s="6">
        <v>0.75</v>
      </c>
      <c r="C162" s="5" t="s">
        <v>179</v>
      </c>
      <c r="D162" s="5">
        <v>1</v>
      </c>
      <c r="E162" s="5">
        <v>9</v>
      </c>
      <c r="F162" s="5" t="s">
        <v>187</v>
      </c>
      <c r="G162" s="2">
        <v>42.233399999999996</v>
      </c>
      <c r="H162" s="7">
        <f>1+COUNTIFS(A:A,A162,O:O,"&lt;"&amp;O162)</f>
        <v>6</v>
      </c>
      <c r="I162" s="2">
        <f>AVERAGEIF(A:A,A162,G:G)</f>
        <v>46.714296296296283</v>
      </c>
      <c r="J162" s="2">
        <f t="shared" si="16"/>
        <v>-4.4808962962962866</v>
      </c>
      <c r="K162" s="2">
        <f t="shared" si="17"/>
        <v>85.519103703703706</v>
      </c>
      <c r="L162" s="2">
        <f t="shared" si="18"/>
        <v>169.21096029344974</v>
      </c>
      <c r="M162" s="2">
        <f>SUMIF(A:A,A162,L:L)</f>
        <v>2585.9932193809727</v>
      </c>
      <c r="N162" s="3">
        <f t="shared" si="19"/>
        <v>6.543364422817588E-2</v>
      </c>
      <c r="O162" s="8">
        <f t="shared" si="20"/>
        <v>15.282657901688404</v>
      </c>
      <c r="P162" s="3">
        <f t="shared" si="21"/>
        <v>6.543364422817588E-2</v>
      </c>
      <c r="Q162" s="3">
        <f>IF(ISNUMBER(P162),SUMIF(A:A,A162,P:P),"")</f>
        <v>0.94457928814890524</v>
      </c>
      <c r="R162" s="3">
        <f t="shared" si="22"/>
        <v>6.9272791653526913E-2</v>
      </c>
      <c r="S162" s="9">
        <f t="shared" si="23"/>
        <v>14.435682121800076</v>
      </c>
    </row>
    <row r="163" spans="1:19" x14ac:dyDescent="0.25">
      <c r="A163" s="5">
        <v>19</v>
      </c>
      <c r="B163" s="6">
        <v>0.75</v>
      </c>
      <c r="C163" s="5" t="s">
        <v>179</v>
      </c>
      <c r="D163" s="5">
        <v>1</v>
      </c>
      <c r="E163" s="5">
        <v>10</v>
      </c>
      <c r="F163" s="5" t="s">
        <v>188</v>
      </c>
      <c r="G163" s="2">
        <v>41.0565</v>
      </c>
      <c r="H163" s="7">
        <f>1+COUNTIFS(A:A,A163,O:O,"&lt;"&amp;O163)</f>
        <v>7</v>
      </c>
      <c r="I163" s="2">
        <f>AVERAGEIF(A:A,A163,G:G)</f>
        <v>46.714296296296283</v>
      </c>
      <c r="J163" s="2">
        <f t="shared" si="16"/>
        <v>-5.6577962962962829</v>
      </c>
      <c r="K163" s="2">
        <f t="shared" si="17"/>
        <v>84.342203703703717</v>
      </c>
      <c r="L163" s="2">
        <f t="shared" si="18"/>
        <v>157.67441182170978</v>
      </c>
      <c r="M163" s="2">
        <f>SUMIF(A:A,A163,L:L)</f>
        <v>2585.9932193809727</v>
      </c>
      <c r="N163" s="3">
        <f t="shared" si="19"/>
        <v>6.0972476895919087E-2</v>
      </c>
      <c r="O163" s="8">
        <f t="shared" si="20"/>
        <v>16.400842657368418</v>
      </c>
      <c r="P163" s="3">
        <f t="shared" si="21"/>
        <v>6.0972476895919087E-2</v>
      </c>
      <c r="Q163" s="3">
        <f>IF(ISNUMBER(P163),SUMIF(A:A,A163,P:P),"")</f>
        <v>0.94457928814890524</v>
      </c>
      <c r="R163" s="3">
        <f t="shared" si="22"/>
        <v>6.4549877030870562E-2</v>
      </c>
      <c r="S163" s="9">
        <f t="shared" si="23"/>
        <v>15.49189628233926</v>
      </c>
    </row>
    <row r="164" spans="1:19" x14ac:dyDescent="0.25">
      <c r="A164" s="5">
        <v>19</v>
      </c>
      <c r="B164" s="6">
        <v>0.75</v>
      </c>
      <c r="C164" s="5" t="s">
        <v>179</v>
      </c>
      <c r="D164" s="5">
        <v>1</v>
      </c>
      <c r="E164" s="5">
        <v>1</v>
      </c>
      <c r="F164" s="5" t="s">
        <v>180</v>
      </c>
      <c r="G164" s="2">
        <v>30.240099999999998</v>
      </c>
      <c r="H164" s="7">
        <f>1+COUNTIFS(A:A,A164,O:O,"&lt;"&amp;O164)</f>
        <v>8</v>
      </c>
      <c r="I164" s="2">
        <f>AVERAGEIF(A:A,A164,G:G)</f>
        <v>46.714296296296283</v>
      </c>
      <c r="J164" s="2">
        <f t="shared" si="16"/>
        <v>-16.474196296296284</v>
      </c>
      <c r="K164" s="2">
        <f t="shared" si="17"/>
        <v>73.525803703703716</v>
      </c>
      <c r="L164" s="2">
        <f t="shared" si="18"/>
        <v>82.396933566338589</v>
      </c>
      <c r="M164" s="2">
        <f>SUMIF(A:A,A164,L:L)</f>
        <v>2585.9932193809727</v>
      </c>
      <c r="N164" s="3">
        <f t="shared" si="19"/>
        <v>3.1862780207158672E-2</v>
      </c>
      <c r="O164" s="8">
        <f t="shared" si="20"/>
        <v>31.384580802378572</v>
      </c>
      <c r="P164" s="3" t="str">
        <f t="shared" si="21"/>
        <v/>
      </c>
      <c r="Q164" s="3" t="str">
        <f>IF(ISNUMBER(P164),SUMIF(A:A,A164,P:P),"")</f>
        <v/>
      </c>
      <c r="R164" s="3" t="str">
        <f t="shared" si="22"/>
        <v/>
      </c>
      <c r="S164" s="9" t="str">
        <f t="shared" si="23"/>
        <v/>
      </c>
    </row>
    <row r="165" spans="1:19" x14ac:dyDescent="0.25">
      <c r="A165" s="5">
        <v>19</v>
      </c>
      <c r="B165" s="6">
        <v>0.75</v>
      </c>
      <c r="C165" s="5" t="s">
        <v>179</v>
      </c>
      <c r="D165" s="5">
        <v>1</v>
      </c>
      <c r="E165" s="5">
        <v>2</v>
      </c>
      <c r="F165" s="5" t="s">
        <v>181</v>
      </c>
      <c r="G165" s="2">
        <v>25.207166666666701</v>
      </c>
      <c r="H165" s="7">
        <f>1+COUNTIFS(A:A,A165,O:O,"&lt;"&amp;O165)</f>
        <v>9</v>
      </c>
      <c r="I165" s="2">
        <f>AVERAGEIF(A:A,A165,G:G)</f>
        <v>46.714296296296283</v>
      </c>
      <c r="J165" s="2">
        <f t="shared" si="16"/>
        <v>-21.507129629629581</v>
      </c>
      <c r="K165" s="2">
        <f t="shared" si="17"/>
        <v>68.492870370370412</v>
      </c>
      <c r="L165" s="2">
        <f t="shared" si="18"/>
        <v>60.920651493859054</v>
      </c>
      <c r="M165" s="2">
        <f>SUMIF(A:A,A165,L:L)</f>
        <v>2585.9932193809727</v>
      </c>
      <c r="N165" s="3">
        <f t="shared" si="19"/>
        <v>2.3557931643936041E-2</v>
      </c>
      <c r="O165" s="8">
        <f t="shared" si="20"/>
        <v>42.448548332442684</v>
      </c>
      <c r="P165" s="3" t="str">
        <f t="shared" si="21"/>
        <v/>
      </c>
      <c r="Q165" s="3" t="str">
        <f>IF(ISNUMBER(P165),SUMIF(A:A,A165,P:P),"")</f>
        <v/>
      </c>
      <c r="R165" s="3" t="str">
        <f t="shared" si="22"/>
        <v/>
      </c>
      <c r="S165" s="9" t="str">
        <f t="shared" si="23"/>
        <v/>
      </c>
    </row>
    <row r="166" spans="1:19" x14ac:dyDescent="0.25">
      <c r="A166" s="5">
        <v>20</v>
      </c>
      <c r="B166" s="6">
        <v>0.76041666666666663</v>
      </c>
      <c r="C166" s="5" t="s">
        <v>97</v>
      </c>
      <c r="D166" s="5">
        <v>4</v>
      </c>
      <c r="E166" s="5">
        <v>2</v>
      </c>
      <c r="F166" s="5" t="s">
        <v>190</v>
      </c>
      <c r="G166" s="2">
        <v>68.2761</v>
      </c>
      <c r="H166" s="7">
        <f>1+COUNTIFS(A:A,A166,O:O,"&lt;"&amp;O166)</f>
        <v>1</v>
      </c>
      <c r="I166" s="2">
        <f>AVERAGEIF(A:A,A166,G:G)</f>
        <v>50.83670833333332</v>
      </c>
      <c r="J166" s="2">
        <f t="shared" si="16"/>
        <v>17.43939166666668</v>
      </c>
      <c r="K166" s="2">
        <f t="shared" si="17"/>
        <v>107.43939166666668</v>
      </c>
      <c r="L166" s="2">
        <f t="shared" si="18"/>
        <v>630.40564932738414</v>
      </c>
      <c r="M166" s="2">
        <f>SUMIF(A:A,A166,L:L)</f>
        <v>2518.8266867802372</v>
      </c>
      <c r="N166" s="3">
        <f t="shared" si="19"/>
        <v>0.25027750128105014</v>
      </c>
      <c r="O166" s="8">
        <f t="shared" si="20"/>
        <v>3.9955649024841668</v>
      </c>
      <c r="P166" s="3">
        <f t="shared" si="21"/>
        <v>0.25027750128105014</v>
      </c>
      <c r="Q166" s="3">
        <f>IF(ISNUMBER(P166),SUMIF(A:A,A166,P:P),"")</f>
        <v>0.90965363291642232</v>
      </c>
      <c r="R166" s="3">
        <f t="shared" si="22"/>
        <v>0.27513494392216126</v>
      </c>
      <c r="S166" s="9">
        <f t="shared" si="23"/>
        <v>3.6345801290980733</v>
      </c>
    </row>
    <row r="167" spans="1:19" x14ac:dyDescent="0.25">
      <c r="A167" s="5">
        <v>20</v>
      </c>
      <c r="B167" s="6">
        <v>0.76041666666666663</v>
      </c>
      <c r="C167" s="5" t="s">
        <v>97</v>
      </c>
      <c r="D167" s="5">
        <v>4</v>
      </c>
      <c r="E167" s="5">
        <v>1</v>
      </c>
      <c r="F167" s="5" t="s">
        <v>189</v>
      </c>
      <c r="G167" s="2">
        <v>67.6028666666666</v>
      </c>
      <c r="H167" s="7">
        <f>1+COUNTIFS(A:A,A167,O:O,"&lt;"&amp;O167)</f>
        <v>2</v>
      </c>
      <c r="I167" s="2">
        <f>AVERAGEIF(A:A,A167,G:G)</f>
        <v>50.83670833333332</v>
      </c>
      <c r="J167" s="2">
        <f t="shared" si="16"/>
        <v>16.76615833333328</v>
      </c>
      <c r="K167" s="2">
        <f t="shared" si="17"/>
        <v>106.76615833333328</v>
      </c>
      <c r="L167" s="2">
        <f t="shared" si="18"/>
        <v>605.44849654819745</v>
      </c>
      <c r="M167" s="2">
        <f>SUMIF(A:A,A167,L:L)</f>
        <v>2518.8266867802372</v>
      </c>
      <c r="N167" s="3">
        <f t="shared" si="19"/>
        <v>0.24036925594199157</v>
      </c>
      <c r="O167" s="8">
        <f t="shared" si="20"/>
        <v>4.1602658213550008</v>
      </c>
      <c r="P167" s="3">
        <f t="shared" si="21"/>
        <v>0.24036925594199157</v>
      </c>
      <c r="Q167" s="3">
        <f>IF(ISNUMBER(P167),SUMIF(A:A,A167,P:P),"")</f>
        <v>0.90965363291642232</v>
      </c>
      <c r="R167" s="3">
        <f t="shared" si="22"/>
        <v>0.26424261635865565</v>
      </c>
      <c r="S167" s="9">
        <f t="shared" si="23"/>
        <v>3.7844009182936005</v>
      </c>
    </row>
    <row r="168" spans="1:19" x14ac:dyDescent="0.25">
      <c r="A168" s="5">
        <v>20</v>
      </c>
      <c r="B168" s="6">
        <v>0.76041666666666663</v>
      </c>
      <c r="C168" s="5" t="s">
        <v>97</v>
      </c>
      <c r="D168" s="5">
        <v>4</v>
      </c>
      <c r="E168" s="5">
        <v>3</v>
      </c>
      <c r="F168" s="5" t="s">
        <v>191</v>
      </c>
      <c r="G168" s="2">
        <v>62.714800000000004</v>
      </c>
      <c r="H168" s="7">
        <f>1+COUNTIFS(A:A,A168,O:O,"&lt;"&amp;O168)</f>
        <v>3</v>
      </c>
      <c r="I168" s="2">
        <f>AVERAGEIF(A:A,A168,G:G)</f>
        <v>50.83670833333332</v>
      </c>
      <c r="J168" s="2">
        <f t="shared" si="16"/>
        <v>11.878091666666684</v>
      </c>
      <c r="K168" s="2">
        <f t="shared" si="17"/>
        <v>101.87809166666668</v>
      </c>
      <c r="L168" s="2">
        <f t="shared" si="18"/>
        <v>451.54972514304029</v>
      </c>
      <c r="M168" s="2">
        <f>SUMIF(A:A,A168,L:L)</f>
        <v>2518.8266867802372</v>
      </c>
      <c r="N168" s="3">
        <f t="shared" si="19"/>
        <v>0.17926986700313499</v>
      </c>
      <c r="O168" s="8">
        <f t="shared" si="20"/>
        <v>5.5781823053537067</v>
      </c>
      <c r="P168" s="3">
        <f t="shared" si="21"/>
        <v>0.17926986700313499</v>
      </c>
      <c r="Q168" s="3">
        <f>IF(ISNUMBER(P168),SUMIF(A:A,A168,P:P),"")</f>
        <v>0.90965363291642232</v>
      </c>
      <c r="R168" s="3">
        <f t="shared" si="22"/>
        <v>0.19707486510924102</v>
      </c>
      <c r="S168" s="9">
        <f t="shared" si="23"/>
        <v>5.0742137991351042</v>
      </c>
    </row>
    <row r="169" spans="1:19" x14ac:dyDescent="0.25">
      <c r="A169" s="5">
        <v>20</v>
      </c>
      <c r="B169" s="6">
        <v>0.76041666666666663</v>
      </c>
      <c r="C169" s="5" t="s">
        <v>97</v>
      </c>
      <c r="D169" s="5">
        <v>4</v>
      </c>
      <c r="E169" s="5">
        <v>4</v>
      </c>
      <c r="F169" s="5" t="s">
        <v>192</v>
      </c>
      <c r="G169" s="2">
        <v>59.136266666666707</v>
      </c>
      <c r="H169" s="7">
        <f>1+COUNTIFS(A:A,A169,O:O,"&lt;"&amp;O169)</f>
        <v>4</v>
      </c>
      <c r="I169" s="2">
        <f>AVERAGEIF(A:A,A169,G:G)</f>
        <v>50.83670833333332</v>
      </c>
      <c r="J169" s="2">
        <f t="shared" si="16"/>
        <v>8.2995583333333869</v>
      </c>
      <c r="K169" s="2">
        <f t="shared" si="17"/>
        <v>98.29955833333338</v>
      </c>
      <c r="L169" s="2">
        <f t="shared" si="18"/>
        <v>364.29846848073129</v>
      </c>
      <c r="M169" s="2">
        <f>SUMIF(A:A,A169,L:L)</f>
        <v>2518.8266867802372</v>
      </c>
      <c r="N169" s="3">
        <f t="shared" si="19"/>
        <v>0.1446302242201532</v>
      </c>
      <c r="O169" s="8">
        <f t="shared" si="20"/>
        <v>6.9141841229383711</v>
      </c>
      <c r="P169" s="3">
        <f t="shared" si="21"/>
        <v>0.1446302242201532</v>
      </c>
      <c r="Q169" s="3">
        <f>IF(ISNUMBER(P169),SUMIF(A:A,A169,P:P),"")</f>
        <v>0.90965363291642232</v>
      </c>
      <c r="R169" s="3">
        <f t="shared" si="22"/>
        <v>0.15899482944563978</v>
      </c>
      <c r="S169" s="9">
        <f t="shared" si="23"/>
        <v>6.2895127060839382</v>
      </c>
    </row>
    <row r="170" spans="1:19" x14ac:dyDescent="0.25">
      <c r="A170" s="5">
        <v>20</v>
      </c>
      <c r="B170" s="6">
        <v>0.76041666666666663</v>
      </c>
      <c r="C170" s="5" t="s">
        <v>97</v>
      </c>
      <c r="D170" s="5">
        <v>4</v>
      </c>
      <c r="E170" s="5">
        <v>8</v>
      </c>
      <c r="F170" s="5" t="s">
        <v>196</v>
      </c>
      <c r="G170" s="2">
        <v>52.149933333333301</v>
      </c>
      <c r="H170" s="7">
        <f>1+COUNTIFS(A:A,A170,O:O,"&lt;"&amp;O170)</f>
        <v>5</v>
      </c>
      <c r="I170" s="2">
        <f>AVERAGEIF(A:A,A170,G:G)</f>
        <v>50.83670833333332</v>
      </c>
      <c r="J170" s="2">
        <f t="shared" si="16"/>
        <v>1.3132249999999814</v>
      </c>
      <c r="K170" s="2">
        <f t="shared" si="17"/>
        <v>91.313224999999989</v>
      </c>
      <c r="L170" s="2">
        <f t="shared" si="18"/>
        <v>239.55750681712516</v>
      </c>
      <c r="M170" s="2">
        <f>SUMIF(A:A,A170,L:L)</f>
        <v>2518.8266867802372</v>
      </c>
      <c r="N170" s="3">
        <f t="shared" si="19"/>
        <v>9.5106784470092479E-2</v>
      </c>
      <c r="O170" s="8">
        <f t="shared" si="20"/>
        <v>10.514497000100581</v>
      </c>
      <c r="P170" s="3">
        <f t="shared" si="21"/>
        <v>9.5106784470092479E-2</v>
      </c>
      <c r="Q170" s="3">
        <f>IF(ISNUMBER(P170),SUMIF(A:A,A170,P:P),"")</f>
        <v>0.90965363291642232</v>
      </c>
      <c r="R170" s="3">
        <f t="shared" si="22"/>
        <v>0.10455274516430227</v>
      </c>
      <c r="S170" s="9">
        <f t="shared" si="23"/>
        <v>9.5645503944303201</v>
      </c>
    </row>
    <row r="171" spans="1:19" x14ac:dyDescent="0.25">
      <c r="A171" s="5">
        <v>20</v>
      </c>
      <c r="B171" s="6">
        <v>0.76041666666666663</v>
      </c>
      <c r="C171" s="5" t="s">
        <v>97</v>
      </c>
      <c r="D171" s="5">
        <v>4</v>
      </c>
      <c r="E171" s="5">
        <v>7</v>
      </c>
      <c r="F171" s="5" t="s">
        <v>195</v>
      </c>
      <c r="G171" s="2">
        <v>38.776200000000003</v>
      </c>
      <c r="H171" s="7">
        <f>1+COUNTIFS(A:A,A171,O:O,"&lt;"&amp;O171)</f>
        <v>6</v>
      </c>
      <c r="I171" s="2">
        <f>AVERAGEIF(A:A,A171,G:G)</f>
        <v>50.83670833333332</v>
      </c>
      <c r="J171" s="2">
        <f t="shared" si="16"/>
        <v>-12.060508333333317</v>
      </c>
      <c r="K171" s="2">
        <f t="shared" si="17"/>
        <v>77.939491666666683</v>
      </c>
      <c r="L171" s="2">
        <f t="shared" si="18"/>
        <v>107.37952269755969</v>
      </c>
      <c r="M171" s="2">
        <f>SUMIF(A:A,A171,L:L)</f>
        <v>2518.8266867802372</v>
      </c>
      <c r="N171" s="3">
        <f t="shared" si="19"/>
        <v>4.2630770612812847E-2</v>
      </c>
      <c r="O171" s="8">
        <f t="shared" si="20"/>
        <v>23.457234894539909</v>
      </c>
      <c r="P171" s="3" t="str">
        <f t="shared" si="21"/>
        <v/>
      </c>
      <c r="Q171" s="3" t="str">
        <f>IF(ISNUMBER(P171),SUMIF(A:A,A171,P:P),"")</f>
        <v/>
      </c>
      <c r="R171" s="3" t="str">
        <f t="shared" si="22"/>
        <v/>
      </c>
      <c r="S171" s="9" t="str">
        <f t="shared" si="23"/>
        <v/>
      </c>
    </row>
    <row r="172" spans="1:19" x14ac:dyDescent="0.25">
      <c r="A172" s="5">
        <v>20</v>
      </c>
      <c r="B172" s="6">
        <v>0.76041666666666663</v>
      </c>
      <c r="C172" s="5" t="s">
        <v>97</v>
      </c>
      <c r="D172" s="5">
        <v>4</v>
      </c>
      <c r="E172" s="5">
        <v>5</v>
      </c>
      <c r="F172" s="5" t="s">
        <v>193</v>
      </c>
      <c r="G172" s="2">
        <v>30.6837666666666</v>
      </c>
      <c r="H172" s="7">
        <f>1+COUNTIFS(A:A,A172,O:O,"&lt;"&amp;O172)</f>
        <v>7</v>
      </c>
      <c r="I172" s="2">
        <f>AVERAGEIF(A:A,A172,G:G)</f>
        <v>50.83670833333332</v>
      </c>
      <c r="J172" s="2">
        <f t="shared" si="16"/>
        <v>-20.15294166666672</v>
      </c>
      <c r="K172" s="2">
        <f t="shared" si="17"/>
        <v>69.84705833333328</v>
      </c>
      <c r="L172" s="2">
        <f t="shared" si="18"/>
        <v>66.077183121664163</v>
      </c>
      <c r="M172" s="2">
        <f>SUMIF(A:A,A172,L:L)</f>
        <v>2518.8266867802372</v>
      </c>
      <c r="N172" s="3">
        <f t="shared" si="19"/>
        <v>2.6233318659224319E-2</v>
      </c>
      <c r="O172" s="8">
        <f t="shared" si="20"/>
        <v>38.119462237705633</v>
      </c>
      <c r="P172" s="3" t="str">
        <f t="shared" si="21"/>
        <v/>
      </c>
      <c r="Q172" s="3" t="str">
        <f>IF(ISNUMBER(P172),SUMIF(A:A,A172,P:P),"")</f>
        <v/>
      </c>
      <c r="R172" s="3" t="str">
        <f t="shared" si="22"/>
        <v/>
      </c>
      <c r="S172" s="9" t="str">
        <f t="shared" si="23"/>
        <v/>
      </c>
    </row>
    <row r="173" spans="1:19" x14ac:dyDescent="0.25">
      <c r="A173" s="5">
        <v>20</v>
      </c>
      <c r="B173" s="6">
        <v>0.76041666666666663</v>
      </c>
      <c r="C173" s="5" t="s">
        <v>97</v>
      </c>
      <c r="D173" s="5">
        <v>4</v>
      </c>
      <c r="E173" s="5">
        <v>6</v>
      </c>
      <c r="F173" s="5" t="s">
        <v>194</v>
      </c>
      <c r="G173" s="2">
        <v>27.353733333333302</v>
      </c>
      <c r="H173" s="7">
        <f>1+COUNTIFS(A:A,A173,O:O,"&lt;"&amp;O173)</f>
        <v>8</v>
      </c>
      <c r="I173" s="2">
        <f>AVERAGEIF(A:A,A173,G:G)</f>
        <v>50.83670833333332</v>
      </c>
      <c r="J173" s="2">
        <f t="shared" si="16"/>
        <v>-23.482975000000017</v>
      </c>
      <c r="K173" s="2">
        <f t="shared" si="17"/>
        <v>66.51702499999999</v>
      </c>
      <c r="L173" s="2">
        <f t="shared" si="18"/>
        <v>54.110134644534689</v>
      </c>
      <c r="M173" s="2">
        <f>SUMIF(A:A,A173,L:L)</f>
        <v>2518.8266867802372</v>
      </c>
      <c r="N173" s="3">
        <f t="shared" si="19"/>
        <v>2.1482277811540312E-2</v>
      </c>
      <c r="O173" s="8">
        <f t="shared" si="20"/>
        <v>46.549998504478815</v>
      </c>
      <c r="P173" s="3" t="str">
        <f t="shared" si="21"/>
        <v/>
      </c>
      <c r="Q173" s="3" t="str">
        <f>IF(ISNUMBER(P173),SUMIF(A:A,A173,P:P),"")</f>
        <v/>
      </c>
      <c r="R173" s="3" t="str">
        <f t="shared" si="22"/>
        <v/>
      </c>
      <c r="S173" s="9" t="str">
        <f t="shared" si="23"/>
        <v/>
      </c>
    </row>
    <row r="174" spans="1:19" x14ac:dyDescent="0.25">
      <c r="A174" s="5">
        <v>21</v>
      </c>
      <c r="B174" s="6">
        <v>0.78125</v>
      </c>
      <c r="C174" s="5" t="s">
        <v>97</v>
      </c>
      <c r="D174" s="5">
        <v>5</v>
      </c>
      <c r="E174" s="5">
        <v>1</v>
      </c>
      <c r="F174" s="5" t="s">
        <v>197</v>
      </c>
      <c r="G174" s="2">
        <v>67.706266666666608</v>
      </c>
      <c r="H174" s="7">
        <f>1+COUNTIFS(A:A,A174,O:O,"&lt;"&amp;O174)</f>
        <v>1</v>
      </c>
      <c r="I174" s="2">
        <f>AVERAGEIF(A:A,A174,G:G)</f>
        <v>49.487674074074071</v>
      </c>
      <c r="J174" s="2">
        <f t="shared" si="16"/>
        <v>18.218592592592536</v>
      </c>
      <c r="K174" s="2">
        <f t="shared" si="17"/>
        <v>108.21859259259253</v>
      </c>
      <c r="L174" s="2">
        <f t="shared" si="18"/>
        <v>660.57822869957295</v>
      </c>
      <c r="M174" s="2">
        <f>SUMIF(A:A,A174,L:L)</f>
        <v>2600.8382916194905</v>
      </c>
      <c r="N174" s="3">
        <f t="shared" si="19"/>
        <v>0.25398665915836083</v>
      </c>
      <c r="O174" s="8">
        <f t="shared" si="20"/>
        <v>3.9372146683361797</v>
      </c>
      <c r="P174" s="3">
        <f t="shared" si="21"/>
        <v>0.25398665915836083</v>
      </c>
      <c r="Q174" s="3">
        <f>IF(ISNUMBER(P174),SUMIF(A:A,A174,P:P),"")</f>
        <v>0.83351848246995863</v>
      </c>
      <c r="R174" s="3">
        <f t="shared" si="22"/>
        <v>0.3047162894405463</v>
      </c>
      <c r="S174" s="9">
        <f t="shared" si="23"/>
        <v>3.2817411955100342</v>
      </c>
    </row>
    <row r="175" spans="1:19" x14ac:dyDescent="0.25">
      <c r="A175" s="1">
        <v>21</v>
      </c>
      <c r="B175" s="11">
        <v>0.78125</v>
      </c>
      <c r="C175" s="1" t="s">
        <v>97</v>
      </c>
      <c r="D175" s="1">
        <v>5</v>
      </c>
      <c r="E175" s="1">
        <v>6</v>
      </c>
      <c r="F175" s="1" t="s">
        <v>202</v>
      </c>
      <c r="G175" s="2">
        <v>66.157799999999995</v>
      </c>
      <c r="H175" s="7">
        <f>1+COUNTIFS(A:A,A175,O:O,"&lt;"&amp;O175)</f>
        <v>2</v>
      </c>
      <c r="I175" s="2">
        <f>AVERAGEIF(A:A,A175,G:G)</f>
        <v>49.487674074074071</v>
      </c>
      <c r="J175" s="2">
        <f t="shared" si="16"/>
        <v>16.670125925925923</v>
      </c>
      <c r="K175" s="2">
        <f t="shared" si="17"/>
        <v>106.67012592592593</v>
      </c>
      <c r="L175" s="2">
        <f t="shared" si="18"/>
        <v>601.9699671177068</v>
      </c>
      <c r="M175" s="2">
        <f>SUMIF(A:A,A175,L:L)</f>
        <v>2600.8382916194905</v>
      </c>
      <c r="N175" s="3">
        <f t="shared" si="19"/>
        <v>0.23145228561783132</v>
      </c>
      <c r="O175" s="8">
        <f t="shared" si="20"/>
        <v>4.3205449336161532</v>
      </c>
      <c r="P175" s="3">
        <f t="shared" si="21"/>
        <v>0.23145228561783132</v>
      </c>
      <c r="Q175" s="3">
        <f>IF(ISNUMBER(P175),SUMIF(A:A,A175,P:P),"")</f>
        <v>0.83351848246995863</v>
      </c>
      <c r="R175" s="3">
        <f t="shared" si="22"/>
        <v>0.27768104785387676</v>
      </c>
      <c r="S175" s="9">
        <f t="shared" si="23"/>
        <v>3.6012540565110043</v>
      </c>
    </row>
    <row r="176" spans="1:19" x14ac:dyDescent="0.25">
      <c r="A176" s="1">
        <v>21</v>
      </c>
      <c r="B176" s="11">
        <v>0.78125</v>
      </c>
      <c r="C176" s="1" t="s">
        <v>97</v>
      </c>
      <c r="D176" s="1">
        <v>5</v>
      </c>
      <c r="E176" s="1">
        <v>4</v>
      </c>
      <c r="F176" s="1" t="s">
        <v>200</v>
      </c>
      <c r="G176" s="2">
        <v>60.394366666666699</v>
      </c>
      <c r="H176" s="7">
        <f>1+COUNTIFS(A:A,A176,O:O,"&lt;"&amp;O176)</f>
        <v>3</v>
      </c>
      <c r="I176" s="2">
        <f>AVERAGEIF(A:A,A176,G:G)</f>
        <v>49.487674074074071</v>
      </c>
      <c r="J176" s="2">
        <f t="shared" si="16"/>
        <v>10.906692592592627</v>
      </c>
      <c r="K176" s="2">
        <f t="shared" si="17"/>
        <v>100.90669259259263</v>
      </c>
      <c r="L176" s="2">
        <f t="shared" si="18"/>
        <v>425.98390146010524</v>
      </c>
      <c r="M176" s="2">
        <f>SUMIF(A:A,A176,L:L)</f>
        <v>2600.8382916194905</v>
      </c>
      <c r="N176" s="3">
        <f t="shared" si="19"/>
        <v>0.16378715386985998</v>
      </c>
      <c r="O176" s="8">
        <f t="shared" si="20"/>
        <v>6.1054849319536251</v>
      </c>
      <c r="P176" s="3">
        <f t="shared" si="21"/>
        <v>0.16378715386985998</v>
      </c>
      <c r="Q176" s="3">
        <f>IF(ISNUMBER(P176),SUMIF(A:A,A176,P:P),"")</f>
        <v>0.83351848246995863</v>
      </c>
      <c r="R176" s="3">
        <f t="shared" si="22"/>
        <v>0.19650092627161767</v>
      </c>
      <c r="S176" s="9">
        <f t="shared" si="23"/>
        <v>5.089034535225184</v>
      </c>
    </row>
    <row r="177" spans="1:19" x14ac:dyDescent="0.25">
      <c r="A177" s="5">
        <v>21</v>
      </c>
      <c r="B177" s="6">
        <v>0.78125</v>
      </c>
      <c r="C177" s="5" t="s">
        <v>97</v>
      </c>
      <c r="D177" s="5">
        <v>5</v>
      </c>
      <c r="E177" s="5">
        <v>2</v>
      </c>
      <c r="F177" s="5" t="s">
        <v>198</v>
      </c>
      <c r="G177" s="2">
        <v>51.596566666666696</v>
      </c>
      <c r="H177" s="7">
        <f>1+COUNTIFS(A:A,A177,O:O,"&lt;"&amp;O177)</f>
        <v>4</v>
      </c>
      <c r="I177" s="2">
        <f>AVERAGEIF(A:A,A177,G:G)</f>
        <v>49.487674074074071</v>
      </c>
      <c r="J177" s="2">
        <f t="shared" si="16"/>
        <v>2.1088925925926247</v>
      </c>
      <c r="K177" s="2">
        <f t="shared" si="17"/>
        <v>92.108892592592625</v>
      </c>
      <c r="L177" s="2">
        <f t="shared" si="18"/>
        <v>251.27138132551758</v>
      </c>
      <c r="M177" s="2">
        <f>SUMIF(A:A,A177,L:L)</f>
        <v>2600.8382916194905</v>
      </c>
      <c r="N177" s="3">
        <f t="shared" si="19"/>
        <v>9.6611689444581289E-2</v>
      </c>
      <c r="O177" s="8">
        <f t="shared" si="20"/>
        <v>10.350714346772946</v>
      </c>
      <c r="P177" s="3">
        <f t="shared" si="21"/>
        <v>9.6611689444581289E-2</v>
      </c>
      <c r="Q177" s="3">
        <f>IF(ISNUMBER(P177),SUMIF(A:A,A177,P:P),"")</f>
        <v>0.83351848246995863</v>
      </c>
      <c r="R177" s="3">
        <f t="shared" si="22"/>
        <v>0.11590827495305521</v>
      </c>
      <c r="S177" s="9">
        <f t="shared" si="23"/>
        <v>8.6275117148022158</v>
      </c>
    </row>
    <row r="178" spans="1:19" x14ac:dyDescent="0.25">
      <c r="A178" s="1">
        <v>21</v>
      </c>
      <c r="B178" s="11">
        <v>0.78125</v>
      </c>
      <c r="C178" s="1" t="s">
        <v>97</v>
      </c>
      <c r="D178" s="1">
        <v>5</v>
      </c>
      <c r="E178" s="1">
        <v>7</v>
      </c>
      <c r="F178" s="1" t="s">
        <v>203</v>
      </c>
      <c r="G178" s="2">
        <v>49.9799333333333</v>
      </c>
      <c r="H178" s="7">
        <f>1+COUNTIFS(A:A,A178,O:O,"&lt;"&amp;O178)</f>
        <v>5</v>
      </c>
      <c r="I178" s="2">
        <f>AVERAGEIF(A:A,A178,G:G)</f>
        <v>49.487674074074071</v>
      </c>
      <c r="J178" s="2">
        <f t="shared" si="16"/>
        <v>0.49225925925922809</v>
      </c>
      <c r="K178" s="2">
        <f t="shared" si="17"/>
        <v>90.492259259259228</v>
      </c>
      <c r="L178" s="2">
        <f t="shared" si="18"/>
        <v>228.04330737753494</v>
      </c>
      <c r="M178" s="2">
        <f>SUMIF(A:A,A178,L:L)</f>
        <v>2600.8382916194905</v>
      </c>
      <c r="N178" s="3">
        <f t="shared" si="19"/>
        <v>8.7680694379325255E-2</v>
      </c>
      <c r="O178" s="8">
        <f t="shared" si="20"/>
        <v>11.4050191673185</v>
      </c>
      <c r="P178" s="3">
        <f t="shared" si="21"/>
        <v>8.7680694379325255E-2</v>
      </c>
      <c r="Q178" s="3">
        <f>IF(ISNUMBER(P178),SUMIF(A:A,A178,P:P),"")</f>
        <v>0.83351848246995863</v>
      </c>
      <c r="R178" s="3">
        <f t="shared" si="22"/>
        <v>0.10519346148090414</v>
      </c>
      <c r="S178" s="9">
        <f t="shared" si="23"/>
        <v>9.5062942688841066</v>
      </c>
    </row>
    <row r="179" spans="1:19" x14ac:dyDescent="0.25">
      <c r="A179" s="1">
        <v>21</v>
      </c>
      <c r="B179" s="11">
        <v>0.78125</v>
      </c>
      <c r="C179" s="1" t="s">
        <v>97</v>
      </c>
      <c r="D179" s="1">
        <v>5</v>
      </c>
      <c r="E179" s="1">
        <v>9</v>
      </c>
      <c r="F179" s="1" t="s">
        <v>205</v>
      </c>
      <c r="G179" s="2">
        <v>39.331800000000001</v>
      </c>
      <c r="H179" s="7">
        <f>1+COUNTIFS(A:A,A179,O:O,"&lt;"&amp;O179)</f>
        <v>6</v>
      </c>
      <c r="I179" s="2">
        <f>AVERAGEIF(A:A,A179,G:G)</f>
        <v>49.487674074074071</v>
      </c>
      <c r="J179" s="2">
        <f t="shared" si="16"/>
        <v>-10.15587407407407</v>
      </c>
      <c r="K179" s="2">
        <f t="shared" si="17"/>
        <v>79.844125925925937</v>
      </c>
      <c r="L179" s="2">
        <f t="shared" si="18"/>
        <v>120.37929571115767</v>
      </c>
      <c r="M179" s="2">
        <f>SUMIF(A:A,A179,L:L)</f>
        <v>2600.8382916194905</v>
      </c>
      <c r="N179" s="3">
        <f t="shared" si="19"/>
        <v>4.6284805979305947E-2</v>
      </c>
      <c r="O179" s="8">
        <f t="shared" si="20"/>
        <v>21.605362253157171</v>
      </c>
      <c r="P179" s="3" t="str">
        <f t="shared" si="21"/>
        <v/>
      </c>
      <c r="Q179" s="3" t="str">
        <f>IF(ISNUMBER(P179),SUMIF(A:A,A179,P:P),"")</f>
        <v/>
      </c>
      <c r="R179" s="3" t="str">
        <f t="shared" si="22"/>
        <v/>
      </c>
      <c r="S179" s="9" t="str">
        <f t="shared" si="23"/>
        <v/>
      </c>
    </row>
    <row r="180" spans="1:19" x14ac:dyDescent="0.25">
      <c r="A180" s="1">
        <v>21</v>
      </c>
      <c r="B180" s="11">
        <v>0.78125</v>
      </c>
      <c r="C180" s="1" t="s">
        <v>97</v>
      </c>
      <c r="D180" s="1">
        <v>5</v>
      </c>
      <c r="E180" s="1">
        <v>5</v>
      </c>
      <c r="F180" s="1" t="s">
        <v>201</v>
      </c>
      <c r="G180" s="2">
        <v>38.872733333333301</v>
      </c>
      <c r="H180" s="7">
        <f>1+COUNTIFS(A:A,A180,O:O,"&lt;"&amp;O180)</f>
        <v>7</v>
      </c>
      <c r="I180" s="2">
        <f>AVERAGEIF(A:A,A180,G:G)</f>
        <v>49.487674074074071</v>
      </c>
      <c r="J180" s="2">
        <f t="shared" ref="J180:J241" si="24">G180-I180</f>
        <v>-10.614940740740771</v>
      </c>
      <c r="K180" s="2">
        <f t="shared" ref="K180:K241" si="25">90+J180</f>
        <v>79.385059259259236</v>
      </c>
      <c r="L180" s="2">
        <f t="shared" ref="L180:L241" si="26">EXP(0.06*K180)</f>
        <v>117.1088161997248</v>
      </c>
      <c r="M180" s="2">
        <f>SUMIF(A:A,A180,L:L)</f>
        <v>2600.8382916194905</v>
      </c>
      <c r="N180" s="3">
        <f t="shared" ref="N180:N241" si="27">L180/M180</f>
        <v>4.5027334677852443E-2</v>
      </c>
      <c r="O180" s="8">
        <f t="shared" ref="O180:O241" si="28">1/N180</f>
        <v>22.208731810454442</v>
      </c>
      <c r="P180" s="3" t="str">
        <f t="shared" ref="P180:P241" si="29">IF(O180&gt;21,"",N180)</f>
        <v/>
      </c>
      <c r="Q180" s="3" t="str">
        <f>IF(ISNUMBER(P180),SUMIF(A:A,A180,P:P),"")</f>
        <v/>
      </c>
      <c r="R180" s="3" t="str">
        <f t="shared" ref="R180:R241" si="30">IFERROR(P180*(1/Q180),"")</f>
        <v/>
      </c>
      <c r="S180" s="9" t="str">
        <f t="shared" ref="S180:S241" si="31">IFERROR(1/R180,"")</f>
        <v/>
      </c>
    </row>
    <row r="181" spans="1:19" x14ac:dyDescent="0.25">
      <c r="A181" s="5">
        <v>21</v>
      </c>
      <c r="B181" s="6">
        <v>0.78125</v>
      </c>
      <c r="C181" s="5" t="s">
        <v>97</v>
      </c>
      <c r="D181" s="5">
        <v>5</v>
      </c>
      <c r="E181" s="5">
        <v>3</v>
      </c>
      <c r="F181" s="5" t="s">
        <v>199</v>
      </c>
      <c r="G181" s="2">
        <v>38.174233333333305</v>
      </c>
      <c r="H181" s="7">
        <f>1+COUNTIFS(A:A,A181,O:O,"&lt;"&amp;O181)</f>
        <v>8</v>
      </c>
      <c r="I181" s="2">
        <f>AVERAGEIF(A:A,A181,G:G)</f>
        <v>49.487674074074071</v>
      </c>
      <c r="J181" s="2">
        <f t="shared" si="24"/>
        <v>-11.313440740740766</v>
      </c>
      <c r="K181" s="2">
        <f t="shared" si="25"/>
        <v>78.686559259259241</v>
      </c>
      <c r="L181" s="2">
        <f t="shared" si="26"/>
        <v>112.30221163677058</v>
      </c>
      <c r="M181" s="2">
        <f>SUMIF(A:A,A181,L:L)</f>
        <v>2600.8382916194905</v>
      </c>
      <c r="N181" s="3">
        <f t="shared" si="27"/>
        <v>4.3179236478728636E-2</v>
      </c>
      <c r="O181" s="8">
        <f t="shared" si="28"/>
        <v>23.159279356239416</v>
      </c>
      <c r="P181" s="3" t="str">
        <f t="shared" si="29"/>
        <v/>
      </c>
      <c r="Q181" s="3" t="str">
        <f>IF(ISNUMBER(P181),SUMIF(A:A,A181,P:P),"")</f>
        <v/>
      </c>
      <c r="R181" s="3" t="str">
        <f t="shared" si="30"/>
        <v/>
      </c>
      <c r="S181" s="9" t="str">
        <f t="shared" si="31"/>
        <v/>
      </c>
    </row>
    <row r="182" spans="1:19" x14ac:dyDescent="0.25">
      <c r="A182" s="1">
        <v>21</v>
      </c>
      <c r="B182" s="11">
        <v>0.78125</v>
      </c>
      <c r="C182" s="1" t="s">
        <v>97</v>
      </c>
      <c r="D182" s="1">
        <v>5</v>
      </c>
      <c r="E182" s="1">
        <v>8</v>
      </c>
      <c r="F182" s="1" t="s">
        <v>204</v>
      </c>
      <c r="G182" s="2">
        <v>33.175366666666697</v>
      </c>
      <c r="H182" s="7">
        <f>1+COUNTIFS(A:A,A182,O:O,"&lt;"&amp;O182)</f>
        <v>9</v>
      </c>
      <c r="I182" s="2">
        <f>AVERAGEIF(A:A,A182,G:G)</f>
        <v>49.487674074074071</v>
      </c>
      <c r="J182" s="2">
        <f t="shared" si="24"/>
        <v>-16.312307407407374</v>
      </c>
      <c r="K182" s="2">
        <f t="shared" si="25"/>
        <v>73.687692592592626</v>
      </c>
      <c r="L182" s="2">
        <f t="shared" si="26"/>
        <v>83.201182091399829</v>
      </c>
      <c r="M182" s="2">
        <f>SUMIF(A:A,A182,L:L)</f>
        <v>2600.8382916194905</v>
      </c>
      <c r="N182" s="3">
        <f t="shared" si="27"/>
        <v>3.1990140394154265E-2</v>
      </c>
      <c r="O182" s="8">
        <f t="shared" si="28"/>
        <v>31.259631488917613</v>
      </c>
      <c r="P182" s="3" t="str">
        <f t="shared" si="29"/>
        <v/>
      </c>
      <c r="Q182" s="3" t="str">
        <f>IF(ISNUMBER(P182),SUMIF(A:A,A182,P:P),"")</f>
        <v/>
      </c>
      <c r="R182" s="3" t="str">
        <f t="shared" si="30"/>
        <v/>
      </c>
      <c r="S182" s="9" t="str">
        <f t="shared" si="31"/>
        <v/>
      </c>
    </row>
    <row r="183" spans="1:19" x14ac:dyDescent="0.25">
      <c r="A183" s="1">
        <v>22</v>
      </c>
      <c r="B183" s="11">
        <v>0.79166666666666663</v>
      </c>
      <c r="C183" s="1" t="s">
        <v>179</v>
      </c>
      <c r="D183" s="1">
        <v>3</v>
      </c>
      <c r="E183" s="1">
        <v>5</v>
      </c>
      <c r="F183" s="1" t="s">
        <v>210</v>
      </c>
      <c r="G183" s="2">
        <v>74.125533333333408</v>
      </c>
      <c r="H183" s="7">
        <f>1+COUNTIFS(A:A,A183,O:O,"&lt;"&amp;O183)</f>
        <v>1</v>
      </c>
      <c r="I183" s="2">
        <f>AVERAGEIF(A:A,A183,G:G)</f>
        <v>50.259286111111095</v>
      </c>
      <c r="J183" s="2">
        <f t="shared" si="24"/>
        <v>23.866247222222313</v>
      </c>
      <c r="K183" s="2">
        <f t="shared" si="25"/>
        <v>113.86624722222231</v>
      </c>
      <c r="L183" s="2">
        <f t="shared" si="26"/>
        <v>927.01971543010757</v>
      </c>
      <c r="M183" s="2">
        <f>SUMIF(A:A,A183,L:L)</f>
        <v>3579.4790658664351</v>
      </c>
      <c r="N183" s="3">
        <f t="shared" si="27"/>
        <v>0.25898173962520904</v>
      </c>
      <c r="O183" s="8">
        <f t="shared" si="28"/>
        <v>3.8612760940102238</v>
      </c>
      <c r="P183" s="3">
        <f t="shared" si="29"/>
        <v>0.25898173962520904</v>
      </c>
      <c r="Q183" s="3">
        <f>IF(ISNUMBER(P183),SUMIF(A:A,A183,P:P),"")</f>
        <v>0.90000369422575943</v>
      </c>
      <c r="R183" s="3">
        <f t="shared" si="30"/>
        <v>0.28775630732049562</v>
      </c>
      <c r="S183" s="9">
        <f t="shared" si="31"/>
        <v>3.4751627490348129</v>
      </c>
    </row>
    <row r="184" spans="1:19" x14ac:dyDescent="0.25">
      <c r="A184" s="1">
        <v>22</v>
      </c>
      <c r="B184" s="11">
        <v>0.79166666666666663</v>
      </c>
      <c r="C184" s="1" t="s">
        <v>179</v>
      </c>
      <c r="D184" s="1">
        <v>3</v>
      </c>
      <c r="E184" s="1">
        <v>3</v>
      </c>
      <c r="F184" s="1" t="s">
        <v>208</v>
      </c>
      <c r="G184" s="2">
        <v>60.753166666666601</v>
      </c>
      <c r="H184" s="7">
        <f>1+COUNTIFS(A:A,A184,O:O,"&lt;"&amp;O184)</f>
        <v>2</v>
      </c>
      <c r="I184" s="2">
        <f>AVERAGEIF(A:A,A184,G:G)</f>
        <v>50.259286111111095</v>
      </c>
      <c r="J184" s="2">
        <f t="shared" si="24"/>
        <v>10.493880555555506</v>
      </c>
      <c r="K184" s="2">
        <f t="shared" si="25"/>
        <v>100.49388055555551</v>
      </c>
      <c r="L184" s="2">
        <f t="shared" si="26"/>
        <v>415.56242069848832</v>
      </c>
      <c r="M184" s="2">
        <f>SUMIF(A:A,A184,L:L)</f>
        <v>3579.4790658664351</v>
      </c>
      <c r="N184" s="3">
        <f t="shared" si="27"/>
        <v>0.11609578183072818</v>
      </c>
      <c r="O184" s="8">
        <f t="shared" si="28"/>
        <v>8.6135773774971085</v>
      </c>
      <c r="P184" s="3">
        <f t="shared" si="29"/>
        <v>0.11609578183072818</v>
      </c>
      <c r="Q184" s="3">
        <f>IF(ISNUMBER(P184),SUMIF(A:A,A184,P:P),"")</f>
        <v>0.90000369422575943</v>
      </c>
      <c r="R184" s="3">
        <f t="shared" si="30"/>
        <v>0.12899478366097281</v>
      </c>
      <c r="S184" s="9">
        <f t="shared" si="31"/>
        <v>7.7522514602468275</v>
      </c>
    </row>
    <row r="185" spans="1:19" x14ac:dyDescent="0.25">
      <c r="A185" s="1">
        <v>22</v>
      </c>
      <c r="B185" s="11">
        <v>0.79166666666666663</v>
      </c>
      <c r="C185" s="1" t="s">
        <v>179</v>
      </c>
      <c r="D185" s="1">
        <v>3</v>
      </c>
      <c r="E185" s="1">
        <v>9</v>
      </c>
      <c r="F185" s="1" t="s">
        <v>214</v>
      </c>
      <c r="G185" s="2">
        <v>60.399800000000006</v>
      </c>
      <c r="H185" s="7">
        <f>1+COUNTIFS(A:A,A185,O:O,"&lt;"&amp;O185)</f>
        <v>3</v>
      </c>
      <c r="I185" s="2">
        <f>AVERAGEIF(A:A,A185,G:G)</f>
        <v>50.259286111111095</v>
      </c>
      <c r="J185" s="2">
        <f t="shared" si="24"/>
        <v>10.140513888888911</v>
      </c>
      <c r="K185" s="2">
        <f t="shared" si="25"/>
        <v>100.1405138888889</v>
      </c>
      <c r="L185" s="2">
        <f t="shared" si="26"/>
        <v>406.84441243804235</v>
      </c>
      <c r="M185" s="2">
        <f>SUMIF(A:A,A185,L:L)</f>
        <v>3579.4790658664351</v>
      </c>
      <c r="N185" s="3">
        <f t="shared" si="27"/>
        <v>0.11366022958973868</v>
      </c>
      <c r="O185" s="8">
        <f t="shared" si="28"/>
        <v>8.7981522086444972</v>
      </c>
      <c r="P185" s="3">
        <f t="shared" si="29"/>
        <v>0.11366022958973868</v>
      </c>
      <c r="Q185" s="3">
        <f>IF(ISNUMBER(P185),SUMIF(A:A,A185,P:P),"")</f>
        <v>0.90000369422575943</v>
      </c>
      <c r="R185" s="3">
        <f t="shared" si="30"/>
        <v>0.126288625612272</v>
      </c>
      <c r="S185" s="9">
        <f t="shared" si="31"/>
        <v>7.9183694901405737</v>
      </c>
    </row>
    <row r="186" spans="1:19" x14ac:dyDescent="0.25">
      <c r="A186" s="1">
        <v>22</v>
      </c>
      <c r="B186" s="11">
        <v>0.79166666666666663</v>
      </c>
      <c r="C186" s="1" t="s">
        <v>179</v>
      </c>
      <c r="D186" s="1">
        <v>3</v>
      </c>
      <c r="E186" s="1">
        <v>12</v>
      </c>
      <c r="F186" s="1" t="s">
        <v>217</v>
      </c>
      <c r="G186" s="2">
        <v>59.743699999999997</v>
      </c>
      <c r="H186" s="7">
        <f>1+COUNTIFS(A:A,A186,O:O,"&lt;"&amp;O186)</f>
        <v>4</v>
      </c>
      <c r="I186" s="2">
        <f>AVERAGEIF(A:A,A186,G:G)</f>
        <v>50.259286111111095</v>
      </c>
      <c r="J186" s="2">
        <f t="shared" si="24"/>
        <v>9.484413888888902</v>
      </c>
      <c r="K186" s="2">
        <f t="shared" si="25"/>
        <v>99.484413888888895</v>
      </c>
      <c r="L186" s="2">
        <f t="shared" si="26"/>
        <v>391.13971883647736</v>
      </c>
      <c r="M186" s="2">
        <f>SUMIF(A:A,A186,L:L)</f>
        <v>3579.4790658664351</v>
      </c>
      <c r="N186" s="3">
        <f t="shared" si="27"/>
        <v>0.10927280524318406</v>
      </c>
      <c r="O186" s="8">
        <f t="shared" si="28"/>
        <v>9.1514077795891069</v>
      </c>
      <c r="P186" s="3">
        <f t="shared" si="29"/>
        <v>0.10927280524318406</v>
      </c>
      <c r="Q186" s="3">
        <f>IF(ISNUMBER(P186),SUMIF(A:A,A186,P:P),"")</f>
        <v>0.90000369422575943</v>
      </c>
      <c r="R186" s="3">
        <f t="shared" si="30"/>
        <v>0.12141372968161812</v>
      </c>
      <c r="S186" s="9">
        <f t="shared" si="31"/>
        <v>8.2363008089965515</v>
      </c>
    </row>
    <row r="187" spans="1:19" x14ac:dyDescent="0.25">
      <c r="A187" s="1">
        <v>22</v>
      </c>
      <c r="B187" s="11">
        <v>0.79166666666666663</v>
      </c>
      <c r="C187" s="1" t="s">
        <v>179</v>
      </c>
      <c r="D187" s="1">
        <v>3</v>
      </c>
      <c r="E187" s="1">
        <v>7</v>
      </c>
      <c r="F187" s="1" t="s">
        <v>212</v>
      </c>
      <c r="G187" s="2">
        <v>59.496599999999901</v>
      </c>
      <c r="H187" s="7">
        <f>1+COUNTIFS(A:A,A187,O:O,"&lt;"&amp;O187)</f>
        <v>5</v>
      </c>
      <c r="I187" s="2">
        <f>AVERAGEIF(A:A,A187,G:G)</f>
        <v>50.259286111111095</v>
      </c>
      <c r="J187" s="2">
        <f t="shared" si="24"/>
        <v>9.2373138888888064</v>
      </c>
      <c r="K187" s="2">
        <f t="shared" si="25"/>
        <v>99.237313888888806</v>
      </c>
      <c r="L187" s="2">
        <f t="shared" si="26"/>
        <v>385.38345796688645</v>
      </c>
      <c r="M187" s="2">
        <f>SUMIF(A:A,A187,L:L)</f>
        <v>3579.4790658664351</v>
      </c>
      <c r="N187" s="3">
        <f t="shared" si="27"/>
        <v>0.1076646771430697</v>
      </c>
      <c r="O187" s="8">
        <f t="shared" si="28"/>
        <v>9.2880973271405889</v>
      </c>
      <c r="P187" s="3">
        <f t="shared" si="29"/>
        <v>0.1076646771430697</v>
      </c>
      <c r="Q187" s="3">
        <f>IF(ISNUMBER(P187),SUMIF(A:A,A187,P:P),"")</f>
        <v>0.90000369422575943</v>
      </c>
      <c r="R187" s="3">
        <f t="shared" si="30"/>
        <v>0.11962692801576744</v>
      </c>
      <c r="S187" s="9">
        <f t="shared" si="31"/>
        <v>8.359321906754932</v>
      </c>
    </row>
    <row r="188" spans="1:19" x14ac:dyDescent="0.25">
      <c r="A188" s="1">
        <v>22</v>
      </c>
      <c r="B188" s="11">
        <v>0.79166666666666663</v>
      </c>
      <c r="C188" s="1" t="s">
        <v>179</v>
      </c>
      <c r="D188" s="1">
        <v>3</v>
      </c>
      <c r="E188" s="1">
        <v>6</v>
      </c>
      <c r="F188" s="1" t="s">
        <v>211</v>
      </c>
      <c r="G188" s="2">
        <v>54.323100000000004</v>
      </c>
      <c r="H188" s="7">
        <f>1+COUNTIFS(A:A,A188,O:O,"&lt;"&amp;O188)</f>
        <v>6</v>
      </c>
      <c r="I188" s="2">
        <f>AVERAGEIF(A:A,A188,G:G)</f>
        <v>50.259286111111095</v>
      </c>
      <c r="J188" s="2">
        <f t="shared" si="24"/>
        <v>4.0638138888889088</v>
      </c>
      <c r="K188" s="2">
        <f t="shared" si="25"/>
        <v>94.063813888888916</v>
      </c>
      <c r="L188" s="2">
        <f t="shared" si="26"/>
        <v>282.5424580662596</v>
      </c>
      <c r="M188" s="2">
        <f>SUMIF(A:A,A188,L:L)</f>
        <v>3579.4790658664351</v>
      </c>
      <c r="N188" s="3">
        <f t="shared" si="27"/>
        <v>7.8933960184474058E-2</v>
      </c>
      <c r="O188" s="8">
        <f t="shared" si="28"/>
        <v>12.668818309165429</v>
      </c>
      <c r="P188" s="3">
        <f t="shared" si="29"/>
        <v>7.8933960184474058E-2</v>
      </c>
      <c r="Q188" s="3">
        <f>IF(ISNUMBER(P188),SUMIF(A:A,A188,P:P),"")</f>
        <v>0.90000369422575943</v>
      </c>
      <c r="R188" s="3">
        <f t="shared" si="30"/>
        <v>8.7704040206610573E-2</v>
      </c>
      <c r="S188" s="9">
        <f t="shared" si="31"/>
        <v>11.401983279723828</v>
      </c>
    </row>
    <row r="189" spans="1:19" x14ac:dyDescent="0.25">
      <c r="A189" s="1">
        <v>22</v>
      </c>
      <c r="B189" s="11">
        <v>0.79166666666666663</v>
      </c>
      <c r="C189" s="1" t="s">
        <v>179</v>
      </c>
      <c r="D189" s="1">
        <v>3</v>
      </c>
      <c r="E189" s="1">
        <v>2</v>
      </c>
      <c r="F189" s="1" t="s">
        <v>207</v>
      </c>
      <c r="G189" s="2">
        <v>51.729766666666599</v>
      </c>
      <c r="H189" s="7">
        <f>1+COUNTIFS(A:A,A189,O:O,"&lt;"&amp;O189)</f>
        <v>7</v>
      </c>
      <c r="I189" s="2">
        <f>AVERAGEIF(A:A,A189,G:G)</f>
        <v>50.259286111111095</v>
      </c>
      <c r="J189" s="2">
        <f t="shared" si="24"/>
        <v>1.4704805555555041</v>
      </c>
      <c r="K189" s="2">
        <f t="shared" si="25"/>
        <v>91.470480555555497</v>
      </c>
      <c r="L189" s="2">
        <f t="shared" si="26"/>
        <v>241.82850872839518</v>
      </c>
      <c r="M189" s="2">
        <f>SUMIF(A:A,A189,L:L)</f>
        <v>3579.4790658664351</v>
      </c>
      <c r="N189" s="3">
        <f t="shared" si="27"/>
        <v>6.7559693541568197E-2</v>
      </c>
      <c r="O189" s="8">
        <f t="shared" si="28"/>
        <v>14.801724927670357</v>
      </c>
      <c r="P189" s="3">
        <f t="shared" si="29"/>
        <v>6.7559693541568197E-2</v>
      </c>
      <c r="Q189" s="3">
        <f>IF(ISNUMBER(P189),SUMIF(A:A,A189,P:P),"")</f>
        <v>0.90000369422575943</v>
      </c>
      <c r="R189" s="3">
        <f t="shared" si="30"/>
        <v>7.5066018034167459E-2</v>
      </c>
      <c r="S189" s="9">
        <f t="shared" si="31"/>
        <v>13.321607115816834</v>
      </c>
    </row>
    <row r="190" spans="1:19" x14ac:dyDescent="0.25">
      <c r="A190" s="1">
        <v>22</v>
      </c>
      <c r="B190" s="11">
        <v>0.79166666666666663</v>
      </c>
      <c r="C190" s="1" t="s">
        <v>179</v>
      </c>
      <c r="D190" s="1">
        <v>3</v>
      </c>
      <c r="E190" s="1">
        <v>10</v>
      </c>
      <c r="F190" s="1" t="s">
        <v>215</v>
      </c>
      <c r="G190" s="2">
        <v>45.975466666666698</v>
      </c>
      <c r="H190" s="7">
        <f>1+COUNTIFS(A:A,A190,O:O,"&lt;"&amp;O190)</f>
        <v>8</v>
      </c>
      <c r="I190" s="2">
        <f>AVERAGEIF(A:A,A190,G:G)</f>
        <v>50.259286111111095</v>
      </c>
      <c r="J190" s="2">
        <f t="shared" si="24"/>
        <v>-4.2838194444443971</v>
      </c>
      <c r="K190" s="2">
        <f t="shared" si="25"/>
        <v>85.71618055555561</v>
      </c>
      <c r="L190" s="2">
        <f t="shared" si="26"/>
        <v>171.22369051890527</v>
      </c>
      <c r="M190" s="2">
        <f>SUMIF(A:A,A190,L:L)</f>
        <v>3579.4790658664351</v>
      </c>
      <c r="N190" s="3">
        <f t="shared" si="27"/>
        <v>4.7834807067787533E-2</v>
      </c>
      <c r="O190" s="8">
        <f t="shared" si="28"/>
        <v>20.90527925790278</v>
      </c>
      <c r="P190" s="3">
        <f t="shared" si="29"/>
        <v>4.7834807067787533E-2</v>
      </c>
      <c r="Q190" s="3">
        <f>IF(ISNUMBER(P190),SUMIF(A:A,A190,P:P),"")</f>
        <v>0.90000369422575943</v>
      </c>
      <c r="R190" s="3">
        <f t="shared" si="30"/>
        <v>5.3149567468095869E-2</v>
      </c>
      <c r="S190" s="9">
        <f t="shared" si="31"/>
        <v>18.814828560933648</v>
      </c>
    </row>
    <row r="191" spans="1:19" x14ac:dyDescent="0.25">
      <c r="A191" s="1">
        <v>22</v>
      </c>
      <c r="B191" s="11">
        <v>0.79166666666666663</v>
      </c>
      <c r="C191" s="1" t="s">
        <v>179</v>
      </c>
      <c r="D191" s="1">
        <v>3</v>
      </c>
      <c r="E191" s="1">
        <v>8</v>
      </c>
      <c r="F191" s="1" t="s">
        <v>213</v>
      </c>
      <c r="G191" s="2">
        <v>43.501666666666601</v>
      </c>
      <c r="H191" s="7">
        <f>1+COUNTIFS(A:A,A191,O:O,"&lt;"&amp;O191)</f>
        <v>9</v>
      </c>
      <c r="I191" s="2">
        <f>AVERAGEIF(A:A,A191,G:G)</f>
        <v>50.259286111111095</v>
      </c>
      <c r="J191" s="2">
        <f t="shared" si="24"/>
        <v>-6.7576194444444937</v>
      </c>
      <c r="K191" s="2">
        <f t="shared" si="25"/>
        <v>83.242380555555513</v>
      </c>
      <c r="L191" s="2">
        <f t="shared" si="26"/>
        <v>147.60544966484642</v>
      </c>
      <c r="M191" s="2">
        <f>SUMIF(A:A,A191,L:L)</f>
        <v>3579.4790658664351</v>
      </c>
      <c r="N191" s="3">
        <f t="shared" si="27"/>
        <v>4.1236572961802644E-2</v>
      </c>
      <c r="O191" s="8">
        <f t="shared" si="28"/>
        <v>24.250317816815137</v>
      </c>
      <c r="P191" s="3" t="str">
        <f t="shared" si="29"/>
        <v/>
      </c>
      <c r="Q191" s="3" t="str">
        <f>IF(ISNUMBER(P191),SUMIF(A:A,A191,P:P),"")</f>
        <v/>
      </c>
      <c r="R191" s="3" t="str">
        <f t="shared" si="30"/>
        <v/>
      </c>
      <c r="S191" s="9" t="str">
        <f t="shared" si="31"/>
        <v/>
      </c>
    </row>
    <row r="192" spans="1:19" x14ac:dyDescent="0.25">
      <c r="A192" s="1">
        <v>22</v>
      </c>
      <c r="B192" s="11">
        <v>0.79166666666666663</v>
      </c>
      <c r="C192" s="1" t="s">
        <v>179</v>
      </c>
      <c r="D192" s="1">
        <v>3</v>
      </c>
      <c r="E192" s="1">
        <v>4</v>
      </c>
      <c r="F192" s="1" t="s">
        <v>209</v>
      </c>
      <c r="G192" s="2">
        <v>32.145933333333296</v>
      </c>
      <c r="H192" s="7">
        <f>1+COUNTIFS(A:A,A192,O:O,"&lt;"&amp;O192)</f>
        <v>10</v>
      </c>
      <c r="I192" s="2">
        <f>AVERAGEIF(A:A,A192,G:G)</f>
        <v>50.259286111111095</v>
      </c>
      <c r="J192" s="2">
        <f t="shared" si="24"/>
        <v>-18.113352777777799</v>
      </c>
      <c r="K192" s="2">
        <f t="shared" si="25"/>
        <v>71.886647222222194</v>
      </c>
      <c r="L192" s="2">
        <f t="shared" si="26"/>
        <v>74.678992921584964</v>
      </c>
      <c r="M192" s="2">
        <f>SUMIF(A:A,A192,L:L)</f>
        <v>3579.4790658664351</v>
      </c>
      <c r="N192" s="3">
        <f t="shared" si="27"/>
        <v>2.0863089725462174E-2</v>
      </c>
      <c r="O192" s="8">
        <f t="shared" si="28"/>
        <v>47.931539055768852</v>
      </c>
      <c r="P192" s="3" t="str">
        <f t="shared" si="29"/>
        <v/>
      </c>
      <c r="Q192" s="3" t="str">
        <f>IF(ISNUMBER(P192),SUMIF(A:A,A192,P:P),"")</f>
        <v/>
      </c>
      <c r="R192" s="3" t="str">
        <f t="shared" si="30"/>
        <v/>
      </c>
      <c r="S192" s="9" t="str">
        <f t="shared" si="31"/>
        <v/>
      </c>
    </row>
    <row r="193" spans="1:19" x14ac:dyDescent="0.25">
      <c r="A193" s="1">
        <v>22</v>
      </c>
      <c r="B193" s="11">
        <v>0.79166666666666663</v>
      </c>
      <c r="C193" s="1" t="s">
        <v>179</v>
      </c>
      <c r="D193" s="1">
        <v>3</v>
      </c>
      <c r="E193" s="1">
        <v>11</v>
      </c>
      <c r="F193" s="1" t="s">
        <v>216</v>
      </c>
      <c r="G193" s="2">
        <v>32.124533333333297</v>
      </c>
      <c r="H193" s="7">
        <f>1+COUNTIFS(A:A,A193,O:O,"&lt;"&amp;O193)</f>
        <v>11</v>
      </c>
      <c r="I193" s="2">
        <f>AVERAGEIF(A:A,A193,G:G)</f>
        <v>50.259286111111095</v>
      </c>
      <c r="J193" s="2">
        <f t="shared" si="24"/>
        <v>-18.134752777777798</v>
      </c>
      <c r="K193" s="2">
        <f t="shared" si="25"/>
        <v>71.865247222222195</v>
      </c>
      <c r="L193" s="2">
        <f t="shared" si="26"/>
        <v>74.583166628319375</v>
      </c>
      <c r="M193" s="2">
        <f>SUMIF(A:A,A193,L:L)</f>
        <v>3579.4790658664351</v>
      </c>
      <c r="N193" s="3">
        <f t="shared" si="27"/>
        <v>2.0836318708925331E-2</v>
      </c>
      <c r="O193" s="8">
        <f t="shared" si="28"/>
        <v>47.993122680142413</v>
      </c>
      <c r="P193" s="3" t="str">
        <f t="shared" si="29"/>
        <v/>
      </c>
      <c r="Q193" s="3" t="str">
        <f>IF(ISNUMBER(P193),SUMIF(A:A,A193,P:P),"")</f>
        <v/>
      </c>
      <c r="R193" s="3" t="str">
        <f t="shared" si="30"/>
        <v/>
      </c>
      <c r="S193" s="9" t="str">
        <f t="shared" si="31"/>
        <v/>
      </c>
    </row>
    <row r="194" spans="1:19" x14ac:dyDescent="0.25">
      <c r="A194" s="1">
        <v>22</v>
      </c>
      <c r="B194" s="11">
        <v>0.79166666666666663</v>
      </c>
      <c r="C194" s="1" t="s">
        <v>179</v>
      </c>
      <c r="D194" s="1">
        <v>3</v>
      </c>
      <c r="E194" s="1">
        <v>1</v>
      </c>
      <c r="F194" s="1" t="s">
        <v>206</v>
      </c>
      <c r="G194" s="2">
        <v>28.792166666666702</v>
      </c>
      <c r="H194" s="7">
        <f>1+COUNTIFS(A:A,A194,O:O,"&lt;"&amp;O194)</f>
        <v>12</v>
      </c>
      <c r="I194" s="2">
        <f>AVERAGEIF(A:A,A194,G:G)</f>
        <v>50.259286111111095</v>
      </c>
      <c r="J194" s="2">
        <f t="shared" si="24"/>
        <v>-21.467119444444393</v>
      </c>
      <c r="K194" s="2">
        <f t="shared" si="25"/>
        <v>68.532880555555607</v>
      </c>
      <c r="L194" s="2">
        <f t="shared" si="26"/>
        <v>61.067073968122109</v>
      </c>
      <c r="M194" s="2">
        <f>SUMIF(A:A,A194,L:L)</f>
        <v>3579.4790658664351</v>
      </c>
      <c r="N194" s="3">
        <f t="shared" si="27"/>
        <v>1.706032437805037E-2</v>
      </c>
      <c r="O194" s="8">
        <f t="shared" si="28"/>
        <v>58.615532614760198</v>
      </c>
      <c r="P194" s="3" t="str">
        <f t="shared" si="29"/>
        <v/>
      </c>
      <c r="Q194" s="3" t="str">
        <f>IF(ISNUMBER(P194),SUMIF(A:A,A194,P:P),"")</f>
        <v/>
      </c>
      <c r="R194" s="3" t="str">
        <f t="shared" si="30"/>
        <v/>
      </c>
      <c r="S194" s="9" t="str">
        <f t="shared" si="31"/>
        <v/>
      </c>
    </row>
    <row r="195" spans="1:19" x14ac:dyDescent="0.25">
      <c r="A195" s="1">
        <v>23</v>
      </c>
      <c r="B195" s="11">
        <v>0.80208333333333337</v>
      </c>
      <c r="C195" s="1" t="s">
        <v>97</v>
      </c>
      <c r="D195" s="1">
        <v>6</v>
      </c>
      <c r="E195" s="1">
        <v>4</v>
      </c>
      <c r="F195" s="1" t="s">
        <v>221</v>
      </c>
      <c r="G195" s="2">
        <v>63.963333333333303</v>
      </c>
      <c r="H195" s="7">
        <f>1+COUNTIFS(A:A,A195,O:O,"&lt;"&amp;O195)</f>
        <v>1</v>
      </c>
      <c r="I195" s="2">
        <f>AVERAGEIF(A:A,A195,G:G)</f>
        <v>49.079779999999978</v>
      </c>
      <c r="J195" s="2">
        <f t="shared" si="24"/>
        <v>14.883553333333325</v>
      </c>
      <c r="K195" s="2">
        <f t="shared" si="25"/>
        <v>104.88355333333332</v>
      </c>
      <c r="L195" s="2">
        <f t="shared" si="26"/>
        <v>540.78035594347375</v>
      </c>
      <c r="M195" s="2">
        <f>SUMIF(A:A,A195,L:L)</f>
        <v>2628.0098024111139</v>
      </c>
      <c r="N195" s="3">
        <f t="shared" si="27"/>
        <v>0.20577562360967044</v>
      </c>
      <c r="O195" s="8">
        <f t="shared" si="28"/>
        <v>4.8596621040831822</v>
      </c>
      <c r="P195" s="3">
        <f t="shared" si="29"/>
        <v>0.20577562360967044</v>
      </c>
      <c r="Q195" s="3">
        <f>IF(ISNUMBER(P195),SUMIF(A:A,A195,P:P),"")</f>
        <v>0.9272029926862031</v>
      </c>
      <c r="R195" s="3">
        <f t="shared" si="30"/>
        <v>0.22193157834134805</v>
      </c>
      <c r="S195" s="9">
        <f t="shared" si="31"/>
        <v>4.5058932463496566</v>
      </c>
    </row>
    <row r="196" spans="1:19" x14ac:dyDescent="0.25">
      <c r="A196" s="1">
        <v>23</v>
      </c>
      <c r="B196" s="11">
        <v>0.80208333333333337</v>
      </c>
      <c r="C196" s="1" t="s">
        <v>97</v>
      </c>
      <c r="D196" s="1">
        <v>6</v>
      </c>
      <c r="E196" s="1">
        <v>2</v>
      </c>
      <c r="F196" s="1" t="s">
        <v>219</v>
      </c>
      <c r="G196" s="2">
        <v>62.261499999999906</v>
      </c>
      <c r="H196" s="7">
        <f>1+COUNTIFS(A:A,A196,O:O,"&lt;"&amp;O196)</f>
        <v>2</v>
      </c>
      <c r="I196" s="2">
        <f>AVERAGEIF(A:A,A196,G:G)</f>
        <v>49.079779999999978</v>
      </c>
      <c r="J196" s="2">
        <f t="shared" si="24"/>
        <v>13.181719999999927</v>
      </c>
      <c r="K196" s="2">
        <f t="shared" si="25"/>
        <v>103.18171999999993</v>
      </c>
      <c r="L196" s="2">
        <f t="shared" si="26"/>
        <v>488.28692786266004</v>
      </c>
      <c r="M196" s="2">
        <f>SUMIF(A:A,A196,L:L)</f>
        <v>2628.0098024111139</v>
      </c>
      <c r="N196" s="3">
        <f t="shared" si="27"/>
        <v>0.18580102989519773</v>
      </c>
      <c r="O196" s="8">
        <f t="shared" si="28"/>
        <v>5.3821014908477984</v>
      </c>
      <c r="P196" s="3">
        <f t="shared" si="29"/>
        <v>0.18580102989519773</v>
      </c>
      <c r="Q196" s="3">
        <f>IF(ISNUMBER(P196),SUMIF(A:A,A196,P:P),"")</f>
        <v>0.9272029926862031</v>
      </c>
      <c r="R196" s="3">
        <f t="shared" si="30"/>
        <v>0.20038872971808783</v>
      </c>
      <c r="S196" s="9">
        <f t="shared" si="31"/>
        <v>4.9903006092549544</v>
      </c>
    </row>
    <row r="197" spans="1:19" x14ac:dyDescent="0.25">
      <c r="A197" s="1">
        <v>23</v>
      </c>
      <c r="B197" s="11">
        <v>0.80208333333333337</v>
      </c>
      <c r="C197" s="1" t="s">
        <v>97</v>
      </c>
      <c r="D197" s="1">
        <v>6</v>
      </c>
      <c r="E197" s="1">
        <v>6</v>
      </c>
      <c r="F197" s="1" t="s">
        <v>223</v>
      </c>
      <c r="G197" s="2">
        <v>57.454066666666606</v>
      </c>
      <c r="H197" s="7">
        <f>1+COUNTIFS(A:A,A197,O:O,"&lt;"&amp;O197)</f>
        <v>3</v>
      </c>
      <c r="I197" s="2">
        <f>AVERAGEIF(A:A,A197,G:G)</f>
        <v>49.079779999999978</v>
      </c>
      <c r="J197" s="2">
        <f t="shared" si="24"/>
        <v>8.3742866666666274</v>
      </c>
      <c r="K197" s="2">
        <f t="shared" si="25"/>
        <v>98.37428666666662</v>
      </c>
      <c r="L197" s="2">
        <f t="shared" si="26"/>
        <v>365.93554085197002</v>
      </c>
      <c r="M197" s="2">
        <f>SUMIF(A:A,A197,L:L)</f>
        <v>2628.0098024111139</v>
      </c>
      <c r="N197" s="3">
        <f t="shared" si="27"/>
        <v>0.13924435917865907</v>
      </c>
      <c r="O197" s="8">
        <f t="shared" si="28"/>
        <v>7.1816194630687953</v>
      </c>
      <c r="P197" s="3">
        <f t="shared" si="29"/>
        <v>0.13924435917865907</v>
      </c>
      <c r="Q197" s="3">
        <f>IF(ISNUMBER(P197),SUMIF(A:A,A197,P:P),"")</f>
        <v>0.9272029926862031</v>
      </c>
      <c r="R197" s="3">
        <f t="shared" si="30"/>
        <v>0.15017677927813169</v>
      </c>
      <c r="S197" s="9">
        <f t="shared" si="31"/>
        <v>6.6588190584908693</v>
      </c>
    </row>
    <row r="198" spans="1:19" x14ac:dyDescent="0.25">
      <c r="A198" s="1">
        <v>23</v>
      </c>
      <c r="B198" s="11">
        <v>0.80208333333333337</v>
      </c>
      <c r="C198" s="1" t="s">
        <v>97</v>
      </c>
      <c r="D198" s="1">
        <v>6</v>
      </c>
      <c r="E198" s="1">
        <v>3</v>
      </c>
      <c r="F198" s="1" t="s">
        <v>220</v>
      </c>
      <c r="G198" s="2">
        <v>54.915766666666698</v>
      </c>
      <c r="H198" s="7">
        <f>1+COUNTIFS(A:A,A198,O:O,"&lt;"&amp;O198)</f>
        <v>4</v>
      </c>
      <c r="I198" s="2">
        <f>AVERAGEIF(A:A,A198,G:G)</f>
        <v>49.079779999999978</v>
      </c>
      <c r="J198" s="2">
        <f t="shared" si="24"/>
        <v>5.8359866666667202</v>
      </c>
      <c r="K198" s="2">
        <f t="shared" si="25"/>
        <v>95.835986666666713</v>
      </c>
      <c r="L198" s="2">
        <f t="shared" si="26"/>
        <v>314.24068342054829</v>
      </c>
      <c r="M198" s="2">
        <f>SUMIF(A:A,A198,L:L)</f>
        <v>2628.0098024111139</v>
      </c>
      <c r="N198" s="3">
        <f t="shared" si="27"/>
        <v>0.11957363444087714</v>
      </c>
      <c r="O198" s="8">
        <f t="shared" si="28"/>
        <v>8.3630476289858642</v>
      </c>
      <c r="P198" s="3">
        <f t="shared" si="29"/>
        <v>0.11957363444087714</v>
      </c>
      <c r="Q198" s="3">
        <f>IF(ISNUMBER(P198),SUMIF(A:A,A198,P:P),"")</f>
        <v>0.9272029926862031</v>
      </c>
      <c r="R198" s="3">
        <f t="shared" si="30"/>
        <v>0.1289616571388105</v>
      </c>
      <c r="S198" s="9">
        <f t="shared" si="31"/>
        <v>7.754242789572948</v>
      </c>
    </row>
    <row r="199" spans="1:19" x14ac:dyDescent="0.25">
      <c r="A199" s="1">
        <v>23</v>
      </c>
      <c r="B199" s="11">
        <v>0.80208333333333337</v>
      </c>
      <c r="C199" s="1" t="s">
        <v>97</v>
      </c>
      <c r="D199" s="1">
        <v>6</v>
      </c>
      <c r="E199" s="1">
        <v>5</v>
      </c>
      <c r="F199" s="1" t="s">
        <v>222</v>
      </c>
      <c r="G199" s="2">
        <v>49.239566666666704</v>
      </c>
      <c r="H199" s="7">
        <f>1+COUNTIFS(A:A,A199,O:O,"&lt;"&amp;O199)</f>
        <v>5</v>
      </c>
      <c r="I199" s="2">
        <f>AVERAGEIF(A:A,A199,G:G)</f>
        <v>49.079779999999978</v>
      </c>
      <c r="J199" s="2">
        <f t="shared" si="24"/>
        <v>0.15978666666672581</v>
      </c>
      <c r="K199" s="2">
        <f t="shared" si="25"/>
        <v>90.159786666666719</v>
      </c>
      <c r="L199" s="2">
        <f t="shared" si="26"/>
        <v>223.53929161237116</v>
      </c>
      <c r="M199" s="2">
        <f>SUMIF(A:A,A199,L:L)</f>
        <v>2628.0098024111139</v>
      </c>
      <c r="N199" s="3">
        <f t="shared" si="27"/>
        <v>8.5060295972747543E-2</v>
      </c>
      <c r="O199" s="8">
        <f t="shared" si="28"/>
        <v>11.756366334774921</v>
      </c>
      <c r="P199" s="3">
        <f t="shared" si="29"/>
        <v>8.5060295972747543E-2</v>
      </c>
      <c r="Q199" s="3">
        <f>IF(ISNUMBER(P199),SUMIF(A:A,A199,P:P),"")</f>
        <v>0.9272029926862031</v>
      </c>
      <c r="R199" s="3">
        <f t="shared" si="30"/>
        <v>9.1738590841169587E-2</v>
      </c>
      <c r="S199" s="9">
        <f t="shared" si="31"/>
        <v>10.900538048718635</v>
      </c>
    </row>
    <row r="200" spans="1:19" x14ac:dyDescent="0.25">
      <c r="A200" s="1">
        <v>23</v>
      </c>
      <c r="B200" s="11">
        <v>0.80208333333333337</v>
      </c>
      <c r="C200" s="1" t="s">
        <v>97</v>
      </c>
      <c r="D200" s="1">
        <v>6</v>
      </c>
      <c r="E200" s="1">
        <v>9</v>
      </c>
      <c r="F200" s="1" t="s">
        <v>226</v>
      </c>
      <c r="G200" s="2">
        <v>46.800766666666597</v>
      </c>
      <c r="H200" s="7">
        <f>1+COUNTIFS(A:A,A200,O:O,"&lt;"&amp;O200)</f>
        <v>6</v>
      </c>
      <c r="I200" s="2">
        <f>AVERAGEIF(A:A,A200,G:G)</f>
        <v>49.079779999999978</v>
      </c>
      <c r="J200" s="2">
        <f t="shared" si="24"/>
        <v>-2.2790133333333813</v>
      </c>
      <c r="K200" s="2">
        <f t="shared" si="25"/>
        <v>87.720986666666619</v>
      </c>
      <c r="L200" s="2">
        <f t="shared" si="26"/>
        <v>193.10985039143833</v>
      </c>
      <c r="M200" s="2">
        <f>SUMIF(A:A,A200,L:L)</f>
        <v>2628.0098024111139</v>
      </c>
      <c r="N200" s="3">
        <f t="shared" si="27"/>
        <v>7.348140414631113E-2</v>
      </c>
      <c r="O200" s="8">
        <f t="shared" si="28"/>
        <v>13.608885290336431</v>
      </c>
      <c r="P200" s="3">
        <f t="shared" si="29"/>
        <v>7.348140414631113E-2</v>
      </c>
      <c r="Q200" s="3">
        <f>IF(ISNUMBER(P200),SUMIF(A:A,A200,P:P),"")</f>
        <v>0.9272029926862031</v>
      </c>
      <c r="R200" s="3">
        <f t="shared" si="30"/>
        <v>7.9250611490616407E-2</v>
      </c>
      <c r="S200" s="9">
        <f t="shared" si="31"/>
        <v>12.618199168323187</v>
      </c>
    </row>
    <row r="201" spans="1:19" x14ac:dyDescent="0.25">
      <c r="A201" s="1">
        <v>23</v>
      </c>
      <c r="B201" s="11">
        <v>0.80208333333333337</v>
      </c>
      <c r="C201" s="1" t="s">
        <v>97</v>
      </c>
      <c r="D201" s="1">
        <v>6</v>
      </c>
      <c r="E201" s="1">
        <v>1</v>
      </c>
      <c r="F201" s="1" t="s">
        <v>218</v>
      </c>
      <c r="G201" s="2">
        <v>43.732100000000003</v>
      </c>
      <c r="H201" s="7">
        <f>1+COUNTIFS(A:A,A201,O:O,"&lt;"&amp;O201)</f>
        <v>7</v>
      </c>
      <c r="I201" s="2">
        <f>AVERAGEIF(A:A,A201,G:G)</f>
        <v>49.079779999999978</v>
      </c>
      <c r="J201" s="2">
        <f t="shared" si="24"/>
        <v>-5.3476799999999756</v>
      </c>
      <c r="K201" s="2">
        <f t="shared" si="25"/>
        <v>84.652320000000032</v>
      </c>
      <c r="L201" s="2">
        <f t="shared" si="26"/>
        <v>160.63572116908665</v>
      </c>
      <c r="M201" s="2">
        <f>SUMIF(A:A,A201,L:L)</f>
        <v>2628.0098024111139</v>
      </c>
      <c r="N201" s="3">
        <f t="shared" si="27"/>
        <v>6.1124475647582659E-2</v>
      </c>
      <c r="O201" s="8">
        <f t="shared" si="28"/>
        <v>16.36005854292425</v>
      </c>
      <c r="P201" s="3">
        <f t="shared" si="29"/>
        <v>6.1124475647582659E-2</v>
      </c>
      <c r="Q201" s="3">
        <f>IF(ISNUMBER(P201),SUMIF(A:A,A201,P:P),"")</f>
        <v>0.9272029926862031</v>
      </c>
      <c r="R201" s="3">
        <f t="shared" si="30"/>
        <v>6.5923509878347913E-2</v>
      </c>
      <c r="S201" s="9">
        <f t="shared" si="31"/>
        <v>15.169095241520848</v>
      </c>
    </row>
    <row r="202" spans="1:19" x14ac:dyDescent="0.25">
      <c r="A202" s="1">
        <v>23</v>
      </c>
      <c r="B202" s="11">
        <v>0.80208333333333337</v>
      </c>
      <c r="C202" s="1" t="s">
        <v>97</v>
      </c>
      <c r="D202" s="1">
        <v>6</v>
      </c>
      <c r="E202" s="1">
        <v>7</v>
      </c>
      <c r="F202" s="1" t="s">
        <v>224</v>
      </c>
      <c r="G202" s="2">
        <v>42.609266666666599</v>
      </c>
      <c r="H202" s="7">
        <f>1+COUNTIFS(A:A,A202,O:O,"&lt;"&amp;O202)</f>
        <v>8</v>
      </c>
      <c r="I202" s="2">
        <f>AVERAGEIF(A:A,A202,G:G)</f>
        <v>49.079779999999978</v>
      </c>
      <c r="J202" s="2">
        <f t="shared" si="24"/>
        <v>-6.4705133333333791</v>
      </c>
      <c r="K202" s="2">
        <f t="shared" si="25"/>
        <v>83.529486666666628</v>
      </c>
      <c r="L202" s="2">
        <f t="shared" si="26"/>
        <v>150.17018235271422</v>
      </c>
      <c r="M202" s="2">
        <f>SUMIF(A:A,A202,L:L)</f>
        <v>2628.0098024111139</v>
      </c>
      <c r="N202" s="3">
        <f t="shared" si="27"/>
        <v>5.7142169795157516E-2</v>
      </c>
      <c r="O202" s="8">
        <f t="shared" si="28"/>
        <v>17.500210502765061</v>
      </c>
      <c r="P202" s="3">
        <f t="shared" si="29"/>
        <v>5.7142169795157516E-2</v>
      </c>
      <c r="Q202" s="3">
        <f>IF(ISNUMBER(P202),SUMIF(A:A,A202,P:P),"")</f>
        <v>0.9272029926862031</v>
      </c>
      <c r="R202" s="3">
        <f t="shared" si="30"/>
        <v>6.162854331348816E-2</v>
      </c>
      <c r="S202" s="9">
        <f t="shared" si="31"/>
        <v>16.226247550802288</v>
      </c>
    </row>
    <row r="203" spans="1:19" x14ac:dyDescent="0.25">
      <c r="A203" s="1">
        <v>23</v>
      </c>
      <c r="B203" s="11">
        <v>0.80208333333333337</v>
      </c>
      <c r="C203" s="1" t="s">
        <v>97</v>
      </c>
      <c r="D203" s="1">
        <v>6</v>
      </c>
      <c r="E203" s="1">
        <v>10</v>
      </c>
      <c r="F203" s="1" t="s">
        <v>227</v>
      </c>
      <c r="G203" s="2">
        <v>37.375799999999998</v>
      </c>
      <c r="H203" s="7">
        <f>1+COUNTIFS(A:A,A203,O:O,"&lt;"&amp;O203)</f>
        <v>9</v>
      </c>
      <c r="I203" s="2">
        <f>AVERAGEIF(A:A,A203,G:G)</f>
        <v>49.079779999999978</v>
      </c>
      <c r="J203" s="2">
        <f t="shared" si="24"/>
        <v>-11.70397999999998</v>
      </c>
      <c r="K203" s="2">
        <f t="shared" si="25"/>
        <v>78.296020000000027</v>
      </c>
      <c r="L203" s="2">
        <f t="shared" si="26"/>
        <v>109.70129805693395</v>
      </c>
      <c r="M203" s="2">
        <f>SUMIF(A:A,A203,L:L)</f>
        <v>2628.0098024111139</v>
      </c>
      <c r="N203" s="3">
        <f t="shared" si="27"/>
        <v>4.1743108399476501E-2</v>
      </c>
      <c r="O203" s="8">
        <f t="shared" si="28"/>
        <v>23.956050192288529</v>
      </c>
      <c r="P203" s="3" t="str">
        <f t="shared" si="29"/>
        <v/>
      </c>
      <c r="Q203" s="3" t="str">
        <f>IF(ISNUMBER(P203),SUMIF(A:A,A203,P:P),"")</f>
        <v/>
      </c>
      <c r="R203" s="3" t="str">
        <f t="shared" si="30"/>
        <v/>
      </c>
      <c r="S203" s="9" t="str">
        <f t="shared" si="31"/>
        <v/>
      </c>
    </row>
    <row r="204" spans="1:19" x14ac:dyDescent="0.25">
      <c r="A204" s="1">
        <v>23</v>
      </c>
      <c r="B204" s="11">
        <v>0.80208333333333337</v>
      </c>
      <c r="C204" s="1" t="s">
        <v>97</v>
      </c>
      <c r="D204" s="1">
        <v>6</v>
      </c>
      <c r="E204" s="1">
        <v>8</v>
      </c>
      <c r="F204" s="1" t="s">
        <v>225</v>
      </c>
      <c r="G204" s="2">
        <v>32.445633333333305</v>
      </c>
      <c r="H204" s="7">
        <f>1+COUNTIFS(A:A,A204,O:O,"&lt;"&amp;O204)</f>
        <v>10</v>
      </c>
      <c r="I204" s="2">
        <f>AVERAGEIF(A:A,A204,G:G)</f>
        <v>49.079779999999978</v>
      </c>
      <c r="J204" s="2">
        <f t="shared" si="24"/>
        <v>-16.634146666666673</v>
      </c>
      <c r="K204" s="2">
        <f t="shared" si="25"/>
        <v>73.36585333333332</v>
      </c>
      <c r="L204" s="2">
        <f t="shared" si="26"/>
        <v>81.609950749918013</v>
      </c>
      <c r="M204" s="2">
        <f>SUMIF(A:A,A204,L:L)</f>
        <v>2628.0098024111139</v>
      </c>
      <c r="N204" s="3">
        <f t="shared" si="27"/>
        <v>3.105389891432046E-2</v>
      </c>
      <c r="O204" s="8">
        <f t="shared" si="28"/>
        <v>32.202075583457621</v>
      </c>
      <c r="P204" s="3" t="str">
        <f t="shared" si="29"/>
        <v/>
      </c>
      <c r="Q204" s="3" t="str">
        <f>IF(ISNUMBER(P204),SUMIF(A:A,A204,P:P),"")</f>
        <v/>
      </c>
      <c r="R204" s="3" t="str">
        <f t="shared" si="30"/>
        <v/>
      </c>
      <c r="S204" s="9" t="str">
        <f t="shared" si="31"/>
        <v/>
      </c>
    </row>
    <row r="205" spans="1:19" x14ac:dyDescent="0.25">
      <c r="A205" s="1">
        <v>24</v>
      </c>
      <c r="B205" s="11">
        <v>0.82291666666666663</v>
      </c>
      <c r="C205" s="1" t="s">
        <v>97</v>
      </c>
      <c r="D205" s="1">
        <v>7</v>
      </c>
      <c r="E205" s="1">
        <v>1</v>
      </c>
      <c r="F205" s="1" t="s">
        <v>228</v>
      </c>
      <c r="G205" s="2">
        <v>72.327699999999993</v>
      </c>
      <c r="H205" s="7">
        <f>1+COUNTIFS(A:A,A205,O:O,"&lt;"&amp;O205)</f>
        <v>1</v>
      </c>
      <c r="I205" s="2">
        <f>AVERAGEIF(A:A,A205,G:G)</f>
        <v>48.428327272727238</v>
      </c>
      <c r="J205" s="2">
        <f t="shared" si="24"/>
        <v>23.899372727272755</v>
      </c>
      <c r="K205" s="2">
        <f t="shared" si="25"/>
        <v>113.89937272727275</v>
      </c>
      <c r="L205" s="2">
        <f t="shared" si="26"/>
        <v>928.86402741187499</v>
      </c>
      <c r="M205" s="2">
        <f>SUMIF(A:A,A205,L:L)</f>
        <v>3326.8129680580978</v>
      </c>
      <c r="N205" s="3">
        <f t="shared" si="27"/>
        <v>0.2792053645125907</v>
      </c>
      <c r="O205" s="8">
        <f t="shared" si="28"/>
        <v>3.5815930748526332</v>
      </c>
      <c r="P205" s="3">
        <f t="shared" si="29"/>
        <v>0.2792053645125907</v>
      </c>
      <c r="Q205" s="3">
        <f>IF(ISNUMBER(P205),SUMIF(A:A,A205,P:P),"")</f>
        <v>0.91226673506240208</v>
      </c>
      <c r="R205" s="3">
        <f t="shared" si="30"/>
        <v>0.30605671979642241</v>
      </c>
      <c r="S205" s="9">
        <f t="shared" si="31"/>
        <v>3.2673682207179211</v>
      </c>
    </row>
    <row r="206" spans="1:19" x14ac:dyDescent="0.25">
      <c r="A206" s="1">
        <v>24</v>
      </c>
      <c r="B206" s="11">
        <v>0.82291666666666663</v>
      </c>
      <c r="C206" s="1" t="s">
        <v>97</v>
      </c>
      <c r="D206" s="1">
        <v>7</v>
      </c>
      <c r="E206" s="1">
        <v>2</v>
      </c>
      <c r="F206" s="1" t="s">
        <v>229</v>
      </c>
      <c r="G206" s="2">
        <v>65.846699999999899</v>
      </c>
      <c r="H206" s="7">
        <f>1+COUNTIFS(A:A,A206,O:O,"&lt;"&amp;O206)</f>
        <v>2</v>
      </c>
      <c r="I206" s="2">
        <f>AVERAGEIF(A:A,A206,G:G)</f>
        <v>48.428327272727238</v>
      </c>
      <c r="J206" s="2">
        <f t="shared" si="24"/>
        <v>17.418372727272661</v>
      </c>
      <c r="K206" s="2">
        <f t="shared" si="25"/>
        <v>107.41837272727267</v>
      </c>
      <c r="L206" s="2">
        <f t="shared" si="26"/>
        <v>629.61112294753309</v>
      </c>
      <c r="M206" s="2">
        <f>SUMIF(A:A,A206,L:L)</f>
        <v>3326.8129680580978</v>
      </c>
      <c r="N206" s="3">
        <f t="shared" si="27"/>
        <v>0.18925353754258237</v>
      </c>
      <c r="O206" s="8">
        <f t="shared" si="28"/>
        <v>5.28391708279164</v>
      </c>
      <c r="P206" s="3">
        <f t="shared" si="29"/>
        <v>0.18925353754258237</v>
      </c>
      <c r="Q206" s="3">
        <f>IF(ISNUMBER(P206),SUMIF(A:A,A206,P:P),"")</f>
        <v>0.91226673506240208</v>
      </c>
      <c r="R206" s="3">
        <f t="shared" si="30"/>
        <v>0.2074541691248194</v>
      </c>
      <c r="S206" s="9">
        <f t="shared" si="31"/>
        <v>4.8203417854587816</v>
      </c>
    </row>
    <row r="207" spans="1:19" x14ac:dyDescent="0.25">
      <c r="A207" s="1">
        <v>24</v>
      </c>
      <c r="B207" s="11">
        <v>0.82291666666666663</v>
      </c>
      <c r="C207" s="1" t="s">
        <v>97</v>
      </c>
      <c r="D207" s="1">
        <v>7</v>
      </c>
      <c r="E207" s="1">
        <v>4</v>
      </c>
      <c r="F207" s="1" t="s">
        <v>231</v>
      </c>
      <c r="G207" s="2">
        <v>57.601700000000001</v>
      </c>
      <c r="H207" s="7">
        <f>1+COUNTIFS(A:A,A207,O:O,"&lt;"&amp;O207)</f>
        <v>3</v>
      </c>
      <c r="I207" s="2">
        <f>AVERAGEIF(A:A,A207,G:G)</f>
        <v>48.428327272727238</v>
      </c>
      <c r="J207" s="2">
        <f t="shared" si="24"/>
        <v>9.1733727272727634</v>
      </c>
      <c r="K207" s="2">
        <f t="shared" si="25"/>
        <v>99.173372727272763</v>
      </c>
      <c r="L207" s="2">
        <f t="shared" si="26"/>
        <v>383.90777851841125</v>
      </c>
      <c r="M207" s="2">
        <f>SUMIF(A:A,A207,L:L)</f>
        <v>3326.8129680580978</v>
      </c>
      <c r="N207" s="3">
        <f t="shared" si="27"/>
        <v>0.11539806481591991</v>
      </c>
      <c r="O207" s="8">
        <f t="shared" si="28"/>
        <v>8.6656565826747176</v>
      </c>
      <c r="P207" s="3">
        <f t="shared" si="29"/>
        <v>0.11539806481591991</v>
      </c>
      <c r="Q207" s="3">
        <f>IF(ISNUMBER(P207),SUMIF(A:A,A207,P:P),"")</f>
        <v>0.91226673506240208</v>
      </c>
      <c r="R207" s="3">
        <f t="shared" si="30"/>
        <v>0.12649596919482797</v>
      </c>
      <c r="S207" s="9">
        <f t="shared" si="31"/>
        <v>7.9053902378486764</v>
      </c>
    </row>
    <row r="208" spans="1:19" x14ac:dyDescent="0.25">
      <c r="A208" s="1">
        <v>24</v>
      </c>
      <c r="B208" s="11">
        <v>0.82291666666666663</v>
      </c>
      <c r="C208" s="1" t="s">
        <v>97</v>
      </c>
      <c r="D208" s="1">
        <v>7</v>
      </c>
      <c r="E208" s="1">
        <v>6</v>
      </c>
      <c r="F208" s="1" t="s">
        <v>233</v>
      </c>
      <c r="G208" s="2">
        <v>56.023333333333305</v>
      </c>
      <c r="H208" s="7">
        <f>1+COUNTIFS(A:A,A208,O:O,"&lt;"&amp;O208)</f>
        <v>4</v>
      </c>
      <c r="I208" s="2">
        <f>AVERAGEIF(A:A,A208,G:G)</f>
        <v>48.428327272727238</v>
      </c>
      <c r="J208" s="2">
        <f t="shared" si="24"/>
        <v>7.5950060606060674</v>
      </c>
      <c r="K208" s="2">
        <f t="shared" si="25"/>
        <v>97.595006060606067</v>
      </c>
      <c r="L208" s="2">
        <f t="shared" si="26"/>
        <v>349.21939499167502</v>
      </c>
      <c r="M208" s="2">
        <f>SUMIF(A:A,A208,L:L)</f>
        <v>3326.8129680580978</v>
      </c>
      <c r="N208" s="3">
        <f t="shared" si="27"/>
        <v>0.1049711535769078</v>
      </c>
      <c r="O208" s="8">
        <f t="shared" si="28"/>
        <v>9.5264266984295212</v>
      </c>
      <c r="P208" s="3">
        <f t="shared" si="29"/>
        <v>0.1049711535769078</v>
      </c>
      <c r="Q208" s="3">
        <f>IF(ISNUMBER(P208),SUMIF(A:A,A208,P:P),"")</f>
        <v>0.91226673506240208</v>
      </c>
      <c r="R208" s="3">
        <f t="shared" si="30"/>
        <v>0.11506629535245239</v>
      </c>
      <c r="S208" s="9">
        <f t="shared" si="31"/>
        <v>8.6906421809875987</v>
      </c>
    </row>
    <row r="209" spans="1:19" x14ac:dyDescent="0.25">
      <c r="A209" s="1">
        <v>24</v>
      </c>
      <c r="B209" s="11">
        <v>0.82291666666666663</v>
      </c>
      <c r="C209" s="1" t="s">
        <v>97</v>
      </c>
      <c r="D209" s="1">
        <v>7</v>
      </c>
      <c r="E209" s="1">
        <v>9</v>
      </c>
      <c r="F209" s="1" t="s">
        <v>236</v>
      </c>
      <c r="G209" s="2">
        <v>48.968499999999899</v>
      </c>
      <c r="H209" s="7">
        <f>1+COUNTIFS(A:A,A209,O:O,"&lt;"&amp;O209)</f>
        <v>5</v>
      </c>
      <c r="I209" s="2">
        <f>AVERAGEIF(A:A,A209,G:G)</f>
        <v>48.428327272727238</v>
      </c>
      <c r="J209" s="2">
        <f t="shared" si="24"/>
        <v>0.54017272727266175</v>
      </c>
      <c r="K209" s="2">
        <f t="shared" si="25"/>
        <v>90.540172727272662</v>
      </c>
      <c r="L209" s="2">
        <f t="shared" si="26"/>
        <v>228.69983135842574</v>
      </c>
      <c r="M209" s="2">
        <f>SUMIF(A:A,A209,L:L)</f>
        <v>3326.8129680580978</v>
      </c>
      <c r="N209" s="3">
        <f t="shared" si="27"/>
        <v>6.8744421028249347E-2</v>
      </c>
      <c r="O209" s="8">
        <f t="shared" si="28"/>
        <v>14.546634985682214</v>
      </c>
      <c r="P209" s="3">
        <f t="shared" si="29"/>
        <v>6.8744421028249347E-2</v>
      </c>
      <c r="Q209" s="3">
        <f>IF(ISNUMBER(P209),SUMIF(A:A,A209,P:P),"")</f>
        <v>0.91226673506240208</v>
      </c>
      <c r="R209" s="3">
        <f t="shared" si="30"/>
        <v>7.5355615179311566E-2</v>
      </c>
      <c r="S209" s="9">
        <f t="shared" si="31"/>
        <v>13.270411204532824</v>
      </c>
    </row>
    <row r="210" spans="1:19" x14ac:dyDescent="0.25">
      <c r="A210" s="1">
        <v>24</v>
      </c>
      <c r="B210" s="11">
        <v>0.82291666666666663</v>
      </c>
      <c r="C210" s="1" t="s">
        <v>97</v>
      </c>
      <c r="D210" s="1">
        <v>7</v>
      </c>
      <c r="E210" s="1">
        <v>7</v>
      </c>
      <c r="F210" s="1" t="s">
        <v>234</v>
      </c>
      <c r="G210" s="2">
        <v>46.127666666666599</v>
      </c>
      <c r="H210" s="7">
        <f>1+COUNTIFS(A:A,A210,O:O,"&lt;"&amp;O210)</f>
        <v>6</v>
      </c>
      <c r="I210" s="2">
        <f>AVERAGEIF(A:A,A210,G:G)</f>
        <v>48.428327272727238</v>
      </c>
      <c r="J210" s="2">
        <f t="shared" si="24"/>
        <v>-2.3006606060606387</v>
      </c>
      <c r="K210" s="2">
        <f t="shared" si="25"/>
        <v>87.699339393939368</v>
      </c>
      <c r="L210" s="2">
        <f t="shared" si="26"/>
        <v>192.85919511090788</v>
      </c>
      <c r="M210" s="2">
        <f>SUMIF(A:A,A210,L:L)</f>
        <v>3326.8129680580978</v>
      </c>
      <c r="N210" s="3">
        <f t="shared" si="27"/>
        <v>5.7971156467952027E-2</v>
      </c>
      <c r="O210" s="8">
        <f t="shared" si="28"/>
        <v>17.249957753608488</v>
      </c>
      <c r="P210" s="3">
        <f t="shared" si="29"/>
        <v>5.7971156467952027E-2</v>
      </c>
      <c r="Q210" s="3">
        <f>IF(ISNUMBER(P210),SUMIF(A:A,A210,P:P),"")</f>
        <v>0.91226673506240208</v>
      </c>
      <c r="R210" s="3">
        <f t="shared" si="30"/>
        <v>6.3546278999186134E-2</v>
      </c>
      <c r="S210" s="9">
        <f t="shared" si="31"/>
        <v>15.736562639848785</v>
      </c>
    </row>
    <row r="211" spans="1:19" x14ac:dyDescent="0.25">
      <c r="A211" s="1">
        <v>24</v>
      </c>
      <c r="B211" s="11">
        <v>0.82291666666666663</v>
      </c>
      <c r="C211" s="1" t="s">
        <v>97</v>
      </c>
      <c r="D211" s="1">
        <v>7</v>
      </c>
      <c r="E211" s="1">
        <v>8</v>
      </c>
      <c r="F211" s="1" t="s">
        <v>235</v>
      </c>
      <c r="G211" s="2">
        <v>43.327666666666701</v>
      </c>
      <c r="H211" s="7">
        <f>1+COUNTIFS(A:A,A211,O:O,"&lt;"&amp;O211)</f>
        <v>7</v>
      </c>
      <c r="I211" s="2">
        <f>AVERAGEIF(A:A,A211,G:G)</f>
        <v>48.428327272727238</v>
      </c>
      <c r="J211" s="2">
        <f t="shared" si="24"/>
        <v>-5.1006606060605364</v>
      </c>
      <c r="K211" s="2">
        <f t="shared" si="25"/>
        <v>84.899339393939471</v>
      </c>
      <c r="L211" s="2">
        <f t="shared" si="26"/>
        <v>163.03426014120376</v>
      </c>
      <c r="M211" s="2">
        <f>SUMIF(A:A,A211,L:L)</f>
        <v>3326.8129680580978</v>
      </c>
      <c r="N211" s="3">
        <f t="shared" si="27"/>
        <v>4.9006139421287905E-2</v>
      </c>
      <c r="O211" s="8">
        <f t="shared" si="28"/>
        <v>20.405606558871426</v>
      </c>
      <c r="P211" s="3">
        <f t="shared" si="29"/>
        <v>4.9006139421287905E-2</v>
      </c>
      <c r="Q211" s="3">
        <f>IF(ISNUMBER(P211),SUMIF(A:A,A211,P:P),"")</f>
        <v>0.91226673506240208</v>
      </c>
      <c r="R211" s="3">
        <f t="shared" si="30"/>
        <v>5.3719090631903527E-2</v>
      </c>
      <c r="S211" s="9">
        <f t="shared" si="31"/>
        <v>18.615356072429574</v>
      </c>
    </row>
    <row r="212" spans="1:19" x14ac:dyDescent="0.25">
      <c r="A212" s="1">
        <v>24</v>
      </c>
      <c r="B212" s="11">
        <v>0.82291666666666663</v>
      </c>
      <c r="C212" s="1" t="s">
        <v>97</v>
      </c>
      <c r="D212" s="1">
        <v>7</v>
      </c>
      <c r="E212" s="1">
        <v>3</v>
      </c>
      <c r="F212" s="1" t="s">
        <v>230</v>
      </c>
      <c r="G212" s="2">
        <v>42.883333333333304</v>
      </c>
      <c r="H212" s="7">
        <f>1+COUNTIFS(A:A,A212,O:O,"&lt;"&amp;O212)</f>
        <v>8</v>
      </c>
      <c r="I212" s="2">
        <f>AVERAGEIF(A:A,A212,G:G)</f>
        <v>48.428327272727238</v>
      </c>
      <c r="J212" s="2">
        <f t="shared" si="24"/>
        <v>-5.5449939393939331</v>
      </c>
      <c r="K212" s="2">
        <f t="shared" si="25"/>
        <v>84.455006060606067</v>
      </c>
      <c r="L212" s="2">
        <f t="shared" si="26"/>
        <v>158.74519405358893</v>
      </c>
      <c r="M212" s="2">
        <f>SUMIF(A:A,A212,L:L)</f>
        <v>3326.8129680580978</v>
      </c>
      <c r="N212" s="3">
        <f t="shared" si="27"/>
        <v>4.7716897696912154E-2</v>
      </c>
      <c r="O212" s="8">
        <f t="shared" si="28"/>
        <v>20.956936604550297</v>
      </c>
      <c r="P212" s="3">
        <f t="shared" si="29"/>
        <v>4.7716897696912154E-2</v>
      </c>
      <c r="Q212" s="3">
        <f>IF(ISNUMBER(P212),SUMIF(A:A,A212,P:P),"")</f>
        <v>0.91226673506240208</v>
      </c>
      <c r="R212" s="3">
        <f t="shared" si="30"/>
        <v>5.2305861721076742E-2</v>
      </c>
      <c r="S212" s="9">
        <f t="shared" si="31"/>
        <v>19.118316133142841</v>
      </c>
    </row>
    <row r="213" spans="1:19" x14ac:dyDescent="0.25">
      <c r="A213" s="1">
        <v>24</v>
      </c>
      <c r="B213" s="11">
        <v>0.82291666666666663</v>
      </c>
      <c r="C213" s="1" t="s">
        <v>97</v>
      </c>
      <c r="D213" s="1">
        <v>7</v>
      </c>
      <c r="E213" s="1">
        <v>11</v>
      </c>
      <c r="F213" s="1" t="s">
        <v>237</v>
      </c>
      <c r="G213" s="2">
        <v>40.398099999999999</v>
      </c>
      <c r="H213" s="7">
        <f>1+COUNTIFS(A:A,A213,O:O,"&lt;"&amp;O213)</f>
        <v>9</v>
      </c>
      <c r="I213" s="2">
        <f>AVERAGEIF(A:A,A213,G:G)</f>
        <v>48.428327272727238</v>
      </c>
      <c r="J213" s="2">
        <f t="shared" si="24"/>
        <v>-8.0302272727272381</v>
      </c>
      <c r="K213" s="2">
        <f t="shared" si="25"/>
        <v>81.969772727272755</v>
      </c>
      <c r="L213" s="2">
        <f t="shared" si="26"/>
        <v>136.7543654488893</v>
      </c>
      <c r="M213" s="2">
        <f>SUMIF(A:A,A213,L:L)</f>
        <v>3326.8129680580978</v>
      </c>
      <c r="N213" s="3">
        <f t="shared" si="27"/>
        <v>4.1106718881378693E-2</v>
      </c>
      <c r="O213" s="8">
        <f t="shared" si="28"/>
        <v>24.326923364661905</v>
      </c>
      <c r="P213" s="3" t="str">
        <f t="shared" si="29"/>
        <v/>
      </c>
      <c r="Q213" s="3" t="str">
        <f>IF(ISNUMBER(P213),SUMIF(A:A,A213,P:P),"")</f>
        <v/>
      </c>
      <c r="R213" s="3" t="str">
        <f t="shared" si="30"/>
        <v/>
      </c>
      <c r="S213" s="9" t="str">
        <f t="shared" si="31"/>
        <v/>
      </c>
    </row>
    <row r="214" spans="1:19" x14ac:dyDescent="0.25">
      <c r="A214" s="1">
        <v>24</v>
      </c>
      <c r="B214" s="11">
        <v>0.82291666666666663</v>
      </c>
      <c r="C214" s="1" t="s">
        <v>97</v>
      </c>
      <c r="D214" s="1">
        <v>7</v>
      </c>
      <c r="E214" s="1">
        <v>5</v>
      </c>
      <c r="F214" s="1" t="s">
        <v>232</v>
      </c>
      <c r="G214" s="2">
        <v>36.382300000000001</v>
      </c>
      <c r="H214" s="7">
        <f>1+COUNTIFS(A:A,A214,O:O,"&lt;"&amp;O214)</f>
        <v>10</v>
      </c>
      <c r="I214" s="2">
        <f>AVERAGEIF(A:A,A214,G:G)</f>
        <v>48.428327272727238</v>
      </c>
      <c r="J214" s="2">
        <f t="shared" si="24"/>
        <v>-12.046027272727237</v>
      </c>
      <c r="K214" s="2">
        <f t="shared" si="25"/>
        <v>77.95397272727277</v>
      </c>
      <c r="L214" s="2">
        <f t="shared" si="26"/>
        <v>107.47286140355368</v>
      </c>
      <c r="M214" s="2">
        <f>SUMIF(A:A,A214,L:L)</f>
        <v>3326.8129680580978</v>
      </c>
      <c r="N214" s="3">
        <f t="shared" si="27"/>
        <v>3.2305050640188807E-2</v>
      </c>
      <c r="O214" s="8">
        <f t="shared" si="28"/>
        <v>30.954912008587257</v>
      </c>
      <c r="P214" s="3" t="str">
        <f t="shared" si="29"/>
        <v/>
      </c>
      <c r="Q214" s="3" t="str">
        <f>IF(ISNUMBER(P214),SUMIF(A:A,A214,P:P),"")</f>
        <v/>
      </c>
      <c r="R214" s="3" t="str">
        <f t="shared" si="30"/>
        <v/>
      </c>
      <c r="S214" s="9" t="str">
        <f t="shared" si="31"/>
        <v/>
      </c>
    </row>
    <row r="215" spans="1:19" x14ac:dyDescent="0.25">
      <c r="A215" s="1">
        <v>24</v>
      </c>
      <c r="B215" s="11">
        <v>0.82291666666666663</v>
      </c>
      <c r="C215" s="1" t="s">
        <v>97</v>
      </c>
      <c r="D215" s="1">
        <v>7</v>
      </c>
      <c r="E215" s="1">
        <v>12</v>
      </c>
      <c r="F215" s="1" t="s">
        <v>238</v>
      </c>
      <c r="G215" s="2">
        <v>22.8246</v>
      </c>
      <c r="H215" s="7">
        <f>1+COUNTIFS(A:A,A215,O:O,"&lt;"&amp;O215)</f>
        <v>11</v>
      </c>
      <c r="I215" s="2">
        <f>AVERAGEIF(A:A,A215,G:G)</f>
        <v>48.428327272727238</v>
      </c>
      <c r="J215" s="2">
        <f t="shared" si="24"/>
        <v>-25.603727272727237</v>
      </c>
      <c r="K215" s="2">
        <f t="shared" si="25"/>
        <v>64.396272727272759</v>
      </c>
      <c r="L215" s="2">
        <f t="shared" si="26"/>
        <v>47.644936672033502</v>
      </c>
      <c r="M215" s="2">
        <f>SUMIF(A:A,A215,L:L)</f>
        <v>3326.8129680580978</v>
      </c>
      <c r="N215" s="3">
        <f t="shared" si="27"/>
        <v>1.4321495416030089E-2</v>
      </c>
      <c r="O215" s="8">
        <f t="shared" si="28"/>
        <v>69.825110503523064</v>
      </c>
      <c r="P215" s="3" t="str">
        <f t="shared" si="29"/>
        <v/>
      </c>
      <c r="Q215" s="3" t="str">
        <f>IF(ISNUMBER(P215),SUMIF(A:A,A215,P:P),"")</f>
        <v/>
      </c>
      <c r="R215" s="3" t="str">
        <f t="shared" si="30"/>
        <v/>
      </c>
      <c r="S215" s="9" t="str">
        <f t="shared" si="31"/>
        <v/>
      </c>
    </row>
    <row r="216" spans="1:19" x14ac:dyDescent="0.25">
      <c r="A216" s="1">
        <v>25</v>
      </c>
      <c r="B216" s="11">
        <v>0.83333333333333337</v>
      </c>
      <c r="C216" s="1" t="s">
        <v>179</v>
      </c>
      <c r="D216" s="1">
        <v>5</v>
      </c>
      <c r="E216" s="1">
        <v>3</v>
      </c>
      <c r="F216" s="1" t="s">
        <v>241</v>
      </c>
      <c r="G216" s="2">
        <v>65.204833333333298</v>
      </c>
      <c r="H216" s="7">
        <f>1+COUNTIFS(A:A,A216,O:O,"&lt;"&amp;O216)</f>
        <v>1</v>
      </c>
      <c r="I216" s="2">
        <f>AVERAGEIF(A:A,A216,G:G)</f>
        <v>48.564074074074057</v>
      </c>
      <c r="J216" s="2">
        <f t="shared" si="24"/>
        <v>16.640759259259241</v>
      </c>
      <c r="K216" s="2">
        <f t="shared" si="25"/>
        <v>106.64075925925924</v>
      </c>
      <c r="L216" s="2">
        <f t="shared" si="26"/>
        <v>600.91022993827539</v>
      </c>
      <c r="M216" s="2">
        <f>SUMIF(A:A,A216,L:L)</f>
        <v>2367.5155808935056</v>
      </c>
      <c r="N216" s="3">
        <f t="shared" si="27"/>
        <v>0.25381468860766293</v>
      </c>
      <c r="O216" s="8">
        <f t="shared" si="28"/>
        <v>3.9398823034460464</v>
      </c>
      <c r="P216" s="3">
        <f t="shared" si="29"/>
        <v>0.25381468860766293</v>
      </c>
      <c r="Q216" s="3">
        <f>IF(ISNUMBER(P216),SUMIF(A:A,A216,P:P),"")</f>
        <v>0.97768229235101234</v>
      </c>
      <c r="R216" s="3">
        <f t="shared" si="30"/>
        <v>0.25960855647423053</v>
      </c>
      <c r="S216" s="9">
        <f t="shared" si="31"/>
        <v>3.8519531620263172</v>
      </c>
    </row>
    <row r="217" spans="1:19" x14ac:dyDescent="0.25">
      <c r="A217" s="1">
        <v>25</v>
      </c>
      <c r="B217" s="11">
        <v>0.83333333333333337</v>
      </c>
      <c r="C217" s="1" t="s">
        <v>179</v>
      </c>
      <c r="D217" s="1">
        <v>5</v>
      </c>
      <c r="E217" s="1">
        <v>2</v>
      </c>
      <c r="F217" s="1" t="s">
        <v>240</v>
      </c>
      <c r="G217" s="2">
        <v>55.652199999999993</v>
      </c>
      <c r="H217" s="7">
        <f>1+COUNTIFS(A:A,A217,O:O,"&lt;"&amp;O217)</f>
        <v>2</v>
      </c>
      <c r="I217" s="2">
        <f>AVERAGEIF(A:A,A217,G:G)</f>
        <v>48.564074074074057</v>
      </c>
      <c r="J217" s="2">
        <f t="shared" si="24"/>
        <v>7.0881259259259366</v>
      </c>
      <c r="K217" s="2">
        <f t="shared" si="25"/>
        <v>97.088125925925937</v>
      </c>
      <c r="L217" s="2">
        <f t="shared" si="26"/>
        <v>338.75853097117607</v>
      </c>
      <c r="M217" s="2">
        <f>SUMIF(A:A,A217,L:L)</f>
        <v>2367.5155808935056</v>
      </c>
      <c r="N217" s="3">
        <f t="shared" si="27"/>
        <v>0.14308608302519718</v>
      </c>
      <c r="O217" s="8">
        <f t="shared" si="28"/>
        <v>6.9887998808654368</v>
      </c>
      <c r="P217" s="3">
        <f t="shared" si="29"/>
        <v>0.14308608302519718</v>
      </c>
      <c r="Q217" s="3">
        <f>IF(ISNUMBER(P217),SUMIF(A:A,A217,P:P),"")</f>
        <v>0.97768229235101234</v>
      </c>
      <c r="R217" s="3">
        <f t="shared" si="30"/>
        <v>0.14635233157503658</v>
      </c>
      <c r="S217" s="9">
        <f t="shared" si="31"/>
        <v>6.832825888307001</v>
      </c>
    </row>
    <row r="218" spans="1:19" x14ac:dyDescent="0.25">
      <c r="A218" s="1">
        <v>25</v>
      </c>
      <c r="B218" s="11">
        <v>0.83333333333333337</v>
      </c>
      <c r="C218" s="1" t="s">
        <v>179</v>
      </c>
      <c r="D218" s="1">
        <v>5</v>
      </c>
      <c r="E218" s="1">
        <v>1</v>
      </c>
      <c r="F218" s="1" t="s">
        <v>239</v>
      </c>
      <c r="G218" s="2">
        <v>54.203699999999998</v>
      </c>
      <c r="H218" s="7">
        <f>1+COUNTIFS(A:A,A218,O:O,"&lt;"&amp;O218)</f>
        <v>3</v>
      </c>
      <c r="I218" s="2">
        <f>AVERAGEIF(A:A,A218,G:G)</f>
        <v>48.564074074074057</v>
      </c>
      <c r="J218" s="2">
        <f t="shared" si="24"/>
        <v>5.6396259259259409</v>
      </c>
      <c r="K218" s="2">
        <f t="shared" si="25"/>
        <v>95.639625925925941</v>
      </c>
      <c r="L218" s="2">
        <f t="shared" si="26"/>
        <v>310.56013544607038</v>
      </c>
      <c r="M218" s="2">
        <f>SUMIF(A:A,A218,L:L)</f>
        <v>2367.5155808935056</v>
      </c>
      <c r="N218" s="3">
        <f t="shared" si="27"/>
        <v>0.13117554028044212</v>
      </c>
      <c r="O218" s="8">
        <f t="shared" si="28"/>
        <v>7.6233724508554355</v>
      </c>
      <c r="P218" s="3">
        <f t="shared" si="29"/>
        <v>0.13117554028044212</v>
      </c>
      <c r="Q218" s="3">
        <f>IF(ISNUMBER(P218),SUMIF(A:A,A218,P:P),"")</f>
        <v>0.97768229235101234</v>
      </c>
      <c r="R218" s="3">
        <f t="shared" si="30"/>
        <v>0.13416990499542242</v>
      </c>
      <c r="S218" s="9">
        <f t="shared" si="31"/>
        <v>7.4532362531978968</v>
      </c>
    </row>
    <row r="219" spans="1:19" x14ac:dyDescent="0.25">
      <c r="A219" s="1">
        <v>25</v>
      </c>
      <c r="B219" s="11">
        <v>0.83333333333333337</v>
      </c>
      <c r="C219" s="1" t="s">
        <v>179</v>
      </c>
      <c r="D219" s="1">
        <v>5</v>
      </c>
      <c r="E219" s="1">
        <v>4</v>
      </c>
      <c r="F219" s="1" t="s">
        <v>242</v>
      </c>
      <c r="G219" s="2">
        <v>52.992766666666803</v>
      </c>
      <c r="H219" s="7">
        <f>1+COUNTIFS(A:A,A219,O:O,"&lt;"&amp;O219)</f>
        <v>4</v>
      </c>
      <c r="I219" s="2">
        <f>AVERAGEIF(A:A,A219,G:G)</f>
        <v>48.564074074074057</v>
      </c>
      <c r="J219" s="2">
        <f t="shared" si="24"/>
        <v>4.4286925925927463</v>
      </c>
      <c r="K219" s="2">
        <f t="shared" si="25"/>
        <v>94.428692592592739</v>
      </c>
      <c r="L219" s="2">
        <f t="shared" si="26"/>
        <v>288.79628852130361</v>
      </c>
      <c r="M219" s="2">
        <f>SUMIF(A:A,A219,L:L)</f>
        <v>2367.5155808935056</v>
      </c>
      <c r="N219" s="3">
        <f t="shared" si="27"/>
        <v>0.12198284600615437</v>
      </c>
      <c r="O219" s="8">
        <f t="shared" si="28"/>
        <v>8.1978739859008307</v>
      </c>
      <c r="P219" s="3">
        <f t="shared" si="29"/>
        <v>0.12198284600615437</v>
      </c>
      <c r="Q219" s="3">
        <f>IF(ISNUMBER(P219),SUMIF(A:A,A219,P:P),"")</f>
        <v>0.97768229235101234</v>
      </c>
      <c r="R219" s="3">
        <f t="shared" si="30"/>
        <v>0.12476736764130683</v>
      </c>
      <c r="S219" s="9">
        <f t="shared" si="31"/>
        <v>8.0149162309402548</v>
      </c>
    </row>
    <row r="220" spans="1:19" x14ac:dyDescent="0.25">
      <c r="A220" s="1">
        <v>25</v>
      </c>
      <c r="B220" s="11">
        <v>0.83333333333333337</v>
      </c>
      <c r="C220" s="1" t="s">
        <v>179</v>
      </c>
      <c r="D220" s="1">
        <v>5</v>
      </c>
      <c r="E220" s="1">
        <v>6</v>
      </c>
      <c r="F220" s="1" t="s">
        <v>244</v>
      </c>
      <c r="G220" s="2">
        <v>50.449666666666602</v>
      </c>
      <c r="H220" s="7">
        <f>1+COUNTIFS(A:A,A220,O:O,"&lt;"&amp;O220)</f>
        <v>5</v>
      </c>
      <c r="I220" s="2">
        <f>AVERAGEIF(A:A,A220,G:G)</f>
        <v>48.564074074074057</v>
      </c>
      <c r="J220" s="2">
        <f t="shared" si="24"/>
        <v>1.8855925925925447</v>
      </c>
      <c r="K220" s="2">
        <f t="shared" si="25"/>
        <v>91.885592592592545</v>
      </c>
      <c r="L220" s="2">
        <f t="shared" si="26"/>
        <v>247.92729938695081</v>
      </c>
      <c r="M220" s="2">
        <f>SUMIF(A:A,A220,L:L)</f>
        <v>2367.5155808935056</v>
      </c>
      <c r="N220" s="3">
        <f t="shared" si="27"/>
        <v>0.10472045100264241</v>
      </c>
      <c r="O220" s="8">
        <f t="shared" si="28"/>
        <v>9.5492331290166721</v>
      </c>
      <c r="P220" s="3">
        <f t="shared" si="29"/>
        <v>0.10472045100264241</v>
      </c>
      <c r="Q220" s="3">
        <f>IF(ISNUMBER(P220),SUMIF(A:A,A220,P:P),"")</f>
        <v>0.97768229235101234</v>
      </c>
      <c r="R220" s="3">
        <f t="shared" si="30"/>
        <v>0.10711092122863689</v>
      </c>
      <c r="S220" s="9">
        <f t="shared" si="31"/>
        <v>9.336116135771249</v>
      </c>
    </row>
    <row r="221" spans="1:19" x14ac:dyDescent="0.25">
      <c r="A221" s="1">
        <v>25</v>
      </c>
      <c r="B221" s="11">
        <v>0.83333333333333337</v>
      </c>
      <c r="C221" s="1" t="s">
        <v>179</v>
      </c>
      <c r="D221" s="1">
        <v>5</v>
      </c>
      <c r="E221" s="1">
        <v>9</v>
      </c>
      <c r="F221" s="1" t="s">
        <v>246</v>
      </c>
      <c r="G221" s="2">
        <v>46.253599999999999</v>
      </c>
      <c r="H221" s="7">
        <f>1+COUNTIFS(A:A,A221,O:O,"&lt;"&amp;O221)</f>
        <v>6</v>
      </c>
      <c r="I221" s="2">
        <f>AVERAGEIF(A:A,A221,G:G)</f>
        <v>48.564074074074057</v>
      </c>
      <c r="J221" s="2">
        <f t="shared" si="24"/>
        <v>-2.3104740740740581</v>
      </c>
      <c r="K221" s="2">
        <f t="shared" si="25"/>
        <v>87.689525925925949</v>
      </c>
      <c r="L221" s="2">
        <f t="shared" si="26"/>
        <v>192.74567148346338</v>
      </c>
      <c r="M221" s="2">
        <f>SUMIF(A:A,A221,L:L)</f>
        <v>2367.5155808935056</v>
      </c>
      <c r="N221" s="3">
        <f t="shared" si="27"/>
        <v>8.1412630623837648E-2</v>
      </c>
      <c r="O221" s="8">
        <f t="shared" si="28"/>
        <v>12.283106347717004</v>
      </c>
      <c r="P221" s="3">
        <f t="shared" si="29"/>
        <v>8.1412630623837648E-2</v>
      </c>
      <c r="Q221" s="3">
        <f>IF(ISNUMBER(P221),SUMIF(A:A,A221,P:P),"")</f>
        <v>0.97768229235101234</v>
      </c>
      <c r="R221" s="3">
        <f t="shared" si="30"/>
        <v>8.3271049563622954E-2</v>
      </c>
      <c r="S221" s="9">
        <f t="shared" si="31"/>
        <v>12.00897557122723</v>
      </c>
    </row>
    <row r="222" spans="1:19" x14ac:dyDescent="0.25">
      <c r="A222" s="1">
        <v>25</v>
      </c>
      <c r="B222" s="11">
        <v>0.83333333333333337</v>
      </c>
      <c r="C222" s="1" t="s">
        <v>179</v>
      </c>
      <c r="D222" s="1">
        <v>5</v>
      </c>
      <c r="E222" s="1">
        <v>5</v>
      </c>
      <c r="F222" s="1" t="s">
        <v>243</v>
      </c>
      <c r="G222" s="2">
        <v>45.599533333333298</v>
      </c>
      <c r="H222" s="7">
        <f>1+COUNTIFS(A:A,A222,O:O,"&lt;"&amp;O222)</f>
        <v>7</v>
      </c>
      <c r="I222" s="2">
        <f>AVERAGEIF(A:A,A222,G:G)</f>
        <v>48.564074074074057</v>
      </c>
      <c r="J222" s="2">
        <f t="shared" si="24"/>
        <v>-2.9645407407407589</v>
      </c>
      <c r="K222" s="2">
        <f t="shared" si="25"/>
        <v>87.035459259259241</v>
      </c>
      <c r="L222" s="2">
        <f t="shared" si="26"/>
        <v>185.32806067001513</v>
      </c>
      <c r="M222" s="2">
        <f>SUMIF(A:A,A222,L:L)</f>
        <v>2367.5155808935056</v>
      </c>
      <c r="N222" s="3">
        <f t="shared" si="27"/>
        <v>7.8279552694674098E-2</v>
      </c>
      <c r="O222" s="8">
        <f t="shared" si="28"/>
        <v>12.774728081296725</v>
      </c>
      <c r="P222" s="3">
        <f t="shared" si="29"/>
        <v>7.8279552694674098E-2</v>
      </c>
      <c r="Q222" s="3">
        <f>IF(ISNUMBER(P222),SUMIF(A:A,A222,P:P),"")</f>
        <v>0.97768229235101234</v>
      </c>
      <c r="R222" s="3">
        <f t="shared" si="30"/>
        <v>8.0066452371185828E-2</v>
      </c>
      <c r="S222" s="9">
        <f t="shared" si="31"/>
        <v>12.489625434683031</v>
      </c>
    </row>
    <row r="223" spans="1:19" x14ac:dyDescent="0.25">
      <c r="A223" s="1">
        <v>25</v>
      </c>
      <c r="B223" s="11">
        <v>0.83333333333333337</v>
      </c>
      <c r="C223" s="1" t="s">
        <v>179</v>
      </c>
      <c r="D223" s="1">
        <v>5</v>
      </c>
      <c r="E223" s="1">
        <v>8</v>
      </c>
      <c r="F223" s="1" t="s">
        <v>245</v>
      </c>
      <c r="G223" s="2">
        <v>42.035933333333297</v>
      </c>
      <c r="H223" s="7">
        <f>1+COUNTIFS(A:A,A223,O:O,"&lt;"&amp;O223)</f>
        <v>8</v>
      </c>
      <c r="I223" s="2">
        <f>AVERAGEIF(A:A,A223,G:G)</f>
        <v>48.564074074074057</v>
      </c>
      <c r="J223" s="2">
        <f t="shared" si="24"/>
        <v>-6.5281407407407599</v>
      </c>
      <c r="K223" s="2">
        <f t="shared" si="25"/>
        <v>83.471859259259247</v>
      </c>
      <c r="L223" s="2">
        <f t="shared" si="26"/>
        <v>149.65184388744655</v>
      </c>
      <c r="M223" s="2">
        <f>SUMIF(A:A,A223,L:L)</f>
        <v>2367.5155808935056</v>
      </c>
      <c r="N223" s="3">
        <f t="shared" si="27"/>
        <v>6.3210500110401649E-2</v>
      </c>
      <c r="O223" s="8">
        <f t="shared" si="28"/>
        <v>15.82015643371637</v>
      </c>
      <c r="P223" s="3">
        <f t="shared" si="29"/>
        <v>6.3210500110401649E-2</v>
      </c>
      <c r="Q223" s="3">
        <f>IF(ISNUMBER(P223),SUMIF(A:A,A223,P:P),"")</f>
        <v>0.97768229235101234</v>
      </c>
      <c r="R223" s="3">
        <f t="shared" si="30"/>
        <v>6.4653416150558154E-2</v>
      </c>
      <c r="S223" s="9">
        <f t="shared" si="31"/>
        <v>15.467086807467435</v>
      </c>
    </row>
    <row r="224" spans="1:19" x14ac:dyDescent="0.25">
      <c r="A224" s="1">
        <v>25</v>
      </c>
      <c r="B224" s="11">
        <v>0.83333333333333337</v>
      </c>
      <c r="C224" s="1" t="s">
        <v>179</v>
      </c>
      <c r="D224" s="1">
        <v>5</v>
      </c>
      <c r="E224" s="1">
        <v>10</v>
      </c>
      <c r="F224" s="1" t="s">
        <v>247</v>
      </c>
      <c r="G224" s="2">
        <v>24.684433333333299</v>
      </c>
      <c r="H224" s="7">
        <f>1+COUNTIFS(A:A,A224,O:O,"&lt;"&amp;O224)</f>
        <v>9</v>
      </c>
      <c r="I224" s="2">
        <f>AVERAGEIF(A:A,A224,G:G)</f>
        <v>48.564074074074057</v>
      </c>
      <c r="J224" s="2">
        <f t="shared" si="24"/>
        <v>-23.879640740740758</v>
      </c>
      <c r="K224" s="2">
        <f t="shared" si="25"/>
        <v>66.120359259259246</v>
      </c>
      <c r="L224" s="2">
        <f t="shared" si="26"/>
        <v>52.837520588804097</v>
      </c>
      <c r="M224" s="2">
        <f>SUMIF(A:A,A224,L:L)</f>
        <v>2367.5155808935056</v>
      </c>
      <c r="N224" s="3">
        <f t="shared" si="27"/>
        <v>2.2317707648987509E-2</v>
      </c>
      <c r="O224" s="8">
        <f t="shared" si="28"/>
        <v>44.80746928528599</v>
      </c>
      <c r="P224" s="3" t="str">
        <f t="shared" si="29"/>
        <v/>
      </c>
      <c r="Q224" s="3" t="str">
        <f>IF(ISNUMBER(P224),SUMIF(A:A,A224,P:P),"")</f>
        <v/>
      </c>
      <c r="R224" s="3" t="str">
        <f t="shared" si="30"/>
        <v/>
      </c>
      <c r="S224" s="9" t="str">
        <f t="shared" si="31"/>
        <v/>
      </c>
    </row>
    <row r="225" spans="1:19" x14ac:dyDescent="0.25">
      <c r="A225" s="1">
        <v>26</v>
      </c>
      <c r="B225" s="11">
        <v>0.84375</v>
      </c>
      <c r="C225" s="1" t="s">
        <v>97</v>
      </c>
      <c r="D225" s="1">
        <v>8</v>
      </c>
      <c r="E225" s="1">
        <v>5</v>
      </c>
      <c r="F225" s="1" t="s">
        <v>252</v>
      </c>
      <c r="G225" s="2">
        <v>68.8147666666666</v>
      </c>
      <c r="H225" s="7">
        <f>1+COUNTIFS(A:A,A225,O:O,"&lt;"&amp;O225)</f>
        <v>1</v>
      </c>
      <c r="I225" s="2">
        <f>AVERAGEIF(A:A,A225,G:G)</f>
        <v>48.597058974358944</v>
      </c>
      <c r="J225" s="2">
        <f t="shared" si="24"/>
        <v>20.217707692307656</v>
      </c>
      <c r="K225" s="2">
        <f t="shared" si="25"/>
        <v>110.21770769230766</v>
      </c>
      <c r="L225" s="2">
        <f t="shared" si="26"/>
        <v>744.76032971322513</v>
      </c>
      <c r="M225" s="2">
        <f>SUMIF(A:A,A225,L:L)</f>
        <v>3390.7946968514498</v>
      </c>
      <c r="N225" s="3">
        <f t="shared" si="27"/>
        <v>0.21964182331793147</v>
      </c>
      <c r="O225" s="8">
        <f t="shared" si="28"/>
        <v>4.552866958095227</v>
      </c>
      <c r="P225" s="3">
        <f t="shared" si="29"/>
        <v>0.21964182331793147</v>
      </c>
      <c r="Q225" s="3">
        <f>IF(ISNUMBER(P225),SUMIF(A:A,A225,P:P),"")</f>
        <v>0.89276393161422885</v>
      </c>
      <c r="R225" s="3">
        <f t="shared" si="30"/>
        <v>0.2460245262381866</v>
      </c>
      <c r="S225" s="9">
        <f t="shared" si="31"/>
        <v>4.0646354056256095</v>
      </c>
    </row>
    <row r="226" spans="1:19" x14ac:dyDescent="0.25">
      <c r="A226" s="1">
        <v>26</v>
      </c>
      <c r="B226" s="11">
        <v>0.84375</v>
      </c>
      <c r="C226" s="1" t="s">
        <v>97</v>
      </c>
      <c r="D226" s="1">
        <v>8</v>
      </c>
      <c r="E226" s="1">
        <v>1</v>
      </c>
      <c r="F226" s="1" t="s">
        <v>248</v>
      </c>
      <c r="G226" s="2">
        <v>59.326666666666704</v>
      </c>
      <c r="H226" s="7">
        <f>1+COUNTIFS(A:A,A226,O:O,"&lt;"&amp;O226)</f>
        <v>2</v>
      </c>
      <c r="I226" s="2">
        <f>AVERAGEIF(A:A,A226,G:G)</f>
        <v>48.597058974358944</v>
      </c>
      <c r="J226" s="2">
        <f t="shared" si="24"/>
        <v>10.729607692307759</v>
      </c>
      <c r="K226" s="2">
        <f t="shared" si="25"/>
        <v>100.72960769230775</v>
      </c>
      <c r="L226" s="2">
        <f t="shared" si="26"/>
        <v>421.48174274211539</v>
      </c>
      <c r="M226" s="2">
        <f>SUMIF(A:A,A226,L:L)</f>
        <v>3390.7946968514498</v>
      </c>
      <c r="N226" s="3">
        <f t="shared" si="27"/>
        <v>0.12430175826731289</v>
      </c>
      <c r="O226" s="8">
        <f t="shared" si="28"/>
        <v>8.0449384943492444</v>
      </c>
      <c r="P226" s="3">
        <f t="shared" si="29"/>
        <v>0.12430175826731289</v>
      </c>
      <c r="Q226" s="3">
        <f>IF(ISNUMBER(P226),SUMIF(A:A,A226,P:P),"")</f>
        <v>0.89276393161422885</v>
      </c>
      <c r="R226" s="3">
        <f t="shared" si="30"/>
        <v>0.13923250465838127</v>
      </c>
      <c r="S226" s="9">
        <f t="shared" si="31"/>
        <v>7.1822309198098866</v>
      </c>
    </row>
    <row r="227" spans="1:19" x14ac:dyDescent="0.25">
      <c r="A227" s="1">
        <v>26</v>
      </c>
      <c r="B227" s="11">
        <v>0.84375</v>
      </c>
      <c r="C227" s="1" t="s">
        <v>97</v>
      </c>
      <c r="D227" s="1">
        <v>8</v>
      </c>
      <c r="E227" s="1">
        <v>4</v>
      </c>
      <c r="F227" s="1" t="s">
        <v>251</v>
      </c>
      <c r="G227" s="2">
        <v>54.707466666666605</v>
      </c>
      <c r="H227" s="7">
        <f>1+COUNTIFS(A:A,A227,O:O,"&lt;"&amp;O227)</f>
        <v>3</v>
      </c>
      <c r="I227" s="2">
        <f>AVERAGEIF(A:A,A227,G:G)</f>
        <v>48.597058974358944</v>
      </c>
      <c r="J227" s="2">
        <f t="shared" si="24"/>
        <v>6.1104076923076605</v>
      </c>
      <c r="K227" s="2">
        <f t="shared" si="25"/>
        <v>96.11040769230766</v>
      </c>
      <c r="L227" s="2">
        <f t="shared" si="26"/>
        <v>319.45756929453961</v>
      </c>
      <c r="M227" s="2">
        <f>SUMIF(A:A,A227,L:L)</f>
        <v>3390.7946968514498</v>
      </c>
      <c r="N227" s="3">
        <f t="shared" si="27"/>
        <v>9.4213185360698642E-2</v>
      </c>
      <c r="O227" s="8">
        <f t="shared" si="28"/>
        <v>10.614225558465764</v>
      </c>
      <c r="P227" s="3">
        <f t="shared" si="29"/>
        <v>9.4213185360698642E-2</v>
      </c>
      <c r="Q227" s="3">
        <f>IF(ISNUMBER(P227),SUMIF(A:A,A227,P:P),"")</f>
        <v>0.89276393161422885</v>
      </c>
      <c r="R227" s="3">
        <f t="shared" si="30"/>
        <v>0.10552978455385112</v>
      </c>
      <c r="S227" s="9">
        <f t="shared" si="31"/>
        <v>9.475997740616128</v>
      </c>
    </row>
    <row r="228" spans="1:19" x14ac:dyDescent="0.25">
      <c r="A228" s="1">
        <v>26</v>
      </c>
      <c r="B228" s="11">
        <v>0.84375</v>
      </c>
      <c r="C228" s="1" t="s">
        <v>97</v>
      </c>
      <c r="D228" s="1">
        <v>8</v>
      </c>
      <c r="E228" s="1">
        <v>8</v>
      </c>
      <c r="F228" s="1" t="s">
        <v>255</v>
      </c>
      <c r="G228" s="2">
        <v>52.564299999999996</v>
      </c>
      <c r="H228" s="7">
        <f>1+COUNTIFS(A:A,A228,O:O,"&lt;"&amp;O228)</f>
        <v>4</v>
      </c>
      <c r="I228" s="2">
        <f>AVERAGEIF(A:A,A228,G:G)</f>
        <v>48.597058974358944</v>
      </c>
      <c r="J228" s="2">
        <f t="shared" si="24"/>
        <v>3.9672410256410515</v>
      </c>
      <c r="K228" s="2">
        <f t="shared" si="25"/>
        <v>93.967241025641044</v>
      </c>
      <c r="L228" s="2">
        <f t="shared" si="26"/>
        <v>280.91003601387899</v>
      </c>
      <c r="M228" s="2">
        <f>SUMIF(A:A,A228,L:L)</f>
        <v>3390.7946968514498</v>
      </c>
      <c r="N228" s="3">
        <f t="shared" si="27"/>
        <v>8.2844896588613964E-2</v>
      </c>
      <c r="O228" s="8">
        <f t="shared" si="28"/>
        <v>12.070749571524457</v>
      </c>
      <c r="P228" s="3">
        <f t="shared" si="29"/>
        <v>8.2844896588613964E-2</v>
      </c>
      <c r="Q228" s="3">
        <f>IF(ISNUMBER(P228),SUMIF(A:A,A228,P:P),"")</f>
        <v>0.89276393161422885</v>
      </c>
      <c r="R228" s="3">
        <f t="shared" si="30"/>
        <v>9.279597176245688E-2</v>
      </c>
      <c r="S228" s="9">
        <f t="shared" si="31"/>
        <v>10.776329845004943</v>
      </c>
    </row>
    <row r="229" spans="1:19" x14ac:dyDescent="0.25">
      <c r="A229" s="1">
        <v>26</v>
      </c>
      <c r="B229" s="11">
        <v>0.84375</v>
      </c>
      <c r="C229" s="1" t="s">
        <v>97</v>
      </c>
      <c r="D229" s="1">
        <v>8</v>
      </c>
      <c r="E229" s="1">
        <v>10</v>
      </c>
      <c r="F229" s="1" t="s">
        <v>257</v>
      </c>
      <c r="G229" s="2">
        <v>51.298766666666594</v>
      </c>
      <c r="H229" s="7">
        <f>1+COUNTIFS(A:A,A229,O:O,"&lt;"&amp;O229)</f>
        <v>5</v>
      </c>
      <c r="I229" s="2">
        <f>AVERAGEIF(A:A,A229,G:G)</f>
        <v>48.597058974358944</v>
      </c>
      <c r="J229" s="2">
        <f t="shared" si="24"/>
        <v>2.7017076923076502</v>
      </c>
      <c r="K229" s="2">
        <f t="shared" si="25"/>
        <v>92.70170769230765</v>
      </c>
      <c r="L229" s="2">
        <f t="shared" si="26"/>
        <v>260.36967849901851</v>
      </c>
      <c r="M229" s="2">
        <f>SUMIF(A:A,A229,L:L)</f>
        <v>3390.7946968514498</v>
      </c>
      <c r="N229" s="3">
        <f t="shared" si="27"/>
        <v>7.6787214142096813E-2</v>
      </c>
      <c r="O229" s="8">
        <f t="shared" si="28"/>
        <v>13.023001435492542</v>
      </c>
      <c r="P229" s="3">
        <f t="shared" si="29"/>
        <v>7.6787214142096813E-2</v>
      </c>
      <c r="Q229" s="3">
        <f>IF(ISNUMBER(P229),SUMIF(A:A,A229,P:P),"")</f>
        <v>0.89276393161422885</v>
      </c>
      <c r="R229" s="3">
        <f t="shared" si="30"/>
        <v>8.6010659058835329E-2</v>
      </c>
      <c r="S229" s="9">
        <f t="shared" si="31"/>
        <v>11.626465962968068</v>
      </c>
    </row>
    <row r="230" spans="1:19" x14ac:dyDescent="0.25">
      <c r="A230" s="1">
        <v>26</v>
      </c>
      <c r="B230" s="11">
        <v>0.84375</v>
      </c>
      <c r="C230" s="1" t="s">
        <v>97</v>
      </c>
      <c r="D230" s="1">
        <v>8</v>
      </c>
      <c r="E230" s="1">
        <v>7</v>
      </c>
      <c r="F230" s="1" t="s">
        <v>254</v>
      </c>
      <c r="G230" s="2">
        <v>49.917766666666701</v>
      </c>
      <c r="H230" s="7">
        <f>1+COUNTIFS(A:A,A230,O:O,"&lt;"&amp;O230)</f>
        <v>6</v>
      </c>
      <c r="I230" s="2">
        <f>AVERAGEIF(A:A,A230,G:G)</f>
        <v>48.597058974358944</v>
      </c>
      <c r="J230" s="2">
        <f t="shared" si="24"/>
        <v>1.3207076923077565</v>
      </c>
      <c r="K230" s="2">
        <f t="shared" si="25"/>
        <v>91.320707692307764</v>
      </c>
      <c r="L230" s="2">
        <f t="shared" si="26"/>
        <v>239.66508307093014</v>
      </c>
      <c r="M230" s="2">
        <f>SUMIF(A:A,A230,L:L)</f>
        <v>3390.7946968514498</v>
      </c>
      <c r="N230" s="3">
        <f t="shared" si="27"/>
        <v>7.0681095288214618E-2</v>
      </c>
      <c r="O230" s="8">
        <f t="shared" si="28"/>
        <v>14.148054666135604</v>
      </c>
      <c r="P230" s="3">
        <f t="shared" si="29"/>
        <v>7.0681095288214618E-2</v>
      </c>
      <c r="Q230" s="3">
        <f>IF(ISNUMBER(P230),SUMIF(A:A,A230,P:P),"")</f>
        <v>0.89276393161422885</v>
      </c>
      <c r="R230" s="3">
        <f t="shared" si="30"/>
        <v>7.9171091914986266E-2</v>
      </c>
      <c r="S230" s="9">
        <f t="shared" si="31"/>
        <v>12.630872908432256</v>
      </c>
    </row>
    <row r="231" spans="1:19" x14ac:dyDescent="0.25">
      <c r="A231" s="1">
        <v>26</v>
      </c>
      <c r="B231" s="11">
        <v>0.84375</v>
      </c>
      <c r="C231" s="1" t="s">
        <v>97</v>
      </c>
      <c r="D231" s="1">
        <v>8</v>
      </c>
      <c r="E231" s="1">
        <v>3</v>
      </c>
      <c r="F231" s="1" t="s">
        <v>250</v>
      </c>
      <c r="G231" s="2">
        <v>48.866266666666604</v>
      </c>
      <c r="H231" s="7">
        <f>1+COUNTIFS(A:A,A231,O:O,"&lt;"&amp;O231)</f>
        <v>7</v>
      </c>
      <c r="I231" s="2">
        <f>AVERAGEIF(A:A,A231,G:G)</f>
        <v>48.597058974358944</v>
      </c>
      <c r="J231" s="2">
        <f t="shared" si="24"/>
        <v>0.26920769230765984</v>
      </c>
      <c r="K231" s="2">
        <f t="shared" si="25"/>
        <v>90.26920769230766</v>
      </c>
      <c r="L231" s="2">
        <f t="shared" si="26"/>
        <v>225.01171365505871</v>
      </c>
      <c r="M231" s="2">
        <f>SUMIF(A:A,A231,L:L)</f>
        <v>3390.7946968514498</v>
      </c>
      <c r="N231" s="3">
        <f t="shared" si="27"/>
        <v>6.6359580503058818E-2</v>
      </c>
      <c r="O231" s="8">
        <f t="shared" si="28"/>
        <v>15.069414128588493</v>
      </c>
      <c r="P231" s="3">
        <f t="shared" si="29"/>
        <v>6.6359580503058818E-2</v>
      </c>
      <c r="Q231" s="3">
        <f>IF(ISNUMBER(P231),SUMIF(A:A,A231,P:P),"")</f>
        <v>0.89276393161422885</v>
      </c>
      <c r="R231" s="3">
        <f t="shared" si="30"/>
        <v>7.433049001326969E-2</v>
      </c>
      <c r="S231" s="9">
        <f t="shared" si="31"/>
        <v>13.453429404561669</v>
      </c>
    </row>
    <row r="232" spans="1:19" x14ac:dyDescent="0.25">
      <c r="A232" s="1">
        <v>26</v>
      </c>
      <c r="B232" s="11">
        <v>0.84375</v>
      </c>
      <c r="C232" s="1" t="s">
        <v>97</v>
      </c>
      <c r="D232" s="1">
        <v>8</v>
      </c>
      <c r="E232" s="1">
        <v>9</v>
      </c>
      <c r="F232" s="1" t="s">
        <v>256</v>
      </c>
      <c r="G232" s="2">
        <v>46.577066666666603</v>
      </c>
      <c r="H232" s="7">
        <f>1+COUNTIFS(A:A,A232,O:O,"&lt;"&amp;O232)</f>
        <v>8</v>
      </c>
      <c r="I232" s="2">
        <f>AVERAGEIF(A:A,A232,G:G)</f>
        <v>48.597058974358944</v>
      </c>
      <c r="J232" s="2">
        <f t="shared" si="24"/>
        <v>-2.0199923076923412</v>
      </c>
      <c r="K232" s="2">
        <f t="shared" si="25"/>
        <v>87.980007692307652</v>
      </c>
      <c r="L232" s="2">
        <f t="shared" si="26"/>
        <v>196.13446335472588</v>
      </c>
      <c r="M232" s="2">
        <f>SUMIF(A:A,A232,L:L)</f>
        <v>3390.7946968514498</v>
      </c>
      <c r="N232" s="3">
        <f t="shared" si="27"/>
        <v>5.7843214022025025E-2</v>
      </c>
      <c r="O232" s="8">
        <f t="shared" si="28"/>
        <v>17.288112649121278</v>
      </c>
      <c r="P232" s="3">
        <f t="shared" si="29"/>
        <v>5.7843214022025025E-2</v>
      </c>
      <c r="Q232" s="3">
        <f>IF(ISNUMBER(P232),SUMIF(A:A,A232,P:P),"")</f>
        <v>0.89276393161422885</v>
      </c>
      <c r="R232" s="3">
        <f t="shared" si="30"/>
        <v>6.479116368135221E-2</v>
      </c>
      <c r="S232" s="9">
        <f t="shared" si="31"/>
        <v>15.434203418819189</v>
      </c>
    </row>
    <row r="233" spans="1:19" x14ac:dyDescent="0.25">
      <c r="A233" s="1">
        <v>26</v>
      </c>
      <c r="B233" s="11">
        <v>0.84375</v>
      </c>
      <c r="C233" s="1" t="s">
        <v>97</v>
      </c>
      <c r="D233" s="1">
        <v>8</v>
      </c>
      <c r="E233" s="1">
        <v>11</v>
      </c>
      <c r="F233" s="1" t="s">
        <v>258</v>
      </c>
      <c r="G233" s="2">
        <v>44.205066666666596</v>
      </c>
      <c r="H233" s="7">
        <f>1+COUNTIFS(A:A,A233,O:O,"&lt;"&amp;O233)</f>
        <v>9</v>
      </c>
      <c r="I233" s="2">
        <f>AVERAGEIF(A:A,A233,G:G)</f>
        <v>48.597058974358944</v>
      </c>
      <c r="J233" s="2">
        <f t="shared" si="24"/>
        <v>-4.3919923076923482</v>
      </c>
      <c r="K233" s="2">
        <f t="shared" si="25"/>
        <v>85.608007692307652</v>
      </c>
      <c r="L233" s="2">
        <f t="shared" si="26"/>
        <v>170.11598371036294</v>
      </c>
      <c r="M233" s="2">
        <f>SUMIF(A:A,A233,L:L)</f>
        <v>3390.7946968514498</v>
      </c>
      <c r="N233" s="3">
        <f t="shared" si="27"/>
        <v>5.0169945077572976E-2</v>
      </c>
      <c r="O233" s="8">
        <f t="shared" si="28"/>
        <v>19.932252236947754</v>
      </c>
      <c r="P233" s="3">
        <f t="shared" si="29"/>
        <v>5.0169945077572976E-2</v>
      </c>
      <c r="Q233" s="3">
        <f>IF(ISNUMBER(P233),SUMIF(A:A,A233,P:P),"")</f>
        <v>0.89276393161422885</v>
      </c>
      <c r="R233" s="3">
        <f t="shared" si="30"/>
        <v>5.6196205179189357E-2</v>
      </c>
      <c r="S233" s="9">
        <f t="shared" si="31"/>
        <v>17.794795872983986</v>
      </c>
    </row>
    <row r="234" spans="1:19" x14ac:dyDescent="0.25">
      <c r="A234" s="1">
        <v>26</v>
      </c>
      <c r="B234" s="11">
        <v>0.84375</v>
      </c>
      <c r="C234" s="1" t="s">
        <v>97</v>
      </c>
      <c r="D234" s="1">
        <v>8</v>
      </c>
      <c r="E234" s="1">
        <v>13</v>
      </c>
      <c r="F234" s="1" t="s">
        <v>260</v>
      </c>
      <c r="G234" s="2">
        <v>44.122233333333298</v>
      </c>
      <c r="H234" s="7">
        <f>1+COUNTIFS(A:A,A234,O:O,"&lt;"&amp;O234)</f>
        <v>10</v>
      </c>
      <c r="I234" s="2">
        <f>AVERAGEIF(A:A,A234,G:G)</f>
        <v>48.597058974358944</v>
      </c>
      <c r="J234" s="2">
        <f t="shared" si="24"/>
        <v>-4.474825641025646</v>
      </c>
      <c r="K234" s="2">
        <f t="shared" si="25"/>
        <v>85.525174358974354</v>
      </c>
      <c r="L234" s="2">
        <f t="shared" si="26"/>
        <v>169.27260480392283</v>
      </c>
      <c r="M234" s="2">
        <f>SUMIF(A:A,A234,L:L)</f>
        <v>3390.7946968514498</v>
      </c>
      <c r="N234" s="3">
        <f t="shared" si="27"/>
        <v>4.9921219046703803E-2</v>
      </c>
      <c r="O234" s="8">
        <f t="shared" si="28"/>
        <v>20.03156211118262</v>
      </c>
      <c r="P234" s="3">
        <f t="shared" si="29"/>
        <v>4.9921219046703803E-2</v>
      </c>
      <c r="Q234" s="3">
        <f>IF(ISNUMBER(P234),SUMIF(A:A,A234,P:P),"")</f>
        <v>0.89276393161422885</v>
      </c>
      <c r="R234" s="3">
        <f t="shared" si="30"/>
        <v>5.5917602939491516E-2</v>
      </c>
      <c r="S234" s="9">
        <f t="shared" si="31"/>
        <v>17.883456146754018</v>
      </c>
    </row>
    <row r="235" spans="1:19" x14ac:dyDescent="0.25">
      <c r="A235" s="1">
        <v>26</v>
      </c>
      <c r="B235" s="11">
        <v>0.84375</v>
      </c>
      <c r="C235" s="1" t="s">
        <v>97</v>
      </c>
      <c r="D235" s="1">
        <v>8</v>
      </c>
      <c r="E235" s="1">
        <v>2</v>
      </c>
      <c r="F235" s="1" t="s">
        <v>249</v>
      </c>
      <c r="G235" s="2">
        <v>42.505400000000002</v>
      </c>
      <c r="H235" s="7">
        <f>1+COUNTIFS(A:A,A235,O:O,"&lt;"&amp;O235)</f>
        <v>11</v>
      </c>
      <c r="I235" s="2">
        <f>AVERAGEIF(A:A,A235,G:G)</f>
        <v>48.597058974358944</v>
      </c>
      <c r="J235" s="2">
        <f t="shared" si="24"/>
        <v>-6.0916589743589427</v>
      </c>
      <c r="K235" s="2">
        <f t="shared" si="25"/>
        <v>83.90834102564105</v>
      </c>
      <c r="L235" s="2">
        <f t="shared" si="26"/>
        <v>153.62283292761384</v>
      </c>
      <c r="M235" s="2">
        <f>SUMIF(A:A,A235,L:L)</f>
        <v>3390.7946968514498</v>
      </c>
      <c r="N235" s="3">
        <f t="shared" si="27"/>
        <v>4.5305849118574354E-2</v>
      </c>
      <c r="O235" s="8">
        <f t="shared" si="28"/>
        <v>22.072205232988846</v>
      </c>
      <c r="P235" s="3" t="str">
        <f t="shared" si="29"/>
        <v/>
      </c>
      <c r="Q235" s="3" t="str">
        <f>IF(ISNUMBER(P235),SUMIF(A:A,A235,P:P),"")</f>
        <v/>
      </c>
      <c r="R235" s="3" t="str">
        <f t="shared" si="30"/>
        <v/>
      </c>
      <c r="S235" s="9" t="str">
        <f t="shared" si="31"/>
        <v/>
      </c>
    </row>
    <row r="236" spans="1:19" x14ac:dyDescent="0.25">
      <c r="A236" s="1">
        <v>26</v>
      </c>
      <c r="B236" s="11">
        <v>0.84375</v>
      </c>
      <c r="C236" s="1" t="s">
        <v>97</v>
      </c>
      <c r="D236" s="1">
        <v>8</v>
      </c>
      <c r="E236" s="1">
        <v>12</v>
      </c>
      <c r="F236" s="1" t="s">
        <v>259</v>
      </c>
      <c r="G236" s="2">
        <v>42.1642333333333</v>
      </c>
      <c r="H236" s="7">
        <f>1+COUNTIFS(A:A,A236,O:O,"&lt;"&amp;O236)</f>
        <v>12</v>
      </c>
      <c r="I236" s="2">
        <f>AVERAGEIF(A:A,A236,G:G)</f>
        <v>48.597058974358944</v>
      </c>
      <c r="J236" s="2">
        <f t="shared" si="24"/>
        <v>-6.4328256410256444</v>
      </c>
      <c r="K236" s="2">
        <f t="shared" si="25"/>
        <v>83.567174358974356</v>
      </c>
      <c r="L236" s="2">
        <f t="shared" si="26"/>
        <v>150.51014063272495</v>
      </c>
      <c r="M236" s="2">
        <f>SUMIF(A:A,A236,L:L)</f>
        <v>3390.7946968514498</v>
      </c>
      <c r="N236" s="3">
        <f t="shared" si="27"/>
        <v>4.438786599863518E-2</v>
      </c>
      <c r="O236" s="8">
        <f t="shared" si="28"/>
        <v>22.528679347431289</v>
      </c>
      <c r="P236" s="3" t="str">
        <f t="shared" si="29"/>
        <v/>
      </c>
      <c r="Q236" s="3" t="str">
        <f>IF(ISNUMBER(P236),SUMIF(A:A,A236,P:P),"")</f>
        <v/>
      </c>
      <c r="R236" s="3" t="str">
        <f t="shared" si="30"/>
        <v/>
      </c>
      <c r="S236" s="9" t="str">
        <f t="shared" si="31"/>
        <v/>
      </c>
    </row>
    <row r="237" spans="1:19" x14ac:dyDescent="0.25">
      <c r="A237" s="1">
        <v>26</v>
      </c>
      <c r="B237" s="11">
        <v>0.84375</v>
      </c>
      <c r="C237" s="1" t="s">
        <v>97</v>
      </c>
      <c r="D237" s="1">
        <v>8</v>
      </c>
      <c r="E237" s="1">
        <v>6</v>
      </c>
      <c r="F237" s="1" t="s">
        <v>253</v>
      </c>
      <c r="G237" s="2">
        <v>26.691766666666698</v>
      </c>
      <c r="H237" s="7">
        <f>1+COUNTIFS(A:A,A237,O:O,"&lt;"&amp;O237)</f>
        <v>13</v>
      </c>
      <c r="I237" s="2">
        <f>AVERAGEIF(A:A,A237,G:G)</f>
        <v>48.597058974358944</v>
      </c>
      <c r="J237" s="2">
        <f t="shared" si="24"/>
        <v>-21.905292307692246</v>
      </c>
      <c r="K237" s="2">
        <f t="shared" si="25"/>
        <v>68.09470769230775</v>
      </c>
      <c r="L237" s="2">
        <f t="shared" si="26"/>
        <v>59.482518433333219</v>
      </c>
      <c r="M237" s="2">
        <f>SUMIF(A:A,A237,L:L)</f>
        <v>3390.7946968514498</v>
      </c>
      <c r="N237" s="3">
        <f t="shared" si="27"/>
        <v>1.7542353268561555E-2</v>
      </c>
      <c r="O237" s="8">
        <f t="shared" si="28"/>
        <v>57.004894650716288</v>
      </c>
      <c r="P237" s="3" t="str">
        <f t="shared" si="29"/>
        <v/>
      </c>
      <c r="Q237" s="3" t="str">
        <f>IF(ISNUMBER(P237),SUMIF(A:A,A237,P:P),"")</f>
        <v/>
      </c>
      <c r="R237" s="3" t="str">
        <f t="shared" si="30"/>
        <v/>
      </c>
      <c r="S237" s="9" t="str">
        <f t="shared" si="31"/>
        <v/>
      </c>
    </row>
    <row r="238" spans="1:19" x14ac:dyDescent="0.25">
      <c r="A238" s="1">
        <v>27</v>
      </c>
      <c r="B238" s="11">
        <v>0.85416666666666663</v>
      </c>
      <c r="C238" s="1" t="s">
        <v>179</v>
      </c>
      <c r="D238" s="1">
        <v>6</v>
      </c>
      <c r="E238" s="1">
        <v>2</v>
      </c>
      <c r="F238" s="1" t="s">
        <v>262</v>
      </c>
      <c r="G238" s="2">
        <v>66.596233333333402</v>
      </c>
      <c r="H238" s="7">
        <f>1+COUNTIFS(A:A,A238,O:O,"&lt;"&amp;O238)</f>
        <v>1</v>
      </c>
      <c r="I238" s="2">
        <f>AVERAGEIF(A:A,A238,G:G)</f>
        <v>49.632913888888901</v>
      </c>
      <c r="J238" s="2">
        <f t="shared" si="24"/>
        <v>16.963319444444501</v>
      </c>
      <c r="K238" s="2">
        <f t="shared" si="25"/>
        <v>106.96331944444449</v>
      </c>
      <c r="L238" s="2">
        <f t="shared" si="26"/>
        <v>612.65328152834752</v>
      </c>
      <c r="M238" s="2">
        <f>SUMIF(A:A,A238,L:L)</f>
        <v>3393.7223822044743</v>
      </c>
      <c r="N238" s="3">
        <f t="shared" si="27"/>
        <v>0.18052545627800698</v>
      </c>
      <c r="O238" s="8">
        <f t="shared" si="28"/>
        <v>5.53938497438285</v>
      </c>
      <c r="P238" s="3">
        <f t="shared" si="29"/>
        <v>0.18052545627800698</v>
      </c>
      <c r="Q238" s="3">
        <f>IF(ISNUMBER(P238),SUMIF(A:A,A238,P:P),"")</f>
        <v>0.84467049884592271</v>
      </c>
      <c r="R238" s="3">
        <f t="shared" si="30"/>
        <v>0.21372293281777896</v>
      </c>
      <c r="S238" s="9">
        <f t="shared" si="31"/>
        <v>4.6789550696115709</v>
      </c>
    </row>
    <row r="239" spans="1:19" x14ac:dyDescent="0.25">
      <c r="A239" s="1">
        <v>27</v>
      </c>
      <c r="B239" s="11">
        <v>0.85416666666666663</v>
      </c>
      <c r="C239" s="1" t="s">
        <v>179</v>
      </c>
      <c r="D239" s="1">
        <v>6</v>
      </c>
      <c r="E239" s="1">
        <v>12</v>
      </c>
      <c r="F239" s="1" t="s">
        <v>272</v>
      </c>
      <c r="G239" s="2">
        <v>64.661066666666699</v>
      </c>
      <c r="H239" s="7">
        <f>1+COUNTIFS(A:A,A239,O:O,"&lt;"&amp;O239)</f>
        <v>2</v>
      </c>
      <c r="I239" s="2">
        <f>AVERAGEIF(A:A,A239,G:G)</f>
        <v>49.632913888888901</v>
      </c>
      <c r="J239" s="2">
        <f t="shared" si="24"/>
        <v>15.028152777777798</v>
      </c>
      <c r="K239" s="2">
        <f t="shared" si="25"/>
        <v>105.02815277777779</v>
      </c>
      <c r="L239" s="2">
        <f t="shared" si="26"/>
        <v>545.49256019091115</v>
      </c>
      <c r="M239" s="2">
        <f>SUMIF(A:A,A239,L:L)</f>
        <v>3393.7223822044743</v>
      </c>
      <c r="N239" s="3">
        <f t="shared" si="27"/>
        <v>0.16073576408349974</v>
      </c>
      <c r="O239" s="8">
        <f t="shared" si="28"/>
        <v>6.2213907757362295</v>
      </c>
      <c r="P239" s="3">
        <f t="shared" si="29"/>
        <v>0.16073576408349974</v>
      </c>
      <c r="Q239" s="3">
        <f>IF(ISNUMBER(P239),SUMIF(A:A,A239,P:P),"")</f>
        <v>0.84467049884592271</v>
      </c>
      <c r="R239" s="3">
        <f t="shared" si="30"/>
        <v>0.1902940428286696</v>
      </c>
      <c r="S239" s="9">
        <f t="shared" si="31"/>
        <v>5.2550252500565433</v>
      </c>
    </row>
    <row r="240" spans="1:19" x14ac:dyDescent="0.25">
      <c r="A240" s="1">
        <v>27</v>
      </c>
      <c r="B240" s="11">
        <v>0.85416666666666663</v>
      </c>
      <c r="C240" s="1" t="s">
        <v>179</v>
      </c>
      <c r="D240" s="1">
        <v>6</v>
      </c>
      <c r="E240" s="1">
        <v>4</v>
      </c>
      <c r="F240" s="1" t="s">
        <v>264</v>
      </c>
      <c r="G240" s="2">
        <v>64.231899999999996</v>
      </c>
      <c r="H240" s="7">
        <f>1+COUNTIFS(A:A,A240,O:O,"&lt;"&amp;O240)</f>
        <v>3</v>
      </c>
      <c r="I240" s="2">
        <f>AVERAGEIF(A:A,A240,G:G)</f>
        <v>49.632913888888901</v>
      </c>
      <c r="J240" s="2">
        <f t="shared" si="24"/>
        <v>14.598986111111095</v>
      </c>
      <c r="K240" s="2">
        <f t="shared" si="25"/>
        <v>104.59898611111109</v>
      </c>
      <c r="L240" s="2">
        <f t="shared" si="26"/>
        <v>531.62543226067112</v>
      </c>
      <c r="M240" s="2">
        <f>SUMIF(A:A,A240,L:L)</f>
        <v>3393.7223822044743</v>
      </c>
      <c r="N240" s="3">
        <f t="shared" si="27"/>
        <v>0.15664965261988842</v>
      </c>
      <c r="O240" s="8">
        <f t="shared" si="28"/>
        <v>6.3836719920886624</v>
      </c>
      <c r="P240" s="3">
        <f t="shared" si="29"/>
        <v>0.15664965261988842</v>
      </c>
      <c r="Q240" s="3">
        <f>IF(ISNUMBER(P240),SUMIF(A:A,A240,P:P),"")</f>
        <v>0.84467049884592271</v>
      </c>
      <c r="R240" s="3">
        <f t="shared" si="30"/>
        <v>0.18545652160685094</v>
      </c>
      <c r="S240" s="9">
        <f t="shared" si="31"/>
        <v>5.3920994060262748</v>
      </c>
    </row>
    <row r="241" spans="1:19" x14ac:dyDescent="0.25">
      <c r="A241" s="1">
        <v>27</v>
      </c>
      <c r="B241" s="11">
        <v>0.85416666666666663</v>
      </c>
      <c r="C241" s="1" t="s">
        <v>179</v>
      </c>
      <c r="D241" s="1">
        <v>6</v>
      </c>
      <c r="E241" s="1">
        <v>1</v>
      </c>
      <c r="F241" s="1" t="s">
        <v>261</v>
      </c>
      <c r="G241" s="2">
        <v>55.517466666666607</v>
      </c>
      <c r="H241" s="7">
        <f>1+COUNTIFS(A:A,A241,O:O,"&lt;"&amp;O241)</f>
        <v>4</v>
      </c>
      <c r="I241" s="2">
        <f>AVERAGEIF(A:A,A241,G:G)</f>
        <v>49.632913888888901</v>
      </c>
      <c r="J241" s="2">
        <f t="shared" si="24"/>
        <v>5.8845527777777065</v>
      </c>
      <c r="K241" s="2">
        <f t="shared" si="25"/>
        <v>95.884552777777714</v>
      </c>
      <c r="L241" s="2">
        <f t="shared" si="26"/>
        <v>315.15770573468723</v>
      </c>
      <c r="M241" s="2">
        <f>SUMIF(A:A,A241,L:L)</f>
        <v>3393.7223822044743</v>
      </c>
      <c r="N241" s="3">
        <f t="shared" si="27"/>
        <v>9.2864904739193468E-2</v>
      </c>
      <c r="O241" s="8">
        <f t="shared" si="28"/>
        <v>10.768330649866609</v>
      </c>
      <c r="P241" s="3">
        <f t="shared" si="29"/>
        <v>9.2864904739193468E-2</v>
      </c>
      <c r="Q241" s="3">
        <f>IF(ISNUMBER(P241),SUMIF(A:A,A241,P:P),"")</f>
        <v>0.84467049884592271</v>
      </c>
      <c r="R241" s="3">
        <f t="shared" si="30"/>
        <v>0.10994216663903289</v>
      </c>
      <c r="S241" s="9">
        <f t="shared" si="31"/>
        <v>9.0956912217606671</v>
      </c>
    </row>
    <row r="242" spans="1:19" x14ac:dyDescent="0.25">
      <c r="A242" s="1">
        <v>27</v>
      </c>
      <c r="B242" s="11">
        <v>0.85416666666666663</v>
      </c>
      <c r="C242" s="1" t="s">
        <v>179</v>
      </c>
      <c r="D242" s="1">
        <v>6</v>
      </c>
      <c r="E242" s="1">
        <v>7</v>
      </c>
      <c r="F242" s="1" t="s">
        <v>267</v>
      </c>
      <c r="G242" s="2">
        <v>54.385233333333403</v>
      </c>
      <c r="H242" s="7">
        <f>1+COUNTIFS(A:A,A242,O:O,"&lt;"&amp;O242)</f>
        <v>5</v>
      </c>
      <c r="I242" s="2">
        <f>AVERAGEIF(A:A,A242,G:G)</f>
        <v>49.632913888888901</v>
      </c>
      <c r="J242" s="2">
        <f t="shared" ref="J242:J268" si="32">G242-I242</f>
        <v>4.7523194444445025</v>
      </c>
      <c r="K242" s="2">
        <f t="shared" ref="K242:K268" si="33">90+J242</f>
        <v>94.75231944444451</v>
      </c>
      <c r="L242" s="2">
        <f t="shared" ref="L242:L268" si="34">EXP(0.06*K242)</f>
        <v>294.45882105207153</v>
      </c>
      <c r="M242" s="2">
        <f>SUMIF(A:A,A242,L:L)</f>
        <v>3393.7223822044743</v>
      </c>
      <c r="N242" s="3">
        <f t="shared" ref="N242:N268" si="35">L242/M242</f>
        <v>8.6765736229961948E-2</v>
      </c>
      <c r="O242" s="8">
        <f t="shared" ref="O242:O268" si="36">1/N242</f>
        <v>11.525286863810186</v>
      </c>
      <c r="P242" s="3">
        <f t="shared" ref="P242:P268" si="37">IF(O242&gt;21,"",N242)</f>
        <v>8.6765736229961948E-2</v>
      </c>
      <c r="Q242" s="3">
        <f>IF(ISNUMBER(P242),SUMIF(A:A,A242,P:P),"")</f>
        <v>0.84467049884592271</v>
      </c>
      <c r="R242" s="3">
        <f t="shared" ref="R242:R268" si="38">IFERROR(P242*(1/Q242),"")</f>
        <v>0.10272140005897019</v>
      </c>
      <c r="S242" s="9">
        <f t="shared" ref="S242:S268" si="39">IFERROR(1/R242,"")</f>
        <v>9.7350698045969093</v>
      </c>
    </row>
    <row r="243" spans="1:19" x14ac:dyDescent="0.25">
      <c r="A243" s="1">
        <v>27</v>
      </c>
      <c r="B243" s="11">
        <v>0.85416666666666663</v>
      </c>
      <c r="C243" s="1" t="s">
        <v>179</v>
      </c>
      <c r="D243" s="1">
        <v>6</v>
      </c>
      <c r="E243" s="1">
        <v>8</v>
      </c>
      <c r="F243" s="1" t="s">
        <v>268</v>
      </c>
      <c r="G243" s="2">
        <v>54.0803333333333</v>
      </c>
      <c r="H243" s="7">
        <f>1+COUNTIFS(A:A,A243,O:O,"&lt;"&amp;O243)</f>
        <v>6</v>
      </c>
      <c r="I243" s="2">
        <f>AVERAGEIF(A:A,A243,G:G)</f>
        <v>49.632913888888901</v>
      </c>
      <c r="J243" s="2">
        <f t="shared" si="32"/>
        <v>4.4474194444443995</v>
      </c>
      <c r="K243" s="2">
        <f t="shared" si="33"/>
        <v>94.447419444444392</v>
      </c>
      <c r="L243" s="2">
        <f t="shared" si="34"/>
        <v>289.12096561116442</v>
      </c>
      <c r="M243" s="2">
        <f>SUMIF(A:A,A243,L:L)</f>
        <v>3393.7223822044743</v>
      </c>
      <c r="N243" s="3">
        <f t="shared" si="35"/>
        <v>8.5192874681563946E-2</v>
      </c>
      <c r="O243" s="8">
        <f t="shared" si="36"/>
        <v>11.738070862590622</v>
      </c>
      <c r="P243" s="3">
        <f t="shared" si="37"/>
        <v>8.5192874681563946E-2</v>
      </c>
      <c r="Q243" s="3">
        <f>IF(ISNUMBER(P243),SUMIF(A:A,A243,P:P),"")</f>
        <v>0.84467049884592271</v>
      </c>
      <c r="R243" s="3">
        <f t="shared" si="38"/>
        <v>0.1008592993338389</v>
      </c>
      <c r="S243" s="9">
        <f t="shared" si="39"/>
        <v>9.9148021709932106</v>
      </c>
    </row>
    <row r="244" spans="1:19" x14ac:dyDescent="0.25">
      <c r="A244" s="1">
        <v>27</v>
      </c>
      <c r="B244" s="11">
        <v>0.85416666666666663</v>
      </c>
      <c r="C244" s="1" t="s">
        <v>179</v>
      </c>
      <c r="D244" s="1">
        <v>6</v>
      </c>
      <c r="E244" s="1">
        <v>3</v>
      </c>
      <c r="F244" s="1" t="s">
        <v>263</v>
      </c>
      <c r="G244" s="2">
        <v>53.430699999999995</v>
      </c>
      <c r="H244" s="7">
        <f>1+COUNTIFS(A:A,A244,O:O,"&lt;"&amp;O244)</f>
        <v>7</v>
      </c>
      <c r="I244" s="2">
        <f>AVERAGEIF(A:A,A244,G:G)</f>
        <v>49.632913888888901</v>
      </c>
      <c r="J244" s="2">
        <f t="shared" si="32"/>
        <v>3.797786111111094</v>
      </c>
      <c r="K244" s="2">
        <f t="shared" si="33"/>
        <v>93.797786111111094</v>
      </c>
      <c r="L244" s="2">
        <f t="shared" si="34"/>
        <v>278.06841114337345</v>
      </c>
      <c r="M244" s="2">
        <f>SUMIF(A:A,A244,L:L)</f>
        <v>3393.7223822044743</v>
      </c>
      <c r="N244" s="3">
        <f t="shared" si="35"/>
        <v>8.1936110213808172E-2</v>
      </c>
      <c r="O244" s="8">
        <f t="shared" si="36"/>
        <v>12.204631113077617</v>
      </c>
      <c r="P244" s="3">
        <f t="shared" si="37"/>
        <v>8.1936110213808172E-2</v>
      </c>
      <c r="Q244" s="3">
        <f>IF(ISNUMBER(P244),SUMIF(A:A,A244,P:P),"")</f>
        <v>0.84467049884592271</v>
      </c>
      <c r="R244" s="3">
        <f t="shared" si="38"/>
        <v>9.7003636714858482E-2</v>
      </c>
      <c r="S244" s="9">
        <f t="shared" si="39"/>
        <v>10.30889185051374</v>
      </c>
    </row>
    <row r="245" spans="1:19" x14ac:dyDescent="0.25">
      <c r="A245" s="1">
        <v>27</v>
      </c>
      <c r="B245" s="11">
        <v>0.85416666666666663</v>
      </c>
      <c r="C245" s="1" t="s">
        <v>179</v>
      </c>
      <c r="D245" s="1">
        <v>6</v>
      </c>
      <c r="E245" s="1">
        <v>11</v>
      </c>
      <c r="F245" s="1" t="s">
        <v>271</v>
      </c>
      <c r="G245" s="2">
        <v>43.772766666666705</v>
      </c>
      <c r="H245" s="7">
        <f>1+COUNTIFS(A:A,A245,O:O,"&lt;"&amp;O245)</f>
        <v>8</v>
      </c>
      <c r="I245" s="2">
        <f>AVERAGEIF(A:A,A245,G:G)</f>
        <v>49.632913888888901</v>
      </c>
      <c r="J245" s="2">
        <f t="shared" si="32"/>
        <v>-5.8601472222221958</v>
      </c>
      <c r="K245" s="2">
        <f t="shared" si="33"/>
        <v>84.139852777777804</v>
      </c>
      <c r="L245" s="2">
        <f t="shared" si="34"/>
        <v>155.77165215649805</v>
      </c>
      <c r="M245" s="2">
        <f>SUMIF(A:A,A245,L:L)</f>
        <v>3393.7223822044743</v>
      </c>
      <c r="N245" s="3">
        <f t="shared" si="35"/>
        <v>4.5899939539342287E-2</v>
      </c>
      <c r="O245" s="8">
        <f t="shared" si="36"/>
        <v>21.786521072492228</v>
      </c>
      <c r="P245" s="3" t="str">
        <f t="shared" si="37"/>
        <v/>
      </c>
      <c r="Q245" s="3" t="str">
        <f>IF(ISNUMBER(P245),SUMIF(A:A,A245,P:P),"")</f>
        <v/>
      </c>
      <c r="R245" s="3" t="str">
        <f t="shared" si="38"/>
        <v/>
      </c>
      <c r="S245" s="9" t="str">
        <f t="shared" si="39"/>
        <v/>
      </c>
    </row>
    <row r="246" spans="1:19" x14ac:dyDescent="0.25">
      <c r="A246" s="1">
        <v>27</v>
      </c>
      <c r="B246" s="11">
        <v>0.85416666666666663</v>
      </c>
      <c r="C246" s="1" t="s">
        <v>179</v>
      </c>
      <c r="D246" s="1">
        <v>6</v>
      </c>
      <c r="E246" s="1">
        <v>6</v>
      </c>
      <c r="F246" s="1" t="s">
        <v>266</v>
      </c>
      <c r="G246" s="2">
        <v>39.291733333333397</v>
      </c>
      <c r="H246" s="7">
        <f>1+COUNTIFS(A:A,A246,O:O,"&lt;"&amp;O246)</f>
        <v>9</v>
      </c>
      <c r="I246" s="2">
        <f>AVERAGEIF(A:A,A246,G:G)</f>
        <v>49.632913888888901</v>
      </c>
      <c r="J246" s="2">
        <f t="shared" si="32"/>
        <v>-10.341180555555503</v>
      </c>
      <c r="K246" s="2">
        <f t="shared" si="33"/>
        <v>79.658819444444504</v>
      </c>
      <c r="L246" s="2">
        <f t="shared" si="34"/>
        <v>119.04828494636246</v>
      </c>
      <c r="M246" s="2">
        <f>SUMIF(A:A,A246,L:L)</f>
        <v>3393.7223822044743</v>
      </c>
      <c r="N246" s="3">
        <f t="shared" si="35"/>
        <v>3.5078969797474054E-2</v>
      </c>
      <c r="O246" s="8">
        <f t="shared" si="36"/>
        <v>28.507108554596361</v>
      </c>
      <c r="P246" s="3" t="str">
        <f t="shared" si="37"/>
        <v/>
      </c>
      <c r="Q246" s="3" t="str">
        <f>IF(ISNUMBER(P246),SUMIF(A:A,A246,P:P),"")</f>
        <v/>
      </c>
      <c r="R246" s="3" t="str">
        <f t="shared" si="38"/>
        <v/>
      </c>
      <c r="S246" s="9" t="str">
        <f t="shared" si="39"/>
        <v/>
      </c>
    </row>
    <row r="247" spans="1:19" x14ac:dyDescent="0.25">
      <c r="A247" s="1">
        <v>27</v>
      </c>
      <c r="B247" s="11">
        <v>0.85416666666666663</v>
      </c>
      <c r="C247" s="1" t="s">
        <v>179</v>
      </c>
      <c r="D247" s="1">
        <v>6</v>
      </c>
      <c r="E247" s="1">
        <v>9</v>
      </c>
      <c r="F247" s="1" t="s">
        <v>269</v>
      </c>
      <c r="G247" s="2">
        <v>37.406766666666705</v>
      </c>
      <c r="H247" s="7">
        <f>1+COUNTIFS(A:A,A247,O:O,"&lt;"&amp;O247)</f>
        <v>10</v>
      </c>
      <c r="I247" s="2">
        <f>AVERAGEIF(A:A,A247,G:G)</f>
        <v>49.632913888888901</v>
      </c>
      <c r="J247" s="2">
        <f t="shared" si="32"/>
        <v>-12.226147222222195</v>
      </c>
      <c r="K247" s="2">
        <f t="shared" si="33"/>
        <v>77.773852777777805</v>
      </c>
      <c r="L247" s="2">
        <f t="shared" si="34"/>
        <v>106.31763464677363</v>
      </c>
      <c r="M247" s="2">
        <f>SUMIF(A:A,A247,L:L)</f>
        <v>3393.7223822044743</v>
      </c>
      <c r="N247" s="3">
        <f t="shared" si="35"/>
        <v>3.1327734762356264E-2</v>
      </c>
      <c r="O247" s="8">
        <f t="shared" si="36"/>
        <v>31.920597118997907</v>
      </c>
      <c r="P247" s="3" t="str">
        <f t="shared" si="37"/>
        <v/>
      </c>
      <c r="Q247" s="3" t="str">
        <f>IF(ISNUMBER(P247),SUMIF(A:A,A247,P:P),"")</f>
        <v/>
      </c>
      <c r="R247" s="3" t="str">
        <f t="shared" si="38"/>
        <v/>
      </c>
      <c r="S247" s="9" t="str">
        <f t="shared" si="39"/>
        <v/>
      </c>
    </row>
    <row r="248" spans="1:19" x14ac:dyDescent="0.25">
      <c r="A248" s="1">
        <v>27</v>
      </c>
      <c r="B248" s="11">
        <v>0.85416666666666663</v>
      </c>
      <c r="C248" s="1" t="s">
        <v>179</v>
      </c>
      <c r="D248" s="1">
        <v>6</v>
      </c>
      <c r="E248" s="1">
        <v>5</v>
      </c>
      <c r="F248" s="1" t="s">
        <v>265</v>
      </c>
      <c r="G248" s="2">
        <v>32.1282</v>
      </c>
      <c r="H248" s="7">
        <f>1+COUNTIFS(A:A,A248,O:O,"&lt;"&amp;O248)</f>
        <v>11</v>
      </c>
      <c r="I248" s="2">
        <f>AVERAGEIF(A:A,A248,G:G)</f>
        <v>49.632913888888901</v>
      </c>
      <c r="J248" s="2">
        <f t="shared" si="32"/>
        <v>-17.504713888888901</v>
      </c>
      <c r="K248" s="2">
        <f t="shared" si="33"/>
        <v>72.495286111111099</v>
      </c>
      <c r="L248" s="2">
        <f t="shared" si="34"/>
        <v>77.456552531970914</v>
      </c>
      <c r="M248" s="2">
        <f>SUMIF(A:A,A248,L:L)</f>
        <v>3393.7223822044743</v>
      </c>
      <c r="N248" s="3">
        <f t="shared" si="35"/>
        <v>2.2823479297578001E-2</v>
      </c>
      <c r="O248" s="8">
        <f t="shared" si="36"/>
        <v>43.814529194333609</v>
      </c>
      <c r="P248" s="3" t="str">
        <f t="shared" si="37"/>
        <v/>
      </c>
      <c r="Q248" s="3" t="str">
        <f>IF(ISNUMBER(P248),SUMIF(A:A,A248,P:P),"")</f>
        <v/>
      </c>
      <c r="R248" s="3" t="str">
        <f t="shared" si="38"/>
        <v/>
      </c>
      <c r="S248" s="9" t="str">
        <f t="shared" si="39"/>
        <v/>
      </c>
    </row>
    <row r="249" spans="1:19" x14ac:dyDescent="0.25">
      <c r="A249" s="1">
        <v>27</v>
      </c>
      <c r="B249" s="11">
        <v>0.85416666666666663</v>
      </c>
      <c r="C249" s="1" t="s">
        <v>179</v>
      </c>
      <c r="D249" s="1">
        <v>6</v>
      </c>
      <c r="E249" s="1">
        <v>10</v>
      </c>
      <c r="F249" s="1" t="s">
        <v>270</v>
      </c>
      <c r="G249" s="2">
        <v>30.092566666666599</v>
      </c>
      <c r="H249" s="7">
        <f>1+COUNTIFS(A:A,A249,O:O,"&lt;"&amp;O249)</f>
        <v>12</v>
      </c>
      <c r="I249" s="2">
        <f>AVERAGEIF(A:A,A249,G:G)</f>
        <v>49.632913888888901</v>
      </c>
      <c r="J249" s="2">
        <f t="shared" si="32"/>
        <v>-19.540347222222302</v>
      </c>
      <c r="K249" s="2">
        <f t="shared" si="33"/>
        <v>70.459652777777706</v>
      </c>
      <c r="L249" s="2">
        <f t="shared" si="34"/>
        <v>68.55108040164302</v>
      </c>
      <c r="M249" s="2">
        <f>SUMIF(A:A,A249,L:L)</f>
        <v>3393.7223822044743</v>
      </c>
      <c r="N249" s="3">
        <f t="shared" si="35"/>
        <v>2.0199377757326754E-2</v>
      </c>
      <c r="O249" s="8">
        <f t="shared" si="36"/>
        <v>49.506475497111694</v>
      </c>
      <c r="P249" s="3" t="str">
        <f t="shared" si="37"/>
        <v/>
      </c>
      <c r="Q249" s="3" t="str">
        <f>IF(ISNUMBER(P249),SUMIF(A:A,A249,P:P),"")</f>
        <v/>
      </c>
      <c r="R249" s="3" t="str">
        <f t="shared" si="38"/>
        <v/>
      </c>
      <c r="S249" s="9" t="str">
        <f t="shared" si="39"/>
        <v/>
      </c>
    </row>
    <row r="250" spans="1:19" x14ac:dyDescent="0.25">
      <c r="A250" s="1">
        <v>28</v>
      </c>
      <c r="B250" s="11">
        <v>0.875</v>
      </c>
      <c r="C250" s="1" t="s">
        <v>179</v>
      </c>
      <c r="D250" s="1">
        <v>7</v>
      </c>
      <c r="E250" s="1">
        <v>2</v>
      </c>
      <c r="F250" s="1" t="s">
        <v>274</v>
      </c>
      <c r="G250" s="2">
        <v>73.406800000000004</v>
      </c>
      <c r="H250" s="7">
        <f>1+COUNTIFS(A:A,A250,O:O,"&lt;"&amp;O250)</f>
        <v>1</v>
      </c>
      <c r="I250" s="2">
        <f>AVERAGEIF(A:A,A250,G:G)</f>
        <v>52.068620833333313</v>
      </c>
      <c r="J250" s="2">
        <f t="shared" si="32"/>
        <v>21.338179166666691</v>
      </c>
      <c r="K250" s="2">
        <f t="shared" si="33"/>
        <v>111.33817916666669</v>
      </c>
      <c r="L250" s="2">
        <f t="shared" si="34"/>
        <v>796.55067545962936</v>
      </c>
      <c r="M250" s="2">
        <f>SUMIF(A:A,A250,L:L)</f>
        <v>2570.9666089427956</v>
      </c>
      <c r="N250" s="3">
        <f t="shared" si="35"/>
        <v>0.30982536789428711</v>
      </c>
      <c r="O250" s="8">
        <f t="shared" si="36"/>
        <v>3.2276246673939286</v>
      </c>
      <c r="P250" s="3">
        <f t="shared" si="37"/>
        <v>0.30982536789428711</v>
      </c>
      <c r="Q250" s="3">
        <f>IF(ISNUMBER(P250),SUMIF(A:A,A250,P:P),"")</f>
        <v>0.96480653327523092</v>
      </c>
      <c r="R250" s="3">
        <f t="shared" si="38"/>
        <v>0.32112693810490922</v>
      </c>
      <c r="S250" s="9">
        <f t="shared" si="39"/>
        <v>3.1140333660619564</v>
      </c>
    </row>
    <row r="251" spans="1:19" x14ac:dyDescent="0.25">
      <c r="A251" s="1">
        <v>28</v>
      </c>
      <c r="B251" s="11">
        <v>0.875</v>
      </c>
      <c r="C251" s="1" t="s">
        <v>179</v>
      </c>
      <c r="D251" s="1">
        <v>7</v>
      </c>
      <c r="E251" s="1">
        <v>4</v>
      </c>
      <c r="F251" s="1" t="s">
        <v>276</v>
      </c>
      <c r="G251" s="2">
        <v>63.261433333333294</v>
      </c>
      <c r="H251" s="7">
        <f>1+COUNTIFS(A:A,A251,O:O,"&lt;"&amp;O251)</f>
        <v>2</v>
      </c>
      <c r="I251" s="2">
        <f>AVERAGEIF(A:A,A251,G:G)</f>
        <v>52.068620833333313</v>
      </c>
      <c r="J251" s="2">
        <f t="shared" si="32"/>
        <v>11.192812499999981</v>
      </c>
      <c r="K251" s="2">
        <f t="shared" si="33"/>
        <v>101.19281249999997</v>
      </c>
      <c r="L251" s="2">
        <f t="shared" si="34"/>
        <v>433.35998208071811</v>
      </c>
      <c r="M251" s="2">
        <f>SUMIF(A:A,A251,L:L)</f>
        <v>2570.9666089427956</v>
      </c>
      <c r="N251" s="3">
        <f t="shared" si="35"/>
        <v>0.16855916392431078</v>
      </c>
      <c r="O251" s="8">
        <f t="shared" si="36"/>
        <v>5.9326350268860883</v>
      </c>
      <c r="P251" s="3">
        <f t="shared" si="37"/>
        <v>0.16855916392431078</v>
      </c>
      <c r="Q251" s="3">
        <f>IF(ISNUMBER(P251),SUMIF(A:A,A251,P:P),"")</f>
        <v>0.96480653327523092</v>
      </c>
      <c r="R251" s="3">
        <f t="shared" si="38"/>
        <v>0.17470773477466264</v>
      </c>
      <c r="S251" s="9">
        <f t="shared" si="39"/>
        <v>5.7238450334771729</v>
      </c>
    </row>
    <row r="252" spans="1:19" x14ac:dyDescent="0.25">
      <c r="A252" s="1">
        <v>28</v>
      </c>
      <c r="B252" s="11">
        <v>0.875</v>
      </c>
      <c r="C252" s="1" t="s">
        <v>179</v>
      </c>
      <c r="D252" s="1">
        <v>7</v>
      </c>
      <c r="E252" s="1">
        <v>3</v>
      </c>
      <c r="F252" s="1" t="s">
        <v>275</v>
      </c>
      <c r="G252" s="2">
        <v>62.091266666666598</v>
      </c>
      <c r="H252" s="7">
        <f>1+COUNTIFS(A:A,A252,O:O,"&lt;"&amp;O252)</f>
        <v>3</v>
      </c>
      <c r="I252" s="2">
        <f>AVERAGEIF(A:A,A252,G:G)</f>
        <v>52.068620833333313</v>
      </c>
      <c r="J252" s="2">
        <f t="shared" si="32"/>
        <v>10.022645833333286</v>
      </c>
      <c r="K252" s="2">
        <f t="shared" si="33"/>
        <v>100.02264583333329</v>
      </c>
      <c r="L252" s="2">
        <f t="shared" si="34"/>
        <v>403.97732494005254</v>
      </c>
      <c r="M252" s="2">
        <f>SUMIF(A:A,A252,L:L)</f>
        <v>2570.9666089427956</v>
      </c>
      <c r="N252" s="3">
        <f t="shared" si="35"/>
        <v>0.15713052185698034</v>
      </c>
      <c r="O252" s="8">
        <f t="shared" si="36"/>
        <v>6.3641359309567909</v>
      </c>
      <c r="P252" s="3">
        <f t="shared" si="37"/>
        <v>0.15713052185698034</v>
      </c>
      <c r="Q252" s="3">
        <f>IF(ISNUMBER(P252),SUMIF(A:A,A252,P:P),"")</f>
        <v>0.96480653327523092</v>
      </c>
      <c r="R252" s="3">
        <f t="shared" si="38"/>
        <v>0.16286220753871661</v>
      </c>
      <c r="S252" s="9">
        <f t="shared" si="39"/>
        <v>6.1401599248387555</v>
      </c>
    </row>
    <row r="253" spans="1:19" x14ac:dyDescent="0.25">
      <c r="A253" s="1">
        <v>28</v>
      </c>
      <c r="B253" s="11">
        <v>0.875</v>
      </c>
      <c r="C253" s="1" t="s">
        <v>179</v>
      </c>
      <c r="D253" s="1">
        <v>7</v>
      </c>
      <c r="E253" s="1">
        <v>1</v>
      </c>
      <c r="F253" s="1" t="s">
        <v>273</v>
      </c>
      <c r="G253" s="2">
        <v>59.018999999999998</v>
      </c>
      <c r="H253" s="7">
        <f>1+COUNTIFS(A:A,A253,O:O,"&lt;"&amp;O253)</f>
        <v>4</v>
      </c>
      <c r="I253" s="2">
        <f>AVERAGEIF(A:A,A253,G:G)</f>
        <v>52.068620833333313</v>
      </c>
      <c r="J253" s="2">
        <f t="shared" si="32"/>
        <v>6.9503791666666856</v>
      </c>
      <c r="K253" s="2">
        <f t="shared" si="33"/>
        <v>96.950379166666693</v>
      </c>
      <c r="L253" s="2">
        <f t="shared" si="34"/>
        <v>335.97029556546715</v>
      </c>
      <c r="M253" s="2">
        <f>SUMIF(A:A,A253,L:L)</f>
        <v>2570.9666089427956</v>
      </c>
      <c r="N253" s="3">
        <f t="shared" si="35"/>
        <v>0.13067859162263532</v>
      </c>
      <c r="O253" s="8">
        <f t="shared" si="36"/>
        <v>7.6523628513515929</v>
      </c>
      <c r="P253" s="3">
        <f t="shared" si="37"/>
        <v>0.13067859162263532</v>
      </c>
      <c r="Q253" s="3">
        <f>IF(ISNUMBER(P253),SUMIF(A:A,A253,P:P),"")</f>
        <v>0.96480653327523092</v>
      </c>
      <c r="R253" s="3">
        <f t="shared" si="38"/>
        <v>0.13544538424612487</v>
      </c>
      <c r="S253" s="9">
        <f t="shared" si="39"/>
        <v>7.383049673976692</v>
      </c>
    </row>
    <row r="254" spans="1:19" x14ac:dyDescent="0.25">
      <c r="A254" s="1">
        <v>28</v>
      </c>
      <c r="B254" s="11">
        <v>0.875</v>
      </c>
      <c r="C254" s="1" t="s">
        <v>179</v>
      </c>
      <c r="D254" s="1">
        <v>7</v>
      </c>
      <c r="E254" s="1">
        <v>5</v>
      </c>
      <c r="F254" s="1" t="s">
        <v>277</v>
      </c>
      <c r="G254" s="2">
        <v>58.108899999999998</v>
      </c>
      <c r="H254" s="7">
        <f>1+COUNTIFS(A:A,A254,O:O,"&lt;"&amp;O254)</f>
        <v>5</v>
      </c>
      <c r="I254" s="2">
        <f>AVERAGEIF(A:A,A254,G:G)</f>
        <v>52.068620833333313</v>
      </c>
      <c r="J254" s="2">
        <f t="shared" si="32"/>
        <v>6.0402791666666857</v>
      </c>
      <c r="K254" s="2">
        <f t="shared" si="33"/>
        <v>96.040279166666693</v>
      </c>
      <c r="L254" s="2">
        <f t="shared" si="34"/>
        <v>318.11620800390921</v>
      </c>
      <c r="M254" s="2">
        <f>SUMIF(A:A,A254,L:L)</f>
        <v>2570.9666089427956</v>
      </c>
      <c r="N254" s="3">
        <f t="shared" si="35"/>
        <v>0.12373408775414685</v>
      </c>
      <c r="O254" s="8">
        <f t="shared" si="36"/>
        <v>8.0818472754811719</v>
      </c>
      <c r="P254" s="3">
        <f t="shared" si="37"/>
        <v>0.12373408775414685</v>
      </c>
      <c r="Q254" s="3">
        <f>IF(ISNUMBER(P254),SUMIF(A:A,A254,P:P),"")</f>
        <v>0.96480653327523092</v>
      </c>
      <c r="R254" s="3">
        <f t="shared" si="38"/>
        <v>0.12824756413506702</v>
      </c>
      <c r="S254" s="9">
        <f t="shared" si="39"/>
        <v>7.7974190523168598</v>
      </c>
    </row>
    <row r="255" spans="1:19" x14ac:dyDescent="0.25">
      <c r="A255" s="1">
        <v>28</v>
      </c>
      <c r="B255" s="11">
        <v>0.875</v>
      </c>
      <c r="C255" s="1" t="s">
        <v>179</v>
      </c>
      <c r="D255" s="1">
        <v>7</v>
      </c>
      <c r="E255" s="1">
        <v>6</v>
      </c>
      <c r="F255" s="1" t="s">
        <v>278</v>
      </c>
      <c r="G255" s="2">
        <v>49.737833333333299</v>
      </c>
      <c r="H255" s="7">
        <f>1+COUNTIFS(A:A,A255,O:O,"&lt;"&amp;O255)</f>
        <v>6</v>
      </c>
      <c r="I255" s="2">
        <f>AVERAGEIF(A:A,A255,G:G)</f>
        <v>52.068620833333313</v>
      </c>
      <c r="J255" s="2">
        <f t="shared" si="32"/>
        <v>-2.3307875000000138</v>
      </c>
      <c r="K255" s="2">
        <f t="shared" si="33"/>
        <v>87.669212499999986</v>
      </c>
      <c r="L255" s="2">
        <f t="shared" si="34"/>
        <v>192.51089509069863</v>
      </c>
      <c r="M255" s="2">
        <f>SUMIF(A:A,A255,L:L)</f>
        <v>2570.9666089427956</v>
      </c>
      <c r="N255" s="3">
        <f t="shared" si="35"/>
        <v>7.4878800222870578E-2</v>
      </c>
      <c r="O255" s="8">
        <f t="shared" si="36"/>
        <v>13.354914836022779</v>
      </c>
      <c r="P255" s="3">
        <f t="shared" si="37"/>
        <v>7.4878800222870578E-2</v>
      </c>
      <c r="Q255" s="3">
        <f>IF(ISNUMBER(P255),SUMIF(A:A,A255,P:P),"")</f>
        <v>0.96480653327523092</v>
      </c>
      <c r="R255" s="3">
        <f t="shared" si="38"/>
        <v>7.7610171200519704E-2</v>
      </c>
      <c r="S255" s="9">
        <f t="shared" si="39"/>
        <v>12.884909085129085</v>
      </c>
    </row>
    <row r="256" spans="1:19" x14ac:dyDescent="0.25">
      <c r="A256" s="1">
        <v>28</v>
      </c>
      <c r="B256" s="11">
        <v>0.875</v>
      </c>
      <c r="C256" s="1" t="s">
        <v>179</v>
      </c>
      <c r="D256" s="1">
        <v>7</v>
      </c>
      <c r="E256" s="1">
        <v>7</v>
      </c>
      <c r="F256" s="1" t="s">
        <v>279</v>
      </c>
      <c r="G256" s="2">
        <v>27.6252</v>
      </c>
      <c r="H256" s="7">
        <f>1+COUNTIFS(A:A,A256,O:O,"&lt;"&amp;O256)</f>
        <v>7</v>
      </c>
      <c r="I256" s="2">
        <f>AVERAGEIF(A:A,A256,G:G)</f>
        <v>52.068620833333313</v>
      </c>
      <c r="J256" s="2">
        <f t="shared" si="32"/>
        <v>-24.443420833333313</v>
      </c>
      <c r="K256" s="2">
        <f t="shared" si="33"/>
        <v>65.556579166666694</v>
      </c>
      <c r="L256" s="2">
        <f t="shared" si="34"/>
        <v>51.08008779820112</v>
      </c>
      <c r="M256" s="2">
        <f>SUMIF(A:A,A256,L:L)</f>
        <v>2570.9666089427956</v>
      </c>
      <c r="N256" s="3">
        <f t="shared" si="35"/>
        <v>1.9868047924280787E-2</v>
      </c>
      <c r="O256" s="8">
        <f t="shared" si="36"/>
        <v>50.332071062597834</v>
      </c>
      <c r="P256" s="3" t="str">
        <f t="shared" si="37"/>
        <v/>
      </c>
      <c r="Q256" s="3" t="str">
        <f>IF(ISNUMBER(P256),SUMIF(A:A,A256,P:P),"")</f>
        <v/>
      </c>
      <c r="R256" s="3" t="str">
        <f t="shared" si="38"/>
        <v/>
      </c>
      <c r="S256" s="9" t="str">
        <f t="shared" si="39"/>
        <v/>
      </c>
    </row>
    <row r="257" spans="1:19" x14ac:dyDescent="0.25">
      <c r="A257" s="1">
        <v>28</v>
      </c>
      <c r="B257" s="11">
        <v>0.875</v>
      </c>
      <c r="C257" s="1" t="s">
        <v>179</v>
      </c>
      <c r="D257" s="1">
        <v>7</v>
      </c>
      <c r="E257" s="1">
        <v>8</v>
      </c>
      <c r="F257" s="1" t="s">
        <v>280</v>
      </c>
      <c r="G257" s="2">
        <v>23.2985333333333</v>
      </c>
      <c r="H257" s="7">
        <f>1+COUNTIFS(A:A,A257,O:O,"&lt;"&amp;O257)</f>
        <v>8</v>
      </c>
      <c r="I257" s="2">
        <f>AVERAGEIF(A:A,A257,G:G)</f>
        <v>52.068620833333313</v>
      </c>
      <c r="J257" s="2">
        <f t="shared" si="32"/>
        <v>-28.770087500000013</v>
      </c>
      <c r="K257" s="2">
        <f t="shared" si="33"/>
        <v>61.229912499999983</v>
      </c>
      <c r="L257" s="2">
        <f t="shared" si="34"/>
        <v>39.401140004118957</v>
      </c>
      <c r="M257" s="2">
        <f>SUMIF(A:A,A257,L:L)</f>
        <v>2570.9666089427956</v>
      </c>
      <c r="N257" s="3">
        <f t="shared" si="35"/>
        <v>1.5325418800488062E-2</v>
      </c>
      <c r="O257" s="8">
        <f t="shared" si="36"/>
        <v>65.251071635846813</v>
      </c>
      <c r="P257" s="3" t="str">
        <f t="shared" si="37"/>
        <v/>
      </c>
      <c r="Q257" s="3" t="str">
        <f>IF(ISNUMBER(P257),SUMIF(A:A,A257,P:P),"")</f>
        <v/>
      </c>
      <c r="R257" s="3" t="str">
        <f t="shared" si="38"/>
        <v/>
      </c>
      <c r="S257" s="9" t="str">
        <f t="shared" si="39"/>
        <v/>
      </c>
    </row>
    <row r="258" spans="1:19" x14ac:dyDescent="0.25">
      <c r="A258" s="1">
        <v>29</v>
      </c>
      <c r="B258" s="11">
        <v>0.89583333333333337</v>
      </c>
      <c r="C258" s="1" t="s">
        <v>179</v>
      </c>
      <c r="D258" s="1">
        <v>8</v>
      </c>
      <c r="E258" s="1">
        <v>5</v>
      </c>
      <c r="F258" s="1" t="s">
        <v>284</v>
      </c>
      <c r="G258" s="2">
        <v>82.754799999999989</v>
      </c>
      <c r="H258" s="7">
        <f>1+COUNTIFS(A:A,A258,O:O,"&lt;"&amp;O258)</f>
        <v>1</v>
      </c>
      <c r="I258" s="2">
        <f>AVERAGEIF(A:A,A258,G:G)</f>
        <v>50.949687878787863</v>
      </c>
      <c r="J258" s="2">
        <f t="shared" si="32"/>
        <v>31.805112121212126</v>
      </c>
      <c r="K258" s="2">
        <f t="shared" si="33"/>
        <v>121.80511212121212</v>
      </c>
      <c r="L258" s="2">
        <f t="shared" si="34"/>
        <v>1492.6475886907219</v>
      </c>
      <c r="M258" s="2">
        <f>SUMIF(A:A,A258,L:L)</f>
        <v>3817.6125418582515</v>
      </c>
      <c r="N258" s="3">
        <f t="shared" si="35"/>
        <v>0.39098980641030812</v>
      </c>
      <c r="O258" s="8">
        <f t="shared" si="36"/>
        <v>2.5576114354004189</v>
      </c>
      <c r="P258" s="3">
        <f t="shared" si="37"/>
        <v>0.39098980641030812</v>
      </c>
      <c r="Q258" s="3">
        <f>IF(ISNUMBER(P258),SUMIF(A:A,A258,P:P),"")</f>
        <v>0.80172946229068665</v>
      </c>
      <c r="R258" s="3">
        <f t="shared" si="38"/>
        <v>0.48768297137687722</v>
      </c>
      <c r="S258" s="9">
        <f t="shared" si="39"/>
        <v>2.0505124408520889</v>
      </c>
    </row>
    <row r="259" spans="1:19" x14ac:dyDescent="0.25">
      <c r="A259" s="1">
        <v>29</v>
      </c>
      <c r="B259" s="11">
        <v>0.89583333333333337</v>
      </c>
      <c r="C259" s="1" t="s">
        <v>179</v>
      </c>
      <c r="D259" s="1">
        <v>8</v>
      </c>
      <c r="E259" s="1">
        <v>10</v>
      </c>
      <c r="F259" s="1" t="s">
        <v>289</v>
      </c>
      <c r="G259" s="2">
        <v>67.037000000000006</v>
      </c>
      <c r="H259" s="7">
        <f>1+COUNTIFS(A:A,A259,O:O,"&lt;"&amp;O259)</f>
        <v>2</v>
      </c>
      <c r="I259" s="2">
        <f>AVERAGEIF(A:A,A259,G:G)</f>
        <v>50.949687878787863</v>
      </c>
      <c r="J259" s="2">
        <f t="shared" si="32"/>
        <v>16.087312121212143</v>
      </c>
      <c r="K259" s="2">
        <f t="shared" si="33"/>
        <v>106.08731212121214</v>
      </c>
      <c r="L259" s="2">
        <f t="shared" si="34"/>
        <v>581.28357999819298</v>
      </c>
      <c r="M259" s="2">
        <f>SUMIF(A:A,A259,L:L)</f>
        <v>3817.6125418582515</v>
      </c>
      <c r="N259" s="3">
        <f t="shared" si="35"/>
        <v>0.15226363954558073</v>
      </c>
      <c r="O259" s="8">
        <f t="shared" si="36"/>
        <v>6.5675561347700873</v>
      </c>
      <c r="P259" s="3">
        <f t="shared" si="37"/>
        <v>0.15226363954558073</v>
      </c>
      <c r="Q259" s="3">
        <f>IF(ISNUMBER(P259),SUMIF(A:A,A259,P:P),"")</f>
        <v>0.80172946229068665</v>
      </c>
      <c r="R259" s="3">
        <f t="shared" si="38"/>
        <v>0.18991897729507889</v>
      </c>
      <c r="S259" s="9">
        <f t="shared" si="39"/>
        <v>5.2654032484931221</v>
      </c>
    </row>
    <row r="260" spans="1:19" x14ac:dyDescent="0.25">
      <c r="A260" s="1">
        <v>29</v>
      </c>
      <c r="B260" s="11">
        <v>0.89583333333333337</v>
      </c>
      <c r="C260" s="1" t="s">
        <v>179</v>
      </c>
      <c r="D260" s="1">
        <v>8</v>
      </c>
      <c r="E260" s="1">
        <v>2</v>
      </c>
      <c r="F260" s="1" t="s">
        <v>281</v>
      </c>
      <c r="G260" s="2">
        <v>58.479133333333301</v>
      </c>
      <c r="H260" s="7">
        <f>1+COUNTIFS(A:A,A260,O:O,"&lt;"&amp;O260)</f>
        <v>3</v>
      </c>
      <c r="I260" s="2">
        <f>AVERAGEIF(A:A,A260,G:G)</f>
        <v>50.949687878787863</v>
      </c>
      <c r="J260" s="2">
        <f t="shared" si="32"/>
        <v>7.5294454545454386</v>
      </c>
      <c r="K260" s="2">
        <f t="shared" si="33"/>
        <v>97.529445454545439</v>
      </c>
      <c r="L260" s="2">
        <f t="shared" si="34"/>
        <v>347.84839116375542</v>
      </c>
      <c r="M260" s="2">
        <f>SUMIF(A:A,A260,L:L)</f>
        <v>3817.6125418582515</v>
      </c>
      <c r="N260" s="3">
        <f t="shared" si="35"/>
        <v>9.1116735223852136E-2</v>
      </c>
      <c r="O260" s="8">
        <f t="shared" si="36"/>
        <v>10.974932294745175</v>
      </c>
      <c r="P260" s="3">
        <f t="shared" si="37"/>
        <v>9.1116735223852136E-2</v>
      </c>
      <c r="Q260" s="3">
        <f>IF(ISNUMBER(P260),SUMIF(A:A,A260,P:P),"")</f>
        <v>0.80172946229068665</v>
      </c>
      <c r="R260" s="3">
        <f t="shared" si="38"/>
        <v>0.1136502268028358</v>
      </c>
      <c r="S260" s="9">
        <f t="shared" si="39"/>
        <v>8.7989265673427415</v>
      </c>
    </row>
    <row r="261" spans="1:19" x14ac:dyDescent="0.25">
      <c r="A261" s="1">
        <v>29</v>
      </c>
      <c r="B261" s="11">
        <v>0.89583333333333337</v>
      </c>
      <c r="C261" s="1" t="s">
        <v>179</v>
      </c>
      <c r="D261" s="1">
        <v>8</v>
      </c>
      <c r="E261" s="1">
        <v>8</v>
      </c>
      <c r="F261" s="1" t="s">
        <v>287</v>
      </c>
      <c r="G261" s="2">
        <v>57.856766666666701</v>
      </c>
      <c r="H261" s="7">
        <f>1+COUNTIFS(A:A,A261,O:O,"&lt;"&amp;O261)</f>
        <v>4</v>
      </c>
      <c r="I261" s="2">
        <f>AVERAGEIF(A:A,A261,G:G)</f>
        <v>50.949687878787863</v>
      </c>
      <c r="J261" s="2">
        <f t="shared" si="32"/>
        <v>6.907078787878838</v>
      </c>
      <c r="K261" s="2">
        <f t="shared" si="33"/>
        <v>96.907078787878845</v>
      </c>
      <c r="L261" s="2">
        <f t="shared" si="34"/>
        <v>335.09856997367535</v>
      </c>
      <c r="M261" s="2">
        <f>SUMIF(A:A,A261,L:L)</f>
        <v>3817.6125418582515</v>
      </c>
      <c r="N261" s="3">
        <f t="shared" si="35"/>
        <v>8.7776998398733153E-2</v>
      </c>
      <c r="O261" s="8">
        <f t="shared" si="36"/>
        <v>11.392506217374056</v>
      </c>
      <c r="P261" s="3">
        <f t="shared" si="37"/>
        <v>8.7776998398733153E-2</v>
      </c>
      <c r="Q261" s="3">
        <f>IF(ISNUMBER(P261),SUMIF(A:A,A261,P:P),"")</f>
        <v>0.80172946229068665</v>
      </c>
      <c r="R261" s="3">
        <f t="shared" si="38"/>
        <v>0.10948456122335623</v>
      </c>
      <c r="S261" s="9">
        <f t="shared" si="39"/>
        <v>9.133707883798607</v>
      </c>
    </row>
    <row r="262" spans="1:19" x14ac:dyDescent="0.25">
      <c r="A262" s="1">
        <v>29</v>
      </c>
      <c r="B262" s="11">
        <v>0.89583333333333337</v>
      </c>
      <c r="C262" s="1" t="s">
        <v>179</v>
      </c>
      <c r="D262" s="1">
        <v>8</v>
      </c>
      <c r="E262" s="1">
        <v>4</v>
      </c>
      <c r="F262" s="1" t="s">
        <v>283</v>
      </c>
      <c r="G262" s="2">
        <v>56.223299999999995</v>
      </c>
      <c r="H262" s="7">
        <f>1+COUNTIFS(A:A,A262,O:O,"&lt;"&amp;O262)</f>
        <v>5</v>
      </c>
      <c r="I262" s="2">
        <f>AVERAGEIF(A:A,A262,G:G)</f>
        <v>50.949687878787863</v>
      </c>
      <c r="J262" s="2">
        <f t="shared" si="32"/>
        <v>5.2736121212121319</v>
      </c>
      <c r="K262" s="2">
        <f t="shared" si="33"/>
        <v>95.273612121212125</v>
      </c>
      <c r="L262" s="2">
        <f t="shared" si="34"/>
        <v>303.81432059185141</v>
      </c>
      <c r="M262" s="2">
        <f>SUMIF(A:A,A262,L:L)</f>
        <v>3817.6125418582515</v>
      </c>
      <c r="N262" s="3">
        <f t="shared" si="35"/>
        <v>7.958228271221246E-2</v>
      </c>
      <c r="O262" s="8">
        <f t="shared" si="36"/>
        <v>12.565610911366116</v>
      </c>
      <c r="P262" s="3">
        <f t="shared" si="37"/>
        <v>7.958228271221246E-2</v>
      </c>
      <c r="Q262" s="3">
        <f>IF(ISNUMBER(P262),SUMIF(A:A,A262,P:P),"")</f>
        <v>0.80172946229068665</v>
      </c>
      <c r="R262" s="3">
        <f t="shared" si="38"/>
        <v>9.9263263301851756E-2</v>
      </c>
      <c r="S262" s="9">
        <f t="shared" si="39"/>
        <v>10.074220479323543</v>
      </c>
    </row>
    <row r="263" spans="1:19" x14ac:dyDescent="0.25">
      <c r="A263" s="1">
        <v>29</v>
      </c>
      <c r="B263" s="11">
        <v>0.89583333333333337</v>
      </c>
      <c r="C263" s="1" t="s">
        <v>179</v>
      </c>
      <c r="D263" s="1">
        <v>8</v>
      </c>
      <c r="E263" s="1">
        <v>12</v>
      </c>
      <c r="F263" s="1" t="s">
        <v>20</v>
      </c>
      <c r="G263" s="2">
        <v>46.759299999999996</v>
      </c>
      <c r="H263" s="7">
        <f>1+COUNTIFS(A:A,A263,O:O,"&lt;"&amp;O263)</f>
        <v>6</v>
      </c>
      <c r="I263" s="2">
        <f>AVERAGEIF(A:A,A263,G:G)</f>
        <v>50.949687878787863</v>
      </c>
      <c r="J263" s="2">
        <f t="shared" si="32"/>
        <v>-4.1903878787878668</v>
      </c>
      <c r="K263" s="2">
        <f t="shared" si="33"/>
        <v>85.809612121212126</v>
      </c>
      <c r="L263" s="2">
        <f t="shared" si="34"/>
        <v>172.18624784422389</v>
      </c>
      <c r="M263" s="2">
        <f>SUMIF(A:A,A263,L:L)</f>
        <v>3817.6125418582515</v>
      </c>
      <c r="N263" s="3">
        <f t="shared" si="35"/>
        <v>4.5103122948252611E-2</v>
      </c>
      <c r="O263" s="8">
        <f t="shared" si="36"/>
        <v>22.171413743285864</v>
      </c>
      <c r="P263" s="3" t="str">
        <f t="shared" si="37"/>
        <v/>
      </c>
      <c r="Q263" s="3" t="str">
        <f>IF(ISNUMBER(P263),SUMIF(A:A,A263,P:P),"")</f>
        <v/>
      </c>
      <c r="R263" s="3" t="str">
        <f t="shared" si="38"/>
        <v/>
      </c>
      <c r="S263" s="9" t="str">
        <f t="shared" si="39"/>
        <v/>
      </c>
    </row>
    <row r="264" spans="1:19" x14ac:dyDescent="0.25">
      <c r="A264" s="1">
        <v>29</v>
      </c>
      <c r="B264" s="11">
        <v>0.89583333333333337</v>
      </c>
      <c r="C264" s="1" t="s">
        <v>179</v>
      </c>
      <c r="D264" s="1">
        <v>8</v>
      </c>
      <c r="E264" s="1">
        <v>7</v>
      </c>
      <c r="F264" s="1" t="s">
        <v>286</v>
      </c>
      <c r="G264" s="2">
        <v>46.500799999999998</v>
      </c>
      <c r="H264" s="7">
        <f>1+COUNTIFS(A:A,A264,O:O,"&lt;"&amp;O264)</f>
        <v>7</v>
      </c>
      <c r="I264" s="2">
        <f>AVERAGEIF(A:A,A264,G:G)</f>
        <v>50.949687878787863</v>
      </c>
      <c r="J264" s="2">
        <f t="shared" si="32"/>
        <v>-4.4488878787878647</v>
      </c>
      <c r="K264" s="2">
        <f t="shared" si="33"/>
        <v>85.551112121212128</v>
      </c>
      <c r="L264" s="2">
        <f t="shared" si="34"/>
        <v>169.53624305090403</v>
      </c>
      <c r="M264" s="2">
        <f>SUMIF(A:A,A264,L:L)</f>
        <v>3817.6125418582515</v>
      </c>
      <c r="N264" s="3">
        <f t="shared" si="35"/>
        <v>4.4408970578345017E-2</v>
      </c>
      <c r="O264" s="8">
        <f t="shared" si="36"/>
        <v>22.517972990070305</v>
      </c>
      <c r="P264" s="3" t="str">
        <f t="shared" si="37"/>
        <v/>
      </c>
      <c r="Q264" s="3" t="str">
        <f>IF(ISNUMBER(P264),SUMIF(A:A,A264,P:P),"")</f>
        <v/>
      </c>
      <c r="R264" s="3" t="str">
        <f t="shared" si="38"/>
        <v/>
      </c>
      <c r="S264" s="9" t="str">
        <f t="shared" si="39"/>
        <v/>
      </c>
    </row>
    <row r="265" spans="1:19" x14ac:dyDescent="0.25">
      <c r="A265" s="1">
        <v>29</v>
      </c>
      <c r="B265" s="11">
        <v>0.89583333333333337</v>
      </c>
      <c r="C265" s="1" t="s">
        <v>179</v>
      </c>
      <c r="D265" s="1">
        <v>8</v>
      </c>
      <c r="E265" s="1">
        <v>9</v>
      </c>
      <c r="F265" s="1" t="s">
        <v>288</v>
      </c>
      <c r="G265" s="2">
        <v>45.889566666666596</v>
      </c>
      <c r="H265" s="7">
        <f>1+COUNTIFS(A:A,A265,O:O,"&lt;"&amp;O265)</f>
        <v>8</v>
      </c>
      <c r="I265" s="2">
        <f>AVERAGEIF(A:A,A265,G:G)</f>
        <v>50.949687878787863</v>
      </c>
      <c r="J265" s="2">
        <f t="shared" si="32"/>
        <v>-5.0601212121212669</v>
      </c>
      <c r="K265" s="2">
        <f t="shared" si="33"/>
        <v>84.93987878787874</v>
      </c>
      <c r="L265" s="2">
        <f t="shared" si="34"/>
        <v>163.43130142568842</v>
      </c>
      <c r="M265" s="2">
        <f>SUMIF(A:A,A265,L:L)</f>
        <v>3817.6125418582515</v>
      </c>
      <c r="N265" s="3">
        <f t="shared" si="35"/>
        <v>4.2809818868139247E-2</v>
      </c>
      <c r="O265" s="8">
        <f t="shared" si="36"/>
        <v>23.359127098391891</v>
      </c>
      <c r="P265" s="3" t="str">
        <f t="shared" si="37"/>
        <v/>
      </c>
      <c r="Q265" s="3" t="str">
        <f>IF(ISNUMBER(P265),SUMIF(A:A,A265,P:P),"")</f>
        <v/>
      </c>
      <c r="R265" s="3" t="str">
        <f t="shared" si="38"/>
        <v/>
      </c>
      <c r="S265" s="9" t="str">
        <f t="shared" si="39"/>
        <v/>
      </c>
    </row>
    <row r="266" spans="1:19" x14ac:dyDescent="0.25">
      <c r="A266" s="1">
        <v>29</v>
      </c>
      <c r="B266" s="11">
        <v>0.89583333333333337</v>
      </c>
      <c r="C266" s="1" t="s">
        <v>179</v>
      </c>
      <c r="D266" s="1">
        <v>8</v>
      </c>
      <c r="E266" s="1">
        <v>11</v>
      </c>
      <c r="F266" s="1" t="s">
        <v>290</v>
      </c>
      <c r="G266" s="2">
        <v>43.122233333333298</v>
      </c>
      <c r="H266" s="7">
        <f>1+COUNTIFS(A:A,A266,O:O,"&lt;"&amp;O266)</f>
        <v>9</v>
      </c>
      <c r="I266" s="2">
        <f>AVERAGEIF(A:A,A266,G:G)</f>
        <v>50.949687878787863</v>
      </c>
      <c r="J266" s="2">
        <f t="shared" si="32"/>
        <v>-7.8274545454545645</v>
      </c>
      <c r="K266" s="2">
        <f t="shared" si="33"/>
        <v>82.172545454545428</v>
      </c>
      <c r="L266" s="2">
        <f t="shared" si="34"/>
        <v>138.42833117731095</v>
      </c>
      <c r="M266" s="2">
        <f>SUMIF(A:A,A266,L:L)</f>
        <v>3817.6125418582515</v>
      </c>
      <c r="N266" s="3">
        <f t="shared" si="35"/>
        <v>3.6260445411762487E-2</v>
      </c>
      <c r="O266" s="8">
        <f t="shared" si="36"/>
        <v>27.578260240444013</v>
      </c>
      <c r="P266" s="3" t="str">
        <f t="shared" si="37"/>
        <v/>
      </c>
      <c r="Q266" s="3" t="str">
        <f>IF(ISNUMBER(P266),SUMIF(A:A,A266,P:P),"")</f>
        <v/>
      </c>
      <c r="R266" s="3" t="str">
        <f t="shared" si="38"/>
        <v/>
      </c>
      <c r="S266" s="9" t="str">
        <f t="shared" si="39"/>
        <v/>
      </c>
    </row>
    <row r="267" spans="1:19" x14ac:dyDescent="0.25">
      <c r="A267" s="1">
        <v>29</v>
      </c>
      <c r="B267" s="11">
        <v>0.89583333333333337</v>
      </c>
      <c r="C267" s="1" t="s">
        <v>179</v>
      </c>
      <c r="D267" s="1">
        <v>8</v>
      </c>
      <c r="E267" s="1">
        <v>6</v>
      </c>
      <c r="F267" s="1" t="s">
        <v>285</v>
      </c>
      <c r="G267" s="2">
        <v>31.213800000000003</v>
      </c>
      <c r="H267" s="7">
        <f>1+COUNTIFS(A:A,A267,O:O,"&lt;"&amp;O267)</f>
        <v>10</v>
      </c>
      <c r="I267" s="2">
        <f>AVERAGEIF(A:A,A267,G:G)</f>
        <v>50.949687878787863</v>
      </c>
      <c r="J267" s="2">
        <f t="shared" si="32"/>
        <v>-19.73588787878786</v>
      </c>
      <c r="K267" s="2">
        <f t="shared" si="33"/>
        <v>70.264112121212136</v>
      </c>
      <c r="L267" s="2">
        <f t="shared" si="34"/>
        <v>67.75150864079697</v>
      </c>
      <c r="M267" s="2">
        <f>SUMIF(A:A,A267,L:L)</f>
        <v>3817.6125418582515</v>
      </c>
      <c r="N267" s="3">
        <f t="shared" si="35"/>
        <v>1.7747088762396619E-2</v>
      </c>
      <c r="O267" s="8">
        <f t="shared" si="36"/>
        <v>56.3472698755442</v>
      </c>
      <c r="P267" s="3" t="str">
        <f t="shared" si="37"/>
        <v/>
      </c>
      <c r="Q267" s="3" t="str">
        <f>IF(ISNUMBER(P267),SUMIF(A:A,A267,P:P),"")</f>
        <v/>
      </c>
      <c r="R267" s="3" t="str">
        <f t="shared" si="38"/>
        <v/>
      </c>
      <c r="S267" s="9" t="str">
        <f t="shared" si="39"/>
        <v/>
      </c>
    </row>
    <row r="268" spans="1:19" x14ac:dyDescent="0.25">
      <c r="A268" s="1">
        <v>29</v>
      </c>
      <c r="B268" s="11">
        <v>0.89583333333333337</v>
      </c>
      <c r="C268" s="1" t="s">
        <v>179</v>
      </c>
      <c r="D268" s="1">
        <v>8</v>
      </c>
      <c r="E268" s="1">
        <v>3</v>
      </c>
      <c r="F268" s="1" t="s">
        <v>282</v>
      </c>
      <c r="G268" s="2">
        <v>24.609866666666701</v>
      </c>
      <c r="H268" s="7">
        <f>1+COUNTIFS(A:A,A268,O:O,"&lt;"&amp;O268)</f>
        <v>11</v>
      </c>
      <c r="I268" s="2">
        <f>AVERAGEIF(A:A,A268,G:G)</f>
        <v>50.949687878787863</v>
      </c>
      <c r="J268" s="2">
        <f t="shared" si="32"/>
        <v>-26.339821212121162</v>
      </c>
      <c r="K268" s="2">
        <f t="shared" si="33"/>
        <v>63.660178787878834</v>
      </c>
      <c r="L268" s="2">
        <f t="shared" si="34"/>
        <v>45.58645930112948</v>
      </c>
      <c r="M268" s="2">
        <f>SUMIF(A:A,A268,L:L)</f>
        <v>3817.6125418582515</v>
      </c>
      <c r="N268" s="3">
        <f t="shared" si="35"/>
        <v>1.1941091140417286E-2</v>
      </c>
      <c r="O268" s="8">
        <f t="shared" si="36"/>
        <v>83.744440791953835</v>
      </c>
      <c r="P268" s="3" t="str">
        <f t="shared" si="37"/>
        <v/>
      </c>
      <c r="Q268" s="3" t="str">
        <f>IF(ISNUMBER(P268),SUMIF(A:A,A268,P:P),"")</f>
        <v/>
      </c>
      <c r="R268" s="3" t="str">
        <f t="shared" si="38"/>
        <v/>
      </c>
      <c r="S268" s="9" t="str">
        <f t="shared" si="39"/>
        <v/>
      </c>
    </row>
  </sheetData>
  <autoFilter ref="A1:S74"/>
  <sortState ref="A2:T286">
    <sortCondition ref="B2:B286"/>
    <sortCondition ref="H2:H286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3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2017-09-05T11:00:33Z</cp:lastPrinted>
  <dcterms:created xsi:type="dcterms:W3CDTF">2016-03-11T05:58:01Z</dcterms:created>
  <dcterms:modified xsi:type="dcterms:W3CDTF">2018-02-01T00:00:23Z</dcterms:modified>
</cp:coreProperties>
</file>