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Febr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PRICES!$A$1:$S$68</definedName>
  </definedNames>
  <calcPr calcId="152511"/>
</workbook>
</file>

<file path=xl/calcChain.xml><?xml version="1.0" encoding="utf-8"?>
<calcChain xmlns="http://schemas.openxmlformats.org/spreadsheetml/2006/main">
  <c r="I230" i="1" l="1"/>
  <c r="J230" i="1" s="1"/>
  <c r="K230" i="1" s="1"/>
  <c r="L230" i="1" s="1"/>
  <c r="I238" i="1"/>
  <c r="J238" i="1" s="1"/>
  <c r="K238" i="1" s="1"/>
  <c r="L238" i="1" s="1"/>
  <c r="I236" i="1"/>
  <c r="J236" i="1" s="1"/>
  <c r="K236" i="1" s="1"/>
  <c r="L236" i="1" s="1"/>
  <c r="I234" i="1"/>
  <c r="J234" i="1" s="1"/>
  <c r="K234" i="1" s="1"/>
  <c r="L234" i="1" s="1"/>
  <c r="I239" i="1"/>
  <c r="J239" i="1" s="1"/>
  <c r="K239" i="1" s="1"/>
  <c r="L239" i="1" s="1"/>
  <c r="I240" i="1"/>
  <c r="J240" i="1" s="1"/>
  <c r="K240" i="1" s="1"/>
  <c r="L240" i="1" s="1"/>
  <c r="I241" i="1"/>
  <c r="J241" i="1" s="1"/>
  <c r="K241" i="1" s="1"/>
  <c r="L241" i="1" s="1"/>
  <c r="I243" i="1"/>
  <c r="J243" i="1" s="1"/>
  <c r="K243" i="1" s="1"/>
  <c r="L243" i="1" s="1"/>
  <c r="I242" i="1"/>
  <c r="J242" i="1" s="1"/>
  <c r="K242" i="1" s="1"/>
  <c r="L242" i="1" s="1"/>
  <c r="I251" i="1"/>
  <c r="J251" i="1" s="1"/>
  <c r="K251" i="1" s="1"/>
  <c r="L251" i="1" s="1"/>
  <c r="I244" i="1"/>
  <c r="J244" i="1" s="1"/>
  <c r="K244" i="1" s="1"/>
  <c r="L244" i="1" s="1"/>
  <c r="I246" i="1"/>
  <c r="J246" i="1" s="1"/>
  <c r="K246" i="1" s="1"/>
  <c r="L246" i="1" s="1"/>
  <c r="I248" i="1"/>
  <c r="J248" i="1" s="1"/>
  <c r="K248" i="1" s="1"/>
  <c r="L248" i="1" s="1"/>
  <c r="I250" i="1"/>
  <c r="J250" i="1" s="1"/>
  <c r="K250" i="1" s="1"/>
  <c r="L250" i="1" s="1"/>
  <c r="I247" i="1"/>
  <c r="J247" i="1" s="1"/>
  <c r="K247" i="1" s="1"/>
  <c r="L247" i="1" s="1"/>
  <c r="I249" i="1"/>
  <c r="J249" i="1" s="1"/>
  <c r="K249" i="1" s="1"/>
  <c r="L249" i="1" s="1"/>
  <c r="I245" i="1"/>
  <c r="J245" i="1" s="1"/>
  <c r="K245" i="1" s="1"/>
  <c r="L245" i="1" s="1"/>
  <c r="I252" i="1"/>
  <c r="J252" i="1" s="1"/>
  <c r="K252" i="1" s="1"/>
  <c r="L252" i="1" s="1"/>
  <c r="I253" i="1"/>
  <c r="J253" i="1" s="1"/>
  <c r="K253" i="1" s="1"/>
  <c r="L253" i="1" s="1"/>
  <c r="I255" i="1"/>
  <c r="J255" i="1" s="1"/>
  <c r="K255" i="1" s="1"/>
  <c r="L255" i="1" s="1"/>
  <c r="I257" i="1"/>
  <c r="J257" i="1" s="1"/>
  <c r="K257" i="1" s="1"/>
  <c r="L257" i="1" s="1"/>
  <c r="I256" i="1"/>
  <c r="J256" i="1" s="1"/>
  <c r="K256" i="1" s="1"/>
  <c r="L256" i="1" s="1"/>
  <c r="I254" i="1"/>
  <c r="J254" i="1" s="1"/>
  <c r="K254" i="1" s="1"/>
  <c r="L254" i="1" s="1"/>
  <c r="I260" i="1"/>
  <c r="J260" i="1" s="1"/>
  <c r="K260" i="1" s="1"/>
  <c r="L260" i="1" s="1"/>
  <c r="I259" i="1"/>
  <c r="J259" i="1" s="1"/>
  <c r="K259" i="1" s="1"/>
  <c r="L259" i="1" s="1"/>
  <c r="I258" i="1"/>
  <c r="J258" i="1" s="1"/>
  <c r="K258" i="1" s="1"/>
  <c r="L258" i="1" s="1"/>
  <c r="I261" i="1"/>
  <c r="J261" i="1" s="1"/>
  <c r="K261" i="1" s="1"/>
  <c r="L261" i="1" s="1"/>
  <c r="I263" i="1"/>
  <c r="J263" i="1" s="1"/>
  <c r="K263" i="1" s="1"/>
  <c r="L263" i="1" s="1"/>
  <c r="I262" i="1"/>
  <c r="J262" i="1" s="1"/>
  <c r="K262" i="1" s="1"/>
  <c r="L262" i="1" s="1"/>
  <c r="I266" i="1"/>
  <c r="J266" i="1" s="1"/>
  <c r="K266" i="1" s="1"/>
  <c r="L266" i="1" s="1"/>
  <c r="I267" i="1"/>
  <c r="J267" i="1" s="1"/>
  <c r="K267" i="1" s="1"/>
  <c r="L267" i="1" s="1"/>
  <c r="I265" i="1"/>
  <c r="J265" i="1" s="1"/>
  <c r="K265" i="1" s="1"/>
  <c r="L265" i="1" s="1"/>
  <c r="I264" i="1"/>
  <c r="J264" i="1" s="1"/>
  <c r="K264" i="1" s="1"/>
  <c r="L264" i="1" s="1"/>
  <c r="I270" i="1"/>
  <c r="J270" i="1" s="1"/>
  <c r="K270" i="1" s="1"/>
  <c r="L270" i="1" s="1"/>
  <c r="I271" i="1"/>
  <c r="J271" i="1" s="1"/>
  <c r="K271" i="1" s="1"/>
  <c r="L271" i="1" s="1"/>
  <c r="I274" i="1"/>
  <c r="J274" i="1" s="1"/>
  <c r="K274" i="1" s="1"/>
  <c r="L274" i="1" s="1"/>
  <c r="I273" i="1"/>
  <c r="J273" i="1" s="1"/>
  <c r="K273" i="1" s="1"/>
  <c r="L273" i="1" s="1"/>
  <c r="I272" i="1"/>
  <c r="J272" i="1" s="1"/>
  <c r="K272" i="1" s="1"/>
  <c r="L272" i="1" s="1"/>
  <c r="I269" i="1"/>
  <c r="J269" i="1" s="1"/>
  <c r="K269" i="1" s="1"/>
  <c r="L269" i="1" s="1"/>
  <c r="I268" i="1"/>
  <c r="J268" i="1" s="1"/>
  <c r="K268" i="1" s="1"/>
  <c r="L268" i="1" s="1"/>
  <c r="I275" i="1"/>
  <c r="J275" i="1" s="1"/>
  <c r="K275" i="1" s="1"/>
  <c r="L275" i="1" s="1"/>
  <c r="I279" i="1"/>
  <c r="J279" i="1" s="1"/>
  <c r="K279" i="1" s="1"/>
  <c r="L279" i="1" s="1"/>
  <c r="I277" i="1"/>
  <c r="J277" i="1" s="1"/>
  <c r="K277" i="1" s="1"/>
  <c r="L277" i="1" s="1"/>
  <c r="I281" i="1"/>
  <c r="J281" i="1" s="1"/>
  <c r="K281" i="1" s="1"/>
  <c r="L281" i="1" s="1"/>
  <c r="I276" i="1"/>
  <c r="J276" i="1" s="1"/>
  <c r="K276" i="1" s="1"/>
  <c r="L276" i="1" s="1"/>
  <c r="I282" i="1"/>
  <c r="J282" i="1" s="1"/>
  <c r="K282" i="1" s="1"/>
  <c r="L282" i="1" s="1"/>
  <c r="I280" i="1"/>
  <c r="J280" i="1" s="1"/>
  <c r="K280" i="1" s="1"/>
  <c r="L280" i="1" s="1"/>
  <c r="I278" i="1"/>
  <c r="J278" i="1" s="1"/>
  <c r="K278" i="1" s="1"/>
  <c r="L278" i="1" s="1"/>
  <c r="I285" i="1"/>
  <c r="J285" i="1" s="1"/>
  <c r="K285" i="1" s="1"/>
  <c r="L285" i="1" s="1"/>
  <c r="I284" i="1"/>
  <c r="J284" i="1" s="1"/>
  <c r="K284" i="1" s="1"/>
  <c r="L284" i="1" s="1"/>
  <c r="I287" i="1"/>
  <c r="J287" i="1" s="1"/>
  <c r="K287" i="1" s="1"/>
  <c r="L287" i="1" s="1"/>
  <c r="I283" i="1"/>
  <c r="J283" i="1" s="1"/>
  <c r="K283" i="1" s="1"/>
  <c r="L283" i="1" s="1"/>
  <c r="I288" i="1"/>
  <c r="J288" i="1" s="1"/>
  <c r="K288" i="1" s="1"/>
  <c r="L288" i="1" s="1"/>
  <c r="I286" i="1"/>
  <c r="J286" i="1" s="1"/>
  <c r="K286" i="1" s="1"/>
  <c r="L286" i="1" s="1"/>
  <c r="I289" i="1"/>
  <c r="J289" i="1" s="1"/>
  <c r="K289" i="1" s="1"/>
  <c r="L289" i="1" s="1"/>
  <c r="M260" i="1" l="1"/>
  <c r="M258" i="1"/>
  <c r="N258" i="1" s="1"/>
  <c r="O258" i="1" s="1"/>
  <c r="M255" i="1"/>
  <c r="N255" i="1" s="1"/>
  <c r="O255" i="1" s="1"/>
  <c r="M256" i="1"/>
  <c r="N256" i="1" s="1"/>
  <c r="O256" i="1" s="1"/>
  <c r="M252" i="1"/>
  <c r="N252" i="1" s="1"/>
  <c r="O252" i="1" s="1"/>
  <c r="M254" i="1"/>
  <c r="N254" i="1" s="1"/>
  <c r="O254" i="1" s="1"/>
  <c r="M259" i="1"/>
  <c r="N259" i="1" s="1"/>
  <c r="O259" i="1" s="1"/>
  <c r="M245" i="1"/>
  <c r="N245" i="1" s="1"/>
  <c r="O245" i="1" s="1"/>
  <c r="M253" i="1"/>
  <c r="N253" i="1" s="1"/>
  <c r="O253" i="1" s="1"/>
  <c r="M257" i="1"/>
  <c r="N257" i="1" s="1"/>
  <c r="O257" i="1" s="1"/>
  <c r="M274" i="1"/>
  <c r="N274" i="1" s="1"/>
  <c r="O274" i="1" s="1"/>
  <c r="M261" i="1"/>
  <c r="N261" i="1" s="1"/>
  <c r="O261" i="1" s="1"/>
  <c r="M285" i="1"/>
  <c r="N285" i="1" s="1"/>
  <c r="O285" i="1" s="1"/>
  <c r="M279" i="1"/>
  <c r="N279" i="1" s="1"/>
  <c r="O279" i="1" s="1"/>
  <c r="M264" i="1"/>
  <c r="N264" i="1" s="1"/>
  <c r="O264" i="1" s="1"/>
  <c r="M287" i="1"/>
  <c r="N287" i="1" s="1"/>
  <c r="O287" i="1" s="1"/>
  <c r="M246" i="1"/>
  <c r="N246" i="1" s="1"/>
  <c r="O246" i="1" s="1"/>
  <c r="M239" i="1"/>
  <c r="N239" i="1" s="1"/>
  <c r="O239" i="1" s="1"/>
  <c r="M249" i="1"/>
  <c r="N249" i="1" s="1"/>
  <c r="O249" i="1" s="1"/>
  <c r="M247" i="1"/>
  <c r="N247" i="1" s="1"/>
  <c r="O247" i="1" s="1"/>
  <c r="M269" i="1"/>
  <c r="N269" i="1" s="1"/>
  <c r="O269" i="1" s="1"/>
  <c r="M268" i="1"/>
  <c r="N268" i="1" s="1"/>
  <c r="O268" i="1" s="1"/>
  <c r="M276" i="1"/>
  <c r="N276" i="1" s="1"/>
  <c r="O276" i="1" s="1"/>
  <c r="M277" i="1"/>
  <c r="N277" i="1" s="1"/>
  <c r="O277" i="1" s="1"/>
  <c r="M281" i="1"/>
  <c r="N281" i="1" s="1"/>
  <c r="O281" i="1" s="1"/>
  <c r="M280" i="1"/>
  <c r="N280" i="1" s="1"/>
  <c r="O280" i="1" s="1"/>
  <c r="M275" i="1"/>
  <c r="N275" i="1" s="1"/>
  <c r="O275" i="1" s="1"/>
  <c r="M271" i="1"/>
  <c r="N271" i="1" s="1"/>
  <c r="O271" i="1" s="1"/>
  <c r="M267" i="1"/>
  <c r="N267" i="1" s="1"/>
  <c r="O267" i="1" s="1"/>
  <c r="M283" i="1"/>
  <c r="N283" i="1" s="1"/>
  <c r="O283" i="1" s="1"/>
  <c r="M289" i="1"/>
  <c r="N289" i="1" s="1"/>
  <c r="O289" i="1" s="1"/>
  <c r="M278" i="1"/>
  <c r="N278" i="1" s="1"/>
  <c r="O278" i="1" s="1"/>
  <c r="M288" i="1"/>
  <c r="N288" i="1" s="1"/>
  <c r="O288" i="1" s="1"/>
  <c r="M284" i="1"/>
  <c r="N284" i="1" s="1"/>
  <c r="O284" i="1" s="1"/>
  <c r="M286" i="1"/>
  <c r="N286" i="1" s="1"/>
  <c r="O286" i="1" s="1"/>
  <c r="M282" i="1"/>
  <c r="N282" i="1" s="1"/>
  <c r="O282" i="1" s="1"/>
  <c r="M272" i="1"/>
  <c r="N272" i="1" s="1"/>
  <c r="O272" i="1" s="1"/>
  <c r="M244" i="1"/>
  <c r="N244" i="1" s="1"/>
  <c r="O244" i="1" s="1"/>
  <c r="M241" i="1"/>
  <c r="N241" i="1" s="1"/>
  <c r="O241" i="1" s="1"/>
  <c r="M242" i="1"/>
  <c r="N242" i="1" s="1"/>
  <c r="O242" i="1" s="1"/>
  <c r="M243" i="1"/>
  <c r="N243" i="1" s="1"/>
  <c r="O243" i="1" s="1"/>
  <c r="M251" i="1"/>
  <c r="N251" i="1" s="1"/>
  <c r="O251" i="1" s="1"/>
  <c r="M240" i="1"/>
  <c r="N240" i="1" s="1"/>
  <c r="O240" i="1" s="1"/>
  <c r="M265" i="1"/>
  <c r="N265" i="1" s="1"/>
  <c r="O265" i="1" s="1"/>
  <c r="M273" i="1"/>
  <c r="N273" i="1" s="1"/>
  <c r="O273" i="1" s="1"/>
  <c r="M262" i="1"/>
  <c r="N262" i="1" s="1"/>
  <c r="O262" i="1" s="1"/>
  <c r="M250" i="1"/>
  <c r="N250" i="1" s="1"/>
  <c r="O250" i="1" s="1"/>
  <c r="M270" i="1"/>
  <c r="N270" i="1" s="1"/>
  <c r="O270" i="1" s="1"/>
  <c r="M266" i="1"/>
  <c r="N266" i="1" s="1"/>
  <c r="O266" i="1" s="1"/>
  <c r="M263" i="1"/>
  <c r="N263" i="1" s="1"/>
  <c r="O263" i="1" s="1"/>
  <c r="N260" i="1"/>
  <c r="O260" i="1" s="1"/>
  <c r="M248" i="1"/>
  <c r="N248" i="1" s="1"/>
  <c r="O248" i="1" s="1"/>
  <c r="I161" i="1"/>
  <c r="J161" i="1" s="1"/>
  <c r="K161" i="1" s="1"/>
  <c r="L161" i="1" s="1"/>
  <c r="I167" i="1"/>
  <c r="J167" i="1" s="1"/>
  <c r="K167" i="1" s="1"/>
  <c r="L167" i="1" s="1"/>
  <c r="I157" i="1"/>
  <c r="J157" i="1" s="1"/>
  <c r="K157" i="1" s="1"/>
  <c r="L157" i="1" s="1"/>
  <c r="I159" i="1"/>
  <c r="J159" i="1" s="1"/>
  <c r="K159" i="1" s="1"/>
  <c r="L159" i="1" s="1"/>
  <c r="I165" i="1"/>
  <c r="J165" i="1" s="1"/>
  <c r="K165" i="1" s="1"/>
  <c r="L165" i="1" s="1"/>
  <c r="I160" i="1"/>
  <c r="J160" i="1" s="1"/>
  <c r="K160" i="1" s="1"/>
  <c r="L160" i="1" s="1"/>
  <c r="I168" i="1"/>
  <c r="J168" i="1" s="1"/>
  <c r="K168" i="1" s="1"/>
  <c r="L168" i="1" s="1"/>
  <c r="I166" i="1"/>
  <c r="J166" i="1" s="1"/>
  <c r="K166" i="1" s="1"/>
  <c r="L166" i="1" s="1"/>
  <c r="I171" i="1"/>
  <c r="J171" i="1" s="1"/>
  <c r="K171" i="1" s="1"/>
  <c r="L171" i="1" s="1"/>
  <c r="I169" i="1"/>
  <c r="J169" i="1" s="1"/>
  <c r="K169" i="1" s="1"/>
  <c r="L169" i="1" s="1"/>
  <c r="I170" i="1"/>
  <c r="J170" i="1" s="1"/>
  <c r="K170" i="1" s="1"/>
  <c r="L170" i="1" s="1"/>
  <c r="I172" i="1"/>
  <c r="J172" i="1" s="1"/>
  <c r="K172" i="1" s="1"/>
  <c r="L172" i="1" s="1"/>
  <c r="I175" i="1"/>
  <c r="J175" i="1" s="1"/>
  <c r="K175" i="1" s="1"/>
  <c r="L175" i="1" s="1"/>
  <c r="I173" i="1"/>
  <c r="J173" i="1" s="1"/>
  <c r="K173" i="1" s="1"/>
  <c r="L173" i="1" s="1"/>
  <c r="I174" i="1"/>
  <c r="J174" i="1" s="1"/>
  <c r="K174" i="1" s="1"/>
  <c r="L174" i="1" s="1"/>
  <c r="I178" i="1"/>
  <c r="J178" i="1" s="1"/>
  <c r="K178" i="1" s="1"/>
  <c r="L178" i="1" s="1"/>
  <c r="I180" i="1"/>
  <c r="J180" i="1" s="1"/>
  <c r="K180" i="1" s="1"/>
  <c r="L180" i="1" s="1"/>
  <c r="I183" i="1"/>
  <c r="J183" i="1" s="1"/>
  <c r="K183" i="1" s="1"/>
  <c r="L183" i="1" s="1"/>
  <c r="I182" i="1"/>
  <c r="J182" i="1" s="1"/>
  <c r="K182" i="1" s="1"/>
  <c r="L182" i="1" s="1"/>
  <c r="I179" i="1"/>
  <c r="J179" i="1" s="1"/>
  <c r="K179" i="1" s="1"/>
  <c r="L179" i="1" s="1"/>
  <c r="I181" i="1"/>
  <c r="J181" i="1" s="1"/>
  <c r="K181" i="1" s="1"/>
  <c r="L181" i="1" s="1"/>
  <c r="I176" i="1"/>
  <c r="J176" i="1" s="1"/>
  <c r="K176" i="1" s="1"/>
  <c r="L176" i="1" s="1"/>
  <c r="I177" i="1"/>
  <c r="J177" i="1" s="1"/>
  <c r="K177" i="1" s="1"/>
  <c r="L177" i="1" s="1"/>
  <c r="I184" i="1"/>
  <c r="J184" i="1" s="1"/>
  <c r="K184" i="1" s="1"/>
  <c r="L184" i="1" s="1"/>
  <c r="I185" i="1"/>
  <c r="J185" i="1" s="1"/>
  <c r="K185" i="1" s="1"/>
  <c r="L185" i="1" s="1"/>
  <c r="I189" i="1"/>
  <c r="J189" i="1" s="1"/>
  <c r="K189" i="1" s="1"/>
  <c r="L189" i="1" s="1"/>
  <c r="I188" i="1"/>
  <c r="J188" i="1" s="1"/>
  <c r="K188" i="1" s="1"/>
  <c r="L188" i="1" s="1"/>
  <c r="I186" i="1"/>
  <c r="J186" i="1" s="1"/>
  <c r="K186" i="1" s="1"/>
  <c r="L186" i="1" s="1"/>
  <c r="I187" i="1"/>
  <c r="J187" i="1" s="1"/>
  <c r="K187" i="1" s="1"/>
  <c r="L187" i="1" s="1"/>
  <c r="I191" i="1"/>
  <c r="J191" i="1" s="1"/>
  <c r="K191" i="1" s="1"/>
  <c r="L191" i="1" s="1"/>
  <c r="I190" i="1"/>
  <c r="J190" i="1" s="1"/>
  <c r="K190" i="1" s="1"/>
  <c r="L190" i="1" s="1"/>
  <c r="I192" i="1"/>
  <c r="J192" i="1" s="1"/>
  <c r="K192" i="1" s="1"/>
  <c r="L192" i="1" s="1"/>
  <c r="I194" i="1"/>
  <c r="J194" i="1" s="1"/>
  <c r="K194" i="1" s="1"/>
  <c r="L194" i="1" s="1"/>
  <c r="I193" i="1"/>
  <c r="J193" i="1" s="1"/>
  <c r="K193" i="1" s="1"/>
  <c r="L193" i="1" s="1"/>
  <c r="I199" i="1"/>
  <c r="J199" i="1" s="1"/>
  <c r="K199" i="1" s="1"/>
  <c r="L199" i="1" s="1"/>
  <c r="I197" i="1"/>
  <c r="J197" i="1" s="1"/>
  <c r="K197" i="1" s="1"/>
  <c r="L197" i="1" s="1"/>
  <c r="I196" i="1"/>
  <c r="J196" i="1" s="1"/>
  <c r="K196" i="1" s="1"/>
  <c r="L196" i="1" s="1"/>
  <c r="I195" i="1"/>
  <c r="J195" i="1" s="1"/>
  <c r="K195" i="1" s="1"/>
  <c r="L195" i="1" s="1"/>
  <c r="I198" i="1"/>
  <c r="J198" i="1" s="1"/>
  <c r="K198" i="1" s="1"/>
  <c r="L198" i="1" s="1"/>
  <c r="I200" i="1"/>
  <c r="J200" i="1" s="1"/>
  <c r="K200" i="1" s="1"/>
  <c r="L200" i="1" s="1"/>
  <c r="I202" i="1"/>
  <c r="J202" i="1" s="1"/>
  <c r="K202" i="1" s="1"/>
  <c r="L202" i="1" s="1"/>
  <c r="I204" i="1"/>
  <c r="J204" i="1" s="1"/>
  <c r="K204" i="1" s="1"/>
  <c r="L204" i="1" s="1"/>
  <c r="I201" i="1"/>
  <c r="J201" i="1" s="1"/>
  <c r="K201" i="1" s="1"/>
  <c r="L201" i="1" s="1"/>
  <c r="I205" i="1"/>
  <c r="J205" i="1" s="1"/>
  <c r="K205" i="1" s="1"/>
  <c r="L205" i="1" s="1"/>
  <c r="I203" i="1"/>
  <c r="J203" i="1" s="1"/>
  <c r="K203" i="1" s="1"/>
  <c r="L203" i="1" s="1"/>
  <c r="I207" i="1"/>
  <c r="J207" i="1" s="1"/>
  <c r="K207" i="1" s="1"/>
  <c r="L207" i="1" s="1"/>
  <c r="I206" i="1"/>
  <c r="J206" i="1" s="1"/>
  <c r="K206" i="1" s="1"/>
  <c r="L206" i="1" s="1"/>
  <c r="I212" i="1"/>
  <c r="J212" i="1" s="1"/>
  <c r="K212" i="1" s="1"/>
  <c r="L212" i="1" s="1"/>
  <c r="I208" i="1"/>
  <c r="J208" i="1" s="1"/>
  <c r="K208" i="1" s="1"/>
  <c r="L208" i="1" s="1"/>
  <c r="I210" i="1"/>
  <c r="J210" i="1" s="1"/>
  <c r="K210" i="1" s="1"/>
  <c r="L210" i="1" s="1"/>
  <c r="I211" i="1"/>
  <c r="J211" i="1" s="1"/>
  <c r="K211" i="1" s="1"/>
  <c r="L211" i="1" s="1"/>
  <c r="I215" i="1"/>
  <c r="J215" i="1" s="1"/>
  <c r="K215" i="1" s="1"/>
  <c r="L215" i="1" s="1"/>
  <c r="I217" i="1"/>
  <c r="J217" i="1" s="1"/>
  <c r="K217" i="1" s="1"/>
  <c r="L217" i="1" s="1"/>
  <c r="I209" i="1"/>
  <c r="J209" i="1" s="1"/>
  <c r="K209" i="1" s="1"/>
  <c r="L209" i="1" s="1"/>
  <c r="I214" i="1"/>
  <c r="J214" i="1" s="1"/>
  <c r="K214" i="1" s="1"/>
  <c r="L214" i="1" s="1"/>
  <c r="I216" i="1"/>
  <c r="J216" i="1" s="1"/>
  <c r="K216" i="1" s="1"/>
  <c r="L216" i="1" s="1"/>
  <c r="I213" i="1"/>
  <c r="J213" i="1" s="1"/>
  <c r="K213" i="1" s="1"/>
  <c r="L213" i="1" s="1"/>
  <c r="I224" i="1"/>
  <c r="J224" i="1" s="1"/>
  <c r="K224" i="1" s="1"/>
  <c r="L224" i="1" s="1"/>
  <c r="I220" i="1"/>
  <c r="J220" i="1" s="1"/>
  <c r="K220" i="1" s="1"/>
  <c r="L220" i="1" s="1"/>
  <c r="I222" i="1"/>
  <c r="J222" i="1" s="1"/>
  <c r="K222" i="1" s="1"/>
  <c r="L222" i="1" s="1"/>
  <c r="I218" i="1"/>
  <c r="J218" i="1" s="1"/>
  <c r="K218" i="1" s="1"/>
  <c r="L218" i="1" s="1"/>
  <c r="I219" i="1"/>
  <c r="J219" i="1" s="1"/>
  <c r="K219" i="1" s="1"/>
  <c r="L219" i="1" s="1"/>
  <c r="I221" i="1"/>
  <c r="J221" i="1" s="1"/>
  <c r="K221" i="1" s="1"/>
  <c r="L221" i="1" s="1"/>
  <c r="I225" i="1"/>
  <c r="J225" i="1" s="1"/>
  <c r="K225" i="1" s="1"/>
  <c r="L225" i="1" s="1"/>
  <c r="I226" i="1"/>
  <c r="J226" i="1" s="1"/>
  <c r="K226" i="1" s="1"/>
  <c r="L226" i="1" s="1"/>
  <c r="I223" i="1"/>
  <c r="J223" i="1" s="1"/>
  <c r="K223" i="1" s="1"/>
  <c r="L223" i="1" s="1"/>
  <c r="I227" i="1"/>
  <c r="J227" i="1" s="1"/>
  <c r="K227" i="1" s="1"/>
  <c r="L227" i="1" s="1"/>
  <c r="I228" i="1"/>
  <c r="J228" i="1" s="1"/>
  <c r="K228" i="1" s="1"/>
  <c r="L228" i="1" s="1"/>
  <c r="I232" i="1"/>
  <c r="J232" i="1" s="1"/>
  <c r="K232" i="1" s="1"/>
  <c r="L232" i="1" s="1"/>
  <c r="I233" i="1"/>
  <c r="J233" i="1" s="1"/>
  <c r="K233" i="1" s="1"/>
  <c r="L233" i="1" s="1"/>
  <c r="I231" i="1"/>
  <c r="J231" i="1" s="1"/>
  <c r="K231" i="1" s="1"/>
  <c r="L231" i="1" s="1"/>
  <c r="I235" i="1"/>
  <c r="J235" i="1" s="1"/>
  <c r="K235" i="1" s="1"/>
  <c r="L235" i="1" s="1"/>
  <c r="I229" i="1"/>
  <c r="J229" i="1" s="1"/>
  <c r="K229" i="1" s="1"/>
  <c r="L229" i="1" s="1"/>
  <c r="I237" i="1"/>
  <c r="J237" i="1" s="1"/>
  <c r="K237" i="1" s="1"/>
  <c r="L237" i="1" s="1"/>
  <c r="M234" i="1" l="1"/>
  <c r="N234" i="1" s="1"/>
  <c r="O234" i="1" s="1"/>
  <c r="M238" i="1"/>
  <c r="N238" i="1" s="1"/>
  <c r="O238" i="1" s="1"/>
  <c r="M230" i="1"/>
  <c r="N230" i="1" s="1"/>
  <c r="O230" i="1" s="1"/>
  <c r="M236" i="1"/>
  <c r="N236" i="1" s="1"/>
  <c r="O236" i="1" s="1"/>
  <c r="H268" i="1"/>
  <c r="P268" i="1"/>
  <c r="P269" i="1"/>
  <c r="H269" i="1"/>
  <c r="H270" i="1"/>
  <c r="P270" i="1"/>
  <c r="P230" i="1"/>
  <c r="H278" i="1"/>
  <c r="P278" i="1"/>
  <c r="H279" i="1"/>
  <c r="P279" i="1"/>
  <c r="H242" i="1"/>
  <c r="P242" i="1"/>
  <c r="P288" i="1"/>
  <c r="H288" i="1"/>
  <c r="H240" i="1"/>
  <c r="P240" i="1"/>
  <c r="H272" i="1"/>
  <c r="P272" i="1"/>
  <c r="H250" i="1"/>
  <c r="P250" i="1"/>
  <c r="H273" i="1"/>
  <c r="P273" i="1"/>
  <c r="P236" i="1"/>
  <c r="H266" i="1"/>
  <c r="P266" i="1"/>
  <c r="H239" i="1"/>
  <c r="P239" i="1"/>
  <c r="H243" i="1"/>
  <c r="P243" i="1"/>
  <c r="H265" i="1"/>
  <c r="P265" i="1"/>
  <c r="H264" i="1"/>
  <c r="P264" i="1"/>
  <c r="P289" i="1"/>
  <c r="H289" i="1"/>
  <c r="H245" i="1"/>
  <c r="P245" i="1"/>
  <c r="P238" i="1"/>
  <c r="P234" i="1"/>
  <c r="P277" i="1"/>
  <c r="H277" i="1"/>
  <c r="H251" i="1"/>
  <c r="P251" i="1"/>
  <c r="H280" i="1"/>
  <c r="P280" i="1"/>
  <c r="H281" i="1"/>
  <c r="P281" i="1"/>
  <c r="H262" i="1"/>
  <c r="P262" i="1"/>
  <c r="P286" i="1"/>
  <c r="H286" i="1"/>
  <c r="H248" i="1"/>
  <c r="P248" i="1"/>
  <c r="P284" i="1"/>
  <c r="H284" i="1"/>
  <c r="H241" i="1"/>
  <c r="P241" i="1"/>
  <c r="H267" i="1"/>
  <c r="P267" i="1"/>
  <c r="H274" i="1"/>
  <c r="P274" i="1"/>
  <c r="H252" i="1"/>
  <c r="P252" i="1"/>
  <c r="H247" i="1"/>
  <c r="P247" i="1"/>
  <c r="H275" i="1"/>
  <c r="P275" i="1"/>
  <c r="H255" i="1"/>
  <c r="P255" i="1"/>
  <c r="H258" i="1"/>
  <c r="P258" i="1"/>
  <c r="H285" i="1"/>
  <c r="P285" i="1"/>
  <c r="H263" i="1"/>
  <c r="P263" i="1"/>
  <c r="H260" i="1"/>
  <c r="P260" i="1"/>
  <c r="H256" i="1"/>
  <c r="P256" i="1"/>
  <c r="H253" i="1"/>
  <c r="P253" i="1"/>
  <c r="P282" i="1"/>
  <c r="H282" i="1"/>
  <c r="H276" i="1"/>
  <c r="P276" i="1"/>
  <c r="H257" i="1"/>
  <c r="P257" i="1"/>
  <c r="P287" i="1"/>
  <c r="H287" i="1"/>
  <c r="H246" i="1"/>
  <c r="P246" i="1"/>
  <c r="H254" i="1"/>
  <c r="P254" i="1"/>
  <c r="P271" i="1"/>
  <c r="H271" i="1"/>
  <c r="H249" i="1"/>
  <c r="P249" i="1"/>
  <c r="H261" i="1"/>
  <c r="P261" i="1"/>
  <c r="H259" i="1"/>
  <c r="P259" i="1"/>
  <c r="H244" i="1"/>
  <c r="P244" i="1"/>
  <c r="P283" i="1"/>
  <c r="H283" i="1"/>
  <c r="M198" i="1"/>
  <c r="N198" i="1" s="1"/>
  <c r="O198" i="1" s="1"/>
  <c r="M193" i="1"/>
  <c r="N193" i="1" s="1"/>
  <c r="O193" i="1" s="1"/>
  <c r="M178" i="1"/>
  <c r="N178" i="1" s="1"/>
  <c r="O178" i="1" s="1"/>
  <c r="M177" i="1"/>
  <c r="N177" i="1" s="1"/>
  <c r="O177" i="1" s="1"/>
  <c r="M184" i="1"/>
  <c r="N184" i="1" s="1"/>
  <c r="O184" i="1" s="1"/>
  <c r="M180" i="1"/>
  <c r="N180" i="1" s="1"/>
  <c r="O180" i="1" s="1"/>
  <c r="M183" i="1"/>
  <c r="N183" i="1" s="1"/>
  <c r="O183" i="1" s="1"/>
  <c r="M182" i="1"/>
  <c r="N182" i="1" s="1"/>
  <c r="O182" i="1" s="1"/>
  <c r="M173" i="1"/>
  <c r="N173" i="1" s="1"/>
  <c r="O173" i="1" s="1"/>
  <c r="M179" i="1"/>
  <c r="N179" i="1" s="1"/>
  <c r="O179" i="1" s="1"/>
  <c r="M176" i="1"/>
  <c r="N176" i="1" s="1"/>
  <c r="O176" i="1" s="1"/>
  <c r="M174" i="1"/>
  <c r="N174" i="1" s="1"/>
  <c r="O174" i="1" s="1"/>
  <c r="M181" i="1"/>
  <c r="N181" i="1" s="1"/>
  <c r="O181" i="1" s="1"/>
  <c r="M232" i="1"/>
  <c r="N232" i="1" s="1"/>
  <c r="O232" i="1" s="1"/>
  <c r="M235" i="1"/>
  <c r="N235" i="1" s="1"/>
  <c r="O235" i="1" s="1"/>
  <c r="M221" i="1"/>
  <c r="N221" i="1" s="1"/>
  <c r="O221" i="1" s="1"/>
  <c r="M213" i="1"/>
  <c r="N213" i="1" s="1"/>
  <c r="O213" i="1" s="1"/>
  <c r="M215" i="1"/>
  <c r="N215" i="1" s="1"/>
  <c r="O215" i="1" s="1"/>
  <c r="M212" i="1"/>
  <c r="N212" i="1" s="1"/>
  <c r="O212" i="1" s="1"/>
  <c r="M210" i="1"/>
  <c r="N210" i="1" s="1"/>
  <c r="O210" i="1" s="1"/>
  <c r="M206" i="1"/>
  <c r="N206" i="1" s="1"/>
  <c r="O206" i="1" s="1"/>
  <c r="M208" i="1"/>
  <c r="N208" i="1" s="1"/>
  <c r="O208" i="1" s="1"/>
  <c r="M211" i="1"/>
  <c r="N211" i="1" s="1"/>
  <c r="O211" i="1" s="1"/>
  <c r="M225" i="1"/>
  <c r="N225" i="1" s="1"/>
  <c r="O225" i="1" s="1"/>
  <c r="M231" i="1"/>
  <c r="N231" i="1" s="1"/>
  <c r="O231" i="1" s="1"/>
  <c r="M229" i="1"/>
  <c r="N229" i="1" s="1"/>
  <c r="O229" i="1" s="1"/>
  <c r="M226" i="1"/>
  <c r="N226" i="1" s="1"/>
  <c r="O226" i="1" s="1"/>
  <c r="M228" i="1"/>
  <c r="N228" i="1" s="1"/>
  <c r="O228" i="1" s="1"/>
  <c r="M237" i="1"/>
  <c r="N237" i="1" s="1"/>
  <c r="O237" i="1" s="1"/>
  <c r="M223" i="1"/>
  <c r="N223" i="1" s="1"/>
  <c r="O223" i="1" s="1"/>
  <c r="M233" i="1"/>
  <c r="N233" i="1" s="1"/>
  <c r="O233" i="1" s="1"/>
  <c r="M227" i="1"/>
  <c r="N227" i="1" s="1"/>
  <c r="O227" i="1" s="1"/>
  <c r="M218" i="1"/>
  <c r="N218" i="1" s="1"/>
  <c r="O218" i="1" s="1"/>
  <c r="M224" i="1"/>
  <c r="N224" i="1" s="1"/>
  <c r="O224" i="1" s="1"/>
  <c r="M219" i="1"/>
  <c r="N219" i="1" s="1"/>
  <c r="O219" i="1" s="1"/>
  <c r="M217" i="1"/>
  <c r="N217" i="1" s="1"/>
  <c r="O217" i="1" s="1"/>
  <c r="M222" i="1"/>
  <c r="N222" i="1" s="1"/>
  <c r="O222" i="1" s="1"/>
  <c r="M220" i="1"/>
  <c r="N220" i="1" s="1"/>
  <c r="O220" i="1" s="1"/>
  <c r="M216" i="1"/>
  <c r="N216" i="1" s="1"/>
  <c r="O216" i="1" s="1"/>
  <c r="M214" i="1"/>
  <c r="N214" i="1" s="1"/>
  <c r="O214" i="1" s="1"/>
  <c r="M209" i="1"/>
  <c r="N209" i="1" s="1"/>
  <c r="O209" i="1" s="1"/>
  <c r="M200" i="1"/>
  <c r="N200" i="1" s="1"/>
  <c r="O200" i="1" s="1"/>
  <c r="M203" i="1"/>
  <c r="N203" i="1" s="1"/>
  <c r="O203" i="1" s="1"/>
  <c r="M202" i="1"/>
  <c r="N202" i="1" s="1"/>
  <c r="O202" i="1" s="1"/>
  <c r="M207" i="1"/>
  <c r="N207" i="1" s="1"/>
  <c r="O207" i="1" s="1"/>
  <c r="M204" i="1"/>
  <c r="N204" i="1" s="1"/>
  <c r="O204" i="1" s="1"/>
  <c r="M201" i="1"/>
  <c r="N201" i="1" s="1"/>
  <c r="O201" i="1" s="1"/>
  <c r="M205" i="1"/>
  <c r="N205" i="1" s="1"/>
  <c r="O205" i="1" s="1"/>
  <c r="M186" i="1"/>
  <c r="N186" i="1" s="1"/>
  <c r="O186" i="1" s="1"/>
  <c r="M170" i="1"/>
  <c r="N170" i="1" s="1"/>
  <c r="O170" i="1" s="1"/>
  <c r="M172" i="1"/>
  <c r="N172" i="1" s="1"/>
  <c r="O172" i="1" s="1"/>
  <c r="M175" i="1"/>
  <c r="N175" i="1" s="1"/>
  <c r="O175" i="1" s="1"/>
  <c r="M199" i="1"/>
  <c r="N199" i="1" s="1"/>
  <c r="O199" i="1" s="1"/>
  <c r="M197" i="1"/>
  <c r="N197" i="1" s="1"/>
  <c r="O197" i="1" s="1"/>
  <c r="M192" i="1"/>
  <c r="N192" i="1" s="1"/>
  <c r="O192" i="1" s="1"/>
  <c r="M196" i="1"/>
  <c r="N196" i="1" s="1"/>
  <c r="O196" i="1" s="1"/>
  <c r="M194" i="1"/>
  <c r="N194" i="1" s="1"/>
  <c r="O194" i="1" s="1"/>
  <c r="M195" i="1"/>
  <c r="N195" i="1" s="1"/>
  <c r="O195" i="1" s="1"/>
  <c r="M191" i="1"/>
  <c r="N191" i="1" s="1"/>
  <c r="O191" i="1" s="1"/>
  <c r="M190" i="1"/>
  <c r="N190" i="1" s="1"/>
  <c r="O190" i="1" s="1"/>
  <c r="M185" i="1"/>
  <c r="N185" i="1" s="1"/>
  <c r="O185" i="1" s="1"/>
  <c r="M189" i="1"/>
  <c r="N189" i="1" s="1"/>
  <c r="O189" i="1" s="1"/>
  <c r="M188" i="1"/>
  <c r="N188" i="1" s="1"/>
  <c r="O188" i="1" s="1"/>
  <c r="M187" i="1"/>
  <c r="N187" i="1" s="1"/>
  <c r="O187" i="1" s="1"/>
  <c r="I103" i="1"/>
  <c r="J103" i="1" s="1"/>
  <c r="K103" i="1" s="1"/>
  <c r="L103" i="1" s="1"/>
  <c r="I102" i="1"/>
  <c r="J102" i="1" s="1"/>
  <c r="K102" i="1" s="1"/>
  <c r="L102" i="1" s="1"/>
  <c r="I107" i="1"/>
  <c r="J107" i="1" s="1"/>
  <c r="K107" i="1" s="1"/>
  <c r="L107" i="1" s="1"/>
  <c r="I109" i="1"/>
  <c r="J109" i="1" s="1"/>
  <c r="K109" i="1" s="1"/>
  <c r="L109" i="1" s="1"/>
  <c r="I110" i="1"/>
  <c r="J110" i="1" s="1"/>
  <c r="K110" i="1" s="1"/>
  <c r="L110" i="1" s="1"/>
  <c r="I108" i="1"/>
  <c r="J108" i="1" s="1"/>
  <c r="K108" i="1" s="1"/>
  <c r="L108" i="1" s="1"/>
  <c r="I106" i="1"/>
  <c r="J106" i="1" s="1"/>
  <c r="K106" i="1" s="1"/>
  <c r="L106" i="1" s="1"/>
  <c r="I113" i="1"/>
  <c r="J113" i="1" s="1"/>
  <c r="K113" i="1" s="1"/>
  <c r="L113" i="1" s="1"/>
  <c r="I115" i="1"/>
  <c r="J115" i="1" s="1"/>
  <c r="K115" i="1" s="1"/>
  <c r="L115" i="1" s="1"/>
  <c r="I112" i="1"/>
  <c r="J112" i="1" s="1"/>
  <c r="K112" i="1" s="1"/>
  <c r="L112" i="1" s="1"/>
  <c r="I111" i="1"/>
  <c r="J111" i="1" s="1"/>
  <c r="K111" i="1" s="1"/>
  <c r="L111" i="1" s="1"/>
  <c r="I119" i="1"/>
  <c r="J119" i="1" s="1"/>
  <c r="K119" i="1" s="1"/>
  <c r="L119" i="1" s="1"/>
  <c r="I117" i="1"/>
  <c r="J117" i="1" s="1"/>
  <c r="K117" i="1" s="1"/>
  <c r="L117" i="1" s="1"/>
  <c r="I114" i="1"/>
  <c r="J114" i="1" s="1"/>
  <c r="K114" i="1" s="1"/>
  <c r="L114" i="1" s="1"/>
  <c r="I118" i="1"/>
  <c r="J118" i="1" s="1"/>
  <c r="K118" i="1" s="1"/>
  <c r="L118" i="1" s="1"/>
  <c r="I116" i="1"/>
  <c r="J116" i="1" s="1"/>
  <c r="K116" i="1" s="1"/>
  <c r="L116" i="1" s="1"/>
  <c r="I120" i="1"/>
  <c r="J120" i="1" s="1"/>
  <c r="K120" i="1" s="1"/>
  <c r="L120" i="1" s="1"/>
  <c r="I121" i="1"/>
  <c r="J121" i="1" s="1"/>
  <c r="K121" i="1" s="1"/>
  <c r="L121" i="1" s="1"/>
  <c r="I125" i="1"/>
  <c r="J125" i="1" s="1"/>
  <c r="K125" i="1" s="1"/>
  <c r="L125" i="1" s="1"/>
  <c r="I128" i="1"/>
  <c r="J128" i="1" s="1"/>
  <c r="K128" i="1" s="1"/>
  <c r="L128" i="1" s="1"/>
  <c r="I126" i="1"/>
  <c r="J126" i="1" s="1"/>
  <c r="K126" i="1" s="1"/>
  <c r="L126" i="1" s="1"/>
  <c r="I127" i="1"/>
  <c r="J127" i="1" s="1"/>
  <c r="K127" i="1" s="1"/>
  <c r="L127" i="1" s="1"/>
  <c r="I123" i="1"/>
  <c r="J123" i="1" s="1"/>
  <c r="K123" i="1" s="1"/>
  <c r="L123" i="1" s="1"/>
  <c r="I124" i="1"/>
  <c r="J124" i="1" s="1"/>
  <c r="K124" i="1" s="1"/>
  <c r="L124" i="1" s="1"/>
  <c r="I122" i="1"/>
  <c r="J122" i="1" s="1"/>
  <c r="K122" i="1" s="1"/>
  <c r="L122" i="1" s="1"/>
  <c r="I134" i="1"/>
  <c r="J134" i="1" s="1"/>
  <c r="K134" i="1" s="1"/>
  <c r="L134" i="1" s="1"/>
  <c r="I131" i="1"/>
  <c r="J131" i="1" s="1"/>
  <c r="K131" i="1" s="1"/>
  <c r="L131" i="1" s="1"/>
  <c r="I135" i="1"/>
  <c r="J135" i="1" s="1"/>
  <c r="K135" i="1" s="1"/>
  <c r="L135" i="1" s="1"/>
  <c r="I136" i="1"/>
  <c r="J136" i="1" s="1"/>
  <c r="K136" i="1" s="1"/>
  <c r="L136" i="1" s="1"/>
  <c r="I133" i="1"/>
  <c r="J133" i="1" s="1"/>
  <c r="K133" i="1" s="1"/>
  <c r="L133" i="1" s="1"/>
  <c r="I129" i="1"/>
  <c r="J129" i="1" s="1"/>
  <c r="K129" i="1" s="1"/>
  <c r="L129" i="1" s="1"/>
  <c r="I139" i="1"/>
  <c r="J139" i="1" s="1"/>
  <c r="K139" i="1" s="1"/>
  <c r="L139" i="1" s="1"/>
  <c r="I130" i="1"/>
  <c r="J130" i="1" s="1"/>
  <c r="K130" i="1" s="1"/>
  <c r="L130" i="1" s="1"/>
  <c r="I137" i="1"/>
  <c r="J137" i="1" s="1"/>
  <c r="K137" i="1" s="1"/>
  <c r="L137" i="1" s="1"/>
  <c r="I132" i="1"/>
  <c r="J132" i="1" s="1"/>
  <c r="K132" i="1" s="1"/>
  <c r="L132" i="1" s="1"/>
  <c r="I138" i="1"/>
  <c r="J138" i="1" s="1"/>
  <c r="K138" i="1" s="1"/>
  <c r="L138" i="1" s="1"/>
  <c r="I143" i="1"/>
  <c r="J143" i="1" s="1"/>
  <c r="K143" i="1" s="1"/>
  <c r="L143" i="1" s="1"/>
  <c r="I145" i="1"/>
  <c r="J145" i="1" s="1"/>
  <c r="K145" i="1" s="1"/>
  <c r="L145" i="1" s="1"/>
  <c r="I142" i="1"/>
  <c r="J142" i="1" s="1"/>
  <c r="K142" i="1" s="1"/>
  <c r="L142" i="1" s="1"/>
  <c r="I141" i="1"/>
  <c r="J141" i="1" s="1"/>
  <c r="K141" i="1" s="1"/>
  <c r="L141" i="1" s="1"/>
  <c r="I146" i="1"/>
  <c r="J146" i="1" s="1"/>
  <c r="K146" i="1" s="1"/>
  <c r="L146" i="1" s="1"/>
  <c r="I144" i="1"/>
  <c r="J144" i="1" s="1"/>
  <c r="K144" i="1" s="1"/>
  <c r="L144" i="1" s="1"/>
  <c r="I140" i="1"/>
  <c r="J140" i="1" s="1"/>
  <c r="K140" i="1" s="1"/>
  <c r="L140" i="1" s="1"/>
  <c r="I147" i="1"/>
  <c r="J147" i="1" s="1"/>
  <c r="K147" i="1" s="1"/>
  <c r="L147" i="1" s="1"/>
  <c r="I148" i="1"/>
  <c r="J148" i="1" s="1"/>
  <c r="K148" i="1" s="1"/>
  <c r="L148" i="1" s="1"/>
  <c r="I149" i="1"/>
  <c r="J149" i="1" s="1"/>
  <c r="K149" i="1" s="1"/>
  <c r="L149" i="1" s="1"/>
  <c r="I150" i="1"/>
  <c r="J150" i="1" s="1"/>
  <c r="K150" i="1" s="1"/>
  <c r="L150" i="1" s="1"/>
  <c r="I155" i="1"/>
  <c r="J155" i="1" s="1"/>
  <c r="K155" i="1" s="1"/>
  <c r="L155" i="1" s="1"/>
  <c r="I151" i="1"/>
  <c r="J151" i="1" s="1"/>
  <c r="K151" i="1" s="1"/>
  <c r="L151" i="1" s="1"/>
  <c r="I153" i="1"/>
  <c r="J153" i="1" s="1"/>
  <c r="K153" i="1" s="1"/>
  <c r="L153" i="1" s="1"/>
  <c r="I152" i="1"/>
  <c r="J152" i="1" s="1"/>
  <c r="K152" i="1" s="1"/>
  <c r="L152" i="1" s="1"/>
  <c r="I156" i="1"/>
  <c r="J156" i="1" s="1"/>
  <c r="K156" i="1" s="1"/>
  <c r="L156" i="1" s="1"/>
  <c r="I154" i="1"/>
  <c r="J154" i="1" s="1"/>
  <c r="K154" i="1" s="1"/>
  <c r="L154" i="1" s="1"/>
  <c r="I162" i="1"/>
  <c r="J162" i="1" s="1"/>
  <c r="K162" i="1" s="1"/>
  <c r="L162" i="1" s="1"/>
  <c r="I158" i="1"/>
  <c r="J158" i="1" s="1"/>
  <c r="K158" i="1" s="1"/>
  <c r="L158" i="1" s="1"/>
  <c r="I164" i="1"/>
  <c r="J164" i="1" s="1"/>
  <c r="K164" i="1" s="1"/>
  <c r="L164" i="1" s="1"/>
  <c r="I163" i="1"/>
  <c r="J163" i="1" s="1"/>
  <c r="K163" i="1" s="1"/>
  <c r="L163" i="1" s="1"/>
  <c r="H234" i="1" l="1"/>
  <c r="H238" i="1"/>
  <c r="H236" i="1"/>
  <c r="Q254" i="1"/>
  <c r="R254" i="1" s="1"/>
  <c r="S254" i="1" s="1"/>
  <c r="Q284" i="1"/>
  <c r="R284" i="1" s="1"/>
  <c r="S284" i="1" s="1"/>
  <c r="Q245" i="1"/>
  <c r="R245" i="1" s="1"/>
  <c r="S245" i="1" s="1"/>
  <c r="Q278" i="1"/>
  <c r="R278" i="1" s="1"/>
  <c r="S278" i="1" s="1"/>
  <c r="Q283" i="1"/>
  <c r="R283" i="1" s="1"/>
  <c r="S283" i="1" s="1"/>
  <c r="Q287" i="1"/>
  <c r="R287" i="1" s="1"/>
  <c r="S287" i="1" s="1"/>
  <c r="Q255" i="1"/>
  <c r="R255" i="1" s="1"/>
  <c r="S255" i="1" s="1"/>
  <c r="Q247" i="1"/>
  <c r="R247" i="1" s="1"/>
  <c r="S247" i="1" s="1"/>
  <c r="Q267" i="1"/>
  <c r="R267" i="1" s="1"/>
  <c r="S267" i="1" s="1"/>
  <c r="Q248" i="1"/>
  <c r="R248" i="1" s="1"/>
  <c r="S248" i="1" s="1"/>
  <c r="Q244" i="1"/>
  <c r="R244" i="1" s="1"/>
  <c r="S244" i="1" s="1"/>
  <c r="Q259" i="1"/>
  <c r="R259" i="1" s="1"/>
  <c r="S259" i="1" s="1"/>
  <c r="Q246" i="1"/>
  <c r="R246" i="1" s="1"/>
  <c r="S246" i="1" s="1"/>
  <c r="Q257" i="1"/>
  <c r="R257" i="1" s="1"/>
  <c r="S257" i="1" s="1"/>
  <c r="Q265" i="1"/>
  <c r="R265" i="1" s="1"/>
  <c r="S265" i="1" s="1"/>
  <c r="Q273" i="1"/>
  <c r="R273" i="1" s="1"/>
  <c r="S273" i="1" s="1"/>
  <c r="Q272" i="1"/>
  <c r="R272" i="1" s="1"/>
  <c r="S272" i="1" s="1"/>
  <c r="Q242" i="1"/>
  <c r="R242" i="1" s="1"/>
  <c r="S242" i="1" s="1"/>
  <c r="Q261" i="1"/>
  <c r="R261" i="1" s="1"/>
  <c r="S261" i="1" s="1"/>
  <c r="Q276" i="1"/>
  <c r="R276" i="1" s="1"/>
  <c r="S276" i="1" s="1"/>
  <c r="Q256" i="1"/>
  <c r="R256" i="1" s="1"/>
  <c r="S256" i="1" s="1"/>
  <c r="Q285" i="1"/>
  <c r="R285" i="1" s="1"/>
  <c r="S285" i="1" s="1"/>
  <c r="Q252" i="1"/>
  <c r="R252" i="1" s="1"/>
  <c r="S252" i="1" s="1"/>
  <c r="Q289" i="1"/>
  <c r="R289" i="1" s="1"/>
  <c r="S289" i="1" s="1"/>
  <c r="H230" i="1"/>
  <c r="Q269" i="1"/>
  <c r="R269" i="1" s="1"/>
  <c r="S269" i="1" s="1"/>
  <c r="Q281" i="1"/>
  <c r="R281" i="1" s="1"/>
  <c r="S281" i="1" s="1"/>
  <c r="Q280" i="1"/>
  <c r="R280" i="1" s="1"/>
  <c r="S280" i="1" s="1"/>
  <c r="Q239" i="1"/>
  <c r="R239" i="1" s="1"/>
  <c r="S239" i="1" s="1"/>
  <c r="Q250" i="1"/>
  <c r="R250" i="1" s="1"/>
  <c r="S250" i="1" s="1"/>
  <c r="Q240" i="1"/>
  <c r="R240" i="1" s="1"/>
  <c r="S240" i="1" s="1"/>
  <c r="Q270" i="1"/>
  <c r="R270" i="1" s="1"/>
  <c r="S270" i="1" s="1"/>
  <c r="Q260" i="1"/>
  <c r="R260" i="1" s="1"/>
  <c r="S260" i="1" s="1"/>
  <c r="Q258" i="1"/>
  <c r="R258" i="1" s="1"/>
  <c r="S258" i="1" s="1"/>
  <c r="Q241" i="1"/>
  <c r="R241" i="1" s="1"/>
  <c r="S241" i="1" s="1"/>
  <c r="Q286" i="1"/>
  <c r="R286" i="1" s="1"/>
  <c r="S286" i="1" s="1"/>
  <c r="Q277" i="1"/>
  <c r="R277" i="1" s="1"/>
  <c r="S277" i="1" s="1"/>
  <c r="Q288" i="1"/>
  <c r="R288" i="1" s="1"/>
  <c r="S288" i="1" s="1"/>
  <c r="Q249" i="1"/>
  <c r="R249" i="1" s="1"/>
  <c r="S249" i="1" s="1"/>
  <c r="Q282" i="1"/>
  <c r="R282" i="1" s="1"/>
  <c r="S282" i="1" s="1"/>
  <c r="Q262" i="1"/>
  <c r="R262" i="1" s="1"/>
  <c r="S262" i="1" s="1"/>
  <c r="Q251" i="1"/>
  <c r="R251" i="1" s="1"/>
  <c r="S251" i="1" s="1"/>
  <c r="Q264" i="1"/>
  <c r="R264" i="1" s="1"/>
  <c r="S264" i="1" s="1"/>
  <c r="Q243" i="1"/>
  <c r="R243" i="1" s="1"/>
  <c r="S243" i="1" s="1"/>
  <c r="Q266" i="1"/>
  <c r="R266" i="1" s="1"/>
  <c r="S266" i="1" s="1"/>
  <c r="Q279" i="1"/>
  <c r="R279" i="1" s="1"/>
  <c r="S279" i="1" s="1"/>
  <c r="Q268" i="1"/>
  <c r="R268" i="1" s="1"/>
  <c r="S268" i="1" s="1"/>
  <c r="Q271" i="1"/>
  <c r="R271" i="1" s="1"/>
  <c r="S271" i="1" s="1"/>
  <c r="Q253" i="1"/>
  <c r="R253" i="1" s="1"/>
  <c r="S253" i="1" s="1"/>
  <c r="Q263" i="1"/>
  <c r="R263" i="1" s="1"/>
  <c r="S263" i="1" s="1"/>
  <c r="Q275" i="1"/>
  <c r="R275" i="1" s="1"/>
  <c r="S275" i="1" s="1"/>
  <c r="Q274" i="1"/>
  <c r="R274" i="1" s="1"/>
  <c r="S274" i="1" s="1"/>
  <c r="M169" i="1"/>
  <c r="N169" i="1" s="1"/>
  <c r="O169" i="1" s="1"/>
  <c r="P169" i="1" s="1"/>
  <c r="M171" i="1"/>
  <c r="N171" i="1" s="1"/>
  <c r="O171" i="1" s="1"/>
  <c r="M168" i="1"/>
  <c r="N168" i="1" s="1"/>
  <c r="O168" i="1" s="1"/>
  <c r="P168" i="1" s="1"/>
  <c r="M160" i="1"/>
  <c r="N160" i="1" s="1"/>
  <c r="O160" i="1" s="1"/>
  <c r="P160" i="1" s="1"/>
  <c r="M165" i="1"/>
  <c r="N165" i="1" s="1"/>
  <c r="O165" i="1" s="1"/>
  <c r="P165" i="1" s="1"/>
  <c r="M166" i="1"/>
  <c r="N166" i="1" s="1"/>
  <c r="O166" i="1" s="1"/>
  <c r="M167" i="1"/>
  <c r="N167" i="1" s="1"/>
  <c r="O167" i="1" s="1"/>
  <c r="M161" i="1"/>
  <c r="N161" i="1" s="1"/>
  <c r="O161" i="1" s="1"/>
  <c r="P161" i="1" s="1"/>
  <c r="M157" i="1"/>
  <c r="N157" i="1" s="1"/>
  <c r="O157" i="1" s="1"/>
  <c r="M159" i="1"/>
  <c r="N159" i="1" s="1"/>
  <c r="O159" i="1" s="1"/>
  <c r="P159" i="1" s="1"/>
  <c r="H201" i="1"/>
  <c r="P201" i="1"/>
  <c r="H192" i="1"/>
  <c r="P192" i="1"/>
  <c r="P175" i="1"/>
  <c r="P224" i="1"/>
  <c r="H224" i="1"/>
  <c r="P173" i="1"/>
  <c r="P197" i="1"/>
  <c r="H197" i="1"/>
  <c r="P218" i="1"/>
  <c r="H218" i="1"/>
  <c r="P191" i="1"/>
  <c r="H191" i="1"/>
  <c r="P204" i="1"/>
  <c r="H204" i="1"/>
  <c r="P233" i="1"/>
  <c r="H233" i="1"/>
  <c r="P229" i="1"/>
  <c r="H229" i="1"/>
  <c r="H188" i="1"/>
  <c r="P188" i="1"/>
  <c r="P207" i="1"/>
  <c r="H207" i="1"/>
  <c r="H223" i="1"/>
  <c r="P223" i="1"/>
  <c r="P206" i="1"/>
  <c r="H206" i="1"/>
  <c r="H226" i="1"/>
  <c r="P226" i="1"/>
  <c r="P220" i="1"/>
  <c r="H220" i="1"/>
  <c r="P227" i="1"/>
  <c r="H227" i="1"/>
  <c r="P172" i="1"/>
  <c r="H172" i="1"/>
  <c r="H209" i="1"/>
  <c r="P209" i="1"/>
  <c r="H217" i="1"/>
  <c r="P217" i="1"/>
  <c r="H210" i="1"/>
  <c r="P210" i="1"/>
  <c r="P167" i="1"/>
  <c r="P185" i="1"/>
  <c r="H185" i="1"/>
  <c r="H194" i="1"/>
  <c r="P194" i="1"/>
  <c r="P170" i="1"/>
  <c r="H170" i="1"/>
  <c r="P186" i="1"/>
  <c r="H186" i="1"/>
  <c r="P237" i="1"/>
  <c r="H237" i="1"/>
  <c r="H216" i="1"/>
  <c r="P216" i="1"/>
  <c r="P187" i="1"/>
  <c r="H187" i="1"/>
  <c r="H196" i="1"/>
  <c r="P196" i="1"/>
  <c r="H212" i="1"/>
  <c r="P212" i="1"/>
  <c r="H228" i="1"/>
  <c r="P228" i="1"/>
  <c r="P213" i="1"/>
  <c r="H213" i="1"/>
  <c r="H203" i="1"/>
  <c r="P203" i="1"/>
  <c r="P178" i="1"/>
  <c r="H178" i="1"/>
  <c r="H179" i="1"/>
  <c r="P179" i="1"/>
  <c r="P222" i="1"/>
  <c r="H222" i="1"/>
  <c r="P225" i="1"/>
  <c r="H225" i="1"/>
  <c r="H232" i="1"/>
  <c r="P232" i="1"/>
  <c r="Q238" i="1" s="1"/>
  <c r="R238" i="1" s="1"/>
  <c r="S238" i="1" s="1"/>
  <c r="P166" i="1"/>
  <c r="P195" i="1"/>
  <c r="H195" i="1"/>
  <c r="P177" i="1"/>
  <c r="H177" i="1"/>
  <c r="P211" i="1"/>
  <c r="H211" i="1"/>
  <c r="P199" i="1"/>
  <c r="H199" i="1"/>
  <c r="P198" i="1"/>
  <c r="H198" i="1"/>
  <c r="H202" i="1"/>
  <c r="P202" i="1"/>
  <c r="P174" i="1"/>
  <c r="H174" i="1"/>
  <c r="P221" i="1"/>
  <c r="H221" i="1"/>
  <c r="P171" i="1"/>
  <c r="P180" i="1"/>
  <c r="H180" i="1"/>
  <c r="P183" i="1"/>
  <c r="H183" i="1"/>
  <c r="H182" i="1"/>
  <c r="P182" i="1"/>
  <c r="P231" i="1"/>
  <c r="H231" i="1"/>
  <c r="P235" i="1"/>
  <c r="H235" i="1"/>
  <c r="P184" i="1"/>
  <c r="H184" i="1"/>
  <c r="P181" i="1"/>
  <c r="H181" i="1"/>
  <c r="P205" i="1"/>
  <c r="H205" i="1"/>
  <c r="P193" i="1"/>
  <c r="H193" i="1"/>
  <c r="H214" i="1"/>
  <c r="P214" i="1"/>
  <c r="H215" i="1"/>
  <c r="P215" i="1"/>
  <c r="H189" i="1"/>
  <c r="P189" i="1"/>
  <c r="P157" i="1"/>
  <c r="P190" i="1"/>
  <c r="H190" i="1"/>
  <c r="P176" i="1"/>
  <c r="H176" i="1"/>
  <c r="P200" i="1"/>
  <c r="H200" i="1"/>
  <c r="H219" i="1"/>
  <c r="P219" i="1"/>
  <c r="H208" i="1"/>
  <c r="P208" i="1"/>
  <c r="M162" i="1"/>
  <c r="N162" i="1" s="1"/>
  <c r="O162" i="1" s="1"/>
  <c r="M158" i="1"/>
  <c r="N158" i="1" s="1"/>
  <c r="O158" i="1" s="1"/>
  <c r="M156" i="1"/>
  <c r="N156" i="1" s="1"/>
  <c r="O156" i="1" s="1"/>
  <c r="M154" i="1"/>
  <c r="N154" i="1" s="1"/>
  <c r="O154" i="1" s="1"/>
  <c r="M164" i="1"/>
  <c r="N164" i="1" s="1"/>
  <c r="O164" i="1" s="1"/>
  <c r="M163" i="1"/>
  <c r="N163" i="1" s="1"/>
  <c r="O163" i="1" s="1"/>
  <c r="M152" i="1"/>
  <c r="N152" i="1" s="1"/>
  <c r="O152" i="1" s="1"/>
  <c r="M146" i="1"/>
  <c r="N146" i="1" s="1"/>
  <c r="O146" i="1" s="1"/>
  <c r="M149" i="1"/>
  <c r="N149" i="1" s="1"/>
  <c r="O149" i="1" s="1"/>
  <c r="M140" i="1"/>
  <c r="N140" i="1" s="1"/>
  <c r="O140" i="1" s="1"/>
  <c r="M151" i="1"/>
  <c r="N151" i="1" s="1"/>
  <c r="O151" i="1" s="1"/>
  <c r="M150" i="1"/>
  <c r="N150" i="1" s="1"/>
  <c r="O150" i="1" s="1"/>
  <c r="M144" i="1"/>
  <c r="N144" i="1" s="1"/>
  <c r="O144" i="1" s="1"/>
  <c r="M155" i="1"/>
  <c r="N155" i="1" s="1"/>
  <c r="O155" i="1" s="1"/>
  <c r="M153" i="1"/>
  <c r="N153" i="1" s="1"/>
  <c r="O153" i="1" s="1"/>
  <c r="M147" i="1"/>
  <c r="N147" i="1" s="1"/>
  <c r="O147" i="1" s="1"/>
  <c r="M139" i="1"/>
  <c r="N139" i="1" s="1"/>
  <c r="O139" i="1" s="1"/>
  <c r="M130" i="1"/>
  <c r="N130" i="1" s="1"/>
  <c r="O130" i="1" s="1"/>
  <c r="M129" i="1"/>
  <c r="N129" i="1" s="1"/>
  <c r="O129" i="1" s="1"/>
  <c r="M135" i="1"/>
  <c r="N135" i="1" s="1"/>
  <c r="O135" i="1" s="1"/>
  <c r="M137" i="1"/>
  <c r="N137" i="1" s="1"/>
  <c r="O137" i="1" s="1"/>
  <c r="M145" i="1"/>
  <c r="N145" i="1" s="1"/>
  <c r="O145" i="1" s="1"/>
  <c r="M138" i="1"/>
  <c r="N138" i="1" s="1"/>
  <c r="O138" i="1" s="1"/>
  <c r="M123" i="1"/>
  <c r="N123" i="1" s="1"/>
  <c r="O123" i="1" s="1"/>
  <c r="M124" i="1"/>
  <c r="N124" i="1" s="1"/>
  <c r="O124" i="1" s="1"/>
  <c r="M141" i="1"/>
  <c r="N141" i="1" s="1"/>
  <c r="O141" i="1" s="1"/>
  <c r="M125" i="1"/>
  <c r="N125" i="1" s="1"/>
  <c r="O125" i="1" s="1"/>
  <c r="M142" i="1"/>
  <c r="N142" i="1" s="1"/>
  <c r="O142" i="1" s="1"/>
  <c r="M118" i="1"/>
  <c r="N118" i="1" s="1"/>
  <c r="O118" i="1" s="1"/>
  <c r="M119" i="1"/>
  <c r="N119" i="1" s="1"/>
  <c r="O119" i="1" s="1"/>
  <c r="M111" i="1"/>
  <c r="N111" i="1" s="1"/>
  <c r="O111" i="1" s="1"/>
  <c r="M143" i="1"/>
  <c r="N143" i="1" s="1"/>
  <c r="O143" i="1" s="1"/>
  <c r="M114" i="1"/>
  <c r="N114" i="1" s="1"/>
  <c r="O114" i="1" s="1"/>
  <c r="M132" i="1"/>
  <c r="N132" i="1" s="1"/>
  <c r="O132" i="1" s="1"/>
  <c r="M126" i="1"/>
  <c r="N126" i="1" s="1"/>
  <c r="O126" i="1" s="1"/>
  <c r="M148" i="1"/>
  <c r="N148" i="1" s="1"/>
  <c r="O148" i="1" s="1"/>
  <c r="M133" i="1"/>
  <c r="N133" i="1" s="1"/>
  <c r="O133" i="1" s="1"/>
  <c r="M122" i="1"/>
  <c r="N122" i="1" s="1"/>
  <c r="O122" i="1" s="1"/>
  <c r="M131" i="1"/>
  <c r="N131" i="1" s="1"/>
  <c r="O131" i="1" s="1"/>
  <c r="M136" i="1"/>
  <c r="N136" i="1" s="1"/>
  <c r="O136" i="1" s="1"/>
  <c r="M134" i="1"/>
  <c r="N134" i="1" s="1"/>
  <c r="O134" i="1" s="1"/>
  <c r="M121" i="1"/>
  <c r="N121" i="1" s="1"/>
  <c r="O121" i="1" s="1"/>
  <c r="M116" i="1"/>
  <c r="N116" i="1" s="1"/>
  <c r="O116" i="1" s="1"/>
  <c r="M113" i="1"/>
  <c r="N113" i="1" s="1"/>
  <c r="O113" i="1" s="1"/>
  <c r="M117" i="1"/>
  <c r="N117" i="1" s="1"/>
  <c r="O117" i="1" s="1"/>
  <c r="M127" i="1"/>
  <c r="N127" i="1" s="1"/>
  <c r="O127" i="1" s="1"/>
  <c r="M112" i="1"/>
  <c r="N112" i="1" s="1"/>
  <c r="O112" i="1" s="1"/>
  <c r="M128" i="1"/>
  <c r="N128" i="1" s="1"/>
  <c r="O128" i="1" s="1"/>
  <c r="M120" i="1"/>
  <c r="N120" i="1" s="1"/>
  <c r="O120" i="1" s="1"/>
  <c r="M115" i="1"/>
  <c r="N115" i="1" s="1"/>
  <c r="O115" i="1" s="1"/>
  <c r="I17" i="1"/>
  <c r="J17" i="1" s="1"/>
  <c r="K17" i="1" s="1"/>
  <c r="L17" i="1" s="1"/>
  <c r="I97" i="1"/>
  <c r="J97" i="1" s="1"/>
  <c r="K97" i="1" s="1"/>
  <c r="L97" i="1" s="1"/>
  <c r="I99" i="1"/>
  <c r="J99" i="1" s="1"/>
  <c r="K99" i="1" s="1"/>
  <c r="L99" i="1" s="1"/>
  <c r="I100" i="1"/>
  <c r="J100" i="1" s="1"/>
  <c r="K100" i="1" s="1"/>
  <c r="L100" i="1" s="1"/>
  <c r="I101" i="1"/>
  <c r="J101" i="1" s="1"/>
  <c r="K101" i="1" s="1"/>
  <c r="L101" i="1" s="1"/>
  <c r="I104" i="1"/>
  <c r="J104" i="1" s="1"/>
  <c r="K104" i="1" s="1"/>
  <c r="L104" i="1" s="1"/>
  <c r="I105" i="1"/>
  <c r="J105" i="1" s="1"/>
  <c r="K105" i="1" s="1"/>
  <c r="L105" i="1" s="1"/>
  <c r="I13" i="1"/>
  <c r="J13" i="1" s="1"/>
  <c r="K13" i="1" s="1"/>
  <c r="L13" i="1" s="1"/>
  <c r="I96" i="1"/>
  <c r="J96" i="1" s="1"/>
  <c r="K96" i="1" s="1"/>
  <c r="L96" i="1" s="1"/>
  <c r="I60" i="1"/>
  <c r="J60" i="1" s="1"/>
  <c r="K60" i="1" s="1"/>
  <c r="L60" i="1" s="1"/>
  <c r="I88" i="1"/>
  <c r="J88" i="1" s="1"/>
  <c r="K88" i="1" s="1"/>
  <c r="L88" i="1" s="1"/>
  <c r="I30" i="1"/>
  <c r="J30" i="1" s="1"/>
  <c r="K30" i="1" s="1"/>
  <c r="L30" i="1" s="1"/>
  <c r="I71" i="1"/>
  <c r="J71" i="1" s="1"/>
  <c r="K71" i="1" s="1"/>
  <c r="L71" i="1" s="1"/>
  <c r="I53" i="1"/>
  <c r="J53" i="1" s="1"/>
  <c r="K53" i="1" s="1"/>
  <c r="L53" i="1" s="1"/>
  <c r="I25" i="1"/>
  <c r="J25" i="1" s="1"/>
  <c r="K25" i="1" s="1"/>
  <c r="L25" i="1" s="1"/>
  <c r="I85" i="1"/>
  <c r="J85" i="1" s="1"/>
  <c r="K85" i="1" s="1"/>
  <c r="L85" i="1" s="1"/>
  <c r="I59" i="1"/>
  <c r="J59" i="1" s="1"/>
  <c r="K59" i="1" s="1"/>
  <c r="L59" i="1" s="1"/>
  <c r="I68" i="1"/>
  <c r="J68" i="1" s="1"/>
  <c r="K68" i="1" s="1"/>
  <c r="L68" i="1" s="1"/>
  <c r="I64" i="1"/>
  <c r="J64" i="1" s="1"/>
  <c r="K64" i="1" s="1"/>
  <c r="L64" i="1" s="1"/>
  <c r="I87" i="1"/>
  <c r="J87" i="1" s="1"/>
  <c r="K87" i="1" s="1"/>
  <c r="L87" i="1" s="1"/>
  <c r="I43" i="1"/>
  <c r="J43" i="1" s="1"/>
  <c r="K43" i="1" s="1"/>
  <c r="L43" i="1" s="1"/>
  <c r="I94" i="1"/>
  <c r="J94" i="1" s="1"/>
  <c r="K94" i="1" s="1"/>
  <c r="L94" i="1" s="1"/>
  <c r="I93" i="1"/>
  <c r="J93" i="1" s="1"/>
  <c r="K93" i="1" s="1"/>
  <c r="L93" i="1" s="1"/>
  <c r="I86" i="1"/>
  <c r="J86" i="1" s="1"/>
  <c r="K86" i="1" s="1"/>
  <c r="L86" i="1" s="1"/>
  <c r="I78" i="1"/>
  <c r="J78" i="1" s="1"/>
  <c r="K78" i="1" s="1"/>
  <c r="L78" i="1" s="1"/>
  <c r="I18" i="1"/>
  <c r="J18" i="1" s="1"/>
  <c r="K18" i="1" s="1"/>
  <c r="L18" i="1" s="1"/>
  <c r="I67" i="1"/>
  <c r="J67" i="1" s="1"/>
  <c r="K67" i="1" s="1"/>
  <c r="L67" i="1" s="1"/>
  <c r="I50" i="1"/>
  <c r="J50" i="1" s="1"/>
  <c r="K50" i="1" s="1"/>
  <c r="L50" i="1" s="1"/>
  <c r="I21" i="1"/>
  <c r="J21" i="1" s="1"/>
  <c r="K21" i="1" s="1"/>
  <c r="L21" i="1" s="1"/>
  <c r="I19" i="1"/>
  <c r="J19" i="1" s="1"/>
  <c r="K19" i="1" s="1"/>
  <c r="L19" i="1" s="1"/>
  <c r="I39" i="1"/>
  <c r="J39" i="1" s="1"/>
  <c r="K39" i="1" s="1"/>
  <c r="L39" i="1" s="1"/>
  <c r="I7" i="1"/>
  <c r="J7" i="1" s="1"/>
  <c r="K7" i="1" s="1"/>
  <c r="L7" i="1" s="1"/>
  <c r="I73" i="1"/>
  <c r="J73" i="1" s="1"/>
  <c r="K73" i="1" s="1"/>
  <c r="L73" i="1" s="1"/>
  <c r="I10" i="1"/>
  <c r="J10" i="1" s="1"/>
  <c r="K10" i="1" s="1"/>
  <c r="L10" i="1" s="1"/>
  <c r="I6" i="1"/>
  <c r="J6" i="1" s="1"/>
  <c r="K6" i="1" s="1"/>
  <c r="L6" i="1" s="1"/>
  <c r="I92" i="1"/>
  <c r="J92" i="1" s="1"/>
  <c r="K92" i="1" s="1"/>
  <c r="L92" i="1" s="1"/>
  <c r="I74" i="1"/>
  <c r="J74" i="1" s="1"/>
  <c r="K74" i="1" s="1"/>
  <c r="L74" i="1" s="1"/>
  <c r="I12" i="1"/>
  <c r="J12" i="1" s="1"/>
  <c r="K12" i="1" s="1"/>
  <c r="L12" i="1" s="1"/>
  <c r="I98" i="1"/>
  <c r="J98" i="1" s="1"/>
  <c r="K98" i="1" s="1"/>
  <c r="L98" i="1" s="1"/>
  <c r="I27" i="1"/>
  <c r="J27" i="1" s="1"/>
  <c r="K27" i="1" s="1"/>
  <c r="L27" i="1" s="1"/>
  <c r="I44" i="1"/>
  <c r="J44" i="1" s="1"/>
  <c r="K44" i="1" s="1"/>
  <c r="L44" i="1" s="1"/>
  <c r="I26" i="1"/>
  <c r="J26" i="1" s="1"/>
  <c r="K26" i="1" s="1"/>
  <c r="L26" i="1" s="1"/>
  <c r="I75" i="1"/>
  <c r="J75" i="1" s="1"/>
  <c r="K75" i="1" s="1"/>
  <c r="L75" i="1" s="1"/>
  <c r="I72" i="1"/>
  <c r="J72" i="1" s="1"/>
  <c r="K72" i="1" s="1"/>
  <c r="L72" i="1" s="1"/>
  <c r="I36" i="1"/>
  <c r="J36" i="1" s="1"/>
  <c r="K36" i="1" s="1"/>
  <c r="L36" i="1" s="1"/>
  <c r="I91" i="1"/>
  <c r="J91" i="1" s="1"/>
  <c r="K91" i="1" s="1"/>
  <c r="L91" i="1" s="1"/>
  <c r="I77" i="1"/>
  <c r="J77" i="1" s="1"/>
  <c r="K77" i="1" s="1"/>
  <c r="L77" i="1" s="1"/>
  <c r="I33" i="1"/>
  <c r="J33" i="1" s="1"/>
  <c r="K33" i="1" s="1"/>
  <c r="L33" i="1" s="1"/>
  <c r="I38" i="1"/>
  <c r="J38" i="1" s="1"/>
  <c r="K38" i="1" s="1"/>
  <c r="L38" i="1" s="1"/>
  <c r="I52" i="1"/>
  <c r="J52" i="1" s="1"/>
  <c r="K52" i="1" s="1"/>
  <c r="L52" i="1" s="1"/>
  <c r="I76" i="1"/>
  <c r="J76" i="1" s="1"/>
  <c r="K76" i="1" s="1"/>
  <c r="L76" i="1" s="1"/>
  <c r="I5" i="1"/>
  <c r="J5" i="1" s="1"/>
  <c r="K5" i="1" s="1"/>
  <c r="L5" i="1" s="1"/>
  <c r="I70" i="1"/>
  <c r="J70" i="1" s="1"/>
  <c r="K70" i="1" s="1"/>
  <c r="L70" i="1" s="1"/>
  <c r="I28" i="1"/>
  <c r="J28" i="1" s="1"/>
  <c r="K28" i="1" s="1"/>
  <c r="L28" i="1" s="1"/>
  <c r="I8" i="1"/>
  <c r="J8" i="1" s="1"/>
  <c r="K8" i="1" s="1"/>
  <c r="L8" i="1" s="1"/>
  <c r="I82" i="1"/>
  <c r="J82" i="1" s="1"/>
  <c r="K82" i="1" s="1"/>
  <c r="L82" i="1" s="1"/>
  <c r="I23" i="1"/>
  <c r="J23" i="1" s="1"/>
  <c r="K23" i="1" s="1"/>
  <c r="L23" i="1" s="1"/>
  <c r="I40" i="1"/>
  <c r="J40" i="1" s="1"/>
  <c r="K40" i="1" s="1"/>
  <c r="L40" i="1" s="1"/>
  <c r="I2" i="1"/>
  <c r="J2" i="1" s="1"/>
  <c r="K2" i="1" s="1"/>
  <c r="L2" i="1" s="1"/>
  <c r="I48" i="1"/>
  <c r="J48" i="1" s="1"/>
  <c r="K48" i="1" s="1"/>
  <c r="L48" i="1" s="1"/>
  <c r="I63" i="1"/>
  <c r="J63" i="1" s="1"/>
  <c r="K63" i="1" s="1"/>
  <c r="L63" i="1" s="1"/>
  <c r="I83" i="1"/>
  <c r="J83" i="1" s="1"/>
  <c r="K83" i="1" s="1"/>
  <c r="L83" i="1" s="1"/>
  <c r="I81" i="1"/>
  <c r="J81" i="1" s="1"/>
  <c r="K81" i="1" s="1"/>
  <c r="L81" i="1" s="1"/>
  <c r="I66" i="1"/>
  <c r="J66" i="1" s="1"/>
  <c r="K66" i="1" s="1"/>
  <c r="L66" i="1" s="1"/>
  <c r="I56" i="1"/>
  <c r="J56" i="1" s="1"/>
  <c r="K56" i="1" s="1"/>
  <c r="L56" i="1" s="1"/>
  <c r="I41" i="1"/>
  <c r="J41" i="1" s="1"/>
  <c r="K41" i="1" s="1"/>
  <c r="L41" i="1" s="1"/>
  <c r="I58" i="1"/>
  <c r="J58" i="1" s="1"/>
  <c r="K58" i="1" s="1"/>
  <c r="L58" i="1" s="1"/>
  <c r="I14" i="1"/>
  <c r="J14" i="1" s="1"/>
  <c r="K14" i="1" s="1"/>
  <c r="L14" i="1" s="1"/>
  <c r="I84" i="1"/>
  <c r="J84" i="1" s="1"/>
  <c r="K84" i="1" s="1"/>
  <c r="L84" i="1" s="1"/>
  <c r="I29" i="1"/>
  <c r="J29" i="1" s="1"/>
  <c r="K29" i="1" s="1"/>
  <c r="L29" i="1" s="1"/>
  <c r="I22" i="1"/>
  <c r="J22" i="1" s="1"/>
  <c r="K22" i="1" s="1"/>
  <c r="L22" i="1" s="1"/>
  <c r="I11" i="1"/>
  <c r="J11" i="1" s="1"/>
  <c r="K11" i="1" s="1"/>
  <c r="L11" i="1" s="1"/>
  <c r="I42" i="1"/>
  <c r="J42" i="1" s="1"/>
  <c r="K42" i="1" s="1"/>
  <c r="L42" i="1" s="1"/>
  <c r="I34" i="1"/>
  <c r="J34" i="1" s="1"/>
  <c r="K34" i="1" s="1"/>
  <c r="L34" i="1" s="1"/>
  <c r="I37" i="1"/>
  <c r="J37" i="1" s="1"/>
  <c r="K37" i="1" s="1"/>
  <c r="L37" i="1" s="1"/>
  <c r="I45" i="1"/>
  <c r="J45" i="1" s="1"/>
  <c r="K45" i="1" s="1"/>
  <c r="L45" i="1" s="1"/>
  <c r="I51" i="1"/>
  <c r="J51" i="1" s="1"/>
  <c r="K51" i="1" s="1"/>
  <c r="L51" i="1" s="1"/>
  <c r="I31" i="1"/>
  <c r="J31" i="1" s="1"/>
  <c r="K31" i="1" s="1"/>
  <c r="L31" i="1" s="1"/>
  <c r="I54" i="1"/>
  <c r="J54" i="1" s="1"/>
  <c r="K54" i="1" s="1"/>
  <c r="L54" i="1" s="1"/>
  <c r="I61" i="1"/>
  <c r="J61" i="1" s="1"/>
  <c r="K61" i="1" s="1"/>
  <c r="L61" i="1" s="1"/>
  <c r="I80" i="1"/>
  <c r="J80" i="1" s="1"/>
  <c r="K80" i="1" s="1"/>
  <c r="L80" i="1" s="1"/>
  <c r="I57" i="1"/>
  <c r="J57" i="1" s="1"/>
  <c r="K57" i="1" s="1"/>
  <c r="L57" i="1" s="1"/>
  <c r="I9" i="1"/>
  <c r="J9" i="1" s="1"/>
  <c r="K9" i="1" s="1"/>
  <c r="L9" i="1" s="1"/>
  <c r="I65" i="1"/>
  <c r="J65" i="1" s="1"/>
  <c r="K65" i="1" s="1"/>
  <c r="L65" i="1" s="1"/>
  <c r="I89" i="1"/>
  <c r="J89" i="1" s="1"/>
  <c r="K89" i="1" s="1"/>
  <c r="L89" i="1" s="1"/>
  <c r="I47" i="1"/>
  <c r="J47" i="1" s="1"/>
  <c r="K47" i="1" s="1"/>
  <c r="L47" i="1" s="1"/>
  <c r="I55" i="1"/>
  <c r="J55" i="1" s="1"/>
  <c r="K55" i="1" s="1"/>
  <c r="L55" i="1" s="1"/>
  <c r="I16" i="1"/>
  <c r="J16" i="1" s="1"/>
  <c r="K16" i="1" s="1"/>
  <c r="L16" i="1" s="1"/>
  <c r="I69" i="1"/>
  <c r="J69" i="1" s="1"/>
  <c r="K69" i="1" s="1"/>
  <c r="L69" i="1" s="1"/>
  <c r="I62" i="1"/>
  <c r="J62" i="1" s="1"/>
  <c r="K62" i="1" s="1"/>
  <c r="L62" i="1" s="1"/>
  <c r="I15" i="1"/>
  <c r="J15" i="1" s="1"/>
  <c r="K15" i="1" s="1"/>
  <c r="L15" i="1" s="1"/>
  <c r="I24" i="1"/>
  <c r="J24" i="1" s="1"/>
  <c r="K24" i="1" s="1"/>
  <c r="L24" i="1" s="1"/>
  <c r="I20" i="1"/>
  <c r="J20" i="1" s="1"/>
  <c r="K20" i="1" s="1"/>
  <c r="L20" i="1" s="1"/>
  <c r="I35" i="1"/>
  <c r="J35" i="1" s="1"/>
  <c r="K35" i="1" s="1"/>
  <c r="L35" i="1" s="1"/>
  <c r="I90" i="1"/>
  <c r="J90" i="1" s="1"/>
  <c r="K90" i="1" s="1"/>
  <c r="L90" i="1" s="1"/>
  <c r="I46" i="1"/>
  <c r="J46" i="1" s="1"/>
  <c r="K46" i="1" s="1"/>
  <c r="L46" i="1" s="1"/>
  <c r="I32" i="1"/>
  <c r="J32" i="1" s="1"/>
  <c r="K32" i="1" s="1"/>
  <c r="L32" i="1" s="1"/>
  <c r="I79" i="1"/>
  <c r="J79" i="1" s="1"/>
  <c r="K79" i="1" s="1"/>
  <c r="L79" i="1" s="1"/>
  <c r="I95" i="1"/>
  <c r="J95" i="1" s="1"/>
  <c r="K95" i="1" s="1"/>
  <c r="L95" i="1" s="1"/>
  <c r="I3" i="1"/>
  <c r="J3" i="1" s="1"/>
  <c r="K3" i="1" s="1"/>
  <c r="L3" i="1" s="1"/>
  <c r="I49" i="1"/>
  <c r="J49" i="1" s="1"/>
  <c r="K49" i="1" s="1"/>
  <c r="L49" i="1" s="1"/>
  <c r="I4" i="1"/>
  <c r="J4" i="1" s="1"/>
  <c r="K4" i="1" s="1"/>
  <c r="L4" i="1" s="1"/>
  <c r="Q234" i="1" l="1"/>
  <c r="R234" i="1" s="1"/>
  <c r="S234" i="1" s="1"/>
  <c r="H175" i="1"/>
  <c r="Q230" i="1"/>
  <c r="R230" i="1" s="1"/>
  <c r="S230" i="1" s="1"/>
  <c r="Q236" i="1"/>
  <c r="R236" i="1" s="1"/>
  <c r="S236" i="1" s="1"/>
  <c r="H173" i="1"/>
  <c r="H169" i="1"/>
  <c r="H171" i="1"/>
  <c r="H168" i="1"/>
  <c r="H166" i="1"/>
  <c r="H157" i="1"/>
  <c r="H161" i="1"/>
  <c r="Q182" i="1"/>
  <c r="R182" i="1" s="1"/>
  <c r="S182" i="1" s="1"/>
  <c r="H159" i="1"/>
  <c r="H160" i="1"/>
  <c r="Q214" i="1"/>
  <c r="R214" i="1" s="1"/>
  <c r="S214" i="1" s="1"/>
  <c r="Q184" i="1"/>
  <c r="R184" i="1" s="1"/>
  <c r="S184" i="1" s="1"/>
  <c r="Q235" i="1"/>
  <c r="R235" i="1" s="1"/>
  <c r="S235" i="1" s="1"/>
  <c r="Q183" i="1"/>
  <c r="R183" i="1" s="1"/>
  <c r="S183" i="1" s="1"/>
  <c r="Q211" i="1"/>
  <c r="R211" i="1" s="1"/>
  <c r="S211" i="1" s="1"/>
  <c r="Q225" i="1"/>
  <c r="R225" i="1" s="1"/>
  <c r="S225" i="1" s="1"/>
  <c r="Q178" i="1"/>
  <c r="R178" i="1" s="1"/>
  <c r="S178" i="1" s="1"/>
  <c r="Q186" i="1"/>
  <c r="R186" i="1" s="1"/>
  <c r="S186" i="1" s="1"/>
  <c r="Q185" i="1"/>
  <c r="R185" i="1" s="1"/>
  <c r="S185" i="1" s="1"/>
  <c r="Q220" i="1"/>
  <c r="R220" i="1" s="1"/>
  <c r="S220" i="1" s="1"/>
  <c r="Q204" i="1"/>
  <c r="R204" i="1" s="1"/>
  <c r="S204" i="1" s="1"/>
  <c r="Q218" i="1"/>
  <c r="R218" i="1" s="1"/>
  <c r="S218" i="1" s="1"/>
  <c r="Q203" i="1"/>
  <c r="R203" i="1" s="1"/>
  <c r="S203" i="1" s="1"/>
  <c r="Q196" i="1"/>
  <c r="R196" i="1" s="1"/>
  <c r="S196" i="1" s="1"/>
  <c r="Q216" i="1"/>
  <c r="R216" i="1" s="1"/>
  <c r="S216" i="1" s="1"/>
  <c r="Q217" i="1"/>
  <c r="R217" i="1" s="1"/>
  <c r="S217" i="1" s="1"/>
  <c r="Q219" i="1"/>
  <c r="R219" i="1" s="1"/>
  <c r="S219" i="1" s="1"/>
  <c r="Q190" i="1"/>
  <c r="R190" i="1" s="1"/>
  <c r="S190" i="1" s="1"/>
  <c r="Q193" i="1"/>
  <c r="R193" i="1" s="1"/>
  <c r="S193" i="1" s="1"/>
  <c r="Q231" i="1"/>
  <c r="R231" i="1" s="1"/>
  <c r="S231" i="1" s="1"/>
  <c r="Q180" i="1"/>
  <c r="R180" i="1" s="1"/>
  <c r="S180" i="1" s="1"/>
  <c r="Q199" i="1"/>
  <c r="R199" i="1" s="1"/>
  <c r="S199" i="1" s="1"/>
  <c r="Q177" i="1"/>
  <c r="R177" i="1" s="1"/>
  <c r="S177" i="1" s="1"/>
  <c r="Q213" i="1"/>
  <c r="R213" i="1" s="1"/>
  <c r="S213" i="1" s="1"/>
  <c r="Q170" i="1"/>
  <c r="R170" i="1" s="1"/>
  <c r="S170" i="1" s="1"/>
  <c r="H167" i="1"/>
  <c r="Q227" i="1"/>
  <c r="R227" i="1" s="1"/>
  <c r="S227" i="1" s="1"/>
  <c r="Q206" i="1"/>
  <c r="R206" i="1" s="1"/>
  <c r="S206" i="1" s="1"/>
  <c r="Q207" i="1"/>
  <c r="R207" i="1" s="1"/>
  <c r="S207" i="1" s="1"/>
  <c r="Q197" i="1"/>
  <c r="R197" i="1" s="1"/>
  <c r="S197" i="1" s="1"/>
  <c r="Q224" i="1"/>
  <c r="R224" i="1" s="1"/>
  <c r="S224" i="1" s="1"/>
  <c r="Q189" i="1"/>
  <c r="R189" i="1" s="1"/>
  <c r="S189" i="1" s="1"/>
  <c r="Q202" i="1"/>
  <c r="R202" i="1" s="1"/>
  <c r="S202" i="1" s="1"/>
  <c r="Q179" i="1"/>
  <c r="R179" i="1" s="1"/>
  <c r="S179" i="1" s="1"/>
  <c r="Q228" i="1"/>
  <c r="R228" i="1" s="1"/>
  <c r="S228" i="1" s="1"/>
  <c r="Q210" i="1"/>
  <c r="R210" i="1" s="1"/>
  <c r="S210" i="1" s="1"/>
  <c r="Q209" i="1"/>
  <c r="R209" i="1" s="1"/>
  <c r="S209" i="1" s="1"/>
  <c r="H165" i="1"/>
  <c r="Q173" i="1"/>
  <c r="R173" i="1" s="1"/>
  <c r="S173" i="1" s="1"/>
  <c r="Q175" i="1"/>
  <c r="R175" i="1" s="1"/>
  <c r="S175" i="1" s="1"/>
  <c r="Q208" i="1"/>
  <c r="R208" i="1" s="1"/>
  <c r="S208" i="1" s="1"/>
  <c r="Q215" i="1"/>
  <c r="R215" i="1" s="1"/>
  <c r="S215" i="1" s="1"/>
  <c r="Q232" i="1"/>
  <c r="R232" i="1" s="1"/>
  <c r="S232" i="1" s="1"/>
  <c r="Q200" i="1"/>
  <c r="R200" i="1" s="1"/>
  <c r="S200" i="1" s="1"/>
  <c r="Q205" i="1"/>
  <c r="R205" i="1" s="1"/>
  <c r="S205" i="1" s="1"/>
  <c r="Q221" i="1"/>
  <c r="R221" i="1" s="1"/>
  <c r="S221" i="1" s="1"/>
  <c r="Q195" i="1"/>
  <c r="R195" i="1" s="1"/>
  <c r="S195" i="1" s="1"/>
  <c r="Q222" i="1"/>
  <c r="R222" i="1" s="1"/>
  <c r="S222" i="1" s="1"/>
  <c r="Q172" i="1"/>
  <c r="R172" i="1" s="1"/>
  <c r="S172" i="1" s="1"/>
  <c r="Q229" i="1"/>
  <c r="R229" i="1" s="1"/>
  <c r="S229" i="1" s="1"/>
  <c r="Q212" i="1"/>
  <c r="R212" i="1" s="1"/>
  <c r="S212" i="1" s="1"/>
  <c r="Q194" i="1"/>
  <c r="R194" i="1" s="1"/>
  <c r="S194" i="1" s="1"/>
  <c r="Q226" i="1"/>
  <c r="R226" i="1" s="1"/>
  <c r="S226" i="1" s="1"/>
  <c r="Q223" i="1"/>
  <c r="R223" i="1" s="1"/>
  <c r="S223" i="1" s="1"/>
  <c r="Q188" i="1"/>
  <c r="R188" i="1" s="1"/>
  <c r="S188" i="1" s="1"/>
  <c r="Q192" i="1"/>
  <c r="R192" i="1" s="1"/>
  <c r="S192" i="1" s="1"/>
  <c r="Q201" i="1"/>
  <c r="R201" i="1" s="1"/>
  <c r="S201" i="1" s="1"/>
  <c r="Q176" i="1"/>
  <c r="R176" i="1" s="1"/>
  <c r="S176" i="1" s="1"/>
  <c r="Q181" i="1"/>
  <c r="R181" i="1" s="1"/>
  <c r="S181" i="1" s="1"/>
  <c r="Q174" i="1"/>
  <c r="R174" i="1" s="1"/>
  <c r="S174" i="1" s="1"/>
  <c r="Q198" i="1"/>
  <c r="R198" i="1" s="1"/>
  <c r="S198" i="1" s="1"/>
  <c r="Q187" i="1"/>
  <c r="R187" i="1" s="1"/>
  <c r="S187" i="1" s="1"/>
  <c r="Q237" i="1"/>
  <c r="R237" i="1" s="1"/>
  <c r="S237" i="1" s="1"/>
  <c r="Q233" i="1"/>
  <c r="R233" i="1" s="1"/>
  <c r="S233" i="1" s="1"/>
  <c r="Q191" i="1"/>
  <c r="R191" i="1" s="1"/>
  <c r="S191" i="1" s="1"/>
  <c r="M106" i="1"/>
  <c r="N106" i="1" s="1"/>
  <c r="O106" i="1" s="1"/>
  <c r="P106" i="1" s="1"/>
  <c r="M108" i="1"/>
  <c r="N108" i="1" s="1"/>
  <c r="O108" i="1" s="1"/>
  <c r="P108" i="1" s="1"/>
  <c r="M110" i="1"/>
  <c r="N110" i="1" s="1"/>
  <c r="O110" i="1" s="1"/>
  <c r="P110" i="1" s="1"/>
  <c r="M109" i="1"/>
  <c r="N109" i="1" s="1"/>
  <c r="O109" i="1" s="1"/>
  <c r="P109" i="1" s="1"/>
  <c r="M107" i="1"/>
  <c r="N107" i="1" s="1"/>
  <c r="O107" i="1" s="1"/>
  <c r="M102" i="1"/>
  <c r="N102" i="1" s="1"/>
  <c r="O102" i="1" s="1"/>
  <c r="H118" i="1"/>
  <c r="M103" i="1"/>
  <c r="N103" i="1" s="1"/>
  <c r="O103" i="1" s="1"/>
  <c r="H127" i="1"/>
  <c r="P127" i="1"/>
  <c r="P113" i="1"/>
  <c r="H126" i="1"/>
  <c r="P126" i="1"/>
  <c r="P118" i="1"/>
  <c r="P112" i="1"/>
  <c r="P116" i="1"/>
  <c r="P142" i="1"/>
  <c r="H142" i="1"/>
  <c r="H147" i="1"/>
  <c r="P147" i="1"/>
  <c r="H141" i="1"/>
  <c r="P141" i="1"/>
  <c r="P119" i="1"/>
  <c r="P121" i="1"/>
  <c r="H125" i="1"/>
  <c r="P125" i="1"/>
  <c r="H138" i="1"/>
  <c r="P138" i="1"/>
  <c r="H128" i="1"/>
  <c r="P128" i="1"/>
  <c r="H137" i="1"/>
  <c r="P137" i="1"/>
  <c r="H133" i="1"/>
  <c r="P133" i="1"/>
  <c r="H131" i="1"/>
  <c r="P131" i="1"/>
  <c r="P117" i="1"/>
  <c r="H122" i="1"/>
  <c r="P122" i="1"/>
  <c r="P152" i="1"/>
  <c r="H152" i="1"/>
  <c r="P115" i="1"/>
  <c r="P111" i="1"/>
  <c r="H124" i="1"/>
  <c r="P124" i="1"/>
  <c r="H129" i="1"/>
  <c r="P129" i="1"/>
  <c r="P151" i="1"/>
  <c r="H151" i="1"/>
  <c r="P158" i="1"/>
  <c r="H158" i="1"/>
  <c r="H130" i="1"/>
  <c r="P130" i="1"/>
  <c r="P153" i="1"/>
  <c r="H153" i="1"/>
  <c r="P154" i="1"/>
  <c r="H154" i="1"/>
  <c r="P149" i="1"/>
  <c r="H149" i="1"/>
  <c r="H120" i="1"/>
  <c r="P120" i="1"/>
  <c r="P103" i="1"/>
  <c r="H146" i="1"/>
  <c r="P146" i="1"/>
  <c r="H145" i="1"/>
  <c r="P145" i="1"/>
  <c r="P148" i="1"/>
  <c r="H148" i="1"/>
  <c r="H140" i="1"/>
  <c r="P140" i="1"/>
  <c r="P162" i="1"/>
  <c r="H162" i="1"/>
  <c r="P150" i="1"/>
  <c r="H150" i="1"/>
  <c r="P155" i="1"/>
  <c r="H155" i="1"/>
  <c r="P156" i="1"/>
  <c r="H156" i="1"/>
  <c r="H143" i="1"/>
  <c r="P143" i="1"/>
  <c r="P144" i="1"/>
  <c r="H144" i="1"/>
  <c r="H134" i="1"/>
  <c r="P134" i="1"/>
  <c r="H135" i="1"/>
  <c r="P135" i="1"/>
  <c r="P139" i="1"/>
  <c r="H139" i="1"/>
  <c r="P163" i="1"/>
  <c r="H163" i="1"/>
  <c r="H123" i="1"/>
  <c r="P123" i="1"/>
  <c r="H136" i="1"/>
  <c r="P136" i="1"/>
  <c r="P114" i="1"/>
  <c r="P107" i="1"/>
  <c r="P132" i="1"/>
  <c r="H132" i="1"/>
  <c r="H164" i="1"/>
  <c r="P164" i="1"/>
  <c r="Q171" i="1" s="1"/>
  <c r="R171" i="1" s="1"/>
  <c r="S171" i="1" s="1"/>
  <c r="M90" i="1"/>
  <c r="N90" i="1" s="1"/>
  <c r="O90" i="1" s="1"/>
  <c r="M92" i="1"/>
  <c r="N92" i="1" s="1"/>
  <c r="O92" i="1" s="1"/>
  <c r="M94" i="1"/>
  <c r="N94" i="1" s="1"/>
  <c r="O94" i="1" s="1"/>
  <c r="M88" i="1"/>
  <c r="N88" i="1" s="1"/>
  <c r="O88" i="1" s="1"/>
  <c r="M98" i="1"/>
  <c r="N98" i="1" s="1"/>
  <c r="O98" i="1" s="1"/>
  <c r="M96" i="1"/>
  <c r="N96" i="1" s="1"/>
  <c r="O96" i="1" s="1"/>
  <c r="M91" i="1"/>
  <c r="N91" i="1" s="1"/>
  <c r="O91" i="1" s="1"/>
  <c r="M100" i="1"/>
  <c r="N100" i="1" s="1"/>
  <c r="O100" i="1" s="1"/>
  <c r="M95" i="1"/>
  <c r="N95" i="1" s="1"/>
  <c r="O95" i="1" s="1"/>
  <c r="M97" i="1"/>
  <c r="N97" i="1" s="1"/>
  <c r="O97" i="1" s="1"/>
  <c r="M87" i="1"/>
  <c r="N87" i="1" s="1"/>
  <c r="O87" i="1" s="1"/>
  <c r="M93" i="1"/>
  <c r="N93" i="1" s="1"/>
  <c r="O93" i="1" s="1"/>
  <c r="M99" i="1"/>
  <c r="N99" i="1" s="1"/>
  <c r="O99" i="1" s="1"/>
  <c r="M65" i="1"/>
  <c r="N65" i="1" s="1"/>
  <c r="O65" i="1" s="1"/>
  <c r="M63" i="1"/>
  <c r="N63" i="1" s="1"/>
  <c r="O63" i="1" s="1"/>
  <c r="M61" i="1"/>
  <c r="N61" i="1" s="1"/>
  <c r="O61" i="1" s="1"/>
  <c r="M66" i="1"/>
  <c r="N66" i="1" s="1"/>
  <c r="O66" i="1" s="1"/>
  <c r="M60" i="1"/>
  <c r="N60" i="1" s="1"/>
  <c r="O60" i="1" s="1"/>
  <c r="M62" i="1"/>
  <c r="N62" i="1" s="1"/>
  <c r="O62" i="1" s="1"/>
  <c r="M6" i="1"/>
  <c r="N6" i="1" s="1"/>
  <c r="O6" i="1" s="1"/>
  <c r="M4" i="1"/>
  <c r="N4" i="1" s="1"/>
  <c r="O4" i="1" s="1"/>
  <c r="M5" i="1"/>
  <c r="N5" i="1" s="1"/>
  <c r="O5" i="1" s="1"/>
  <c r="M2" i="1"/>
  <c r="N2" i="1" s="1"/>
  <c r="O2" i="1" s="1"/>
  <c r="M3" i="1"/>
  <c r="N3" i="1" s="1"/>
  <c r="O3" i="1" s="1"/>
  <c r="M13" i="1"/>
  <c r="N13" i="1" s="1"/>
  <c r="O13" i="1" s="1"/>
  <c r="M105" i="1"/>
  <c r="N105" i="1" s="1"/>
  <c r="O105" i="1" s="1"/>
  <c r="M101" i="1"/>
  <c r="N101" i="1" s="1"/>
  <c r="O101" i="1" s="1"/>
  <c r="M104" i="1"/>
  <c r="N104" i="1" s="1"/>
  <c r="O104" i="1" s="1"/>
  <c r="M17" i="1"/>
  <c r="N17" i="1" s="1"/>
  <c r="O17" i="1" s="1"/>
  <c r="M16" i="1"/>
  <c r="N16" i="1" s="1"/>
  <c r="O16" i="1" s="1"/>
  <c r="M19" i="1"/>
  <c r="N19" i="1" s="1"/>
  <c r="O19" i="1" s="1"/>
  <c r="M20" i="1"/>
  <c r="N20" i="1" s="1"/>
  <c r="O20" i="1" s="1"/>
  <c r="M18" i="1"/>
  <c r="N18" i="1" s="1"/>
  <c r="O18" i="1" s="1"/>
  <c r="M24" i="1"/>
  <c r="N24" i="1" s="1"/>
  <c r="O24" i="1" s="1"/>
  <c r="M26" i="1"/>
  <c r="N26" i="1" s="1"/>
  <c r="O26" i="1" s="1"/>
  <c r="M70" i="1"/>
  <c r="N70" i="1" s="1"/>
  <c r="O70" i="1" s="1"/>
  <c r="M64" i="1"/>
  <c r="N64" i="1" s="1"/>
  <c r="O64" i="1" s="1"/>
  <c r="M69" i="1"/>
  <c r="N69" i="1" s="1"/>
  <c r="O69" i="1" s="1"/>
  <c r="M67" i="1"/>
  <c r="N67" i="1" s="1"/>
  <c r="O67" i="1" s="1"/>
  <c r="M74" i="1"/>
  <c r="N74" i="1" s="1"/>
  <c r="O74" i="1" s="1"/>
  <c r="M68" i="1"/>
  <c r="N68" i="1" s="1"/>
  <c r="O68" i="1" s="1"/>
  <c r="M73" i="1"/>
  <c r="N73" i="1" s="1"/>
  <c r="O73" i="1" s="1"/>
  <c r="M71" i="1"/>
  <c r="N71" i="1" s="1"/>
  <c r="O71" i="1" s="1"/>
  <c r="M57" i="1"/>
  <c r="N57" i="1" s="1"/>
  <c r="O57" i="1" s="1"/>
  <c r="M55" i="1"/>
  <c r="N55" i="1" s="1"/>
  <c r="O55" i="1" s="1"/>
  <c r="M52" i="1"/>
  <c r="N52" i="1" s="1"/>
  <c r="O52" i="1" s="1"/>
  <c r="M59" i="1"/>
  <c r="N59" i="1" s="1"/>
  <c r="O59" i="1" s="1"/>
  <c r="M49" i="1"/>
  <c r="N49" i="1" s="1"/>
  <c r="O49" i="1" s="1"/>
  <c r="M48" i="1"/>
  <c r="N48" i="1" s="1"/>
  <c r="O48" i="1" s="1"/>
  <c r="M54" i="1"/>
  <c r="N54" i="1" s="1"/>
  <c r="O54" i="1" s="1"/>
  <c r="M58" i="1"/>
  <c r="N58" i="1" s="1"/>
  <c r="O58" i="1" s="1"/>
  <c r="M56" i="1"/>
  <c r="N56" i="1" s="1"/>
  <c r="O56" i="1" s="1"/>
  <c r="M72" i="1"/>
  <c r="N72" i="1" s="1"/>
  <c r="O72" i="1" s="1"/>
  <c r="M78" i="1"/>
  <c r="N78" i="1" s="1"/>
  <c r="O78" i="1" s="1"/>
  <c r="M76" i="1"/>
  <c r="N76" i="1" s="1"/>
  <c r="O76" i="1" s="1"/>
  <c r="M79" i="1"/>
  <c r="N79" i="1" s="1"/>
  <c r="O79" i="1" s="1"/>
  <c r="M84" i="1"/>
  <c r="N84" i="1" s="1"/>
  <c r="O84" i="1" s="1"/>
  <c r="M77" i="1"/>
  <c r="N77" i="1" s="1"/>
  <c r="O77" i="1" s="1"/>
  <c r="M75" i="1"/>
  <c r="N75" i="1" s="1"/>
  <c r="O75" i="1" s="1"/>
  <c r="M81" i="1"/>
  <c r="N81" i="1" s="1"/>
  <c r="O81" i="1" s="1"/>
  <c r="M53" i="1"/>
  <c r="N53" i="1" s="1"/>
  <c r="O53" i="1" s="1"/>
  <c r="M51" i="1"/>
  <c r="N51" i="1" s="1"/>
  <c r="O51" i="1" s="1"/>
  <c r="M47" i="1"/>
  <c r="N47" i="1" s="1"/>
  <c r="O47" i="1" s="1"/>
  <c r="M43" i="1"/>
  <c r="N43" i="1" s="1"/>
  <c r="O43" i="1" s="1"/>
  <c r="M45" i="1"/>
  <c r="N45" i="1" s="1"/>
  <c r="O45" i="1" s="1"/>
  <c r="M46" i="1"/>
  <c r="N46" i="1" s="1"/>
  <c r="O46" i="1" s="1"/>
  <c r="M44" i="1"/>
  <c r="N44" i="1" s="1"/>
  <c r="O44" i="1" s="1"/>
  <c r="M50" i="1"/>
  <c r="N50" i="1" s="1"/>
  <c r="O50" i="1" s="1"/>
  <c r="M89" i="1"/>
  <c r="N89" i="1" s="1"/>
  <c r="O89" i="1" s="1"/>
  <c r="M82" i="1"/>
  <c r="N82" i="1" s="1"/>
  <c r="O82" i="1" s="1"/>
  <c r="M86" i="1"/>
  <c r="N86" i="1" s="1"/>
  <c r="O86" i="1" s="1"/>
  <c r="M80" i="1"/>
  <c r="N80" i="1" s="1"/>
  <c r="O80" i="1" s="1"/>
  <c r="M83" i="1"/>
  <c r="N83" i="1" s="1"/>
  <c r="O83" i="1" s="1"/>
  <c r="M85" i="1"/>
  <c r="N85" i="1" s="1"/>
  <c r="O85" i="1" s="1"/>
  <c r="M8" i="1"/>
  <c r="N8" i="1" s="1"/>
  <c r="O8" i="1" s="1"/>
  <c r="M10" i="1"/>
  <c r="N10" i="1" s="1"/>
  <c r="O10" i="1" s="1"/>
  <c r="M14" i="1"/>
  <c r="N14" i="1" s="1"/>
  <c r="O14" i="1" s="1"/>
  <c r="M12" i="1"/>
  <c r="N12" i="1" s="1"/>
  <c r="O12" i="1" s="1"/>
  <c r="M11" i="1"/>
  <c r="N11" i="1" s="1"/>
  <c r="O11" i="1" s="1"/>
  <c r="M15" i="1"/>
  <c r="N15" i="1" s="1"/>
  <c r="O15" i="1" s="1"/>
  <c r="M9" i="1"/>
  <c r="N9" i="1" s="1"/>
  <c r="O9" i="1" s="1"/>
  <c r="M7" i="1"/>
  <c r="N7" i="1" s="1"/>
  <c r="O7" i="1" s="1"/>
  <c r="M36" i="1"/>
  <c r="N36" i="1" s="1"/>
  <c r="O36" i="1" s="1"/>
  <c r="M39" i="1"/>
  <c r="N39" i="1" s="1"/>
  <c r="O39" i="1" s="1"/>
  <c r="M38" i="1"/>
  <c r="N38" i="1" s="1"/>
  <c r="O38" i="1" s="1"/>
  <c r="M40" i="1"/>
  <c r="N40" i="1" s="1"/>
  <c r="O40" i="1" s="1"/>
  <c r="M37" i="1"/>
  <c r="N37" i="1" s="1"/>
  <c r="O37" i="1" s="1"/>
  <c r="M35" i="1"/>
  <c r="N35" i="1" s="1"/>
  <c r="O35" i="1" s="1"/>
  <c r="M41" i="1"/>
  <c r="N41" i="1" s="1"/>
  <c r="O41" i="1" s="1"/>
  <c r="M42" i="1"/>
  <c r="N42" i="1" s="1"/>
  <c r="O42" i="1" s="1"/>
  <c r="M32" i="1"/>
  <c r="N32" i="1" s="1"/>
  <c r="O32" i="1" s="1"/>
  <c r="M21" i="1"/>
  <c r="N21" i="1" s="1"/>
  <c r="O21" i="1" s="1"/>
  <c r="M25" i="1"/>
  <c r="N25" i="1" s="1"/>
  <c r="O25" i="1" s="1"/>
  <c r="M30" i="1"/>
  <c r="N30" i="1" s="1"/>
  <c r="O30" i="1" s="1"/>
  <c r="M29" i="1"/>
  <c r="N29" i="1" s="1"/>
  <c r="O29" i="1" s="1"/>
  <c r="M23" i="1"/>
  <c r="N23" i="1" s="1"/>
  <c r="O23" i="1" s="1"/>
  <c r="M28" i="1"/>
  <c r="N28" i="1" s="1"/>
  <c r="O28" i="1" s="1"/>
  <c r="M22" i="1"/>
  <c r="N22" i="1" s="1"/>
  <c r="O22" i="1" s="1"/>
  <c r="M33" i="1"/>
  <c r="N33" i="1" s="1"/>
  <c r="O33" i="1" s="1"/>
  <c r="M31" i="1"/>
  <c r="N31" i="1" s="1"/>
  <c r="O31" i="1" s="1"/>
  <c r="M34" i="1"/>
  <c r="N34" i="1" s="1"/>
  <c r="O34" i="1" s="1"/>
  <c r="M27" i="1"/>
  <c r="N27" i="1" s="1"/>
  <c r="O27" i="1" s="1"/>
  <c r="H114" i="1" l="1"/>
  <c r="H116" i="1"/>
  <c r="H117" i="1"/>
  <c r="H111" i="1"/>
  <c r="H121" i="1"/>
  <c r="Q169" i="1"/>
  <c r="R169" i="1" s="1"/>
  <c r="S169" i="1" s="1"/>
  <c r="Q166" i="1"/>
  <c r="R166" i="1" s="1"/>
  <c r="S166" i="1" s="1"/>
  <c r="Q168" i="1"/>
  <c r="R168" i="1" s="1"/>
  <c r="S168" i="1" s="1"/>
  <c r="H115" i="1"/>
  <c r="Q159" i="1"/>
  <c r="R159" i="1" s="1"/>
  <c r="S159" i="1" s="1"/>
  <c r="H119" i="1"/>
  <c r="Q161" i="1"/>
  <c r="R161" i="1" s="1"/>
  <c r="S161" i="1" s="1"/>
  <c r="Q165" i="1"/>
  <c r="R165" i="1" s="1"/>
  <c r="S165" i="1" s="1"/>
  <c r="Q167" i="1"/>
  <c r="R167" i="1" s="1"/>
  <c r="S167" i="1" s="1"/>
  <c r="Q157" i="1"/>
  <c r="R157" i="1" s="1"/>
  <c r="S157" i="1" s="1"/>
  <c r="Q160" i="1"/>
  <c r="R160" i="1" s="1"/>
  <c r="S160" i="1" s="1"/>
  <c r="H106" i="1"/>
  <c r="H109" i="1"/>
  <c r="H110" i="1"/>
  <c r="P102" i="1"/>
  <c r="H108" i="1"/>
  <c r="H113" i="1"/>
  <c r="H112" i="1"/>
  <c r="H102" i="1"/>
  <c r="Q145" i="1"/>
  <c r="R145" i="1" s="1"/>
  <c r="S145" i="1" s="1"/>
  <c r="Q120" i="1"/>
  <c r="R120" i="1" s="1"/>
  <c r="S120" i="1" s="1"/>
  <c r="Q117" i="1"/>
  <c r="R117" i="1" s="1"/>
  <c r="S117" i="1" s="1"/>
  <c r="Q133" i="1"/>
  <c r="R133" i="1" s="1"/>
  <c r="S133" i="1" s="1"/>
  <c r="Q128" i="1"/>
  <c r="R128" i="1" s="1"/>
  <c r="S128" i="1" s="1"/>
  <c r="Q155" i="1"/>
  <c r="R155" i="1" s="1"/>
  <c r="S155" i="1" s="1"/>
  <c r="Q151" i="1"/>
  <c r="R151" i="1" s="1"/>
  <c r="S151" i="1" s="1"/>
  <c r="Q142" i="1"/>
  <c r="R142" i="1" s="1"/>
  <c r="S142" i="1" s="1"/>
  <c r="Q146" i="1"/>
  <c r="R146" i="1" s="1"/>
  <c r="S146" i="1" s="1"/>
  <c r="Q121" i="1"/>
  <c r="R121" i="1" s="1"/>
  <c r="S121" i="1" s="1"/>
  <c r="Q141" i="1"/>
  <c r="R141" i="1" s="1"/>
  <c r="S141" i="1" s="1"/>
  <c r="Q127" i="1"/>
  <c r="R127" i="1" s="1"/>
  <c r="S127" i="1" s="1"/>
  <c r="Q132" i="1"/>
  <c r="R132" i="1" s="1"/>
  <c r="S132" i="1" s="1"/>
  <c r="Q164" i="1"/>
  <c r="R164" i="1" s="1"/>
  <c r="S164" i="1" s="1"/>
  <c r="H107" i="1"/>
  <c r="Q144" i="1"/>
  <c r="R144" i="1" s="1"/>
  <c r="S144" i="1" s="1"/>
  <c r="Q162" i="1"/>
  <c r="R162" i="1" s="1"/>
  <c r="S162" i="1" s="1"/>
  <c r="Q149" i="1"/>
  <c r="R149" i="1" s="1"/>
  <c r="S149" i="1" s="1"/>
  <c r="Q153" i="1"/>
  <c r="R153" i="1" s="1"/>
  <c r="S153" i="1" s="1"/>
  <c r="Q123" i="1"/>
  <c r="R123" i="1" s="1"/>
  <c r="S123" i="1" s="1"/>
  <c r="Q135" i="1"/>
  <c r="R135" i="1" s="1"/>
  <c r="S135" i="1" s="1"/>
  <c r="Q134" i="1"/>
  <c r="R134" i="1" s="1"/>
  <c r="S134" i="1" s="1"/>
  <c r="Q143" i="1"/>
  <c r="R143" i="1" s="1"/>
  <c r="S143" i="1" s="1"/>
  <c r="Q129" i="1"/>
  <c r="R129" i="1" s="1"/>
  <c r="S129" i="1" s="1"/>
  <c r="Q137" i="1"/>
  <c r="R137" i="1" s="1"/>
  <c r="S137" i="1" s="1"/>
  <c r="Q138" i="1"/>
  <c r="R138" i="1" s="1"/>
  <c r="S138" i="1" s="1"/>
  <c r="Q119" i="1"/>
  <c r="R119" i="1" s="1"/>
  <c r="S119" i="1" s="1"/>
  <c r="Q147" i="1"/>
  <c r="R147" i="1" s="1"/>
  <c r="S147" i="1" s="1"/>
  <c r="Q112" i="1"/>
  <c r="R112" i="1" s="1"/>
  <c r="S112" i="1" s="1"/>
  <c r="Q136" i="1"/>
  <c r="R136" i="1" s="1"/>
  <c r="S136" i="1" s="1"/>
  <c r="Q163" i="1"/>
  <c r="R163" i="1" s="1"/>
  <c r="S163" i="1" s="1"/>
  <c r="H103" i="1"/>
  <c r="Q158" i="1"/>
  <c r="R158" i="1" s="1"/>
  <c r="S158" i="1" s="1"/>
  <c r="Q152" i="1"/>
  <c r="R152" i="1" s="1"/>
  <c r="S152" i="1" s="1"/>
  <c r="Q140" i="1"/>
  <c r="R140" i="1" s="1"/>
  <c r="S140" i="1" s="1"/>
  <c r="Q130" i="1"/>
  <c r="R130" i="1" s="1"/>
  <c r="S130" i="1" s="1"/>
  <c r="Q124" i="1"/>
  <c r="R124" i="1" s="1"/>
  <c r="S124" i="1" s="1"/>
  <c r="Q122" i="1"/>
  <c r="R122" i="1" s="1"/>
  <c r="S122" i="1" s="1"/>
  <c r="Q131" i="1"/>
  <c r="R131" i="1" s="1"/>
  <c r="S131" i="1" s="1"/>
  <c r="Q108" i="1"/>
  <c r="R108" i="1" s="1"/>
  <c r="S108" i="1" s="1"/>
  <c r="Q125" i="1"/>
  <c r="R125" i="1" s="1"/>
  <c r="S125" i="1" s="1"/>
  <c r="Q126" i="1"/>
  <c r="R126" i="1" s="1"/>
  <c r="S126" i="1" s="1"/>
  <c r="Q114" i="1"/>
  <c r="R114" i="1" s="1"/>
  <c r="S114" i="1" s="1"/>
  <c r="Q139" i="1"/>
  <c r="R139" i="1" s="1"/>
  <c r="S139" i="1" s="1"/>
  <c r="Q156" i="1"/>
  <c r="R156" i="1" s="1"/>
  <c r="S156" i="1" s="1"/>
  <c r="Q150" i="1"/>
  <c r="R150" i="1" s="1"/>
  <c r="S150" i="1" s="1"/>
  <c r="Q148" i="1"/>
  <c r="R148" i="1" s="1"/>
  <c r="S148" i="1" s="1"/>
  <c r="Q154" i="1"/>
  <c r="R154" i="1" s="1"/>
  <c r="S154" i="1" s="1"/>
  <c r="H42" i="1"/>
  <c r="P42" i="1"/>
  <c r="P15" i="1"/>
  <c r="H15" i="1"/>
  <c r="H80" i="1"/>
  <c r="P80" i="1"/>
  <c r="H43" i="1"/>
  <c r="P43" i="1"/>
  <c r="H76" i="1"/>
  <c r="P76" i="1"/>
  <c r="H67" i="1"/>
  <c r="P67" i="1"/>
  <c r="P19" i="1"/>
  <c r="H19" i="1"/>
  <c r="P5" i="1"/>
  <c r="H5" i="1"/>
  <c r="P63" i="1"/>
  <c r="H63" i="1"/>
  <c r="H95" i="1"/>
  <c r="P95" i="1"/>
  <c r="H21" i="1"/>
  <c r="P21" i="1"/>
  <c r="H28" i="1"/>
  <c r="P28" i="1"/>
  <c r="P41" i="1"/>
  <c r="H41" i="1"/>
  <c r="H11" i="1"/>
  <c r="P11" i="1"/>
  <c r="P86" i="1"/>
  <c r="H86" i="1"/>
  <c r="P47" i="1"/>
  <c r="H47" i="1"/>
  <c r="H78" i="1"/>
  <c r="P78" i="1"/>
  <c r="H49" i="1"/>
  <c r="P49" i="1"/>
  <c r="P69" i="1"/>
  <c r="H69" i="1"/>
  <c r="H16" i="1"/>
  <c r="P16" i="1"/>
  <c r="H4" i="1"/>
  <c r="P4" i="1"/>
  <c r="P65" i="1"/>
  <c r="H65" i="1"/>
  <c r="H94" i="1"/>
  <c r="P94" i="1"/>
  <c r="H72" i="1"/>
  <c r="P72" i="1"/>
  <c r="H59" i="1"/>
  <c r="P59" i="1"/>
  <c r="H64" i="1"/>
  <c r="P64" i="1"/>
  <c r="P17" i="1"/>
  <c r="H17" i="1"/>
  <c r="H6" i="1"/>
  <c r="P6" i="1"/>
  <c r="H100" i="1"/>
  <c r="P100" i="1"/>
  <c r="P82" i="1"/>
  <c r="H82" i="1"/>
  <c r="P29" i="1"/>
  <c r="H29" i="1"/>
  <c r="H37" i="1"/>
  <c r="P37" i="1"/>
  <c r="H14" i="1"/>
  <c r="P14" i="1"/>
  <c r="H89" i="1"/>
  <c r="P89" i="1"/>
  <c r="P81" i="1"/>
  <c r="H81" i="1"/>
  <c r="P52" i="1"/>
  <c r="H52" i="1"/>
  <c r="H70" i="1"/>
  <c r="P70" i="1"/>
  <c r="P62" i="1"/>
  <c r="H62" i="1"/>
  <c r="H99" i="1"/>
  <c r="P99" i="1"/>
  <c r="P91" i="1"/>
  <c r="H91" i="1"/>
  <c r="H92" i="1"/>
  <c r="P92" i="1"/>
  <c r="H35" i="1"/>
  <c r="P35" i="1"/>
  <c r="P12" i="1"/>
  <c r="H12" i="1"/>
  <c r="P34" i="1"/>
  <c r="H34" i="1"/>
  <c r="P30" i="1"/>
  <c r="H30" i="1"/>
  <c r="P40" i="1"/>
  <c r="H40" i="1"/>
  <c r="H10" i="1"/>
  <c r="P10" i="1"/>
  <c r="H50" i="1"/>
  <c r="P50" i="1"/>
  <c r="P53" i="1"/>
  <c r="H53" i="1"/>
  <c r="H75" i="1"/>
  <c r="P75" i="1"/>
  <c r="P56" i="1"/>
  <c r="H56" i="1"/>
  <c r="H55" i="1"/>
  <c r="P55" i="1"/>
  <c r="H71" i="1"/>
  <c r="P71" i="1"/>
  <c r="H26" i="1"/>
  <c r="P26" i="1"/>
  <c r="H13" i="1"/>
  <c r="P13" i="1"/>
  <c r="H93" i="1"/>
  <c r="P93" i="1"/>
  <c r="P96" i="1"/>
  <c r="H96" i="1"/>
  <c r="H90" i="1"/>
  <c r="P90" i="1"/>
  <c r="H27" i="1"/>
  <c r="P27" i="1"/>
  <c r="P51" i="1"/>
  <c r="H51" i="1"/>
  <c r="P31" i="1"/>
  <c r="H31" i="1"/>
  <c r="P38" i="1"/>
  <c r="H38" i="1"/>
  <c r="H7" i="1"/>
  <c r="P7" i="1"/>
  <c r="P8" i="1"/>
  <c r="H8" i="1"/>
  <c r="P44" i="1"/>
  <c r="H44" i="1"/>
  <c r="H77" i="1"/>
  <c r="P77" i="1"/>
  <c r="P58" i="1"/>
  <c r="H58" i="1"/>
  <c r="H57" i="1"/>
  <c r="P57" i="1"/>
  <c r="H73" i="1"/>
  <c r="P73" i="1"/>
  <c r="H24" i="1"/>
  <c r="P24" i="1"/>
  <c r="P104" i="1"/>
  <c r="H104" i="1"/>
  <c r="H3" i="1"/>
  <c r="P3" i="1"/>
  <c r="P60" i="1"/>
  <c r="H60" i="1"/>
  <c r="H87" i="1"/>
  <c r="P87" i="1"/>
  <c r="P32" i="1"/>
  <c r="H32" i="1"/>
  <c r="H39" i="1"/>
  <c r="P39" i="1"/>
  <c r="P9" i="1"/>
  <c r="H9" i="1"/>
  <c r="P85" i="1"/>
  <c r="H85" i="1"/>
  <c r="H46" i="1"/>
  <c r="P46" i="1"/>
  <c r="P84" i="1"/>
  <c r="H84" i="1"/>
  <c r="P54" i="1"/>
  <c r="H54" i="1"/>
  <c r="P68" i="1"/>
  <c r="H68" i="1"/>
  <c r="H18" i="1"/>
  <c r="P18" i="1"/>
  <c r="P101" i="1"/>
  <c r="H101" i="1"/>
  <c r="H66" i="1"/>
  <c r="P66" i="1"/>
  <c r="H97" i="1"/>
  <c r="P97" i="1"/>
  <c r="H98" i="1"/>
  <c r="P98" i="1"/>
  <c r="H23" i="1"/>
  <c r="P23" i="1"/>
  <c r="H33" i="1"/>
  <c r="P33" i="1"/>
  <c r="H22" i="1"/>
  <c r="P22" i="1"/>
  <c r="H25" i="1"/>
  <c r="P25" i="1"/>
  <c r="H36" i="1"/>
  <c r="P36" i="1"/>
  <c r="H83" i="1"/>
  <c r="P83" i="1"/>
  <c r="H45" i="1"/>
  <c r="P45" i="1"/>
  <c r="P79" i="1"/>
  <c r="H79" i="1"/>
  <c r="P48" i="1"/>
  <c r="H48" i="1"/>
  <c r="H74" i="1"/>
  <c r="P74" i="1"/>
  <c r="H20" i="1"/>
  <c r="P20" i="1"/>
  <c r="P105" i="1"/>
  <c r="Q106" i="1" s="1"/>
  <c r="R106" i="1" s="1"/>
  <c r="S106" i="1" s="1"/>
  <c r="H105" i="1"/>
  <c r="P2" i="1"/>
  <c r="H2" i="1"/>
  <c r="H61" i="1"/>
  <c r="P61" i="1"/>
  <c r="P88" i="1"/>
  <c r="H88" i="1"/>
  <c r="Q111" i="1" l="1"/>
  <c r="R111" i="1" s="1"/>
  <c r="S111" i="1" s="1"/>
  <c r="Q118" i="1"/>
  <c r="R118" i="1" s="1"/>
  <c r="S118" i="1" s="1"/>
  <c r="Q116" i="1"/>
  <c r="R116" i="1" s="1"/>
  <c r="S116" i="1" s="1"/>
  <c r="Q113" i="1"/>
  <c r="R113" i="1" s="1"/>
  <c r="S113" i="1" s="1"/>
  <c r="Q115" i="1"/>
  <c r="R115" i="1" s="1"/>
  <c r="S115" i="1" s="1"/>
  <c r="Q110" i="1"/>
  <c r="R110" i="1" s="1"/>
  <c r="S110" i="1" s="1"/>
  <c r="Q109" i="1"/>
  <c r="R109" i="1" s="1"/>
  <c r="S109" i="1" s="1"/>
  <c r="Q107" i="1"/>
  <c r="R107" i="1" s="1"/>
  <c r="S107" i="1" s="1"/>
  <c r="Q103" i="1"/>
  <c r="R103" i="1" s="1"/>
  <c r="S103" i="1" s="1"/>
  <c r="Q102" i="1"/>
  <c r="R102" i="1" s="1"/>
  <c r="S102" i="1" s="1"/>
  <c r="Q25" i="1"/>
  <c r="R25" i="1" s="1"/>
  <c r="S25" i="1" s="1"/>
  <c r="Q61" i="1"/>
  <c r="R61" i="1" s="1"/>
  <c r="S61" i="1" s="1"/>
  <c r="Q57" i="1"/>
  <c r="R57" i="1" s="1"/>
  <c r="S57" i="1" s="1"/>
  <c r="Q19" i="1"/>
  <c r="R19" i="1" s="1"/>
  <c r="S19" i="1" s="1"/>
  <c r="Q31" i="1"/>
  <c r="R31" i="1" s="1"/>
  <c r="S31" i="1" s="1"/>
  <c r="Q90" i="1"/>
  <c r="R90" i="1" s="1"/>
  <c r="S90" i="1" s="1"/>
  <c r="Q89" i="1"/>
  <c r="R89" i="1" s="1"/>
  <c r="S89" i="1" s="1"/>
  <c r="Q99" i="1"/>
  <c r="R99" i="1" s="1"/>
  <c r="S99" i="1" s="1"/>
  <c r="Q81" i="1"/>
  <c r="R81" i="1" s="1"/>
  <c r="S81" i="1" s="1"/>
  <c r="Q28" i="1"/>
  <c r="R28" i="1" s="1"/>
  <c r="S28" i="1" s="1"/>
  <c r="Q59" i="1"/>
  <c r="R59" i="1" s="1"/>
  <c r="S59" i="1" s="1"/>
  <c r="Q20" i="1"/>
  <c r="R20" i="1" s="1"/>
  <c r="S20" i="1" s="1"/>
  <c r="Q45" i="1"/>
  <c r="R45" i="1" s="1"/>
  <c r="S45" i="1" s="1"/>
  <c r="Q83" i="1"/>
  <c r="R83" i="1" s="1"/>
  <c r="S83" i="1" s="1"/>
  <c r="Q21" i="1"/>
  <c r="R21" i="1" s="1"/>
  <c r="S21" i="1" s="1"/>
  <c r="Q7" i="1"/>
  <c r="R7" i="1" s="1"/>
  <c r="S7" i="1" s="1"/>
  <c r="Q74" i="1"/>
  <c r="R74" i="1" s="1"/>
  <c r="S74" i="1" s="1"/>
  <c r="Q77" i="1"/>
  <c r="R77" i="1" s="1"/>
  <c r="S77" i="1" s="1"/>
  <c r="Q98" i="1"/>
  <c r="R98" i="1" s="1"/>
  <c r="S98" i="1" s="1"/>
  <c r="Q105" i="1"/>
  <c r="R105" i="1" s="1"/>
  <c r="S105" i="1" s="1"/>
  <c r="Q91" i="1"/>
  <c r="R91" i="1" s="1"/>
  <c r="S91" i="1" s="1"/>
  <c r="Q4" i="1"/>
  <c r="R4" i="1" s="1"/>
  <c r="S4" i="1" s="1"/>
  <c r="Q42" i="1"/>
  <c r="R42" i="1" s="1"/>
  <c r="S42" i="1" s="1"/>
  <c r="Q48" i="1"/>
  <c r="R48" i="1" s="1"/>
  <c r="S48" i="1" s="1"/>
  <c r="Q12" i="1"/>
  <c r="R12" i="1" s="1"/>
  <c r="S12" i="1" s="1"/>
  <c r="Q41" i="1"/>
  <c r="R41" i="1" s="1"/>
  <c r="S41" i="1" s="1"/>
  <c r="Q87" i="1"/>
  <c r="R87" i="1" s="1"/>
  <c r="S87" i="1" s="1"/>
  <c r="Q38" i="1"/>
  <c r="R38" i="1" s="1"/>
  <c r="S38" i="1" s="1"/>
  <c r="Q92" i="1"/>
  <c r="R92" i="1" s="1"/>
  <c r="S92" i="1" s="1"/>
  <c r="Q23" i="1"/>
  <c r="R23" i="1" s="1"/>
  <c r="S23" i="1" s="1"/>
  <c r="Q22" i="1"/>
  <c r="R22" i="1" s="1"/>
  <c r="S22" i="1" s="1"/>
  <c r="Q46" i="1"/>
  <c r="R46" i="1" s="1"/>
  <c r="S46" i="1" s="1"/>
  <c r="Q24" i="1"/>
  <c r="R24" i="1" s="1"/>
  <c r="S24" i="1" s="1"/>
  <c r="Q14" i="1"/>
  <c r="R14" i="1" s="1"/>
  <c r="S14" i="1" s="1"/>
  <c r="Q100" i="1"/>
  <c r="R100" i="1" s="1"/>
  <c r="S100" i="1" s="1"/>
  <c r="Q49" i="1"/>
  <c r="R49" i="1" s="1"/>
  <c r="S49" i="1" s="1"/>
  <c r="Q43" i="1"/>
  <c r="R43" i="1" s="1"/>
  <c r="S43" i="1" s="1"/>
  <c r="Q3" i="1"/>
  <c r="R3" i="1" s="1"/>
  <c r="S3" i="1" s="1"/>
  <c r="Q88" i="1"/>
  <c r="R88" i="1" s="1"/>
  <c r="S88" i="1" s="1"/>
  <c r="Q101" i="1"/>
  <c r="R101" i="1" s="1"/>
  <c r="S101" i="1" s="1"/>
  <c r="Q68" i="1"/>
  <c r="R68" i="1" s="1"/>
  <c r="S68" i="1" s="1"/>
  <c r="Q82" i="1"/>
  <c r="R82" i="1" s="1"/>
  <c r="S82" i="1" s="1"/>
  <c r="Q17" i="1"/>
  <c r="R17" i="1" s="1"/>
  <c r="S17" i="1" s="1"/>
  <c r="Q65" i="1"/>
  <c r="R65" i="1" s="1"/>
  <c r="S65" i="1" s="1"/>
  <c r="Q69" i="1"/>
  <c r="R69" i="1" s="1"/>
  <c r="S69" i="1" s="1"/>
  <c r="Q47" i="1"/>
  <c r="R47" i="1" s="1"/>
  <c r="S47" i="1" s="1"/>
  <c r="Q63" i="1"/>
  <c r="R63" i="1" s="1"/>
  <c r="S63" i="1" s="1"/>
  <c r="Q33" i="1"/>
  <c r="R33" i="1" s="1"/>
  <c r="S33" i="1" s="1"/>
  <c r="Q97" i="1"/>
  <c r="R97" i="1" s="1"/>
  <c r="S97" i="1" s="1"/>
  <c r="Q26" i="1"/>
  <c r="R26" i="1" s="1"/>
  <c r="S26" i="1" s="1"/>
  <c r="Q55" i="1"/>
  <c r="R55" i="1" s="1"/>
  <c r="S55" i="1" s="1"/>
  <c r="Q70" i="1"/>
  <c r="R70" i="1" s="1"/>
  <c r="S70" i="1" s="1"/>
  <c r="Q64" i="1"/>
  <c r="R64" i="1" s="1"/>
  <c r="S64" i="1" s="1"/>
  <c r="Q78" i="1"/>
  <c r="R78" i="1" s="1"/>
  <c r="S78" i="1" s="1"/>
  <c r="Q67" i="1"/>
  <c r="R67" i="1" s="1"/>
  <c r="S67" i="1" s="1"/>
  <c r="Q80" i="1"/>
  <c r="R80" i="1" s="1"/>
  <c r="S80" i="1" s="1"/>
  <c r="Q73" i="1"/>
  <c r="R73" i="1" s="1"/>
  <c r="S73" i="1" s="1"/>
  <c r="Q13" i="1"/>
  <c r="R13" i="1" s="1"/>
  <c r="S13" i="1" s="1"/>
  <c r="Q54" i="1"/>
  <c r="R54" i="1" s="1"/>
  <c r="S54" i="1" s="1"/>
  <c r="Q85" i="1"/>
  <c r="R85" i="1" s="1"/>
  <c r="S85" i="1" s="1"/>
  <c r="Q44" i="1"/>
  <c r="R44" i="1" s="1"/>
  <c r="S44" i="1" s="1"/>
  <c r="Q53" i="1"/>
  <c r="R53" i="1" s="1"/>
  <c r="S53" i="1" s="1"/>
  <c r="Q40" i="1"/>
  <c r="R40" i="1" s="1"/>
  <c r="S40" i="1" s="1"/>
  <c r="Q52" i="1"/>
  <c r="R52" i="1" s="1"/>
  <c r="S52" i="1" s="1"/>
  <c r="Q29" i="1"/>
  <c r="R29" i="1" s="1"/>
  <c r="S29" i="1" s="1"/>
  <c r="Q86" i="1"/>
  <c r="R86" i="1" s="1"/>
  <c r="S86" i="1" s="1"/>
  <c r="Q5" i="1"/>
  <c r="R5" i="1" s="1"/>
  <c r="S5" i="1" s="1"/>
  <c r="Q36" i="1"/>
  <c r="R36" i="1" s="1"/>
  <c r="S36" i="1" s="1"/>
  <c r="Q66" i="1"/>
  <c r="R66" i="1" s="1"/>
  <c r="S66" i="1" s="1"/>
  <c r="Q27" i="1"/>
  <c r="R27" i="1" s="1"/>
  <c r="S27" i="1" s="1"/>
  <c r="Q6" i="1"/>
  <c r="R6" i="1" s="1"/>
  <c r="S6" i="1" s="1"/>
  <c r="Q94" i="1"/>
  <c r="R94" i="1" s="1"/>
  <c r="S94" i="1" s="1"/>
  <c r="Q11" i="1"/>
  <c r="R11" i="1" s="1"/>
  <c r="S11" i="1" s="1"/>
  <c r="Q76" i="1"/>
  <c r="R76" i="1" s="1"/>
  <c r="S76" i="1" s="1"/>
  <c r="Q39" i="1"/>
  <c r="R39" i="1" s="1"/>
  <c r="S39" i="1" s="1"/>
  <c r="Q71" i="1"/>
  <c r="R71" i="1" s="1"/>
  <c r="S71" i="1" s="1"/>
  <c r="Q50" i="1"/>
  <c r="R50" i="1" s="1"/>
  <c r="S50" i="1" s="1"/>
  <c r="Q35" i="1"/>
  <c r="R35" i="1" s="1"/>
  <c r="S35" i="1" s="1"/>
  <c r="Q79" i="1"/>
  <c r="R79" i="1" s="1"/>
  <c r="S79" i="1" s="1"/>
  <c r="Q84" i="1"/>
  <c r="R84" i="1" s="1"/>
  <c r="S84" i="1" s="1"/>
  <c r="Q9" i="1"/>
  <c r="R9" i="1" s="1"/>
  <c r="S9" i="1" s="1"/>
  <c r="Q8" i="1"/>
  <c r="R8" i="1" s="1"/>
  <c r="S8" i="1" s="1"/>
  <c r="Q96" i="1"/>
  <c r="R96" i="1" s="1"/>
  <c r="S96" i="1" s="1"/>
  <c r="Q56" i="1"/>
  <c r="R56" i="1" s="1"/>
  <c r="S56" i="1" s="1"/>
  <c r="Q30" i="1"/>
  <c r="R30" i="1" s="1"/>
  <c r="S30" i="1" s="1"/>
  <c r="Q62" i="1"/>
  <c r="R62" i="1" s="1"/>
  <c r="S62" i="1" s="1"/>
  <c r="Q15" i="1"/>
  <c r="R15" i="1" s="1"/>
  <c r="S15" i="1" s="1"/>
  <c r="Q75" i="1"/>
  <c r="R75" i="1" s="1"/>
  <c r="S75" i="1" s="1"/>
  <c r="Q37" i="1"/>
  <c r="R37" i="1" s="1"/>
  <c r="S37" i="1" s="1"/>
  <c r="Q72" i="1"/>
  <c r="R72" i="1" s="1"/>
  <c r="S72" i="1" s="1"/>
  <c r="Q16" i="1"/>
  <c r="R16" i="1" s="1"/>
  <c r="S16" i="1" s="1"/>
  <c r="Q95" i="1"/>
  <c r="R95" i="1" s="1"/>
  <c r="S95" i="1" s="1"/>
  <c r="Q18" i="1"/>
  <c r="R18" i="1" s="1"/>
  <c r="S18" i="1" s="1"/>
  <c r="Q93" i="1"/>
  <c r="R93" i="1" s="1"/>
  <c r="S93" i="1" s="1"/>
  <c r="Q10" i="1"/>
  <c r="R10" i="1" s="1"/>
  <c r="S10" i="1" s="1"/>
  <c r="Q2" i="1"/>
  <c r="R2" i="1" s="1"/>
  <c r="S2" i="1" s="1"/>
  <c r="Q32" i="1"/>
  <c r="R32" i="1" s="1"/>
  <c r="S32" i="1" s="1"/>
  <c r="Q60" i="1"/>
  <c r="R60" i="1" s="1"/>
  <c r="S60" i="1" s="1"/>
  <c r="Q104" i="1"/>
  <c r="R104" i="1" s="1"/>
  <c r="S104" i="1" s="1"/>
  <c r="Q58" i="1"/>
  <c r="R58" i="1" s="1"/>
  <c r="S58" i="1" s="1"/>
  <c r="Q51" i="1"/>
  <c r="R51" i="1" s="1"/>
  <c r="S51" i="1" s="1"/>
  <c r="Q34" i="1"/>
  <c r="R34" i="1" s="1"/>
  <c r="S34" i="1" s="1"/>
</calcChain>
</file>

<file path=xl/sharedStrings.xml><?xml version="1.0" encoding="utf-8"?>
<sst xmlns="http://schemas.openxmlformats.org/spreadsheetml/2006/main" count="595" uniqueCount="313">
  <si>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</si>
  <si>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</si>
  <si>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</si>
  <si>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</si>
  <si>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</si>
  <si>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</si>
  <si>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</si>
  <si>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</si>
  <si>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</si>
  <si>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</si>
  <si>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</si>
  <si>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</si>
  <si>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</si>
  <si>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</si>
  <si>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</si>
  <si>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</si>
  <si>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</si>
  <si>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</si>
  <si>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</si>
  <si>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Emmookis Dash       </t>
  </si>
  <si>
    <t>Sapphire Coast</t>
  </si>
  <si>
    <t xml:space="preserve">Tykiato             </t>
  </si>
  <si>
    <t xml:space="preserve">Desert Cowboy       </t>
  </si>
  <si>
    <t xml:space="preserve">Zuzzudio            </t>
  </si>
  <si>
    <t xml:space="preserve">Igitur              </t>
  </si>
  <si>
    <t xml:space="preserve">Leodoro             </t>
  </si>
  <si>
    <t xml:space="preserve">Just Resting        </t>
  </si>
  <si>
    <t xml:space="preserve">Argie Bargie        </t>
  </si>
  <si>
    <t xml:space="preserve">The Ninth Hour      </t>
  </si>
  <si>
    <t xml:space="preserve">Bettabet Red        </t>
  </si>
  <si>
    <t xml:space="preserve">Wicked Hunter       </t>
  </si>
  <si>
    <t>Sale</t>
  </si>
  <si>
    <t xml:space="preserve">Smoking Bullet      </t>
  </si>
  <si>
    <t xml:space="preserve">Danluca             </t>
  </si>
  <si>
    <t xml:space="preserve">Costano Mille       </t>
  </si>
  <si>
    <t xml:space="preserve">Platinum Magic      </t>
  </si>
  <si>
    <t>Strathalbyn</t>
  </si>
  <si>
    <t xml:space="preserve">Casiraghi           </t>
  </si>
  <si>
    <t xml:space="preserve">Dancing Boy         </t>
  </si>
  <si>
    <t xml:space="preserve">Playfellow          </t>
  </si>
  <si>
    <t xml:space="preserve">Vonrasana           </t>
  </si>
  <si>
    <t xml:space="preserve">Wilkin              </t>
  </si>
  <si>
    <t xml:space="preserve">Barshonti           </t>
  </si>
  <si>
    <t xml:space="preserve">Berkshire Babe      </t>
  </si>
  <si>
    <t xml:space="preserve">Exalted Kanga       </t>
  </si>
  <si>
    <t xml:space="preserve">Mr Pinocchio        </t>
  </si>
  <si>
    <t xml:space="preserve">Spectrums Bite      </t>
  </si>
  <si>
    <t>Sunshine Coast</t>
  </si>
  <si>
    <t xml:space="preserve">Loaded And Ready    </t>
  </si>
  <si>
    <t xml:space="preserve">Odelia              </t>
  </si>
  <si>
    <t xml:space="preserve">Clang Again         </t>
  </si>
  <si>
    <t xml:space="preserve">Mankini Love        </t>
  </si>
  <si>
    <t xml:space="preserve">Molly Miyako        </t>
  </si>
  <si>
    <t xml:space="preserve">El Vee Are          </t>
  </si>
  <si>
    <t xml:space="preserve">Halliday Road       </t>
  </si>
  <si>
    <t xml:space="preserve">On The Fiddle       </t>
  </si>
  <si>
    <t xml:space="preserve">Dont Play Around    </t>
  </si>
  <si>
    <t xml:space="preserve">Dangerous Breeding  </t>
  </si>
  <si>
    <t xml:space="preserve">Treasure Boss       </t>
  </si>
  <si>
    <t xml:space="preserve">Cheatm              </t>
  </si>
  <si>
    <t xml:space="preserve">Casino Magic        </t>
  </si>
  <si>
    <t xml:space="preserve">Hidatsa             </t>
  </si>
  <si>
    <t xml:space="preserve">Quicker Than Slick  </t>
  </si>
  <si>
    <t xml:space="preserve">Vod                 </t>
  </si>
  <si>
    <t xml:space="preserve">Banchorys Choice    </t>
  </si>
  <si>
    <t xml:space="preserve">Good Nic            </t>
  </si>
  <si>
    <t xml:space="preserve">Tilbury             </t>
  </si>
  <si>
    <t>Narromine</t>
  </si>
  <si>
    <t xml:space="preserve">Something Borrowed  </t>
  </si>
  <si>
    <t xml:space="preserve">Ima Baker           </t>
  </si>
  <si>
    <t xml:space="preserve">Nightspun           </t>
  </si>
  <si>
    <t xml:space="preserve">Mount Taishan       </t>
  </si>
  <si>
    <t xml:space="preserve">Bee Plus            </t>
  </si>
  <si>
    <t xml:space="preserve">Steam Machine       </t>
  </si>
  <si>
    <t xml:space="preserve">Bathurstian         </t>
  </si>
  <si>
    <t xml:space="preserve">Olive Beauty        </t>
  </si>
  <si>
    <t xml:space="preserve">Truculent           </t>
  </si>
  <si>
    <t xml:space="preserve">Husson Boots        </t>
  </si>
  <si>
    <t xml:space="preserve">Black Mink          </t>
  </si>
  <si>
    <t xml:space="preserve">Nordic Empire       </t>
  </si>
  <si>
    <t xml:space="preserve">Terindah            </t>
  </si>
  <si>
    <t xml:space="preserve">Zelamore            </t>
  </si>
  <si>
    <t xml:space="preserve">Dont Doubt Marley   </t>
  </si>
  <si>
    <t xml:space="preserve">Levitical           </t>
  </si>
  <si>
    <t xml:space="preserve">Fully Maxed         </t>
  </si>
  <si>
    <t xml:space="preserve">My Survivor         </t>
  </si>
  <si>
    <t xml:space="preserve">Thumbtacks          </t>
  </si>
  <si>
    <t xml:space="preserve">One Son             </t>
  </si>
  <si>
    <t xml:space="preserve">Attalea             </t>
  </si>
  <si>
    <t xml:space="preserve">Kenny Succeed       </t>
  </si>
  <si>
    <t xml:space="preserve">Tibidabo            </t>
  </si>
  <si>
    <t xml:space="preserve">Tinmine             </t>
  </si>
  <si>
    <t xml:space="preserve">Sons Of Bourke      </t>
  </si>
  <si>
    <t xml:space="preserve">Incision            </t>
  </si>
  <si>
    <t xml:space="preserve">Leroska             </t>
  </si>
  <si>
    <t xml:space="preserve">Raheen Lady         </t>
  </si>
  <si>
    <t xml:space="preserve">Enigami             </t>
  </si>
  <si>
    <t xml:space="preserve">Forthefunofit       </t>
  </si>
  <si>
    <t xml:space="preserve">Calendar Lad        </t>
  </si>
  <si>
    <t xml:space="preserve">Adatto              </t>
  </si>
  <si>
    <t xml:space="preserve">Mr Optimistic       </t>
  </si>
  <si>
    <t xml:space="preserve">Queen Gorgo         </t>
  </si>
  <si>
    <t xml:space="preserve">Toan Thang          </t>
  </si>
  <si>
    <t xml:space="preserve">Lardner Lou         </t>
  </si>
  <si>
    <t xml:space="preserve">El Venetian         </t>
  </si>
  <si>
    <t xml:space="preserve">He Ekscels          </t>
  </si>
  <si>
    <t xml:space="preserve">Athonis             </t>
  </si>
  <si>
    <t xml:space="preserve">Territorial         </t>
  </si>
  <si>
    <t xml:space="preserve">Titaness            </t>
  </si>
  <si>
    <t xml:space="preserve">Nagging             </t>
  </si>
  <si>
    <t xml:space="preserve">Sacred Son          </t>
  </si>
  <si>
    <t xml:space="preserve">Alfden              </t>
  </si>
  <si>
    <t xml:space="preserve">Waltz In            </t>
  </si>
  <si>
    <t xml:space="preserve">Daktari             </t>
  </si>
  <si>
    <t xml:space="preserve">Gargamel            </t>
  </si>
  <si>
    <t xml:space="preserve">Borris In Ossory    </t>
  </si>
  <si>
    <t xml:space="preserve">Fandango            </t>
  </si>
  <si>
    <t xml:space="preserve">Touch               </t>
  </si>
  <si>
    <t xml:space="preserve">Bit Of A Flirt      </t>
  </si>
  <si>
    <t xml:space="preserve">Xaarian             </t>
  </si>
  <si>
    <t xml:space="preserve">Hasta La Red        </t>
  </si>
  <si>
    <t xml:space="preserve">Kezaam              </t>
  </si>
  <si>
    <t xml:space="preserve">Eyesaw              </t>
  </si>
  <si>
    <t xml:space="preserve">Nordic Noir         </t>
  </si>
  <si>
    <t xml:space="preserve">Worthy Rival        </t>
  </si>
  <si>
    <t xml:space="preserve">Infinite Advantage  </t>
  </si>
  <si>
    <t xml:space="preserve">Whispadah           </t>
  </si>
  <si>
    <t xml:space="preserve">Buck Rogers         </t>
  </si>
  <si>
    <t xml:space="preserve">Rooibos Deluxe      </t>
  </si>
  <si>
    <t xml:space="preserve">Talk Of The Town    </t>
  </si>
  <si>
    <t xml:space="preserve">Saracino            </t>
  </si>
  <si>
    <t xml:space="preserve">Stellar Collision   </t>
  </si>
  <si>
    <t xml:space="preserve">Mr Individual       </t>
  </si>
  <si>
    <t xml:space="preserve">Elam                </t>
  </si>
  <si>
    <t xml:space="preserve">Catch The Culprit   </t>
  </si>
  <si>
    <t xml:space="preserve">Exaggerate          </t>
  </si>
  <si>
    <t xml:space="preserve">Manzana             </t>
  </si>
  <si>
    <t xml:space="preserve">Tyres Are Crucial   </t>
  </si>
  <si>
    <t xml:space="preserve">Empyrean            </t>
  </si>
  <si>
    <t xml:space="preserve">Serging Rush        </t>
  </si>
  <si>
    <t xml:space="preserve">Treaty Of Paris     </t>
  </si>
  <si>
    <t xml:space="preserve">Foxdell             </t>
  </si>
  <si>
    <t xml:space="preserve">Master Black        </t>
  </si>
  <si>
    <t xml:space="preserve">Wicked Affair       </t>
  </si>
  <si>
    <t xml:space="preserve">Aspalis             </t>
  </si>
  <si>
    <t xml:space="preserve">Big Boy Blev        </t>
  </si>
  <si>
    <t xml:space="preserve">Princess Leah       </t>
  </si>
  <si>
    <t xml:space="preserve">Staghorn            </t>
  </si>
  <si>
    <t xml:space="preserve">Moody Miss          </t>
  </si>
  <si>
    <t xml:space="preserve">Shark Mirage        </t>
  </si>
  <si>
    <t xml:space="preserve">Archway To Heaven   </t>
  </si>
  <si>
    <t xml:space="preserve">Walkaboutcreek      </t>
  </si>
  <si>
    <t>Bunbury</t>
  </si>
  <si>
    <t xml:space="preserve">Secret Nights       </t>
  </si>
  <si>
    <t xml:space="preserve">Its That Simple     </t>
  </si>
  <si>
    <t xml:space="preserve">The Stranger        </t>
  </si>
  <si>
    <t xml:space="preserve">Stay Classy         </t>
  </si>
  <si>
    <t xml:space="preserve">Threads Of Ivey     </t>
  </si>
  <si>
    <t xml:space="preserve">Five Degrees        </t>
  </si>
  <si>
    <t xml:space="preserve">Magical Charm       </t>
  </si>
  <si>
    <t xml:space="preserve">Hula Star           </t>
  </si>
  <si>
    <t xml:space="preserve">Savvy Shields       </t>
  </si>
  <si>
    <t xml:space="preserve">Simple Solution     </t>
  </si>
  <si>
    <t xml:space="preserve">Asphidian           </t>
  </si>
  <si>
    <t xml:space="preserve">Spleasure           </t>
  </si>
  <si>
    <t xml:space="preserve">Je Suis Tycoon      </t>
  </si>
  <si>
    <t xml:space="preserve">Lardie Lass         </t>
  </si>
  <si>
    <t xml:space="preserve">Radiant Rouge       </t>
  </si>
  <si>
    <t xml:space="preserve">Brueghelino         </t>
  </si>
  <si>
    <t xml:space="preserve">Coral Rose          </t>
  </si>
  <si>
    <t xml:space="preserve">Miss Procyon        </t>
  </si>
  <si>
    <t xml:space="preserve">Old Man Sam         </t>
  </si>
  <si>
    <t xml:space="preserve">Marquee             </t>
  </si>
  <si>
    <t xml:space="preserve">Wonderbolt          </t>
  </si>
  <si>
    <t xml:space="preserve">Zafina              </t>
  </si>
  <si>
    <t xml:space="preserve">Janis               </t>
  </si>
  <si>
    <t xml:space="preserve">Zoumagic            </t>
  </si>
  <si>
    <t xml:space="preserve">Meridian Star       </t>
  </si>
  <si>
    <t xml:space="preserve">Chasing Charlie     </t>
  </si>
  <si>
    <t xml:space="preserve">Denman Flyer        </t>
  </si>
  <si>
    <t xml:space="preserve">Sir Charleston      </t>
  </si>
  <si>
    <t xml:space="preserve">Landowner           </t>
  </si>
  <si>
    <t xml:space="preserve">New Empire          </t>
  </si>
  <si>
    <t xml:space="preserve">Swipe Me Right      </t>
  </si>
  <si>
    <t xml:space="preserve">Naseeb              </t>
  </si>
  <si>
    <t xml:space="preserve">Triple Spec         </t>
  </si>
  <si>
    <t xml:space="preserve">Mister Flyn         </t>
  </si>
  <si>
    <t xml:space="preserve">You Es Marshal      </t>
  </si>
  <si>
    <t xml:space="preserve">Double Halo         </t>
  </si>
  <si>
    <t xml:space="preserve">Eagles Dare         </t>
  </si>
  <si>
    <t xml:space="preserve">Sierra Negra        </t>
  </si>
  <si>
    <t xml:space="preserve">Smart Attire        </t>
  </si>
  <si>
    <t xml:space="preserve">George Two          </t>
  </si>
  <si>
    <t xml:space="preserve">Naoko               </t>
  </si>
  <si>
    <t xml:space="preserve">Zaphod              </t>
  </si>
  <si>
    <t xml:space="preserve">Wollartant          </t>
  </si>
  <si>
    <t xml:space="preserve">Supreme Goddess     </t>
  </si>
  <si>
    <t xml:space="preserve">Cuban Lass          </t>
  </si>
  <si>
    <t xml:space="preserve">Image First         </t>
  </si>
  <si>
    <t xml:space="preserve">Whinna Whiskey      </t>
  </si>
  <si>
    <t xml:space="preserve">Flying Machine      </t>
  </si>
  <si>
    <t xml:space="preserve">Explosive Evie      </t>
  </si>
  <si>
    <t xml:space="preserve">Shuda Known Better  </t>
  </si>
  <si>
    <t xml:space="preserve">Venetian Beauty     </t>
  </si>
  <si>
    <t xml:space="preserve">Silver Screen       </t>
  </si>
  <si>
    <t xml:space="preserve">Tactical Manuever   </t>
  </si>
  <si>
    <t xml:space="preserve">Hard To Kiss        </t>
  </si>
  <si>
    <t xml:space="preserve">Notable Choice      </t>
  </si>
  <si>
    <t xml:space="preserve">Reidy               </t>
  </si>
  <si>
    <t xml:space="preserve">Lady Effort         </t>
  </si>
  <si>
    <t xml:space="preserve">Expinsive           </t>
  </si>
  <si>
    <t xml:space="preserve">Meat Traders        </t>
  </si>
  <si>
    <t xml:space="preserve">Venator             </t>
  </si>
  <si>
    <t xml:space="preserve">Callisto Moon       </t>
  </si>
  <si>
    <t xml:space="preserve">No Nonsense Ned     </t>
  </si>
  <si>
    <t xml:space="preserve">Exalted Lightning   </t>
  </si>
  <si>
    <t xml:space="preserve">Were So Lucky       </t>
  </si>
  <si>
    <t xml:space="preserve">Spy Decoder         </t>
  </si>
  <si>
    <t xml:space="preserve">Fantastic Magic     </t>
  </si>
  <si>
    <t xml:space="preserve">More Than Fabulous  </t>
  </si>
  <si>
    <t xml:space="preserve">Devarich            </t>
  </si>
  <si>
    <t xml:space="preserve">Almost Court        </t>
  </si>
  <si>
    <t xml:space="preserve">Folk Tales          </t>
  </si>
  <si>
    <t xml:space="preserve">Charlie Royale      </t>
  </si>
  <si>
    <t xml:space="preserve">Makeadane           </t>
  </si>
  <si>
    <t xml:space="preserve">Rock On Zariz       </t>
  </si>
  <si>
    <t xml:space="preserve">Akiko Gold          </t>
  </si>
  <si>
    <t xml:space="preserve">American Time       </t>
  </si>
  <si>
    <t xml:space="preserve">Star Hero           </t>
  </si>
  <si>
    <t xml:space="preserve">Drumbeats Choice    </t>
  </si>
  <si>
    <t xml:space="preserve">Fast Arrow          </t>
  </si>
  <si>
    <t xml:space="preserve">Courageous Rock     </t>
  </si>
  <si>
    <t xml:space="preserve">Rhiatenn Road       </t>
  </si>
  <si>
    <t xml:space="preserve">Venecia             </t>
  </si>
  <si>
    <t xml:space="preserve">Scrap Copper        </t>
  </si>
  <si>
    <t xml:space="preserve">Knightoftherealm    </t>
  </si>
  <si>
    <t xml:space="preserve">Roselli Sting       </t>
  </si>
  <si>
    <t xml:space="preserve">Never Without You   </t>
  </si>
  <si>
    <t xml:space="preserve">See Me Rollin       </t>
  </si>
  <si>
    <t xml:space="preserve">Aussie Jack         </t>
  </si>
  <si>
    <t xml:space="preserve">Cable Bay           </t>
  </si>
  <si>
    <t xml:space="preserve">Lucky Flipper       </t>
  </si>
  <si>
    <t xml:space="preserve">Any Given Glass     </t>
  </si>
  <si>
    <t xml:space="preserve">Mullinger Lane      </t>
  </si>
  <si>
    <t xml:space="preserve">Stryker Fortune     </t>
  </si>
  <si>
    <t xml:space="preserve">Caton               </t>
  </si>
  <si>
    <t xml:space="preserve">Fireman Sam I Am    </t>
  </si>
  <si>
    <t xml:space="preserve">Roses Song          </t>
  </si>
  <si>
    <t xml:space="preserve">City Of Kirkwall    </t>
  </si>
  <si>
    <t xml:space="preserve">Red Viking          </t>
  </si>
  <si>
    <t xml:space="preserve">Trying              </t>
  </si>
  <si>
    <t xml:space="preserve">Calm And Serene     </t>
  </si>
  <si>
    <t xml:space="preserve">Really Sure         </t>
  </si>
  <si>
    <t xml:space="preserve">Dont Shoot          </t>
  </si>
  <si>
    <t xml:space="preserve">Arrows Destiny      </t>
  </si>
  <si>
    <t xml:space="preserve">Le Sacre Blur       </t>
  </si>
  <si>
    <t xml:space="preserve">Good Host           </t>
  </si>
  <si>
    <t xml:space="preserve">Loves A Hassle      </t>
  </si>
  <si>
    <t xml:space="preserve">Leap Of Legend      </t>
  </si>
  <si>
    <t xml:space="preserve">Miss Fisher         </t>
  </si>
  <si>
    <t xml:space="preserve">Northern Conqueror  </t>
  </si>
  <si>
    <t xml:space="preserve">Bryans Babe         </t>
  </si>
  <si>
    <t xml:space="preserve">London Cab          </t>
  </si>
  <si>
    <t xml:space="preserve">Tan Tat Tan Trum    </t>
  </si>
  <si>
    <t xml:space="preserve">Travistee           </t>
  </si>
  <si>
    <t xml:space="preserve">Sweet Jain          </t>
  </si>
  <si>
    <t xml:space="preserve">Miss Miles          </t>
  </si>
  <si>
    <t xml:space="preserve">Red Saga            </t>
  </si>
  <si>
    <t xml:space="preserve">Get Outa Utah       </t>
  </si>
  <si>
    <t xml:space="preserve">Drivin Me Wild      </t>
  </si>
  <si>
    <t xml:space="preserve">Plays The Game      </t>
  </si>
  <si>
    <t xml:space="preserve">Fair Sonari         </t>
  </si>
  <si>
    <t xml:space="preserve">Thats The Gio       </t>
  </si>
  <si>
    <t xml:space="preserve">Magical Stones      </t>
  </si>
  <si>
    <t xml:space="preserve">Notta Mocha         </t>
  </si>
  <si>
    <t xml:space="preserve">Midnight Banquet    </t>
  </si>
  <si>
    <t xml:space="preserve">Everymile A Memory  </t>
  </si>
  <si>
    <t xml:space="preserve">Compass Point       </t>
  </si>
  <si>
    <t xml:space="preserve">Joukaku             </t>
  </si>
  <si>
    <t xml:space="preserve">Fraternize          </t>
  </si>
  <si>
    <t xml:space="preserve">Elizas Dream        </t>
  </si>
  <si>
    <t xml:space="preserve">Messiah             </t>
  </si>
  <si>
    <t xml:space="preserve">Debt Power          </t>
  </si>
  <si>
    <t xml:space="preserve">Friarandice         </t>
  </si>
  <si>
    <t xml:space="preserve">Miss Planet         </t>
  </si>
  <si>
    <t xml:space="preserve">Giltac              </t>
  </si>
  <si>
    <t xml:space="preserve">Jezzas Star         </t>
  </si>
  <si>
    <t xml:space="preserve">Regulated           </t>
  </si>
  <si>
    <t xml:space="preserve">Supposition         </t>
  </si>
  <si>
    <t xml:space="preserve">Southern Tern       </t>
  </si>
  <si>
    <t xml:space="preserve">Snow Blossom        </t>
  </si>
  <si>
    <t xml:space="preserve">Tranquilla Sunrise  </t>
  </si>
  <si>
    <t xml:space="preserve">Zeinite             </t>
  </si>
  <si>
    <t xml:space="preserve">Jago                </t>
  </si>
  <si>
    <t xml:space="preserve">Cool Image          </t>
  </si>
  <si>
    <t xml:space="preserve">Illusion Of Light   </t>
  </si>
  <si>
    <t xml:space="preserve">Just Dougie         </t>
  </si>
  <si>
    <t xml:space="preserve">Splash              </t>
  </si>
  <si>
    <t xml:space="preserve">Sixpence Spent      </t>
  </si>
  <si>
    <t xml:space="preserve">Slick Mover         </t>
  </si>
  <si>
    <t xml:space="preserve">Checkers            </t>
  </si>
  <si>
    <t xml:space="preserve">Sigil               </t>
  </si>
  <si>
    <t xml:space="preserve">Summers Dream       </t>
  </si>
  <si>
    <t xml:space="preserve">Foxy Lad            </t>
  </si>
  <si>
    <t xml:space="preserve">Grenouille          </t>
  </si>
  <si>
    <t xml:space="preserve">Shouhou             </t>
  </si>
  <si>
    <t xml:space="preserve">Little Miss Mak     </t>
  </si>
  <si>
    <t xml:space="preserve">Captain Bonehead    </t>
  </si>
  <si>
    <t xml:space="preserve">Deday               </t>
  </si>
  <si>
    <t xml:space="preserve">Secret Bridge       </t>
  </si>
  <si>
    <t xml:space="preserve">Ellies Grey         </t>
  </si>
  <si>
    <t xml:space="preserve">Solheim             </t>
  </si>
  <si>
    <t xml:space="preserve">Vonconi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</si>
</sst>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9"/>
  <sheetViews>
    <sheetView tabSelected="1" topLeftCell="B1" workbookViewId="0">
      <pane ySplit="1" topLeftCell="A2" activePane="bottomLeft" state="frozen"/>
      <selection activeCell="B1" sqref="B1"/>
      <selection pane="bottomLeft" activeCell="AA278" sqref="AA278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85546875" style="12" customWidth="1"/>
    <col min="4" max="4" width="6" style="12" bestFit="1" customWidth="1"/>
    <col min="5" max="5" width="5.85546875" style="12" bestFit="1" customWidth="1"/>
    <col min="6" max="6" width="19.5703125" style="12" customWidth="1"/>
    <col min="7" max="7" width="10.28515625" style="13" bestFit="1" customWidth="1"/>
    <col min="8" max="8" width="7.140625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8.7109375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0.51041666666666663</v>
      </c>
      <c r="C2" s="5" t="s">
        <v>31</v>
      </c>
      <c r="D2" s="5">
        <v>1</v>
      </c>
      <c r="E2" s="5">
        <v>1</v>
      </c>
      <c r="F2" s="5" t="s">
        <v>32</v>
      </c>
      <c r="G2" s="2">
        <v>70.607599999999906</v>
      </c>
      <c r="H2" s="7">
        <f>1+COUNTIFS(A:A,A2,O:O,"&lt;"&amp;O2)</f>
        <v>1</v>
      </c>
      <c r="I2" s="2">
        <f>AVERAGEIF(A:A,A2,G:G)</f>
        <v>51.480008333333302</v>
      </c>
      <c r="J2" s="2">
        <f>G2-I2</f>
        <v>19.127591666666603</v>
      </c>
      <c r="K2" s="2">
        <f>90+J2</f>
        <v>109.1275916666666</v>
      </c>
      <c r="L2" s="2">
        <f>EXP(0.06*K2)</f>
        <v>697.60671611021496</v>
      </c>
      <c r="M2" s="2">
        <f>SUMIF(A:A,A2,L:L)</f>
        <v>1268.1696826250493</v>
      </c>
      <c r="N2" s="3">
        <f>L2/M2</f>
        <v>0.55008941285065505</v>
      </c>
      <c r="O2" s="8">
        <f>1/N2</f>
        <v>1.8178862865544589</v>
      </c>
      <c r="P2" s="3">
        <f>IF(O2&gt;21,"",N2)</f>
        <v>0.55008941285065505</v>
      </c>
      <c r="Q2" s="3">
        <f>IF(ISNUMBER(P2),SUMIF(A:A,A2,P:P),"")</f>
        <v>0.95974264042101476</v>
      </c>
      <c r="R2" s="3">
        <f>IFERROR(P2*(1/Q2),"")</f>
        <v>0.57316346037240229</v>
      </c>
      <c r="S2" s="9">
        <f>IFERROR(1/R2,"")</f>
        <v>1.7447029846429301</v>
      </c>
    </row>
    <row r="3" spans="1:19" x14ac:dyDescent="0.25">
      <c r="A3" s="5">
        <v>1</v>
      </c>
      <c r="B3" s="6">
        <v>0.51041666666666663</v>
      </c>
      <c r="C3" s="5" t="s">
        <v>31</v>
      </c>
      <c r="D3" s="5">
        <v>1</v>
      </c>
      <c r="E3" s="5">
        <v>3</v>
      </c>
      <c r="F3" s="5" t="s">
        <v>34</v>
      </c>
      <c r="G3" s="2">
        <v>54.143066666666698</v>
      </c>
      <c r="H3" s="7">
        <f>1+COUNTIFS(A:A,A3,O:O,"&lt;"&amp;O3)</f>
        <v>2</v>
      </c>
      <c r="I3" s="2">
        <f>AVERAGEIF(A:A,A3,G:G)</f>
        <v>51.480008333333302</v>
      </c>
      <c r="J3" s="2">
        <f>G3-I3</f>
        <v>2.6630583333333959</v>
      </c>
      <c r="K3" s="2">
        <f>90+J3</f>
        <v>92.663058333333396</v>
      </c>
      <c r="L3" s="2">
        <f>EXP(0.06*K3)</f>
        <v>259.76659076768891</v>
      </c>
      <c r="M3" s="2">
        <f>SUMIF(A:A,A3,L:L)</f>
        <v>1268.1696826250493</v>
      </c>
      <c r="N3" s="3">
        <f>L3/M3</f>
        <v>0.20483583098279465</v>
      </c>
      <c r="O3" s="8">
        <f>1/N3</f>
        <v>4.8819583722341813</v>
      </c>
      <c r="P3" s="3">
        <f>IF(O3&gt;21,"",N3)</f>
        <v>0.20483583098279465</v>
      </c>
      <c r="Q3" s="3">
        <f>IF(ISNUMBER(P3),SUMIF(A:A,A3,P:P),"")</f>
        <v>0.95974264042101476</v>
      </c>
      <c r="R3" s="3">
        <f>IFERROR(P3*(1/Q3),"")</f>
        <v>0.21342787363593468</v>
      </c>
      <c r="S3" s="9">
        <f>IFERROR(1/R3,"")</f>
        <v>4.6854236185935125</v>
      </c>
    </row>
    <row r="4" spans="1:19" x14ac:dyDescent="0.25">
      <c r="A4" s="5">
        <v>1</v>
      </c>
      <c r="B4" s="6">
        <v>0.51041666666666663</v>
      </c>
      <c r="C4" s="5" t="s">
        <v>31</v>
      </c>
      <c r="D4" s="5">
        <v>1</v>
      </c>
      <c r="E4" s="5">
        <v>4</v>
      </c>
      <c r="F4" s="5" t="s">
        <v>35</v>
      </c>
      <c r="G4" s="2">
        <v>54.141566666666598</v>
      </c>
      <c r="H4" s="7">
        <f>1+COUNTIFS(A:A,A4,O:O,"&lt;"&amp;O4)</f>
        <v>3</v>
      </c>
      <c r="I4" s="2">
        <f>AVERAGEIF(A:A,A4,G:G)</f>
        <v>51.480008333333302</v>
      </c>
      <c r="J4" s="2">
        <f>G4-I4</f>
        <v>2.6615583333332964</v>
      </c>
      <c r="K4" s="2">
        <f>90+J4</f>
        <v>92.661558333333289</v>
      </c>
      <c r="L4" s="2">
        <f>EXP(0.06*K4)</f>
        <v>259.74321282654125</v>
      </c>
      <c r="M4" s="2">
        <f>SUMIF(A:A,A4,L:L)</f>
        <v>1268.1696826250493</v>
      </c>
      <c r="N4" s="3">
        <f>L4/M4</f>
        <v>0.20481739658756506</v>
      </c>
      <c r="O4" s="8">
        <f>1/N4</f>
        <v>4.8823977682602395</v>
      </c>
      <c r="P4" s="3">
        <f>IF(O4&gt;21,"",N4)</f>
        <v>0.20481739658756506</v>
      </c>
      <c r="Q4" s="3">
        <f>IF(ISNUMBER(P4),SUMIF(A:A,A4,P:P),"")</f>
        <v>0.95974264042101476</v>
      </c>
      <c r="R4" s="3">
        <f>IFERROR(P4*(1/Q4),"")</f>
        <v>0.213408665991663</v>
      </c>
      <c r="S4" s="9">
        <f>IFERROR(1/R4,"")</f>
        <v>4.6858453256957517</v>
      </c>
    </row>
    <row r="5" spans="1:19" x14ac:dyDescent="0.25">
      <c r="A5" s="5">
        <v>1</v>
      </c>
      <c r="B5" s="6">
        <v>0.51041666666666663</v>
      </c>
      <c r="C5" s="5" t="s">
        <v>31</v>
      </c>
      <c r="D5" s="5">
        <v>1</v>
      </c>
      <c r="E5" s="5">
        <v>2</v>
      </c>
      <c r="F5" s="5" t="s">
        <v>33</v>
      </c>
      <c r="G5" s="2">
        <v>27.027800000000003</v>
      </c>
      <c r="H5" s="7">
        <f>1+COUNTIFS(A:A,A5,O:O,"&lt;"&amp;O5)</f>
        <v>4</v>
      </c>
      <c r="I5" s="2">
        <f>AVERAGEIF(A:A,A5,G:G)</f>
        <v>51.480008333333302</v>
      </c>
      <c r="J5" s="2">
        <f>G5-I5</f>
        <v>-24.452208333333299</v>
      </c>
      <c r="K5" s="2">
        <f>90+J5</f>
        <v>65.547791666666697</v>
      </c>
      <c r="L5" s="2">
        <f>EXP(0.06*K5)</f>
        <v>51.05316292060413</v>
      </c>
      <c r="M5" s="2">
        <f>SUMIF(A:A,A5,L:L)</f>
        <v>1268.1696826250493</v>
      </c>
      <c r="N5" s="3">
        <f>L5/M5</f>
        <v>4.0257359578985186E-2</v>
      </c>
      <c r="O5" s="8">
        <f>1/N5</f>
        <v>24.840178552644364</v>
      </c>
      <c r="P5" s="3" t="str">
        <f>IF(O5&gt;21,"",N5)</f>
        <v/>
      </c>
      <c r="Q5" s="3" t="str">
        <f>IF(ISNUMBER(P5),SUMIF(A:A,A5,P:P),"")</f>
        <v/>
      </c>
      <c r="R5" s="3" t="str">
        <f>IFERROR(P5*(1/Q5),"")</f>
        <v/>
      </c>
      <c r="S5" s="9" t="str">
        <f>IFERROR(1/R5,"")</f>
        <v/>
      </c>
    </row>
    <row r="6" spans="1:19" x14ac:dyDescent="0.25">
      <c r="A6" s="5">
        <v>2</v>
      </c>
      <c r="B6" s="6">
        <v>0.5625</v>
      </c>
      <c r="C6" s="5" t="s">
        <v>36</v>
      </c>
      <c r="D6" s="5">
        <v>1</v>
      </c>
      <c r="E6" s="5">
        <v>1</v>
      </c>
      <c r="F6" s="5" t="s">
        <v>37</v>
      </c>
      <c r="G6" s="2">
        <v>69.068266666666602</v>
      </c>
      <c r="H6" s="7">
        <f>1+COUNTIFS(A:A,A6,O:O,"&lt;"&amp;O6)</f>
        <v>1</v>
      </c>
      <c r="I6" s="2">
        <f>AVERAGEIF(A:A,A6,G:G)</f>
        <v>49.984459999999991</v>
      </c>
      <c r="J6" s="2">
        <f>G6-I6</f>
        <v>19.083806666666611</v>
      </c>
      <c r="K6" s="2">
        <f>90+J6</f>
        <v>109.08380666666662</v>
      </c>
      <c r="L6" s="2">
        <f>EXP(0.06*K6)</f>
        <v>695.77643871985038</v>
      </c>
      <c r="M6" s="2">
        <f>SUMIF(A:A,A6,L:L)</f>
        <v>2629.0204061549766</v>
      </c>
      <c r="N6" s="3">
        <f>L6/M6</f>
        <v>0.26465235381624325</v>
      </c>
      <c r="O6" s="8">
        <f>1/N6</f>
        <v>3.7785418704204408</v>
      </c>
      <c r="P6" s="3">
        <f>IF(O6&gt;21,"",N6)</f>
        <v>0.26465235381624325</v>
      </c>
      <c r="Q6" s="3">
        <f>IF(ISNUMBER(P6),SUMIF(A:A,A6,P:P),"")</f>
        <v>0.91439134671181466</v>
      </c>
      <c r="R6" s="3">
        <f>IFERROR(P6*(1/Q6),"")</f>
        <v>0.28943007254819614</v>
      </c>
      <c r="S6" s="9">
        <f>IFERROR(1/R6,"")</f>
        <v>3.4550659895007252</v>
      </c>
    </row>
    <row r="7" spans="1:19" x14ac:dyDescent="0.25">
      <c r="A7" s="5">
        <v>2</v>
      </c>
      <c r="B7" s="6">
        <v>0.5625</v>
      </c>
      <c r="C7" s="5" t="s">
        <v>36</v>
      </c>
      <c r="D7" s="5">
        <v>1</v>
      </c>
      <c r="E7" s="5">
        <v>6</v>
      </c>
      <c r="F7" s="5" t="s">
        <v>42</v>
      </c>
      <c r="G7" s="2">
        <v>57.890666666666704</v>
      </c>
      <c r="H7" s="7">
        <f>1+COUNTIFS(A:A,A7,O:O,"&lt;"&amp;O7)</f>
        <v>2</v>
      </c>
      <c r="I7" s="2">
        <f>AVERAGEIF(A:A,A7,G:G)</f>
        <v>49.984459999999991</v>
      </c>
      <c r="J7" s="2">
        <f>G7-I7</f>
        <v>7.9062066666667121</v>
      </c>
      <c r="K7" s="2">
        <f>90+J7</f>
        <v>97.906206666666719</v>
      </c>
      <c r="L7" s="2">
        <f>EXP(0.06*K7)</f>
        <v>355.80128969488726</v>
      </c>
      <c r="M7" s="2">
        <f>SUMIF(A:A,A7,L:L)</f>
        <v>2629.0204061549766</v>
      </c>
      <c r="N7" s="3">
        <f>L7/M7</f>
        <v>0.13533606999089734</v>
      </c>
      <c r="O7" s="8">
        <f>1/N7</f>
        <v>7.3890131438518916</v>
      </c>
      <c r="P7" s="3">
        <f>IF(O7&gt;21,"",N7)</f>
        <v>0.13533606999089734</v>
      </c>
      <c r="Q7" s="3">
        <f>IF(ISNUMBER(P7),SUMIF(A:A,A7,P:P),"")</f>
        <v>0.91439134671181466</v>
      </c>
      <c r="R7" s="3">
        <f>IFERROR(P7*(1/Q7),"")</f>
        <v>0.14800672652641661</v>
      </c>
      <c r="S7" s="9">
        <f>IFERROR(1/R7,"")</f>
        <v>6.7564496794780302</v>
      </c>
    </row>
    <row r="8" spans="1:19" x14ac:dyDescent="0.25">
      <c r="A8" s="5">
        <v>2</v>
      </c>
      <c r="B8" s="6">
        <v>0.5625</v>
      </c>
      <c r="C8" s="5" t="s">
        <v>36</v>
      </c>
      <c r="D8" s="5">
        <v>1</v>
      </c>
      <c r="E8" s="5">
        <v>7</v>
      </c>
      <c r="F8" s="5" t="s">
        <v>43</v>
      </c>
      <c r="G8" s="2">
        <v>55.716733333333302</v>
      </c>
      <c r="H8" s="7">
        <f>1+COUNTIFS(A:A,A8,O:O,"&lt;"&amp;O8)</f>
        <v>3</v>
      </c>
      <c r="I8" s="2">
        <f>AVERAGEIF(A:A,A8,G:G)</f>
        <v>49.984459999999991</v>
      </c>
      <c r="J8" s="2">
        <f>G8-I8</f>
        <v>5.7322733333333105</v>
      </c>
      <c r="K8" s="2">
        <f>90+J8</f>
        <v>95.73227333333331</v>
      </c>
      <c r="L8" s="2">
        <f>EXP(0.06*K8)</f>
        <v>312.29129810377111</v>
      </c>
      <c r="M8" s="2">
        <f>SUMIF(A:A,A8,L:L)</f>
        <v>2629.0204061549766</v>
      </c>
      <c r="N8" s="3">
        <f>L8/M8</f>
        <v>0.11878618263009481</v>
      </c>
      <c r="O8" s="8">
        <f>1/N8</f>
        <v>8.4184875535064734</v>
      </c>
      <c r="P8" s="3">
        <f>IF(O8&gt;21,"",N8)</f>
        <v>0.11878618263009481</v>
      </c>
      <c r="Q8" s="3">
        <f>IF(ISNUMBER(P8),SUMIF(A:A,A8,P:P),"")</f>
        <v>0.91439134671181466</v>
      </c>
      <c r="R8" s="3">
        <f>IFERROR(P8*(1/Q8),"")</f>
        <v>0.12990737834216648</v>
      </c>
      <c r="S8" s="9">
        <f>IFERROR(1/R8,"")</f>
        <v>7.6977921713274329</v>
      </c>
    </row>
    <row r="9" spans="1:19" x14ac:dyDescent="0.25">
      <c r="A9" s="5">
        <v>2</v>
      </c>
      <c r="B9" s="6">
        <v>0.5625</v>
      </c>
      <c r="C9" s="5" t="s">
        <v>36</v>
      </c>
      <c r="D9" s="5">
        <v>1</v>
      </c>
      <c r="E9" s="5">
        <v>4</v>
      </c>
      <c r="F9" s="5" t="s">
        <v>40</v>
      </c>
      <c r="G9" s="2">
        <v>55.3637333333333</v>
      </c>
      <c r="H9" s="7">
        <f>1+COUNTIFS(A:A,A9,O:O,"&lt;"&amp;O9)</f>
        <v>4</v>
      </c>
      <c r="I9" s="2">
        <f>AVERAGEIF(A:A,A9,G:G)</f>
        <v>49.984459999999991</v>
      </c>
      <c r="J9" s="2">
        <f>G9-I9</f>
        <v>5.3792733333333089</v>
      </c>
      <c r="K9" s="2">
        <f>90+J9</f>
        <v>95.379273333333316</v>
      </c>
      <c r="L9" s="2">
        <f>EXP(0.06*K9)</f>
        <v>305.7465222458323</v>
      </c>
      <c r="M9" s="2">
        <f>SUMIF(A:A,A9,L:L)</f>
        <v>2629.0204061549766</v>
      </c>
      <c r="N9" s="3">
        <f>L9/M9</f>
        <v>0.11629674746153683</v>
      </c>
      <c r="O9" s="8">
        <f>1/N9</f>
        <v>8.5986927564825741</v>
      </c>
      <c r="P9" s="3">
        <f>IF(O9&gt;21,"",N9)</f>
        <v>0.11629674746153683</v>
      </c>
      <c r="Q9" s="3">
        <f>IF(ISNUMBER(P9),SUMIF(A:A,A9,P:P),"")</f>
        <v>0.91439134671181466</v>
      </c>
      <c r="R9" s="3">
        <f>IFERROR(P9*(1/Q9),"")</f>
        <v>0.12718487317245977</v>
      </c>
      <c r="S9" s="9">
        <f>IFERROR(1/R9,"")</f>
        <v>7.8625702495612266</v>
      </c>
    </row>
    <row r="10" spans="1:19" x14ac:dyDescent="0.25">
      <c r="A10" s="5">
        <v>2</v>
      </c>
      <c r="B10" s="6">
        <v>0.5625</v>
      </c>
      <c r="C10" s="5" t="s">
        <v>36</v>
      </c>
      <c r="D10" s="5">
        <v>1</v>
      </c>
      <c r="E10" s="5">
        <v>3</v>
      </c>
      <c r="F10" s="5" t="s">
        <v>39</v>
      </c>
      <c r="G10" s="2">
        <v>54.211299999999994</v>
      </c>
      <c r="H10" s="7">
        <f>1+COUNTIFS(A:A,A10,O:O,"&lt;"&amp;O10)</f>
        <v>5</v>
      </c>
      <c r="I10" s="2">
        <f>AVERAGEIF(A:A,A10,G:G)</f>
        <v>49.984459999999991</v>
      </c>
      <c r="J10" s="2">
        <f>G10-I10</f>
        <v>4.2268400000000028</v>
      </c>
      <c r="K10" s="2">
        <f>90+J10</f>
        <v>94.22684000000001</v>
      </c>
      <c r="L10" s="2">
        <f>EXP(0.06*K10)</f>
        <v>285.31972683195619</v>
      </c>
      <c r="M10" s="2">
        <f>SUMIF(A:A,A10,L:L)</f>
        <v>2629.0204061549766</v>
      </c>
      <c r="N10" s="3">
        <f>L10/M10</f>
        <v>0.10852701111180993</v>
      </c>
      <c r="O10" s="8">
        <f>1/N10</f>
        <v>9.2142959596459377</v>
      </c>
      <c r="P10" s="3">
        <f>IF(O10&gt;21,"",N10)</f>
        <v>0.10852701111180993</v>
      </c>
      <c r="Q10" s="3">
        <f>IF(ISNUMBER(P10),SUMIF(A:A,A10,P:P),"")</f>
        <v>0.91439134671181466</v>
      </c>
      <c r="R10" s="3">
        <f>IFERROR(P10*(1/Q10),"")</f>
        <v>0.11868770576414257</v>
      </c>
      <c r="S10" s="9">
        <f>IFERROR(1/R10,"")</f>
        <v>8.4254724915418802</v>
      </c>
    </row>
    <row r="11" spans="1:19" x14ac:dyDescent="0.25">
      <c r="A11" s="5">
        <v>2</v>
      </c>
      <c r="B11" s="6">
        <v>0.5625</v>
      </c>
      <c r="C11" s="5" t="s">
        <v>36</v>
      </c>
      <c r="D11" s="5">
        <v>1</v>
      </c>
      <c r="E11" s="5">
        <v>5</v>
      </c>
      <c r="F11" s="5" t="s">
        <v>41</v>
      </c>
      <c r="G11" s="2">
        <v>43.805666666666596</v>
      </c>
      <c r="H11" s="7">
        <f>1+COUNTIFS(A:A,A11,O:O,"&lt;"&amp;O11)</f>
        <v>6</v>
      </c>
      <c r="I11" s="2">
        <f>AVERAGEIF(A:A,A11,G:G)</f>
        <v>49.984459999999991</v>
      </c>
      <c r="J11" s="2">
        <f>G11-I11</f>
        <v>-6.1787933333333953</v>
      </c>
      <c r="K11" s="2">
        <f>90+J11</f>
        <v>83.821206666666598</v>
      </c>
      <c r="L11" s="2">
        <f>EXP(0.06*K11)</f>
        <v>152.82177910726341</v>
      </c>
      <c r="M11" s="2">
        <f>SUMIF(A:A,A11,L:L)</f>
        <v>2629.0204061549766</v>
      </c>
      <c r="N11" s="3">
        <f>L11/M11</f>
        <v>5.8128791526106859E-2</v>
      </c>
      <c r="O11" s="8">
        <f>1/N11</f>
        <v>17.2031789023324</v>
      </c>
      <c r="P11" s="3">
        <f>IF(O11&gt;21,"",N11)</f>
        <v>5.8128791526106859E-2</v>
      </c>
      <c r="Q11" s="3">
        <f>IF(ISNUMBER(P11),SUMIF(A:A,A11,P:P),"")</f>
        <v>0.91439134671181466</v>
      </c>
      <c r="R11" s="3">
        <f>IFERROR(P11*(1/Q11),"")</f>
        <v>6.3571021024138252E-2</v>
      </c>
      <c r="S11" s="9">
        <f>IFERROR(1/R11,"")</f>
        <v>15.730437924228003</v>
      </c>
    </row>
    <row r="12" spans="1:19" x14ac:dyDescent="0.25">
      <c r="A12" s="5">
        <v>2</v>
      </c>
      <c r="B12" s="6">
        <v>0.5625</v>
      </c>
      <c r="C12" s="5" t="s">
        <v>36</v>
      </c>
      <c r="D12" s="5">
        <v>1</v>
      </c>
      <c r="E12" s="5">
        <v>10</v>
      </c>
      <c r="F12" s="5" t="s">
        <v>46</v>
      </c>
      <c r="G12" s="2">
        <v>43.336833333333402</v>
      </c>
      <c r="H12" s="7">
        <f>1+COUNTIFS(A:A,A12,O:O,"&lt;"&amp;O12)</f>
        <v>7</v>
      </c>
      <c r="I12" s="2">
        <f>AVERAGEIF(A:A,A12,G:G)</f>
        <v>49.984459999999991</v>
      </c>
      <c r="J12" s="2">
        <f>G12-I12</f>
        <v>-6.6476266666665893</v>
      </c>
      <c r="K12" s="2">
        <f>90+J12</f>
        <v>83.352373333333418</v>
      </c>
      <c r="L12" s="2">
        <f>EXP(0.06*K12)</f>
        <v>148.58280317778204</v>
      </c>
      <c r="M12" s="2">
        <f>SUMIF(A:A,A12,L:L)</f>
        <v>2629.0204061549766</v>
      </c>
      <c r="N12" s="3">
        <f>L12/M12</f>
        <v>5.651641304492154E-2</v>
      </c>
      <c r="O12" s="8">
        <f>1/N12</f>
        <v>17.693975008731702</v>
      </c>
      <c r="P12" s="3">
        <f>IF(O12&gt;21,"",N12)</f>
        <v>5.651641304492154E-2</v>
      </c>
      <c r="Q12" s="3">
        <f>IF(ISNUMBER(P12),SUMIF(A:A,A12,P:P),"")</f>
        <v>0.91439134671181466</v>
      </c>
      <c r="R12" s="3">
        <f>IFERROR(P12*(1/Q12),"")</f>
        <v>6.1807685788100107E-2</v>
      </c>
      <c r="S12" s="9">
        <f>IFERROR(1/R12,"")</f>
        <v>16.179217636919372</v>
      </c>
    </row>
    <row r="13" spans="1:19" x14ac:dyDescent="0.25">
      <c r="A13" s="5">
        <v>2</v>
      </c>
      <c r="B13" s="6">
        <v>0.5625</v>
      </c>
      <c r="C13" s="5" t="s">
        <v>36</v>
      </c>
      <c r="D13" s="5">
        <v>1</v>
      </c>
      <c r="E13" s="5">
        <v>2</v>
      </c>
      <c r="F13" s="5" t="s">
        <v>38</v>
      </c>
      <c r="G13" s="2">
        <v>43.227766666666703</v>
      </c>
      <c r="H13" s="7">
        <f>1+COUNTIFS(A:A,A13,O:O,"&lt;"&amp;O13)</f>
        <v>8</v>
      </c>
      <c r="I13" s="2">
        <f>AVERAGEIF(A:A,A13,G:G)</f>
        <v>49.984459999999991</v>
      </c>
      <c r="J13" s="2">
        <f>G13-I13</f>
        <v>-6.7566933333332884</v>
      </c>
      <c r="K13" s="2">
        <f>90+J13</f>
        <v>83.243306666666712</v>
      </c>
      <c r="L13" s="2">
        <f>EXP(0.06*K13)</f>
        <v>147.6136518355485</v>
      </c>
      <c r="M13" s="2">
        <f>SUMIF(A:A,A13,L:L)</f>
        <v>2629.0204061549766</v>
      </c>
      <c r="N13" s="3">
        <f>L13/M13</f>
        <v>5.6147777130204177E-2</v>
      </c>
      <c r="O13" s="8">
        <f>1/N13</f>
        <v>17.810144071795484</v>
      </c>
      <c r="P13" s="3">
        <f>IF(O13&gt;21,"",N13)</f>
        <v>5.6147777130204177E-2</v>
      </c>
      <c r="Q13" s="3">
        <f>IF(ISNUMBER(P13),SUMIF(A:A,A13,P:P),"")</f>
        <v>0.91439134671181466</v>
      </c>
      <c r="R13" s="3">
        <f>IFERROR(P13*(1/Q13),"")</f>
        <v>6.1404536834380248E-2</v>
      </c>
      <c r="S13" s="9">
        <f>IFERROR(1/R13,"")</f>
        <v>16.285441622940514</v>
      </c>
    </row>
    <row r="14" spans="1:19" x14ac:dyDescent="0.25">
      <c r="A14" s="5">
        <v>2</v>
      </c>
      <c r="B14" s="6">
        <v>0.5625</v>
      </c>
      <c r="C14" s="5" t="s">
        <v>36</v>
      </c>
      <c r="D14" s="5">
        <v>1</v>
      </c>
      <c r="E14" s="5">
        <v>8</v>
      </c>
      <c r="F14" s="5" t="s">
        <v>44</v>
      </c>
      <c r="G14" s="2">
        <v>40.378733333333301</v>
      </c>
      <c r="H14" s="7">
        <f>1+COUNTIFS(A:A,A14,O:O,"&lt;"&amp;O14)</f>
        <v>9</v>
      </c>
      <c r="I14" s="2">
        <f>AVERAGEIF(A:A,A14,G:G)</f>
        <v>49.984459999999991</v>
      </c>
      <c r="J14" s="2">
        <f>G14-I14</f>
        <v>-9.6057266666666905</v>
      </c>
      <c r="K14" s="2">
        <f>90+J14</f>
        <v>80.394273333333302</v>
      </c>
      <c r="L14" s="2">
        <f>EXP(0.06*K14)</f>
        <v>124.41918640947102</v>
      </c>
      <c r="M14" s="2">
        <f>SUMIF(A:A,A14,L:L)</f>
        <v>2629.0204061549766</v>
      </c>
      <c r="N14" s="3">
        <f>L14/M14</f>
        <v>4.7325302655766725E-2</v>
      </c>
      <c r="O14" s="8">
        <f>1/N14</f>
        <v>21.130345584343498</v>
      </c>
      <c r="P14" s="3" t="str">
        <f>IF(O14&gt;21,"",N14)</f>
        <v/>
      </c>
      <c r="Q14" s="3" t="str">
        <f>IF(ISNUMBER(P14),SUMIF(A:A,A14,P:P),"")</f>
        <v/>
      </c>
      <c r="R14" s="3" t="str">
        <f>IFERROR(P14*(1/Q14),"")</f>
        <v/>
      </c>
      <c r="S14" s="9" t="str">
        <f>IFERROR(1/R14,"")</f>
        <v/>
      </c>
    </row>
    <row r="15" spans="1:19" x14ac:dyDescent="0.25">
      <c r="A15" s="5">
        <v>2</v>
      </c>
      <c r="B15" s="6">
        <v>0.5625</v>
      </c>
      <c r="C15" s="5" t="s">
        <v>36</v>
      </c>
      <c r="D15" s="5">
        <v>1</v>
      </c>
      <c r="E15" s="5">
        <v>9</v>
      </c>
      <c r="F15" s="5" t="s">
        <v>45</v>
      </c>
      <c r="G15" s="2">
        <v>36.844900000000003</v>
      </c>
      <c r="H15" s="7">
        <f>1+COUNTIFS(A:A,A15,O:O,"&lt;"&amp;O15)</f>
        <v>10</v>
      </c>
      <c r="I15" s="2">
        <f>AVERAGEIF(A:A,A15,G:G)</f>
        <v>49.984459999999991</v>
      </c>
      <c r="J15" s="2">
        <f>G15-I15</f>
        <v>-13.139559999999989</v>
      </c>
      <c r="K15" s="2">
        <f>90+J15</f>
        <v>76.860440000000011</v>
      </c>
      <c r="L15" s="2">
        <f>EXP(0.06*K15)</f>
        <v>100.64771002861514</v>
      </c>
      <c r="M15" s="2">
        <f>SUMIF(A:A,A15,L:L)</f>
        <v>2629.0204061549766</v>
      </c>
      <c r="N15" s="3">
        <f>L15/M15</f>
        <v>3.8283350632418833E-2</v>
      </c>
      <c r="O15" s="8">
        <f>1/N15</f>
        <v>26.121015623778426</v>
      </c>
      <c r="P15" s="3" t="str">
        <f>IF(O15&gt;21,"",N15)</f>
        <v/>
      </c>
      <c r="Q15" s="3" t="str">
        <f>IF(ISNUMBER(P15),SUMIF(A:A,A15,P:P),"")</f>
        <v/>
      </c>
      <c r="R15" s="3" t="str">
        <f>IFERROR(P15*(1/Q15),"")</f>
        <v/>
      </c>
      <c r="S15" s="9" t="str">
        <f>IFERROR(1/R15,"")</f>
        <v/>
      </c>
    </row>
    <row r="16" spans="1:19" x14ac:dyDescent="0.25">
      <c r="A16" s="5">
        <v>3</v>
      </c>
      <c r="B16" s="6">
        <v>0.57291666666666663</v>
      </c>
      <c r="C16" s="5" t="s">
        <v>47</v>
      </c>
      <c r="D16" s="5">
        <v>1</v>
      </c>
      <c r="E16" s="5">
        <v>3</v>
      </c>
      <c r="F16" s="5" t="s">
        <v>49</v>
      </c>
      <c r="G16" s="2">
        <v>70.068633333333295</v>
      </c>
      <c r="H16" s="7">
        <f>1+COUNTIFS(A:A,A16,O:O,"&lt;"&amp;O16)</f>
        <v>1</v>
      </c>
      <c r="I16" s="2">
        <f>AVERAGEIF(A:A,A16,G:G)</f>
        <v>51.960313333333353</v>
      </c>
      <c r="J16" s="2">
        <f>G16-I16</f>
        <v>18.108319999999942</v>
      </c>
      <c r="K16" s="2">
        <f>90+J16</f>
        <v>108.10831999999994</v>
      </c>
      <c r="L16" s="2">
        <f>EXP(0.06*K16)</f>
        <v>656.22203522014229</v>
      </c>
      <c r="M16" s="2">
        <f>SUMIF(A:A,A16,L:L)</f>
        <v>1459.0698747328845</v>
      </c>
      <c r="N16" s="3">
        <f>L16/M16</f>
        <v>0.44975367292829516</v>
      </c>
      <c r="O16" s="8">
        <f>1/N16</f>
        <v>2.2234393184364976</v>
      </c>
      <c r="P16" s="3">
        <f>IF(O16&gt;21,"",N16)</f>
        <v>0.44975367292829516</v>
      </c>
      <c r="Q16" s="3">
        <f>IF(ISNUMBER(P16),SUMIF(A:A,A16,P:P),"")</f>
        <v>1</v>
      </c>
      <c r="R16" s="3">
        <f>IFERROR(P16*(1/Q16),"")</f>
        <v>0.44975367292829516</v>
      </c>
      <c r="S16" s="9">
        <f>IFERROR(1/R16,"")</f>
        <v>2.2234393184364976</v>
      </c>
    </row>
    <row r="17" spans="1:19" x14ac:dyDescent="0.25">
      <c r="A17" s="5">
        <v>3</v>
      </c>
      <c r="B17" s="6">
        <v>0.57291666666666663</v>
      </c>
      <c r="C17" s="5" t="s">
        <v>47</v>
      </c>
      <c r="D17" s="5">
        <v>1</v>
      </c>
      <c r="E17" s="5">
        <v>4</v>
      </c>
      <c r="F17" s="5" t="s">
        <v>50</v>
      </c>
      <c r="G17" s="2">
        <v>61.029500000000006</v>
      </c>
      <c r="H17" s="7">
        <f>1+COUNTIFS(A:A,A17,O:O,"&lt;"&amp;O17)</f>
        <v>2</v>
      </c>
      <c r="I17" s="2">
        <f>AVERAGEIF(A:A,A17,G:G)</f>
        <v>51.960313333333353</v>
      </c>
      <c r="J17" s="2">
        <f>G17-I17</f>
        <v>9.0691866666666527</v>
      </c>
      <c r="K17" s="2">
        <f>90+J17</f>
        <v>99.069186666666653</v>
      </c>
      <c r="L17" s="2">
        <f>EXP(0.06*K17)</f>
        <v>381.5153935591556</v>
      </c>
      <c r="M17" s="2">
        <f>SUMIF(A:A,A17,L:L)</f>
        <v>1459.0698747328845</v>
      </c>
      <c r="N17" s="3">
        <f>L17/M17</f>
        <v>0.26147849405019108</v>
      </c>
      <c r="O17" s="8">
        <f>1/N17</f>
        <v>3.8244063001527344</v>
      </c>
      <c r="P17" s="3">
        <f>IF(O17&gt;21,"",N17)</f>
        <v>0.26147849405019108</v>
      </c>
      <c r="Q17" s="3">
        <f>IF(ISNUMBER(P17),SUMIF(A:A,A17,P:P),"")</f>
        <v>1</v>
      </c>
      <c r="R17" s="3">
        <f>IFERROR(P17*(1/Q17),"")</f>
        <v>0.26147849405019108</v>
      </c>
      <c r="S17" s="9">
        <f>IFERROR(1/R17,"")</f>
        <v>3.8244063001527344</v>
      </c>
    </row>
    <row r="18" spans="1:19" x14ac:dyDescent="0.25">
      <c r="A18" s="5">
        <v>3</v>
      </c>
      <c r="B18" s="6">
        <v>0.57291666666666663</v>
      </c>
      <c r="C18" s="5" t="s">
        <v>47</v>
      </c>
      <c r="D18" s="5">
        <v>1</v>
      </c>
      <c r="E18" s="5">
        <v>2</v>
      </c>
      <c r="F18" s="5" t="s">
        <v>48</v>
      </c>
      <c r="G18" s="2">
        <v>51.3836333333334</v>
      </c>
      <c r="H18" s="7">
        <f>1+COUNTIFS(A:A,A18,O:O,"&lt;"&amp;O18)</f>
        <v>3</v>
      </c>
      <c r="I18" s="2">
        <f>AVERAGEIF(A:A,A18,G:G)</f>
        <v>51.960313333333353</v>
      </c>
      <c r="J18" s="2">
        <f>G18-I18</f>
        <v>-0.57667999999995345</v>
      </c>
      <c r="K18" s="2">
        <f>90+J18</f>
        <v>89.423320000000047</v>
      </c>
      <c r="L18" s="2">
        <f>EXP(0.06*K18)</f>
        <v>213.87659717904623</v>
      </c>
      <c r="M18" s="2">
        <f>SUMIF(A:A,A18,L:L)</f>
        <v>1459.0698747328845</v>
      </c>
      <c r="N18" s="3">
        <f>L18/M18</f>
        <v>0.14658420469287062</v>
      </c>
      <c r="O18" s="8">
        <f>1/N18</f>
        <v>6.822017434247039</v>
      </c>
      <c r="P18" s="3">
        <f>IF(O18&gt;21,"",N18)</f>
        <v>0.14658420469287062</v>
      </c>
      <c r="Q18" s="3">
        <f>IF(ISNUMBER(P18),SUMIF(A:A,A18,P:P),"")</f>
        <v>1</v>
      </c>
      <c r="R18" s="3">
        <f>IFERROR(P18*(1/Q18),"")</f>
        <v>0.14658420469287062</v>
      </c>
      <c r="S18" s="9">
        <f>IFERROR(1/R18,"")</f>
        <v>6.822017434247039</v>
      </c>
    </row>
    <row r="19" spans="1:19" x14ac:dyDescent="0.25">
      <c r="A19" s="5">
        <v>3</v>
      </c>
      <c r="B19" s="6">
        <v>0.57291666666666663</v>
      </c>
      <c r="C19" s="5" t="s">
        <v>47</v>
      </c>
      <c r="D19" s="5">
        <v>1</v>
      </c>
      <c r="E19" s="5">
        <v>6</v>
      </c>
      <c r="F19" s="5" t="s">
        <v>52</v>
      </c>
      <c r="G19" s="2">
        <v>43.393166666666701</v>
      </c>
      <c r="H19" s="7">
        <f>1+COUNTIFS(A:A,A19,O:O,"&lt;"&amp;O19)</f>
        <v>4</v>
      </c>
      <c r="I19" s="2">
        <f>AVERAGEIF(A:A,A19,G:G)</f>
        <v>51.960313333333353</v>
      </c>
      <c r="J19" s="2">
        <f>G19-I19</f>
        <v>-8.5671466666666518</v>
      </c>
      <c r="K19" s="2">
        <f>90+J19</f>
        <v>81.432853333333355</v>
      </c>
      <c r="L19" s="2">
        <f>EXP(0.06*K19)</f>
        <v>132.41900824456101</v>
      </c>
      <c r="M19" s="2">
        <f>SUMIF(A:A,A19,L:L)</f>
        <v>1459.0698747328845</v>
      </c>
      <c r="N19" s="3">
        <f>L19/M19</f>
        <v>9.0755768820738131E-2</v>
      </c>
      <c r="O19" s="8">
        <f>1/N19</f>
        <v>11.018583314248726</v>
      </c>
      <c r="P19" s="3">
        <f>IF(O19&gt;21,"",N19)</f>
        <v>9.0755768820738131E-2</v>
      </c>
      <c r="Q19" s="3">
        <f>IF(ISNUMBER(P19),SUMIF(A:A,A19,P:P),"")</f>
        <v>1</v>
      </c>
      <c r="R19" s="3">
        <f>IFERROR(P19*(1/Q19),"")</f>
        <v>9.0755768820738131E-2</v>
      </c>
      <c r="S19" s="9">
        <f>IFERROR(1/R19,"")</f>
        <v>11.018583314248726</v>
      </c>
    </row>
    <row r="20" spans="1:19" x14ac:dyDescent="0.25">
      <c r="A20" s="5">
        <v>3</v>
      </c>
      <c r="B20" s="6">
        <v>0.57291666666666663</v>
      </c>
      <c r="C20" s="5" t="s">
        <v>47</v>
      </c>
      <c r="D20" s="5">
        <v>1</v>
      </c>
      <c r="E20" s="5">
        <v>5</v>
      </c>
      <c r="F20" s="5" t="s">
        <v>51</v>
      </c>
      <c r="G20" s="2">
        <v>33.926633333333399</v>
      </c>
      <c r="H20" s="7">
        <f>1+COUNTIFS(A:A,A20,O:O,"&lt;"&amp;O20)</f>
        <v>5</v>
      </c>
      <c r="I20" s="2">
        <f>AVERAGEIF(A:A,A20,G:G)</f>
        <v>51.960313333333353</v>
      </c>
      <c r="J20" s="2">
        <f>G20-I20</f>
        <v>-18.033679999999954</v>
      </c>
      <c r="K20" s="2">
        <f>90+J20</f>
        <v>71.966320000000053</v>
      </c>
      <c r="L20" s="2">
        <f>EXP(0.06*K20)</f>
        <v>75.036840529979386</v>
      </c>
      <c r="M20" s="2">
        <f>SUMIF(A:A,A20,L:L)</f>
        <v>1459.0698747328845</v>
      </c>
      <c r="N20" s="3">
        <f>L20/M20</f>
        <v>5.1427859507905037E-2</v>
      </c>
      <c r="O20" s="8">
        <f>1/N20</f>
        <v>19.444713615706458</v>
      </c>
      <c r="P20" s="3">
        <f>IF(O20&gt;21,"",N20)</f>
        <v>5.1427859507905037E-2</v>
      </c>
      <c r="Q20" s="3">
        <f>IF(ISNUMBER(P20),SUMIF(A:A,A20,P:P),"")</f>
        <v>1</v>
      </c>
      <c r="R20" s="3">
        <f>IFERROR(P20*(1/Q20),"")</f>
        <v>5.1427859507905037E-2</v>
      </c>
      <c r="S20" s="9">
        <f>IFERROR(1/R20,"")</f>
        <v>19.444713615706458</v>
      </c>
    </row>
    <row r="21" spans="1:19" x14ac:dyDescent="0.25">
      <c r="A21" s="5">
        <v>4</v>
      </c>
      <c r="B21" s="6">
        <v>0.57986111111111105</v>
      </c>
      <c r="C21" s="5" t="s">
        <v>20</v>
      </c>
      <c r="D21" s="5">
        <v>2</v>
      </c>
      <c r="E21" s="5">
        <v>5</v>
      </c>
      <c r="F21" s="5" t="s">
        <v>56</v>
      </c>
      <c r="G21" s="2">
        <v>60.216399999999901</v>
      </c>
      <c r="H21" s="7">
        <f>1+COUNTIFS(A:A,A21,O:O,"&lt;"&amp;O21)</f>
        <v>1</v>
      </c>
      <c r="I21" s="2">
        <f>AVERAGEIF(A:A,A21,G:G)</f>
        <v>48.348709523809511</v>
      </c>
      <c r="J21" s="2">
        <f>G21-I21</f>
        <v>11.86769047619039</v>
      </c>
      <c r="K21" s="2">
        <f>90+J21</f>
        <v>101.86769047619039</v>
      </c>
      <c r="L21" s="2">
        <f>EXP(0.06*K21)</f>
        <v>451.26801377414802</v>
      </c>
      <c r="M21" s="2">
        <f>SUMIF(A:A,A21,L:L)</f>
        <v>1869.5064896189047</v>
      </c>
      <c r="N21" s="3">
        <f>L21/M21</f>
        <v>0.24138349681050753</v>
      </c>
      <c r="O21" s="8">
        <f>1/N21</f>
        <v>4.1427852906821823</v>
      </c>
      <c r="P21" s="3">
        <f>IF(O21&gt;21,"",N21)</f>
        <v>0.24138349681050753</v>
      </c>
      <c r="Q21" s="3">
        <f>IF(ISNUMBER(P21),SUMIF(A:A,A21,P:P),"")</f>
        <v>0.96527704686766891</v>
      </c>
      <c r="R21" s="3">
        <f>IFERROR(P21*(1/Q21),"")</f>
        <v>0.25006654575885623</v>
      </c>
      <c r="S21" s="9">
        <f>IFERROR(1/R21,"")</f>
        <v>3.9989355511965141</v>
      </c>
    </row>
    <row r="22" spans="1:19" x14ac:dyDescent="0.25">
      <c r="A22" s="5">
        <v>4</v>
      </c>
      <c r="B22" s="6">
        <v>0.57986111111111105</v>
      </c>
      <c r="C22" s="5" t="s">
        <v>20</v>
      </c>
      <c r="D22" s="5">
        <v>2</v>
      </c>
      <c r="E22" s="5">
        <v>4</v>
      </c>
      <c r="F22" s="5" t="s">
        <v>55</v>
      </c>
      <c r="G22" s="2">
        <v>57.412933333333307</v>
      </c>
      <c r="H22" s="7">
        <f>1+COUNTIFS(A:A,A22,O:O,"&lt;"&amp;O22)</f>
        <v>2</v>
      </c>
      <c r="I22" s="2">
        <f>AVERAGEIF(A:A,A22,G:G)</f>
        <v>48.348709523809511</v>
      </c>
      <c r="J22" s="2">
        <f>G22-I22</f>
        <v>9.0642238095237957</v>
      </c>
      <c r="K22" s="2">
        <f>90+J22</f>
        <v>99.064223809523796</v>
      </c>
      <c r="L22" s="2">
        <f>EXP(0.06*K22)</f>
        <v>381.40180608778496</v>
      </c>
      <c r="M22" s="2">
        <f>SUMIF(A:A,A22,L:L)</f>
        <v>1869.5064896189047</v>
      </c>
      <c r="N22" s="3">
        <f>L22/M22</f>
        <v>0.20401202574350677</v>
      </c>
      <c r="O22" s="8">
        <f>1/N22</f>
        <v>4.9016718321166302</v>
      </c>
      <c r="P22" s="3">
        <f>IF(O22&gt;21,"",N22)</f>
        <v>0.20401202574350677</v>
      </c>
      <c r="Q22" s="3">
        <f>IF(ISNUMBER(P22),SUMIF(A:A,A22,P:P),"")</f>
        <v>0.96527704686766891</v>
      </c>
      <c r="R22" s="3">
        <f>IFERROR(P22*(1/Q22),"")</f>
        <v>0.21135074785578639</v>
      </c>
      <c r="S22" s="9">
        <f>IFERROR(1/R22,"")</f>
        <v>4.7314713108199768</v>
      </c>
    </row>
    <row r="23" spans="1:19" x14ac:dyDescent="0.25">
      <c r="A23" s="5">
        <v>4</v>
      </c>
      <c r="B23" s="6">
        <v>0.57986111111111105</v>
      </c>
      <c r="C23" s="5" t="s">
        <v>20</v>
      </c>
      <c r="D23" s="5">
        <v>2</v>
      </c>
      <c r="E23" s="5">
        <v>10</v>
      </c>
      <c r="F23" s="5" t="s">
        <v>59</v>
      </c>
      <c r="G23" s="2">
        <v>56.598499999999994</v>
      </c>
      <c r="H23" s="7">
        <f>1+COUNTIFS(A:A,A23,O:O,"&lt;"&amp;O23)</f>
        <v>3</v>
      </c>
      <c r="I23" s="2">
        <f>AVERAGEIF(A:A,A23,G:G)</f>
        <v>48.348709523809511</v>
      </c>
      <c r="J23" s="2">
        <f>G23-I23</f>
        <v>8.2497904761904834</v>
      </c>
      <c r="K23" s="2">
        <f>90+J23</f>
        <v>98.249790476190483</v>
      </c>
      <c r="L23" s="2">
        <f>EXP(0.06*K23)</f>
        <v>363.21226977309288</v>
      </c>
      <c r="M23" s="2">
        <f>SUMIF(A:A,A23,L:L)</f>
        <v>1869.5064896189047</v>
      </c>
      <c r="N23" s="3">
        <f>L23/M23</f>
        <v>0.1942824332463981</v>
      </c>
      <c r="O23" s="8">
        <f>1/N23</f>
        <v>5.1471457469948048</v>
      </c>
      <c r="P23" s="3">
        <f>IF(O23&gt;21,"",N23)</f>
        <v>0.1942824332463981</v>
      </c>
      <c r="Q23" s="3">
        <f>IF(ISNUMBER(P23),SUMIF(A:A,A23,P:P),"")</f>
        <v>0.96527704686766891</v>
      </c>
      <c r="R23" s="3">
        <f>IFERROR(P23*(1/Q23),"")</f>
        <v>0.20127116238477444</v>
      </c>
      <c r="S23" s="9">
        <f>IFERROR(1/R23,"")</f>
        <v>4.9684216464566262</v>
      </c>
    </row>
    <row r="24" spans="1:19" x14ac:dyDescent="0.25">
      <c r="A24" s="5">
        <v>4</v>
      </c>
      <c r="B24" s="6">
        <v>0.57986111111111105</v>
      </c>
      <c r="C24" s="5" t="s">
        <v>20</v>
      </c>
      <c r="D24" s="5">
        <v>2</v>
      </c>
      <c r="E24" s="5">
        <v>2</v>
      </c>
      <c r="F24" s="5" t="s">
        <v>54</v>
      </c>
      <c r="G24" s="2">
        <v>52.200233333333301</v>
      </c>
      <c r="H24" s="7">
        <f>1+COUNTIFS(A:A,A24,O:O,"&lt;"&amp;O24)</f>
        <v>4</v>
      </c>
      <c r="I24" s="2">
        <f>AVERAGEIF(A:A,A24,G:G)</f>
        <v>48.348709523809511</v>
      </c>
      <c r="J24" s="2">
        <f>G24-I24</f>
        <v>3.8515238095237905</v>
      </c>
      <c r="K24" s="2">
        <f>90+J24</f>
        <v>93.851523809523798</v>
      </c>
      <c r="L24" s="2">
        <f>EXP(0.06*K24)</f>
        <v>278.96642346383049</v>
      </c>
      <c r="M24" s="2">
        <f>SUMIF(A:A,A24,L:L)</f>
        <v>1869.5064896189047</v>
      </c>
      <c r="N24" s="3">
        <f>L24/M24</f>
        <v>0.14921928595214307</v>
      </c>
      <c r="O24" s="8">
        <f>1/N24</f>
        <v>6.7015466105414516</v>
      </c>
      <c r="P24" s="3">
        <f>IF(O24&gt;21,"",N24)</f>
        <v>0.14921928595214307</v>
      </c>
      <c r="Q24" s="3">
        <f>IF(ISNUMBER(P24),SUMIF(A:A,A24,P:P),"")</f>
        <v>0.96527704686766891</v>
      </c>
      <c r="R24" s="3">
        <f>IFERROR(P24*(1/Q24),"")</f>
        <v>0.15458700321981214</v>
      </c>
      <c r="S24" s="9">
        <f>IFERROR(1/R24,"")</f>
        <v>6.4688491216694874</v>
      </c>
    </row>
    <row r="25" spans="1:19" x14ac:dyDescent="0.25">
      <c r="A25" s="5">
        <v>4</v>
      </c>
      <c r="B25" s="6">
        <v>0.57986111111111105</v>
      </c>
      <c r="C25" s="5" t="s">
        <v>20</v>
      </c>
      <c r="D25" s="5">
        <v>2</v>
      </c>
      <c r="E25" s="5">
        <v>8</v>
      </c>
      <c r="F25" s="5" t="s">
        <v>58</v>
      </c>
      <c r="G25" s="2">
        <v>48.928566666666704</v>
      </c>
      <c r="H25" s="7">
        <f>1+COUNTIFS(A:A,A25,O:O,"&lt;"&amp;O25)</f>
        <v>5</v>
      </c>
      <c r="I25" s="2">
        <f>AVERAGEIF(A:A,A25,G:G)</f>
        <v>48.348709523809511</v>
      </c>
      <c r="J25" s="2">
        <f>G25-I25</f>
        <v>0.57985714285719325</v>
      </c>
      <c r="K25" s="2">
        <f>90+J25</f>
        <v>90.579857142857193</v>
      </c>
      <c r="L25" s="2">
        <f>EXP(0.06*K25)</f>
        <v>229.24502932582968</v>
      </c>
      <c r="M25" s="2">
        <f>SUMIF(A:A,A25,L:L)</f>
        <v>1869.5064896189047</v>
      </c>
      <c r="N25" s="3">
        <f>L25/M25</f>
        <v>0.12262328619814572</v>
      </c>
      <c r="O25" s="8">
        <f>1/N25</f>
        <v>8.1550579095075815</v>
      </c>
      <c r="P25" s="3">
        <f>IF(O25&gt;21,"",N25)</f>
        <v>0.12262328619814572</v>
      </c>
      <c r="Q25" s="3">
        <f>IF(ISNUMBER(P25),SUMIF(A:A,A25,P:P),"")</f>
        <v>0.96527704686766891</v>
      </c>
      <c r="R25" s="3">
        <f>IFERROR(P25*(1/Q25),"")</f>
        <v>0.12703429196421814</v>
      </c>
      <c r="S25" s="9">
        <f>IFERROR(1/R25,"")</f>
        <v>7.871890215924302</v>
      </c>
    </row>
    <row r="26" spans="1:19" x14ac:dyDescent="0.25">
      <c r="A26" s="5">
        <v>4</v>
      </c>
      <c r="B26" s="6">
        <v>0.57986111111111105</v>
      </c>
      <c r="C26" s="5" t="s">
        <v>20</v>
      </c>
      <c r="D26" s="5">
        <v>2</v>
      </c>
      <c r="E26" s="5">
        <v>1</v>
      </c>
      <c r="F26" s="5" t="s">
        <v>53</v>
      </c>
      <c r="G26" s="2">
        <v>35.184366666666698</v>
      </c>
      <c r="H26" s="7">
        <f>1+COUNTIFS(A:A,A26,O:O,"&lt;"&amp;O26)</f>
        <v>6</v>
      </c>
      <c r="I26" s="2">
        <f>AVERAGEIF(A:A,A26,G:G)</f>
        <v>48.348709523809511</v>
      </c>
      <c r="J26" s="2">
        <f>G26-I26</f>
        <v>-13.164342857142813</v>
      </c>
      <c r="K26" s="2">
        <f>90+J26</f>
        <v>76.835657142857187</v>
      </c>
      <c r="L26" s="2">
        <f>EXP(0.06*K26)</f>
        <v>100.49816097459235</v>
      </c>
      <c r="M26" s="2">
        <f>SUMIF(A:A,A26,L:L)</f>
        <v>1869.5064896189047</v>
      </c>
      <c r="N26" s="3">
        <f>L26/M26</f>
        <v>5.3756518916967609E-2</v>
      </c>
      <c r="O26" s="8">
        <f>1/N26</f>
        <v>18.60239502384076</v>
      </c>
      <c r="P26" s="3">
        <f>IF(O26&gt;21,"",N26)</f>
        <v>5.3756518916967609E-2</v>
      </c>
      <c r="Q26" s="3">
        <f>IF(ISNUMBER(P26),SUMIF(A:A,A26,P:P),"")</f>
        <v>0.96527704686766891</v>
      </c>
      <c r="R26" s="3">
        <f>IFERROR(P26*(1/Q26),"")</f>
        <v>5.5690248816552629E-2</v>
      </c>
      <c r="S26" s="9">
        <f>IFERROR(1/R26,"")</f>
        <v>17.956464933278827</v>
      </c>
    </row>
    <row r="27" spans="1:19" x14ac:dyDescent="0.25">
      <c r="A27" s="5">
        <v>4</v>
      </c>
      <c r="B27" s="6">
        <v>0.57986111111111105</v>
      </c>
      <c r="C27" s="5" t="s">
        <v>20</v>
      </c>
      <c r="D27" s="5">
        <v>2</v>
      </c>
      <c r="E27" s="5">
        <v>7</v>
      </c>
      <c r="F27" s="5" t="s">
        <v>57</v>
      </c>
      <c r="G27" s="2">
        <v>27.8999666666667</v>
      </c>
      <c r="H27" s="7">
        <f>1+COUNTIFS(A:A,A27,O:O,"&lt;"&amp;O27)</f>
        <v>7</v>
      </c>
      <c r="I27" s="2">
        <f>AVERAGEIF(A:A,A27,G:G)</f>
        <v>48.348709523809511</v>
      </c>
      <c r="J27" s="2">
        <f>G27-I27</f>
        <v>-20.448742857142811</v>
      </c>
      <c r="K27" s="2">
        <f>90+J27</f>
        <v>69.551257142857196</v>
      </c>
      <c r="L27" s="2">
        <f>EXP(0.06*K27)</f>
        <v>64.91478621962645</v>
      </c>
      <c r="M27" s="2">
        <f>SUMIF(A:A,A27,L:L)</f>
        <v>1869.5064896189047</v>
      </c>
      <c r="N27" s="3">
        <f>L27/M27</f>
        <v>3.4722953132331306E-2</v>
      </c>
      <c r="O27" s="8">
        <f>1/N27</f>
        <v>28.79939376668046</v>
      </c>
      <c r="P27" s="3" t="str">
        <f>IF(O27&gt;21,"",N27)</f>
        <v/>
      </c>
      <c r="Q27" s="3" t="str">
        <f>IF(ISNUMBER(P27),SUMIF(A:A,A27,P:P),"")</f>
        <v/>
      </c>
      <c r="R27" s="3" t="str">
        <f>IFERROR(P27*(1/Q27),"")</f>
        <v/>
      </c>
      <c r="S27" s="9" t="str">
        <f>IFERROR(1/R27,"")</f>
        <v/>
      </c>
    </row>
    <row r="28" spans="1:19" x14ac:dyDescent="0.25">
      <c r="A28" s="5">
        <v>5</v>
      </c>
      <c r="B28" s="6">
        <v>0.58680555555555558</v>
      </c>
      <c r="C28" s="5" t="s">
        <v>36</v>
      </c>
      <c r="D28" s="5">
        <v>2</v>
      </c>
      <c r="E28" s="5">
        <v>7</v>
      </c>
      <c r="F28" s="5" t="s">
        <v>65</v>
      </c>
      <c r="G28" s="2">
        <v>73.511899999999997</v>
      </c>
      <c r="H28" s="7">
        <f>1+COUNTIFS(A:A,A28,O:O,"&lt;"&amp;O28)</f>
        <v>1</v>
      </c>
      <c r="I28" s="2">
        <f>AVERAGEIF(A:A,A28,G:G)</f>
        <v>52.911280952380935</v>
      </c>
      <c r="J28" s="2">
        <f>G28-I28</f>
        <v>20.600619047619062</v>
      </c>
      <c r="K28" s="2">
        <f>90+J28</f>
        <v>110.60061904761906</v>
      </c>
      <c r="L28" s="2">
        <f>EXP(0.06*K28)</f>
        <v>762.06903055051305</v>
      </c>
      <c r="M28" s="2">
        <f>SUMIF(A:A,A28,L:L)</f>
        <v>1950.653540569921</v>
      </c>
      <c r="N28" s="3">
        <f>L28/M28</f>
        <v>0.39067369714862843</v>
      </c>
      <c r="O28" s="8">
        <f>1/N28</f>
        <v>2.5596808981474855</v>
      </c>
      <c r="P28" s="3">
        <f>IF(O28&gt;21,"",N28)</f>
        <v>0.39067369714862843</v>
      </c>
      <c r="Q28" s="3">
        <f>IF(ISNUMBER(P28),SUMIF(A:A,A28,P:P),"")</f>
        <v>1</v>
      </c>
      <c r="R28" s="3">
        <f>IFERROR(P28*(1/Q28),"")</f>
        <v>0.39067369714862843</v>
      </c>
      <c r="S28" s="9">
        <f>IFERROR(1/R28,"")</f>
        <v>2.5596808981474855</v>
      </c>
    </row>
    <row r="29" spans="1:19" x14ac:dyDescent="0.25">
      <c r="A29" s="5">
        <v>5</v>
      </c>
      <c r="B29" s="6">
        <v>0.58680555555555558</v>
      </c>
      <c r="C29" s="5" t="s">
        <v>36</v>
      </c>
      <c r="D29" s="5">
        <v>2</v>
      </c>
      <c r="E29" s="5">
        <v>6</v>
      </c>
      <c r="F29" s="5" t="s">
        <v>64</v>
      </c>
      <c r="G29" s="2">
        <v>63.1402</v>
      </c>
      <c r="H29" s="7">
        <f>1+COUNTIFS(A:A,A29,O:O,"&lt;"&amp;O29)</f>
        <v>2</v>
      </c>
      <c r="I29" s="2">
        <f>AVERAGEIF(A:A,A29,G:G)</f>
        <v>52.911280952380935</v>
      </c>
      <c r="J29" s="2">
        <f>G29-I29</f>
        <v>10.228919047619065</v>
      </c>
      <c r="K29" s="2">
        <f>90+J29</f>
        <v>100.22891904761906</v>
      </c>
      <c r="L29" s="2">
        <f>EXP(0.06*K29)</f>
        <v>409.00817468875852</v>
      </c>
      <c r="M29" s="2">
        <f>SUMIF(A:A,A29,L:L)</f>
        <v>1950.653540569921</v>
      </c>
      <c r="N29" s="3">
        <f>L29/M29</f>
        <v>0.20967750868217166</v>
      </c>
      <c r="O29" s="8">
        <f>1/N29</f>
        <v>4.7692287374312334</v>
      </c>
      <c r="P29" s="3">
        <f>IF(O29&gt;21,"",N29)</f>
        <v>0.20967750868217166</v>
      </c>
      <c r="Q29" s="3">
        <f>IF(ISNUMBER(P29),SUMIF(A:A,A29,P:P),"")</f>
        <v>1</v>
      </c>
      <c r="R29" s="3">
        <f>IFERROR(P29*(1/Q29),"")</f>
        <v>0.20967750868217166</v>
      </c>
      <c r="S29" s="9">
        <f>IFERROR(1/R29,"")</f>
        <v>4.7692287374312334</v>
      </c>
    </row>
    <row r="30" spans="1:19" x14ac:dyDescent="0.25">
      <c r="A30" s="5">
        <v>5</v>
      </c>
      <c r="B30" s="6">
        <v>0.58680555555555558</v>
      </c>
      <c r="C30" s="5" t="s">
        <v>36</v>
      </c>
      <c r="D30" s="5">
        <v>2</v>
      </c>
      <c r="E30" s="5">
        <v>5</v>
      </c>
      <c r="F30" s="5" t="s">
        <v>63</v>
      </c>
      <c r="G30" s="2">
        <v>50.928999999999903</v>
      </c>
      <c r="H30" s="7">
        <f>1+COUNTIFS(A:A,A30,O:O,"&lt;"&amp;O30)</f>
        <v>3</v>
      </c>
      <c r="I30" s="2">
        <f>AVERAGEIF(A:A,A30,G:G)</f>
        <v>52.911280952380935</v>
      </c>
      <c r="J30" s="2">
        <f>G30-I30</f>
        <v>-1.9822809523810321</v>
      </c>
      <c r="K30" s="2">
        <f>90+J30</f>
        <v>88.017719047618968</v>
      </c>
      <c r="L30" s="2">
        <f>EXP(0.06*K30)</f>
        <v>196.57875559723189</v>
      </c>
      <c r="M30" s="2">
        <f>SUMIF(A:A,A30,L:L)</f>
        <v>1950.653540569921</v>
      </c>
      <c r="N30" s="3">
        <f>L30/M30</f>
        <v>0.1007758433308447</v>
      </c>
      <c r="O30" s="8">
        <f>1/N30</f>
        <v>9.9230129656868638</v>
      </c>
      <c r="P30" s="3">
        <f>IF(O30&gt;21,"",N30)</f>
        <v>0.1007758433308447</v>
      </c>
      <c r="Q30" s="3">
        <f>IF(ISNUMBER(P30),SUMIF(A:A,A30,P:P),"")</f>
        <v>1</v>
      </c>
      <c r="R30" s="3">
        <f>IFERROR(P30*(1/Q30),"")</f>
        <v>0.1007758433308447</v>
      </c>
      <c r="S30" s="9">
        <f>IFERROR(1/R30,"")</f>
        <v>9.9230129656868638</v>
      </c>
    </row>
    <row r="31" spans="1:19" x14ac:dyDescent="0.25">
      <c r="A31" s="5">
        <v>5</v>
      </c>
      <c r="B31" s="6">
        <v>0.58680555555555558</v>
      </c>
      <c r="C31" s="5" t="s">
        <v>36</v>
      </c>
      <c r="D31" s="5">
        <v>2</v>
      </c>
      <c r="E31" s="5">
        <v>3</v>
      </c>
      <c r="F31" s="5" t="s">
        <v>61</v>
      </c>
      <c r="G31" s="2">
        <v>48.6771666666667</v>
      </c>
      <c r="H31" s="7">
        <f>1+COUNTIFS(A:A,A31,O:O,"&lt;"&amp;O31)</f>
        <v>4</v>
      </c>
      <c r="I31" s="2">
        <f>AVERAGEIF(A:A,A31,G:G)</f>
        <v>52.911280952380935</v>
      </c>
      <c r="J31" s="2">
        <f>G31-I31</f>
        <v>-4.2341142857142344</v>
      </c>
      <c r="K31" s="2">
        <f>90+J31</f>
        <v>85.765885714285758</v>
      </c>
      <c r="L31" s="2">
        <f>EXP(0.06*K31)</f>
        <v>171.73509476567634</v>
      </c>
      <c r="M31" s="2">
        <f>SUMIF(A:A,A31,L:L)</f>
        <v>1950.653540569921</v>
      </c>
      <c r="N31" s="3">
        <f>L31/M31</f>
        <v>8.8039772924258311E-2</v>
      </c>
      <c r="O31" s="8">
        <f>1/N31</f>
        <v>11.358502717406054</v>
      </c>
      <c r="P31" s="3">
        <f>IF(O31&gt;21,"",N31)</f>
        <v>8.8039772924258311E-2</v>
      </c>
      <c r="Q31" s="3">
        <f>IF(ISNUMBER(P31),SUMIF(A:A,A31,P:P),"")</f>
        <v>1</v>
      </c>
      <c r="R31" s="3">
        <f>IFERROR(P31*(1/Q31),"")</f>
        <v>8.8039772924258311E-2</v>
      </c>
      <c r="S31" s="9">
        <f>IFERROR(1/R31,"")</f>
        <v>11.358502717406054</v>
      </c>
    </row>
    <row r="32" spans="1:19" x14ac:dyDescent="0.25">
      <c r="A32" s="5">
        <v>5</v>
      </c>
      <c r="B32" s="6">
        <v>0.58680555555555558</v>
      </c>
      <c r="C32" s="5" t="s">
        <v>36</v>
      </c>
      <c r="D32" s="5">
        <v>2</v>
      </c>
      <c r="E32" s="5">
        <v>8</v>
      </c>
      <c r="F32" s="5" t="s">
        <v>66</v>
      </c>
      <c r="G32" s="2">
        <v>47.694266666666699</v>
      </c>
      <c r="H32" s="7">
        <f>1+COUNTIFS(A:A,A32,O:O,"&lt;"&amp;O32)</f>
        <v>5</v>
      </c>
      <c r="I32" s="2">
        <f>AVERAGEIF(A:A,A32,G:G)</f>
        <v>52.911280952380935</v>
      </c>
      <c r="J32" s="2">
        <f>G32-I32</f>
        <v>-5.2170142857142352</v>
      </c>
      <c r="K32" s="2">
        <f>90+J32</f>
        <v>84.782985714285758</v>
      </c>
      <c r="L32" s="2">
        <f>EXP(0.06*K32)</f>
        <v>161.90004568390512</v>
      </c>
      <c r="M32" s="2">
        <f>SUMIF(A:A,A32,L:L)</f>
        <v>1950.653540569921</v>
      </c>
      <c r="N32" s="3">
        <f>L32/M32</f>
        <v>8.29978478067422E-2</v>
      </c>
      <c r="O32" s="8">
        <f>1/N32</f>
        <v>12.048505189296806</v>
      </c>
      <c r="P32" s="3">
        <f>IF(O32&gt;21,"",N32)</f>
        <v>8.29978478067422E-2</v>
      </c>
      <c r="Q32" s="3">
        <f>IF(ISNUMBER(P32),SUMIF(A:A,A32,P:P),"")</f>
        <v>1</v>
      </c>
      <c r="R32" s="3">
        <f>IFERROR(P32*(1/Q32),"")</f>
        <v>8.29978478067422E-2</v>
      </c>
      <c r="S32" s="9">
        <f>IFERROR(1/R32,"")</f>
        <v>12.048505189296806</v>
      </c>
    </row>
    <row r="33" spans="1:19" x14ac:dyDescent="0.25">
      <c r="A33" s="5">
        <v>5</v>
      </c>
      <c r="B33" s="6">
        <v>0.58680555555555558</v>
      </c>
      <c r="C33" s="5" t="s">
        <v>36</v>
      </c>
      <c r="D33" s="5">
        <v>2</v>
      </c>
      <c r="E33" s="5">
        <v>2</v>
      </c>
      <c r="F33" s="5" t="s">
        <v>60</v>
      </c>
      <c r="G33" s="2">
        <v>45.276600000000002</v>
      </c>
      <c r="H33" s="7">
        <f>1+COUNTIFS(A:A,A33,O:O,"&lt;"&amp;O33)</f>
        <v>6</v>
      </c>
      <c r="I33" s="2">
        <f>AVERAGEIF(A:A,A33,G:G)</f>
        <v>52.911280952380935</v>
      </c>
      <c r="J33" s="2">
        <f>G33-I33</f>
        <v>-7.6346809523809327</v>
      </c>
      <c r="K33" s="2">
        <f>90+J33</f>
        <v>82.365319047619067</v>
      </c>
      <c r="L33" s="2">
        <f>EXP(0.06*K33)</f>
        <v>140.03874619537874</v>
      </c>
      <c r="M33" s="2">
        <f>SUMIF(A:A,A33,L:L)</f>
        <v>1950.653540569921</v>
      </c>
      <c r="N33" s="3">
        <f>L33/M33</f>
        <v>7.1790681062954789E-2</v>
      </c>
      <c r="O33" s="8">
        <f>1/N33</f>
        <v>13.929384499404296</v>
      </c>
      <c r="P33" s="3">
        <f>IF(O33&gt;21,"",N33)</f>
        <v>7.1790681062954789E-2</v>
      </c>
      <c r="Q33" s="3">
        <f>IF(ISNUMBER(P33),SUMIF(A:A,A33,P:P),"")</f>
        <v>1</v>
      </c>
      <c r="R33" s="3">
        <f>IFERROR(P33*(1/Q33),"")</f>
        <v>7.1790681062954789E-2</v>
      </c>
      <c r="S33" s="9">
        <f>IFERROR(1/R33,"")</f>
        <v>13.929384499404296</v>
      </c>
    </row>
    <row r="34" spans="1:19" x14ac:dyDescent="0.25">
      <c r="A34" s="5">
        <v>5</v>
      </c>
      <c r="B34" s="6">
        <v>0.58680555555555558</v>
      </c>
      <c r="C34" s="5" t="s">
        <v>36</v>
      </c>
      <c r="D34" s="5">
        <v>2</v>
      </c>
      <c r="E34" s="5">
        <v>4</v>
      </c>
      <c r="F34" s="5" t="s">
        <v>62</v>
      </c>
      <c r="G34" s="2">
        <v>41.149833333333305</v>
      </c>
      <c r="H34" s="7">
        <f>1+COUNTIFS(A:A,A34,O:O,"&lt;"&amp;O34)</f>
        <v>7</v>
      </c>
      <c r="I34" s="2">
        <f>AVERAGEIF(A:A,A34,G:G)</f>
        <v>52.911280952380935</v>
      </c>
      <c r="J34" s="2">
        <f>G34-I34</f>
        <v>-11.76144761904763</v>
      </c>
      <c r="K34" s="2">
        <f>90+J34</f>
        <v>78.23855238095237</v>
      </c>
      <c r="L34" s="2">
        <f>EXP(0.06*K34)</f>
        <v>109.32369308845733</v>
      </c>
      <c r="M34" s="2">
        <f>SUMIF(A:A,A34,L:L)</f>
        <v>1950.653540569921</v>
      </c>
      <c r="N34" s="3">
        <f>L34/M34</f>
        <v>5.6044649044399916E-2</v>
      </c>
      <c r="O34" s="8">
        <f>1/N34</f>
        <v>17.842916621848698</v>
      </c>
      <c r="P34" s="3">
        <f>IF(O34&gt;21,"",N34)</f>
        <v>5.6044649044399916E-2</v>
      </c>
      <c r="Q34" s="3">
        <f>IF(ISNUMBER(P34),SUMIF(A:A,A34,P:P),"")</f>
        <v>1</v>
      </c>
      <c r="R34" s="3">
        <f>IFERROR(P34*(1/Q34),"")</f>
        <v>5.6044649044399916E-2</v>
      </c>
      <c r="S34" s="9">
        <f>IFERROR(1/R34,"")</f>
        <v>17.842916621848698</v>
      </c>
    </row>
    <row r="35" spans="1:19" x14ac:dyDescent="0.25">
      <c r="A35" s="5">
        <v>6</v>
      </c>
      <c r="B35" s="6">
        <v>0.59027777777777779</v>
      </c>
      <c r="C35" s="5" t="s">
        <v>67</v>
      </c>
      <c r="D35" s="5">
        <v>1</v>
      </c>
      <c r="E35" s="5">
        <v>2</v>
      </c>
      <c r="F35" s="5" t="s">
        <v>69</v>
      </c>
      <c r="G35" s="2">
        <v>74.939266666666697</v>
      </c>
      <c r="H35" s="7">
        <f>1+COUNTIFS(A:A,A35,O:O,"&lt;"&amp;O35)</f>
        <v>1</v>
      </c>
      <c r="I35" s="2">
        <f>AVERAGEIF(A:A,A35,G:G)</f>
        <v>49.057020833333326</v>
      </c>
      <c r="J35" s="2">
        <f>G35-I35</f>
        <v>25.882245833333371</v>
      </c>
      <c r="K35" s="2">
        <f>90+J35</f>
        <v>115.88224583333337</v>
      </c>
      <c r="L35" s="2">
        <f>EXP(0.06*K35)</f>
        <v>1046.2156084406556</v>
      </c>
      <c r="M35" s="2">
        <f>SUMIF(A:A,A35,L:L)</f>
        <v>2516.4392550490525</v>
      </c>
      <c r="N35" s="3">
        <f>L35/M35</f>
        <v>0.41575237961397243</v>
      </c>
      <c r="O35" s="8">
        <f>1/N35</f>
        <v>2.4052778746053205</v>
      </c>
      <c r="P35" s="3">
        <f>IF(O35&gt;21,"",N35)</f>
        <v>0.41575237961397243</v>
      </c>
      <c r="Q35" s="3">
        <f>IF(ISNUMBER(P35),SUMIF(A:A,A35,P:P),"")</f>
        <v>0.94122400883601232</v>
      </c>
      <c r="R35" s="3">
        <f>IFERROR(P35*(1/Q35),"")</f>
        <v>0.44171459260598628</v>
      </c>
      <c r="S35" s="9">
        <f>IFERROR(1/R35,"")</f>
        <v>2.2639052835005833</v>
      </c>
    </row>
    <row r="36" spans="1:19" x14ac:dyDescent="0.25">
      <c r="A36" s="5">
        <v>6</v>
      </c>
      <c r="B36" s="6">
        <v>0.59027777777777779</v>
      </c>
      <c r="C36" s="5" t="s">
        <v>67</v>
      </c>
      <c r="D36" s="5">
        <v>1</v>
      </c>
      <c r="E36" s="5">
        <v>3</v>
      </c>
      <c r="F36" s="5" t="s">
        <v>70</v>
      </c>
      <c r="G36" s="2">
        <v>56.423766666666694</v>
      </c>
      <c r="H36" s="7">
        <f>1+COUNTIFS(A:A,A36,O:O,"&lt;"&amp;O36)</f>
        <v>2</v>
      </c>
      <c r="I36" s="2">
        <f>AVERAGEIF(A:A,A36,G:G)</f>
        <v>49.057020833333326</v>
      </c>
      <c r="J36" s="2">
        <f>G36-I36</f>
        <v>7.3667458333333684</v>
      </c>
      <c r="K36" s="2">
        <f>90+J36</f>
        <v>97.366745833333368</v>
      </c>
      <c r="L36" s="2">
        <f>EXP(0.06*K36)</f>
        <v>344.46922358850617</v>
      </c>
      <c r="M36" s="2">
        <f>SUMIF(A:A,A36,L:L)</f>
        <v>2516.4392550490525</v>
      </c>
      <c r="N36" s="3">
        <f>L36/M36</f>
        <v>0.13688755764612784</v>
      </c>
      <c r="O36" s="8">
        <f>1/N36</f>
        <v>7.3052658488153481</v>
      </c>
      <c r="P36" s="3">
        <f>IF(O36&gt;21,"",N36)</f>
        <v>0.13688755764612784</v>
      </c>
      <c r="Q36" s="3">
        <f>IF(ISNUMBER(P36),SUMIF(A:A,A36,P:P),"")</f>
        <v>0.94122400883601232</v>
      </c>
      <c r="R36" s="3">
        <f>IFERROR(P36*(1/Q36),"")</f>
        <v>0.14543568413157371</v>
      </c>
      <c r="S36" s="9">
        <f>IFERROR(1/R36,"")</f>
        <v>6.8758916078347969</v>
      </c>
    </row>
    <row r="37" spans="1:19" x14ac:dyDescent="0.25">
      <c r="A37" s="5">
        <v>6</v>
      </c>
      <c r="B37" s="6">
        <v>0.59027777777777779</v>
      </c>
      <c r="C37" s="5" t="s">
        <v>67</v>
      </c>
      <c r="D37" s="5">
        <v>1</v>
      </c>
      <c r="E37" s="5">
        <v>4</v>
      </c>
      <c r="F37" s="5" t="s">
        <v>71</v>
      </c>
      <c r="G37" s="2">
        <v>54.024799999999992</v>
      </c>
      <c r="H37" s="7">
        <f>1+COUNTIFS(A:A,A37,O:O,"&lt;"&amp;O37)</f>
        <v>3</v>
      </c>
      <c r="I37" s="2">
        <f>AVERAGEIF(A:A,A37,G:G)</f>
        <v>49.057020833333326</v>
      </c>
      <c r="J37" s="2">
        <f>G37-I37</f>
        <v>4.9677791666666664</v>
      </c>
      <c r="K37" s="2">
        <f>90+J37</f>
        <v>94.967779166666674</v>
      </c>
      <c r="L37" s="2">
        <f>EXP(0.06*K37)</f>
        <v>298.29017370622194</v>
      </c>
      <c r="M37" s="2">
        <f>SUMIF(A:A,A37,L:L)</f>
        <v>2516.4392550490525</v>
      </c>
      <c r="N37" s="3">
        <f>L37/M37</f>
        <v>0.11853660806940775</v>
      </c>
      <c r="O37" s="8">
        <f>1/N37</f>
        <v>8.4362123759645762</v>
      </c>
      <c r="P37" s="3">
        <f>IF(O37&gt;21,"",N37)</f>
        <v>0.11853660806940775</v>
      </c>
      <c r="Q37" s="3">
        <f>IF(ISNUMBER(P37),SUMIF(A:A,A37,P:P),"")</f>
        <v>0.94122400883601232</v>
      </c>
      <c r="R37" s="3">
        <f>IFERROR(P37*(1/Q37),"")</f>
        <v>0.12593878498275765</v>
      </c>
      <c r="S37" s="9">
        <f>IFERROR(1/R37,"")</f>
        <v>7.9403656318973583</v>
      </c>
    </row>
    <row r="38" spans="1:19" x14ac:dyDescent="0.25">
      <c r="A38" s="5">
        <v>6</v>
      </c>
      <c r="B38" s="6">
        <v>0.59027777777777779</v>
      </c>
      <c r="C38" s="5" t="s">
        <v>67</v>
      </c>
      <c r="D38" s="5">
        <v>1</v>
      </c>
      <c r="E38" s="5">
        <v>1</v>
      </c>
      <c r="F38" s="5" t="s">
        <v>68</v>
      </c>
      <c r="G38" s="2">
        <v>53.558466666666604</v>
      </c>
      <c r="H38" s="7">
        <f>1+COUNTIFS(A:A,A38,O:O,"&lt;"&amp;O38)</f>
        <v>4</v>
      </c>
      <c r="I38" s="2">
        <f>AVERAGEIF(A:A,A38,G:G)</f>
        <v>49.057020833333326</v>
      </c>
      <c r="J38" s="2">
        <f>G38-I38</f>
        <v>4.5014458333332783</v>
      </c>
      <c r="K38" s="2">
        <f>90+J38</f>
        <v>94.501445833333278</v>
      </c>
      <c r="L38" s="2">
        <f>EXP(0.06*K38)</f>
        <v>290.05969597896029</v>
      </c>
      <c r="M38" s="2">
        <f>SUMIF(A:A,A38,L:L)</f>
        <v>2516.4392550490525</v>
      </c>
      <c r="N38" s="3">
        <f>L38/M38</f>
        <v>0.11526592402219787</v>
      </c>
      <c r="O38" s="8">
        <f>1/N38</f>
        <v>8.6755908867517544</v>
      </c>
      <c r="P38" s="3">
        <f>IF(O38&gt;21,"",N38)</f>
        <v>0.11526592402219787</v>
      </c>
      <c r="Q38" s="3">
        <f>IF(ISNUMBER(P38),SUMIF(A:A,A38,P:P),"")</f>
        <v>0.94122400883601232</v>
      </c>
      <c r="R38" s="3">
        <f>IFERROR(P38*(1/Q38),"")</f>
        <v>0.12246385869899801</v>
      </c>
      <c r="S38" s="9">
        <f>IFERROR(1/R38,"")</f>
        <v>8.1656744334496612</v>
      </c>
    </row>
    <row r="39" spans="1:19" x14ac:dyDescent="0.25">
      <c r="A39" s="5">
        <v>6</v>
      </c>
      <c r="B39" s="6">
        <v>0.59027777777777779</v>
      </c>
      <c r="C39" s="5" t="s">
        <v>67</v>
      </c>
      <c r="D39" s="5">
        <v>1</v>
      </c>
      <c r="E39" s="5">
        <v>5</v>
      </c>
      <c r="F39" s="5" t="s">
        <v>72</v>
      </c>
      <c r="G39" s="2">
        <v>51.254800000000003</v>
      </c>
      <c r="H39" s="7">
        <f>1+COUNTIFS(A:A,A39,O:O,"&lt;"&amp;O39)</f>
        <v>5</v>
      </c>
      <c r="I39" s="2">
        <f>AVERAGEIF(A:A,A39,G:G)</f>
        <v>49.057020833333326</v>
      </c>
      <c r="J39" s="2">
        <f>G39-I39</f>
        <v>2.1977791666666775</v>
      </c>
      <c r="K39" s="2">
        <f>90+J39</f>
        <v>92.197779166666677</v>
      </c>
      <c r="L39" s="2">
        <f>EXP(0.06*K39)</f>
        <v>252.615040272865</v>
      </c>
      <c r="M39" s="2">
        <f>SUMIF(A:A,A39,L:L)</f>
        <v>2516.4392550490525</v>
      </c>
      <c r="N39" s="3">
        <f>L39/M39</f>
        <v>0.10038590828926679</v>
      </c>
      <c r="O39" s="8">
        <f>1/N39</f>
        <v>9.9615575237756708</v>
      </c>
      <c r="P39" s="3">
        <f>IF(O39&gt;21,"",N39)</f>
        <v>0.10038590828926679</v>
      </c>
      <c r="Q39" s="3">
        <f>IF(ISNUMBER(P39),SUMIF(A:A,A39,P:P),"")</f>
        <v>0.94122400883601232</v>
      </c>
      <c r="R39" s="3">
        <f>IFERROR(P39*(1/Q39),"")</f>
        <v>0.10665464049669905</v>
      </c>
      <c r="S39" s="9">
        <f>IFERROR(1/R39,"")</f>
        <v>9.376057106778676</v>
      </c>
    </row>
    <row r="40" spans="1:19" x14ac:dyDescent="0.25">
      <c r="A40" s="5">
        <v>6</v>
      </c>
      <c r="B40" s="6">
        <v>0.59027777777777779</v>
      </c>
      <c r="C40" s="5" t="s">
        <v>67</v>
      </c>
      <c r="D40" s="5">
        <v>1</v>
      </c>
      <c r="E40" s="5">
        <v>7</v>
      </c>
      <c r="F40" s="5" t="s">
        <v>74</v>
      </c>
      <c r="G40" s="2">
        <v>41.042499999999997</v>
      </c>
      <c r="H40" s="7">
        <f>1+COUNTIFS(A:A,A40,O:O,"&lt;"&amp;O40)</f>
        <v>6</v>
      </c>
      <c r="I40" s="2">
        <f>AVERAGEIF(A:A,A40,G:G)</f>
        <v>49.057020833333326</v>
      </c>
      <c r="J40" s="2">
        <f>G40-I40</f>
        <v>-8.0145208333333287</v>
      </c>
      <c r="K40" s="2">
        <f>90+J40</f>
        <v>81.985479166666664</v>
      </c>
      <c r="L40" s="2">
        <f>EXP(0.06*K40)</f>
        <v>136.88330164236885</v>
      </c>
      <c r="M40" s="2">
        <f>SUMIF(A:A,A40,L:L)</f>
        <v>2516.4392550490525</v>
      </c>
      <c r="N40" s="3">
        <f>L40/M40</f>
        <v>5.4395631195039755E-2</v>
      </c>
      <c r="O40" s="8">
        <f>1/N40</f>
        <v>18.383829326557908</v>
      </c>
      <c r="P40" s="3">
        <f>IF(O40&gt;21,"",N40)</f>
        <v>5.4395631195039755E-2</v>
      </c>
      <c r="Q40" s="3">
        <f>IF(ISNUMBER(P40),SUMIF(A:A,A40,P:P),"")</f>
        <v>0.94122400883601232</v>
      </c>
      <c r="R40" s="3">
        <f>IFERROR(P40*(1/Q40),"")</f>
        <v>5.7792439083985375E-2</v>
      </c>
      <c r="S40" s="9">
        <f>IFERROR(1/R40,"")</f>
        <v>17.303301536499884</v>
      </c>
    </row>
    <row r="41" spans="1:19" x14ac:dyDescent="0.25">
      <c r="A41" s="5">
        <v>6</v>
      </c>
      <c r="B41" s="6">
        <v>0.59027777777777779</v>
      </c>
      <c r="C41" s="5" t="s">
        <v>67</v>
      </c>
      <c r="D41" s="5">
        <v>1</v>
      </c>
      <c r="E41" s="5">
        <v>6</v>
      </c>
      <c r="F41" s="5" t="s">
        <v>73</v>
      </c>
      <c r="G41" s="2">
        <v>33.0229</v>
      </c>
      <c r="H41" s="7">
        <f>1+COUNTIFS(A:A,A41,O:O,"&lt;"&amp;O41)</f>
        <v>7</v>
      </c>
      <c r="I41" s="2">
        <f>AVERAGEIF(A:A,A41,G:G)</f>
        <v>49.057020833333326</v>
      </c>
      <c r="J41" s="2">
        <f>G41-I41</f>
        <v>-16.034120833333326</v>
      </c>
      <c r="K41" s="2">
        <f>90+J41</f>
        <v>73.965879166666667</v>
      </c>
      <c r="L41" s="2">
        <f>EXP(0.06*K41)</f>
        <v>84.601563709061054</v>
      </c>
      <c r="M41" s="2">
        <f>SUMIF(A:A,A41,L:L)</f>
        <v>2516.4392550490525</v>
      </c>
      <c r="N41" s="3">
        <f>L41/M41</f>
        <v>3.3619553318966142E-2</v>
      </c>
      <c r="O41" s="8">
        <f>1/N41</f>
        <v>29.744595072768554</v>
      </c>
      <c r="P41" s="3" t="str">
        <f>IF(O41&gt;21,"",N41)</f>
        <v/>
      </c>
      <c r="Q41" s="3" t="str">
        <f>IF(ISNUMBER(P41),SUMIF(A:A,A41,P:P),"")</f>
        <v/>
      </c>
      <c r="R41" s="3" t="str">
        <f>IFERROR(P41*(1/Q41),"")</f>
        <v/>
      </c>
      <c r="S41" s="9" t="str">
        <f>IFERROR(1/R41,"")</f>
        <v/>
      </c>
    </row>
    <row r="42" spans="1:19" x14ac:dyDescent="0.25">
      <c r="A42" s="5">
        <v>6</v>
      </c>
      <c r="B42" s="6">
        <v>0.59027777777777779</v>
      </c>
      <c r="C42" s="5" t="s">
        <v>67</v>
      </c>
      <c r="D42" s="5">
        <v>1</v>
      </c>
      <c r="E42" s="5">
        <v>8</v>
      </c>
      <c r="F42" s="5" t="s">
        <v>75</v>
      </c>
      <c r="G42" s="2">
        <v>28.189666666666604</v>
      </c>
      <c r="H42" s="7">
        <f>1+COUNTIFS(A:A,A42,O:O,"&lt;"&amp;O42)</f>
        <v>8</v>
      </c>
      <c r="I42" s="2">
        <f>AVERAGEIF(A:A,A42,G:G)</f>
        <v>49.057020833333326</v>
      </c>
      <c r="J42" s="2">
        <f>G42-I42</f>
        <v>-20.867354166666722</v>
      </c>
      <c r="K42" s="2">
        <f>90+J42</f>
        <v>69.132645833333271</v>
      </c>
      <c r="L42" s="2">
        <f>EXP(0.06*K42)</f>
        <v>63.304647710413846</v>
      </c>
      <c r="M42" s="2">
        <f>SUMIF(A:A,A42,L:L)</f>
        <v>2516.4392550490525</v>
      </c>
      <c r="N42" s="3">
        <f>L42/M42</f>
        <v>2.515643784502156E-2</v>
      </c>
      <c r="O42" s="8">
        <f>1/N42</f>
        <v>39.751255967183731</v>
      </c>
      <c r="P42" s="3" t="str">
        <f>IF(O42&gt;21,"",N42)</f>
        <v/>
      </c>
      <c r="Q42" s="3" t="str">
        <f>IF(ISNUMBER(P42),SUMIF(A:A,A42,P:P),"")</f>
        <v/>
      </c>
      <c r="R42" s="3" t="str">
        <f>IFERROR(P42*(1/Q42),"")</f>
        <v/>
      </c>
      <c r="S42" s="9" t="str">
        <f>IFERROR(1/R42,"")</f>
        <v/>
      </c>
    </row>
    <row r="43" spans="1:19" x14ac:dyDescent="0.25">
      <c r="A43" s="5">
        <v>7</v>
      </c>
      <c r="B43" s="6">
        <v>0.59722222222222221</v>
      </c>
      <c r="C43" s="5" t="s">
        <v>47</v>
      </c>
      <c r="D43" s="5">
        <v>2</v>
      </c>
      <c r="E43" s="5">
        <v>6</v>
      </c>
      <c r="F43" s="5" t="s">
        <v>78</v>
      </c>
      <c r="G43" s="2">
        <v>52.580866666666701</v>
      </c>
      <c r="H43" s="7">
        <f>1+COUNTIFS(A:A,A43,O:O,"&lt;"&amp;O43)</f>
        <v>1</v>
      </c>
      <c r="I43" s="2">
        <f>AVERAGEIF(A:A,A43,G:G)</f>
        <v>48.957400000000007</v>
      </c>
      <c r="J43" s="2">
        <f>G43-I43</f>
        <v>3.6234666666666939</v>
      </c>
      <c r="K43" s="2">
        <f>90+J43</f>
        <v>93.623466666666701</v>
      </c>
      <c r="L43" s="2">
        <f>EXP(0.06*K43)</f>
        <v>275.17520392966668</v>
      </c>
      <c r="M43" s="2">
        <f>SUMIF(A:A,A43,L:L)</f>
        <v>893.97561176693694</v>
      </c>
      <c r="N43" s="3">
        <f>L43/M43</f>
        <v>0.30781063857635299</v>
      </c>
      <c r="O43" s="8">
        <f>1/N43</f>
        <v>3.2487506105216966</v>
      </c>
      <c r="P43" s="3">
        <f>IF(O43&gt;21,"",N43)</f>
        <v>0.30781063857635299</v>
      </c>
      <c r="Q43" s="3">
        <f>IF(ISNUMBER(P43),SUMIF(A:A,A43,P:P),"")</f>
        <v>0.99999999999999978</v>
      </c>
      <c r="R43" s="3">
        <f>IFERROR(P43*(1/Q43),"")</f>
        <v>0.30781063857635305</v>
      </c>
      <c r="S43" s="9">
        <f>IFERROR(1/R43,"")</f>
        <v>3.2487506105216957</v>
      </c>
    </row>
    <row r="44" spans="1:19" x14ac:dyDescent="0.25">
      <c r="A44" s="5">
        <v>7</v>
      </c>
      <c r="B44" s="6">
        <v>0.59722222222222221</v>
      </c>
      <c r="C44" s="5" t="s">
        <v>47</v>
      </c>
      <c r="D44" s="5">
        <v>2</v>
      </c>
      <c r="E44" s="5">
        <v>5</v>
      </c>
      <c r="F44" s="5" t="s">
        <v>77</v>
      </c>
      <c r="G44" s="2">
        <v>48.486433333333302</v>
      </c>
      <c r="H44" s="7">
        <f>1+COUNTIFS(A:A,A44,O:O,"&lt;"&amp;O44)</f>
        <v>2</v>
      </c>
      <c r="I44" s="2">
        <f>AVERAGEIF(A:A,A44,G:G)</f>
        <v>48.957400000000007</v>
      </c>
      <c r="J44" s="2">
        <f>G44-I44</f>
        <v>-0.47096666666670473</v>
      </c>
      <c r="K44" s="2">
        <f>90+J44</f>
        <v>89.529033333333302</v>
      </c>
      <c r="L44" s="2">
        <f>EXP(0.06*K44)</f>
        <v>215.23748501682167</v>
      </c>
      <c r="M44" s="2">
        <f>SUMIF(A:A,A44,L:L)</f>
        <v>893.97561176693694</v>
      </c>
      <c r="N44" s="3">
        <f>L44/M44</f>
        <v>0.24076438124682864</v>
      </c>
      <c r="O44" s="8">
        <f>1/N44</f>
        <v>4.1534382902544564</v>
      </c>
      <c r="P44" s="3">
        <f>IF(O44&gt;21,"",N44)</f>
        <v>0.24076438124682864</v>
      </c>
      <c r="Q44" s="3">
        <f>IF(ISNUMBER(P44),SUMIF(A:A,A44,P:P),"")</f>
        <v>0.99999999999999978</v>
      </c>
      <c r="R44" s="3">
        <f>IFERROR(P44*(1/Q44),"")</f>
        <v>0.2407643812468287</v>
      </c>
      <c r="S44" s="9">
        <f>IFERROR(1/R44,"")</f>
        <v>4.1534382902544555</v>
      </c>
    </row>
    <row r="45" spans="1:19" x14ac:dyDescent="0.25">
      <c r="A45" s="5">
        <v>7</v>
      </c>
      <c r="B45" s="6">
        <v>0.59722222222222221</v>
      </c>
      <c r="C45" s="5" t="s">
        <v>47</v>
      </c>
      <c r="D45" s="5">
        <v>2</v>
      </c>
      <c r="E45" s="5">
        <v>2</v>
      </c>
      <c r="F45" s="5" t="s">
        <v>76</v>
      </c>
      <c r="G45" s="2">
        <v>48.370333333333299</v>
      </c>
      <c r="H45" s="7">
        <f>1+COUNTIFS(A:A,A45,O:O,"&lt;"&amp;O45)</f>
        <v>3</v>
      </c>
      <c r="I45" s="2">
        <f>AVERAGEIF(A:A,A45,G:G)</f>
        <v>48.957400000000007</v>
      </c>
      <c r="J45" s="2">
        <f>G45-I45</f>
        <v>-0.5870666666667077</v>
      </c>
      <c r="K45" s="2">
        <f>90+J45</f>
        <v>89.412933333333285</v>
      </c>
      <c r="L45" s="2">
        <f>EXP(0.06*K45)</f>
        <v>213.74335080756501</v>
      </c>
      <c r="M45" s="2">
        <f>SUMIF(A:A,A45,L:L)</f>
        <v>893.97561176693694</v>
      </c>
      <c r="N45" s="3">
        <f>L45/M45</f>
        <v>0.23909304459111885</v>
      </c>
      <c r="O45" s="8">
        <f>1/N45</f>
        <v>4.1824721489081123</v>
      </c>
      <c r="P45" s="3">
        <f>IF(O45&gt;21,"",N45)</f>
        <v>0.23909304459111885</v>
      </c>
      <c r="Q45" s="3">
        <f>IF(ISNUMBER(P45),SUMIF(A:A,A45,P:P),"")</f>
        <v>0.99999999999999978</v>
      </c>
      <c r="R45" s="3">
        <f>IFERROR(P45*(1/Q45),"")</f>
        <v>0.23909304459111891</v>
      </c>
      <c r="S45" s="9">
        <f>IFERROR(1/R45,"")</f>
        <v>4.1824721489081114</v>
      </c>
    </row>
    <row r="46" spans="1:19" x14ac:dyDescent="0.25">
      <c r="A46" s="5">
        <v>7</v>
      </c>
      <c r="B46" s="6">
        <v>0.59722222222222221</v>
      </c>
      <c r="C46" s="5" t="s">
        <v>47</v>
      </c>
      <c r="D46" s="5">
        <v>2</v>
      </c>
      <c r="E46" s="5">
        <v>3</v>
      </c>
      <c r="F46" s="5" t="s">
        <v>22</v>
      </c>
      <c r="G46" s="2">
        <v>46.391966666666704</v>
      </c>
      <c r="H46" s="7">
        <f>1+COUNTIFS(A:A,A46,O:O,"&lt;"&amp;O46)</f>
        <v>4</v>
      </c>
      <c r="I46" s="2">
        <f>AVERAGEIF(A:A,A46,G:G)</f>
        <v>48.957400000000007</v>
      </c>
      <c r="J46" s="2">
        <f>G46-I46</f>
        <v>-2.5654333333333028</v>
      </c>
      <c r="K46" s="2">
        <f>90+J46</f>
        <v>87.434566666666697</v>
      </c>
      <c r="L46" s="2">
        <f>EXP(0.06*K46)</f>
        <v>189.8195720128835</v>
      </c>
      <c r="M46" s="2">
        <f>SUMIF(A:A,A46,L:L)</f>
        <v>893.97561176693694</v>
      </c>
      <c r="N46" s="3">
        <f>L46/M46</f>
        <v>0.21233193558569943</v>
      </c>
      <c r="O46" s="8">
        <f>1/N46</f>
        <v>4.7096071405442883</v>
      </c>
      <c r="P46" s="3">
        <f>IF(O46&gt;21,"",N46)</f>
        <v>0.21233193558569943</v>
      </c>
      <c r="Q46" s="3">
        <f>IF(ISNUMBER(P46),SUMIF(A:A,A46,P:P),"")</f>
        <v>0.99999999999999978</v>
      </c>
      <c r="R46" s="3">
        <f>IFERROR(P46*(1/Q46),"")</f>
        <v>0.21233193558569949</v>
      </c>
      <c r="S46" s="9">
        <f>IFERROR(1/R46,"")</f>
        <v>4.7096071405442874</v>
      </c>
    </row>
    <row r="47" spans="1:19" x14ac:dyDescent="0.25">
      <c r="A47" s="5">
        <v>8</v>
      </c>
      <c r="B47" s="6">
        <v>0.60069444444444442</v>
      </c>
      <c r="C47" s="5" t="s">
        <v>31</v>
      </c>
      <c r="D47" s="5">
        <v>5</v>
      </c>
      <c r="E47" s="5">
        <v>1</v>
      </c>
      <c r="F47" s="5" t="s">
        <v>79</v>
      </c>
      <c r="G47" s="2">
        <v>59.766799999999996</v>
      </c>
      <c r="H47" s="7">
        <f>1+COUNTIFS(A:A,A47,O:O,"&lt;"&amp;O47)</f>
        <v>1</v>
      </c>
      <c r="I47" s="2">
        <f>AVERAGEIF(A:A,A47,G:G)</f>
        <v>50.540650000000014</v>
      </c>
      <c r="J47" s="2">
        <f>G47-I47</f>
        <v>9.2261499999999828</v>
      </c>
      <c r="K47" s="2">
        <f>90+J47</f>
        <v>99.22614999999999</v>
      </c>
      <c r="L47" s="2">
        <f>EXP(0.06*K47)</f>
        <v>385.12540171761418</v>
      </c>
      <c r="M47" s="2">
        <f>SUMIF(A:A,A47,L:L)</f>
        <v>1947.547236005262</v>
      </c>
      <c r="N47" s="3">
        <f>L47/M47</f>
        <v>0.19774894010148344</v>
      </c>
      <c r="O47" s="8">
        <f>1/N47</f>
        <v>5.0569171166571447</v>
      </c>
      <c r="P47" s="3">
        <f>IF(O47&gt;21,"",N47)</f>
        <v>0.19774894010148344</v>
      </c>
      <c r="Q47" s="3">
        <f>IF(ISNUMBER(P47),SUMIF(A:A,A47,P:P),"")</f>
        <v>1.0000000000000002</v>
      </c>
      <c r="R47" s="3">
        <f>IFERROR(P47*(1/Q47),"")</f>
        <v>0.19774894010148339</v>
      </c>
      <c r="S47" s="9">
        <f>IFERROR(1/R47,"")</f>
        <v>5.0569171166571456</v>
      </c>
    </row>
    <row r="48" spans="1:19" x14ac:dyDescent="0.25">
      <c r="A48" s="5">
        <v>8</v>
      </c>
      <c r="B48" s="6">
        <v>0.60069444444444442</v>
      </c>
      <c r="C48" s="5" t="s">
        <v>31</v>
      </c>
      <c r="D48" s="5">
        <v>5</v>
      </c>
      <c r="E48" s="5">
        <v>6</v>
      </c>
      <c r="F48" s="5" t="s">
        <v>84</v>
      </c>
      <c r="G48" s="2">
        <v>59.369600000000098</v>
      </c>
      <c r="H48" s="7">
        <f>1+COUNTIFS(A:A,A48,O:O,"&lt;"&amp;O48)</f>
        <v>2</v>
      </c>
      <c r="I48" s="2">
        <f>AVERAGEIF(A:A,A48,G:G)</f>
        <v>50.540650000000014</v>
      </c>
      <c r="J48" s="2">
        <f>G48-I48</f>
        <v>8.8289500000000842</v>
      </c>
      <c r="K48" s="2">
        <f>90+J48</f>
        <v>98.828950000000077</v>
      </c>
      <c r="L48" s="2">
        <f>EXP(0.06*K48)</f>
        <v>376.0555981955805</v>
      </c>
      <c r="M48" s="2">
        <f>SUMIF(A:A,A48,L:L)</f>
        <v>1947.547236005262</v>
      </c>
      <c r="N48" s="3">
        <f>L48/M48</f>
        <v>0.19309190105546917</v>
      </c>
      <c r="O48" s="8">
        <f>1/N48</f>
        <v>5.1788811158513157</v>
      </c>
      <c r="P48" s="3">
        <f>IF(O48&gt;21,"",N48)</f>
        <v>0.19309190105546917</v>
      </c>
      <c r="Q48" s="3">
        <f>IF(ISNUMBER(P48),SUMIF(A:A,A48,P:P),"")</f>
        <v>1.0000000000000002</v>
      </c>
      <c r="R48" s="3">
        <f>IFERROR(P48*(1/Q48),"")</f>
        <v>0.19309190105546911</v>
      </c>
      <c r="S48" s="9">
        <f>IFERROR(1/R48,"")</f>
        <v>5.1788811158513175</v>
      </c>
    </row>
    <row r="49" spans="1:19" x14ac:dyDescent="0.25">
      <c r="A49" s="5">
        <v>8</v>
      </c>
      <c r="B49" s="6">
        <v>0.60069444444444442</v>
      </c>
      <c r="C49" s="5" t="s">
        <v>31</v>
      </c>
      <c r="D49" s="5">
        <v>5</v>
      </c>
      <c r="E49" s="5">
        <v>8</v>
      </c>
      <c r="F49" s="5" t="s">
        <v>86</v>
      </c>
      <c r="G49" s="2">
        <v>55.864800000000002</v>
      </c>
      <c r="H49" s="7">
        <f>1+COUNTIFS(A:A,A49,O:O,"&lt;"&amp;O49)</f>
        <v>3</v>
      </c>
      <c r="I49" s="2">
        <f>AVERAGEIF(A:A,A49,G:G)</f>
        <v>50.540650000000014</v>
      </c>
      <c r="J49" s="2">
        <f>G49-I49</f>
        <v>5.3241499999999888</v>
      </c>
      <c r="K49" s="2">
        <f>90+J49</f>
        <v>95.324149999999989</v>
      </c>
      <c r="L49" s="2">
        <f>EXP(0.06*K49)</f>
        <v>304.73696662057904</v>
      </c>
      <c r="M49" s="2">
        <f>SUMIF(A:A,A49,L:L)</f>
        <v>1947.547236005262</v>
      </c>
      <c r="N49" s="3">
        <f>L49/M49</f>
        <v>0.15647218254158723</v>
      </c>
      <c r="O49" s="8">
        <f>1/N49</f>
        <v>6.3909123254813656</v>
      </c>
      <c r="P49" s="3">
        <f>IF(O49&gt;21,"",N49)</f>
        <v>0.15647218254158723</v>
      </c>
      <c r="Q49" s="3">
        <f>IF(ISNUMBER(P49),SUMIF(A:A,A49,P:P),"")</f>
        <v>1.0000000000000002</v>
      </c>
      <c r="R49" s="3">
        <f>IFERROR(P49*(1/Q49),"")</f>
        <v>0.15647218254158721</v>
      </c>
      <c r="S49" s="9">
        <f>IFERROR(1/R49,"")</f>
        <v>6.3909123254813665</v>
      </c>
    </row>
    <row r="50" spans="1:19" x14ac:dyDescent="0.25">
      <c r="A50" s="5">
        <v>8</v>
      </c>
      <c r="B50" s="6">
        <v>0.60069444444444442</v>
      </c>
      <c r="C50" s="5" t="s">
        <v>31</v>
      </c>
      <c r="D50" s="5">
        <v>5</v>
      </c>
      <c r="E50" s="5">
        <v>2</v>
      </c>
      <c r="F50" s="5" t="s">
        <v>80</v>
      </c>
      <c r="G50" s="2">
        <v>52.588066666666698</v>
      </c>
      <c r="H50" s="7">
        <f>1+COUNTIFS(A:A,A50,O:O,"&lt;"&amp;O50)</f>
        <v>4</v>
      </c>
      <c r="I50" s="2">
        <f>AVERAGEIF(A:A,A50,G:G)</f>
        <v>50.540650000000014</v>
      </c>
      <c r="J50" s="2">
        <f>G50-I50</f>
        <v>2.0474166666666846</v>
      </c>
      <c r="K50" s="2">
        <f>90+J50</f>
        <v>92.047416666666692</v>
      </c>
      <c r="L50" s="2">
        <f>EXP(0.06*K50)</f>
        <v>250.34626010537505</v>
      </c>
      <c r="M50" s="2">
        <f>SUMIF(A:A,A50,L:L)</f>
        <v>1947.547236005262</v>
      </c>
      <c r="N50" s="3">
        <f>L50/M50</f>
        <v>0.12854438417569589</v>
      </c>
      <c r="O50" s="8">
        <f>1/N50</f>
        <v>7.7794141409802</v>
      </c>
      <c r="P50" s="3">
        <f>IF(O50&gt;21,"",N50)</f>
        <v>0.12854438417569589</v>
      </c>
      <c r="Q50" s="3">
        <f>IF(ISNUMBER(P50),SUMIF(A:A,A50,P:P),"")</f>
        <v>1.0000000000000002</v>
      </c>
      <c r="R50" s="3">
        <f>IFERROR(P50*(1/Q50),"")</f>
        <v>0.12854438417569586</v>
      </c>
      <c r="S50" s="9">
        <f>IFERROR(1/R50,"")</f>
        <v>7.7794141409802018</v>
      </c>
    </row>
    <row r="51" spans="1:19" x14ac:dyDescent="0.25">
      <c r="A51" s="5">
        <v>8</v>
      </c>
      <c r="B51" s="6">
        <v>0.60069444444444442</v>
      </c>
      <c r="C51" s="5" t="s">
        <v>31</v>
      </c>
      <c r="D51" s="5">
        <v>5</v>
      </c>
      <c r="E51" s="5">
        <v>3</v>
      </c>
      <c r="F51" s="5" t="s">
        <v>81</v>
      </c>
      <c r="G51" s="2">
        <v>49.735966666666599</v>
      </c>
      <c r="H51" s="7">
        <f>1+COUNTIFS(A:A,A51,O:O,"&lt;"&amp;O51)</f>
        <v>5</v>
      </c>
      <c r="I51" s="2">
        <f>AVERAGEIF(A:A,A51,G:G)</f>
        <v>50.540650000000014</v>
      </c>
      <c r="J51" s="2">
        <f>G51-I51</f>
        <v>-0.80468333333341491</v>
      </c>
      <c r="K51" s="2">
        <f>90+J51</f>
        <v>89.195316666666585</v>
      </c>
      <c r="L51" s="2">
        <f>EXP(0.06*K51)</f>
        <v>210.97064487873627</v>
      </c>
      <c r="M51" s="2">
        <f>SUMIF(A:A,A51,L:L)</f>
        <v>1947.547236005262</v>
      </c>
      <c r="N51" s="3">
        <f>L51/M51</f>
        <v>0.10832633015436975</v>
      </c>
      <c r="O51" s="8">
        <f>1/N51</f>
        <v>9.2313659899209757</v>
      </c>
      <c r="P51" s="3">
        <f>IF(O51&gt;21,"",N51)</f>
        <v>0.10832633015436975</v>
      </c>
      <c r="Q51" s="3">
        <f>IF(ISNUMBER(P51),SUMIF(A:A,A51,P:P),"")</f>
        <v>1.0000000000000002</v>
      </c>
      <c r="R51" s="3">
        <f>IFERROR(P51*(1/Q51),"")</f>
        <v>0.10832633015436972</v>
      </c>
      <c r="S51" s="9">
        <f>IFERROR(1/R51,"")</f>
        <v>9.2313659899209792</v>
      </c>
    </row>
    <row r="52" spans="1:19" x14ac:dyDescent="0.25">
      <c r="A52" s="5">
        <v>8</v>
      </c>
      <c r="B52" s="6">
        <v>0.60069444444444442</v>
      </c>
      <c r="C52" s="5" t="s">
        <v>31</v>
      </c>
      <c r="D52" s="5">
        <v>5</v>
      </c>
      <c r="E52" s="5">
        <v>5</v>
      </c>
      <c r="F52" s="5" t="s">
        <v>83</v>
      </c>
      <c r="G52" s="2">
        <v>48.310600000000001</v>
      </c>
      <c r="H52" s="7">
        <f>1+COUNTIFS(A:A,A52,O:O,"&lt;"&amp;O52)</f>
        <v>6</v>
      </c>
      <c r="I52" s="2">
        <f>AVERAGEIF(A:A,A52,G:G)</f>
        <v>50.540650000000014</v>
      </c>
      <c r="J52" s="2">
        <f>G52-I52</f>
        <v>-2.2300500000000127</v>
      </c>
      <c r="K52" s="2">
        <f>90+J52</f>
        <v>87.769949999999994</v>
      </c>
      <c r="L52" s="2">
        <f>EXP(0.06*K52)</f>
        <v>193.67800266015851</v>
      </c>
      <c r="M52" s="2">
        <f>SUMIF(A:A,A52,L:L)</f>
        <v>1947.547236005262</v>
      </c>
      <c r="N52" s="3">
        <f>L52/M52</f>
        <v>9.9447140012595428E-2</v>
      </c>
      <c r="O52" s="8">
        <f>1/N52</f>
        <v>10.055593352140097</v>
      </c>
      <c r="P52" s="3">
        <f>IF(O52&gt;21,"",N52)</f>
        <v>9.9447140012595428E-2</v>
      </c>
      <c r="Q52" s="3">
        <f>IF(ISNUMBER(P52),SUMIF(A:A,A52,P:P),"")</f>
        <v>1.0000000000000002</v>
      </c>
      <c r="R52" s="3">
        <f>IFERROR(P52*(1/Q52),"")</f>
        <v>9.94471400125954E-2</v>
      </c>
      <c r="S52" s="9">
        <f>IFERROR(1/R52,"")</f>
        <v>10.0555933521401</v>
      </c>
    </row>
    <row r="53" spans="1:19" x14ac:dyDescent="0.25">
      <c r="A53" s="5">
        <v>8</v>
      </c>
      <c r="B53" s="6">
        <v>0.60069444444444442</v>
      </c>
      <c r="C53" s="5" t="s">
        <v>31</v>
      </c>
      <c r="D53" s="5">
        <v>5</v>
      </c>
      <c r="E53" s="5">
        <v>4</v>
      </c>
      <c r="F53" s="5" t="s">
        <v>82</v>
      </c>
      <c r="G53" s="2">
        <v>40.385533333333399</v>
      </c>
      <c r="H53" s="7">
        <f>1+COUNTIFS(A:A,A53,O:O,"&lt;"&amp;O53)</f>
        <v>7</v>
      </c>
      <c r="I53" s="2">
        <f>AVERAGEIF(A:A,A53,G:G)</f>
        <v>50.540650000000014</v>
      </c>
      <c r="J53" s="2">
        <f>G53-I53</f>
        <v>-10.155116666666615</v>
      </c>
      <c r="K53" s="2">
        <f>90+J53</f>
        <v>79.844883333333385</v>
      </c>
      <c r="L53" s="2">
        <f>EXP(0.06*K53)</f>
        <v>120.38476640567953</v>
      </c>
      <c r="M53" s="2">
        <f>SUMIF(A:A,A53,L:L)</f>
        <v>1947.547236005262</v>
      </c>
      <c r="N53" s="3">
        <f>L53/M53</f>
        <v>6.1813528411566739E-2</v>
      </c>
      <c r="O53" s="8">
        <f>1/N53</f>
        <v>16.177688374975158</v>
      </c>
      <c r="P53" s="3">
        <f>IF(O53&gt;21,"",N53)</f>
        <v>6.1813528411566739E-2</v>
      </c>
      <c r="Q53" s="3">
        <f>IF(ISNUMBER(P53),SUMIF(A:A,A53,P:P),"")</f>
        <v>1.0000000000000002</v>
      </c>
      <c r="R53" s="3">
        <f>IFERROR(P53*(1/Q53),"")</f>
        <v>6.1813528411566725E-2</v>
      </c>
      <c r="S53" s="9">
        <f>IFERROR(1/R53,"")</f>
        <v>16.177688374975165</v>
      </c>
    </row>
    <row r="54" spans="1:19" x14ac:dyDescent="0.25">
      <c r="A54" s="5">
        <v>8</v>
      </c>
      <c r="B54" s="6">
        <v>0.60069444444444442</v>
      </c>
      <c r="C54" s="5" t="s">
        <v>31</v>
      </c>
      <c r="D54" s="5">
        <v>5</v>
      </c>
      <c r="E54" s="5">
        <v>7</v>
      </c>
      <c r="F54" s="5" t="s">
        <v>85</v>
      </c>
      <c r="G54" s="2">
        <v>38.303833333333301</v>
      </c>
      <c r="H54" s="7">
        <f>1+COUNTIFS(A:A,A54,O:O,"&lt;"&amp;O54)</f>
        <v>8</v>
      </c>
      <c r="I54" s="2">
        <f>AVERAGEIF(A:A,A54,G:G)</f>
        <v>50.540650000000014</v>
      </c>
      <c r="J54" s="2">
        <f>G54-I54</f>
        <v>-12.236816666666712</v>
      </c>
      <c r="K54" s="2">
        <f>90+J54</f>
        <v>77.763183333333288</v>
      </c>
      <c r="L54" s="2">
        <f>EXP(0.06*K54)</f>
        <v>106.24959542153904</v>
      </c>
      <c r="M54" s="2">
        <f>SUMIF(A:A,A54,L:L)</f>
        <v>1947.547236005262</v>
      </c>
      <c r="N54" s="3">
        <f>L54/M54</f>
        <v>5.4555593547232439E-2</v>
      </c>
      <c r="O54" s="8">
        <f>1/N54</f>
        <v>18.32992613551593</v>
      </c>
      <c r="P54" s="3">
        <f>IF(O54&gt;21,"",N54)</f>
        <v>5.4555593547232439E-2</v>
      </c>
      <c r="Q54" s="3">
        <f>IF(ISNUMBER(P54),SUMIF(A:A,A54,P:P),"")</f>
        <v>1.0000000000000002</v>
      </c>
      <c r="R54" s="3">
        <f>IFERROR(P54*(1/Q54),"")</f>
        <v>5.4555593547232425E-2</v>
      </c>
      <c r="S54" s="9">
        <f>IFERROR(1/R54,"")</f>
        <v>18.329926135515933</v>
      </c>
    </row>
    <row r="55" spans="1:19" x14ac:dyDescent="0.25">
      <c r="A55" s="5">
        <v>9</v>
      </c>
      <c r="B55" s="6">
        <v>0.61458333333333337</v>
      </c>
      <c r="C55" s="5" t="s">
        <v>67</v>
      </c>
      <c r="D55" s="5">
        <v>2</v>
      </c>
      <c r="E55" s="5">
        <v>6</v>
      </c>
      <c r="F55" s="5" t="s">
        <v>92</v>
      </c>
      <c r="G55" s="2">
        <v>58.229233333333298</v>
      </c>
      <c r="H55" s="7">
        <f>1+COUNTIFS(A:A,A55,O:O,"&lt;"&amp;O55)</f>
        <v>1</v>
      </c>
      <c r="I55" s="2">
        <f>AVERAGEIF(A:A,A55,G:G)</f>
        <v>46.41207083333331</v>
      </c>
      <c r="J55" s="2">
        <f>G55-I55</f>
        <v>11.817162499999988</v>
      </c>
      <c r="K55" s="2">
        <f>90+J55</f>
        <v>101.81716249999999</v>
      </c>
      <c r="L55" s="2">
        <f>EXP(0.06*K55)</f>
        <v>449.90198593176063</v>
      </c>
      <c r="M55" s="2">
        <f>SUMIF(A:A,A55,L:L)</f>
        <v>2014.459136426402</v>
      </c>
      <c r="N55" s="3">
        <f>L55/M55</f>
        <v>0.22333636746281935</v>
      </c>
      <c r="O55" s="8">
        <f>1/N55</f>
        <v>4.4775511098365035</v>
      </c>
      <c r="P55" s="3">
        <f>IF(O55&gt;21,"",N55)</f>
        <v>0.22333636746281935</v>
      </c>
      <c r="Q55" s="3">
        <f>IF(ISNUMBER(P55),SUMIF(A:A,A55,P:P),"")</f>
        <v>0.95399780975952142</v>
      </c>
      <c r="R55" s="3">
        <f>IFERROR(P55*(1/Q55),"")</f>
        <v>0.23410574445565735</v>
      </c>
      <c r="S55" s="9">
        <f>IFERROR(1/R55,"")</f>
        <v>4.2715739518703391</v>
      </c>
    </row>
    <row r="56" spans="1:19" x14ac:dyDescent="0.25">
      <c r="A56" s="5">
        <v>9</v>
      </c>
      <c r="B56" s="6">
        <v>0.61458333333333337</v>
      </c>
      <c r="C56" s="5" t="s">
        <v>67</v>
      </c>
      <c r="D56" s="5">
        <v>2</v>
      </c>
      <c r="E56" s="5">
        <v>2</v>
      </c>
      <c r="F56" s="5" t="s">
        <v>88</v>
      </c>
      <c r="G56" s="2">
        <v>53.082499999999996</v>
      </c>
      <c r="H56" s="7">
        <f>1+COUNTIFS(A:A,A56,O:O,"&lt;"&amp;O56)</f>
        <v>2</v>
      </c>
      <c r="I56" s="2">
        <f>AVERAGEIF(A:A,A56,G:G)</f>
        <v>46.41207083333331</v>
      </c>
      <c r="J56" s="2">
        <f>G56-I56</f>
        <v>6.6704291666666862</v>
      </c>
      <c r="K56" s="2">
        <f>90+J56</f>
        <v>96.670429166666679</v>
      </c>
      <c r="L56" s="2">
        <f>EXP(0.06*K56)</f>
        <v>330.37413345247052</v>
      </c>
      <c r="M56" s="2">
        <f>SUMIF(A:A,A56,L:L)</f>
        <v>2014.459136426402</v>
      </c>
      <c r="N56" s="3">
        <f>L56/M56</f>
        <v>0.1640014073646317</v>
      </c>
      <c r="O56" s="8">
        <f>1/N56</f>
        <v>6.0975086498901501</v>
      </c>
      <c r="P56" s="3">
        <f>IF(O56&gt;21,"",N56)</f>
        <v>0.1640014073646317</v>
      </c>
      <c r="Q56" s="3">
        <f>IF(ISNUMBER(P56),SUMIF(A:A,A56,P:P),"")</f>
        <v>0.95399780975952142</v>
      </c>
      <c r="R56" s="3">
        <f>IFERROR(P56*(1/Q56),"")</f>
        <v>0.17190962671703855</v>
      </c>
      <c r="S56" s="9">
        <f>IFERROR(1/R56,"")</f>
        <v>5.8170098969849402</v>
      </c>
    </row>
    <row r="57" spans="1:19" x14ac:dyDescent="0.25">
      <c r="A57" s="5">
        <v>9</v>
      </c>
      <c r="B57" s="6">
        <v>0.61458333333333337</v>
      </c>
      <c r="C57" s="5" t="s">
        <v>67</v>
      </c>
      <c r="D57" s="5">
        <v>2</v>
      </c>
      <c r="E57" s="5">
        <v>1</v>
      </c>
      <c r="F57" s="5" t="s">
        <v>87</v>
      </c>
      <c r="G57" s="2">
        <v>52.713133333333296</v>
      </c>
      <c r="H57" s="7">
        <f>1+COUNTIFS(A:A,A57,O:O,"&lt;"&amp;O57)</f>
        <v>3</v>
      </c>
      <c r="I57" s="2">
        <f>AVERAGEIF(A:A,A57,G:G)</f>
        <v>46.41207083333331</v>
      </c>
      <c r="J57" s="2">
        <f>G57-I57</f>
        <v>6.3010624999999862</v>
      </c>
      <c r="K57" s="2">
        <f>90+J57</f>
        <v>96.301062499999986</v>
      </c>
      <c r="L57" s="2">
        <f>EXP(0.06*K57)</f>
        <v>323.13291819025812</v>
      </c>
      <c r="M57" s="2">
        <f>SUMIF(A:A,A57,L:L)</f>
        <v>2014.459136426402</v>
      </c>
      <c r="N57" s="3">
        <f>L57/M57</f>
        <v>0.16040678728459468</v>
      </c>
      <c r="O57" s="8">
        <f>1/N57</f>
        <v>6.2341501686321665</v>
      </c>
      <c r="P57" s="3">
        <f>IF(O57&gt;21,"",N57)</f>
        <v>0.16040678728459468</v>
      </c>
      <c r="Q57" s="3">
        <f>IF(ISNUMBER(P57),SUMIF(A:A,A57,P:P),"")</f>
        <v>0.95399780975952142</v>
      </c>
      <c r="R57" s="3">
        <f>IFERROR(P57*(1/Q57),"")</f>
        <v>0.16814167248982378</v>
      </c>
      <c r="S57" s="9">
        <f>IFERROR(1/R57,"")</f>
        <v>5.9473656065870388</v>
      </c>
    </row>
    <row r="58" spans="1:19" x14ac:dyDescent="0.25">
      <c r="A58" s="5">
        <v>9</v>
      </c>
      <c r="B58" s="6">
        <v>0.61458333333333337</v>
      </c>
      <c r="C58" s="5" t="s">
        <v>67</v>
      </c>
      <c r="D58" s="5">
        <v>2</v>
      </c>
      <c r="E58" s="5">
        <v>4</v>
      </c>
      <c r="F58" s="5" t="s">
        <v>90</v>
      </c>
      <c r="G58" s="2">
        <v>51.154200000000003</v>
      </c>
      <c r="H58" s="7">
        <f>1+COUNTIFS(A:A,A58,O:O,"&lt;"&amp;O58)</f>
        <v>4</v>
      </c>
      <c r="I58" s="2">
        <f>AVERAGEIF(A:A,A58,G:G)</f>
        <v>46.41207083333331</v>
      </c>
      <c r="J58" s="2">
        <f>G58-I58</f>
        <v>4.7421291666666932</v>
      </c>
      <c r="K58" s="2">
        <f>90+J58</f>
        <v>94.7421291666667</v>
      </c>
      <c r="L58" s="2">
        <f>EXP(0.06*K58)</f>
        <v>294.27883904883788</v>
      </c>
      <c r="M58" s="2">
        <f>SUMIF(A:A,A58,L:L)</f>
        <v>2014.459136426402</v>
      </c>
      <c r="N58" s="3">
        <f>L58/M58</f>
        <v>0.1460833003398028</v>
      </c>
      <c r="O58" s="8">
        <f>1/N58</f>
        <v>6.8454094182833405</v>
      </c>
      <c r="P58" s="3">
        <f>IF(O58&gt;21,"",N58)</f>
        <v>0.1460833003398028</v>
      </c>
      <c r="Q58" s="3">
        <f>IF(ISNUMBER(P58),SUMIF(A:A,A58,P:P),"")</f>
        <v>0.95399780975952142</v>
      </c>
      <c r="R58" s="3">
        <f>IFERROR(P58*(1/Q58),"")</f>
        <v>0.15312750076085255</v>
      </c>
      <c r="S58" s="9">
        <f>IFERROR(1/R58,"")</f>
        <v>6.530505591949507</v>
      </c>
    </row>
    <row r="59" spans="1:19" x14ac:dyDescent="0.25">
      <c r="A59" s="5">
        <v>9</v>
      </c>
      <c r="B59" s="6">
        <v>0.61458333333333337</v>
      </c>
      <c r="C59" s="5" t="s">
        <v>67</v>
      </c>
      <c r="D59" s="5">
        <v>2</v>
      </c>
      <c r="E59" s="5">
        <v>5</v>
      </c>
      <c r="F59" s="5" t="s">
        <v>91</v>
      </c>
      <c r="G59" s="2">
        <v>46.327633333333303</v>
      </c>
      <c r="H59" s="7">
        <f>1+COUNTIFS(A:A,A59,O:O,"&lt;"&amp;O59)</f>
        <v>5</v>
      </c>
      <c r="I59" s="2">
        <f>AVERAGEIF(A:A,A59,G:G)</f>
        <v>46.41207083333331</v>
      </c>
      <c r="J59" s="2">
        <f>G59-I59</f>
        <v>-8.4437500000007049E-2</v>
      </c>
      <c r="K59" s="2">
        <f>90+J59</f>
        <v>89.915562499999993</v>
      </c>
      <c r="L59" s="2">
        <f>EXP(0.06*K59)</f>
        <v>220.28755256269898</v>
      </c>
      <c r="M59" s="2">
        <f>SUMIF(A:A,A59,L:L)</f>
        <v>2014.459136426402</v>
      </c>
      <c r="N59" s="3">
        <f>L59/M59</f>
        <v>0.10935319986360377</v>
      </c>
      <c r="O59" s="8">
        <f>1/N59</f>
        <v>9.1446798195873544</v>
      </c>
      <c r="P59" s="3">
        <f>IF(O59&gt;21,"",N59)</f>
        <v>0.10935319986360377</v>
      </c>
      <c r="Q59" s="3">
        <f>IF(ISNUMBER(P59),SUMIF(A:A,A59,P:P),"")</f>
        <v>0.95399780975952142</v>
      </c>
      <c r="R59" s="3">
        <f>IFERROR(P59*(1/Q59),"")</f>
        <v>0.11462625882880058</v>
      </c>
      <c r="S59" s="9">
        <f>IFERROR(1/R59,"")</f>
        <v>8.7240045188384325</v>
      </c>
    </row>
    <row r="60" spans="1:19" x14ac:dyDescent="0.25">
      <c r="A60" s="5">
        <v>9</v>
      </c>
      <c r="B60" s="6">
        <v>0.61458333333333337</v>
      </c>
      <c r="C60" s="5" t="s">
        <v>67</v>
      </c>
      <c r="D60" s="5">
        <v>2</v>
      </c>
      <c r="E60" s="5">
        <v>10</v>
      </c>
      <c r="F60" s="5" t="s">
        <v>96</v>
      </c>
      <c r="G60" s="2">
        <v>45.310166666666603</v>
      </c>
      <c r="H60" s="7">
        <f>1+COUNTIFS(A:A,A60,O:O,"&lt;"&amp;O60)</f>
        <v>6</v>
      </c>
      <c r="I60" s="2">
        <f>AVERAGEIF(A:A,A60,G:G)</f>
        <v>46.41207083333331</v>
      </c>
      <c r="J60" s="2">
        <f>G60-I60</f>
        <v>-1.1019041666667064</v>
      </c>
      <c r="K60" s="2">
        <f>90+J60</f>
        <v>88.898095833333286</v>
      </c>
      <c r="L60" s="2">
        <f>EXP(0.06*K60)</f>
        <v>207.24170104396964</v>
      </c>
      <c r="M60" s="2">
        <f>SUMIF(A:A,A60,L:L)</f>
        <v>2014.459136426402</v>
      </c>
      <c r="N60" s="3">
        <f>L60/M60</f>
        <v>0.10287709355654194</v>
      </c>
      <c r="O60" s="8">
        <f>1/N60</f>
        <v>9.720336815798488</v>
      </c>
      <c r="P60" s="3">
        <f>IF(O60&gt;21,"",N60)</f>
        <v>0.10287709355654194</v>
      </c>
      <c r="Q60" s="3">
        <f>IF(ISNUMBER(P60),SUMIF(A:A,A60,P:P),"")</f>
        <v>0.95399780975952142</v>
      </c>
      <c r="R60" s="3">
        <f>IFERROR(P60*(1/Q60),"")</f>
        <v>0.1078378718526352</v>
      </c>
      <c r="S60" s="9">
        <f>IFERROR(1/R60,"")</f>
        <v>9.2731800323965992</v>
      </c>
    </row>
    <row r="61" spans="1:19" x14ac:dyDescent="0.25">
      <c r="A61" s="5">
        <v>9</v>
      </c>
      <c r="B61" s="6">
        <v>0.61458333333333337</v>
      </c>
      <c r="C61" s="5" t="s">
        <v>67</v>
      </c>
      <c r="D61" s="5">
        <v>2</v>
      </c>
      <c r="E61" s="5">
        <v>8</v>
      </c>
      <c r="F61" s="5" t="s">
        <v>94</v>
      </c>
      <c r="G61" s="2">
        <v>32.583633333333303</v>
      </c>
      <c r="H61" s="7">
        <f>1+COUNTIFS(A:A,A61,O:O,"&lt;"&amp;O61)</f>
        <v>7</v>
      </c>
      <c r="I61" s="2">
        <f>AVERAGEIF(A:A,A61,G:G)</f>
        <v>46.41207083333331</v>
      </c>
      <c r="J61" s="2">
        <f>G61-I61</f>
        <v>-13.828437500000007</v>
      </c>
      <c r="K61" s="2">
        <f>90+J61</f>
        <v>76.171562499999993</v>
      </c>
      <c r="L61" s="2">
        <f>EXP(0.06*K61)</f>
        <v>96.572473770848617</v>
      </c>
      <c r="M61" s="2">
        <f>SUMIF(A:A,A61,L:L)</f>
        <v>2014.459136426402</v>
      </c>
      <c r="N61" s="3">
        <f>L61/M61</f>
        <v>4.7939653887527182E-2</v>
      </c>
      <c r="O61" s="8">
        <f>1/N61</f>
        <v>20.859558192600499</v>
      </c>
      <c r="P61" s="3">
        <f>IF(O61&gt;21,"",N61)</f>
        <v>4.7939653887527182E-2</v>
      </c>
      <c r="Q61" s="3">
        <f>IF(ISNUMBER(P61),SUMIF(A:A,A61,P:P),"")</f>
        <v>0.95399780975952142</v>
      </c>
      <c r="R61" s="3">
        <f>IFERROR(P61*(1/Q61),"")</f>
        <v>5.0251324895191893E-2</v>
      </c>
      <c r="S61" s="9">
        <f>IFERROR(1/R61,"")</f>
        <v>19.89997282829216</v>
      </c>
    </row>
    <row r="62" spans="1:19" x14ac:dyDescent="0.25">
      <c r="A62" s="5">
        <v>9</v>
      </c>
      <c r="B62" s="6">
        <v>0.61458333333333337</v>
      </c>
      <c r="C62" s="5" t="s">
        <v>67</v>
      </c>
      <c r="D62" s="5">
        <v>2</v>
      </c>
      <c r="E62" s="5">
        <v>9</v>
      </c>
      <c r="F62" s="5" t="s">
        <v>95</v>
      </c>
      <c r="G62" s="2">
        <v>31.896066666666702</v>
      </c>
      <c r="H62" s="7">
        <f>1+COUNTIFS(A:A,A62,O:O,"&lt;"&amp;O62)</f>
        <v>8</v>
      </c>
      <c r="I62" s="2">
        <f>AVERAGEIF(A:A,A62,G:G)</f>
        <v>46.41207083333331</v>
      </c>
      <c r="J62" s="2">
        <f>G62-I62</f>
        <v>-14.516004166666608</v>
      </c>
      <c r="K62" s="2">
        <f>90+J62</f>
        <v>75.483995833333395</v>
      </c>
      <c r="L62" s="2">
        <f>EXP(0.06*K62)</f>
        <v>92.669532425557648</v>
      </c>
      <c r="M62" s="2">
        <f>SUMIF(A:A,A62,L:L)</f>
        <v>2014.459136426402</v>
      </c>
      <c r="N62" s="3">
        <f>L62/M62</f>
        <v>4.6002190240478635E-2</v>
      </c>
      <c r="O62" s="8">
        <f>1/N62</f>
        <v>21.738095398772373</v>
      </c>
      <c r="P62" s="3" t="str">
        <f>IF(O62&gt;21,"",N62)</f>
        <v/>
      </c>
      <c r="Q62" s="3" t="str">
        <f>IF(ISNUMBER(P62),SUMIF(A:A,A62,P:P),"")</f>
        <v/>
      </c>
      <c r="R62" s="3" t="str">
        <f>IFERROR(P62*(1/Q62),"")</f>
        <v/>
      </c>
      <c r="S62" s="9" t="str">
        <f>IFERROR(1/R62,"")</f>
        <v/>
      </c>
    </row>
    <row r="63" spans="1:19" x14ac:dyDescent="0.25">
      <c r="A63" s="5">
        <v>10</v>
      </c>
      <c r="B63" s="6">
        <v>0.625</v>
      </c>
      <c r="C63" s="5" t="s">
        <v>31</v>
      </c>
      <c r="D63" s="5">
        <v>6</v>
      </c>
      <c r="E63" s="5">
        <v>3</v>
      </c>
      <c r="F63" s="5" t="s">
        <v>99</v>
      </c>
      <c r="G63" s="2">
        <v>68.751366666666598</v>
      </c>
      <c r="H63" s="7">
        <f>1+COUNTIFS(A:A,A63,O:O,"&lt;"&amp;O63)</f>
        <v>1</v>
      </c>
      <c r="I63" s="2">
        <f>AVERAGEIF(A:A,A63,G:G)</f>
        <v>51.644323809523776</v>
      </c>
      <c r="J63" s="2">
        <f>G63-I63</f>
        <v>17.107042857142822</v>
      </c>
      <c r="K63" s="2">
        <f>90+J63</f>
        <v>107.10704285714283</v>
      </c>
      <c r="L63" s="2">
        <f>EXP(0.06*K63)</f>
        <v>617.95928377533323</v>
      </c>
      <c r="M63" s="2">
        <f>SUMIF(A:A,A63,L:L)</f>
        <v>2069.4619307091975</v>
      </c>
      <c r="N63" s="3">
        <f>L63/M63</f>
        <v>0.29860867436375632</v>
      </c>
      <c r="O63" s="8">
        <f>1/N63</f>
        <v>3.3488645369418482</v>
      </c>
      <c r="P63" s="3">
        <f>IF(O63&gt;21,"",N63)</f>
        <v>0.29860867436375632</v>
      </c>
      <c r="Q63" s="3">
        <f>IF(ISNUMBER(P63),SUMIF(A:A,A63,P:P),"")</f>
        <v>0.97320364328524955</v>
      </c>
      <c r="R63" s="3">
        <f>IFERROR(P63*(1/Q63),"")</f>
        <v>0.30683061702866338</v>
      </c>
      <c r="S63" s="9">
        <f>IFERROR(1/R63,"")</f>
        <v>3.2591271682205769</v>
      </c>
    </row>
    <row r="64" spans="1:19" x14ac:dyDescent="0.25">
      <c r="A64" s="5">
        <v>10</v>
      </c>
      <c r="B64" s="6">
        <v>0.625</v>
      </c>
      <c r="C64" s="5" t="s">
        <v>31</v>
      </c>
      <c r="D64" s="5">
        <v>6</v>
      </c>
      <c r="E64" s="5">
        <v>5</v>
      </c>
      <c r="F64" s="5" t="s">
        <v>100</v>
      </c>
      <c r="G64" s="2">
        <v>66.267633333333293</v>
      </c>
      <c r="H64" s="7">
        <f>1+COUNTIFS(A:A,A64,O:O,"&lt;"&amp;O64)</f>
        <v>2</v>
      </c>
      <c r="I64" s="2">
        <f>AVERAGEIF(A:A,A64,G:G)</f>
        <v>51.644323809523776</v>
      </c>
      <c r="J64" s="2">
        <f>G64-I64</f>
        <v>14.623309523809517</v>
      </c>
      <c r="K64" s="2">
        <f>90+J64</f>
        <v>104.62330952380952</v>
      </c>
      <c r="L64" s="2">
        <f>EXP(0.06*K64)</f>
        <v>532.40185536804677</v>
      </c>
      <c r="M64" s="2">
        <f>SUMIF(A:A,A64,L:L)</f>
        <v>2069.4619307091975</v>
      </c>
      <c r="N64" s="3">
        <f>L64/M64</f>
        <v>0.25726583681855625</v>
      </c>
      <c r="O64" s="8">
        <f>1/N64</f>
        <v>3.8870299001467394</v>
      </c>
      <c r="P64" s="3">
        <f>IF(O64&gt;21,"",N64)</f>
        <v>0.25726583681855625</v>
      </c>
      <c r="Q64" s="3">
        <f>IF(ISNUMBER(P64),SUMIF(A:A,A64,P:P),"")</f>
        <v>0.97320364328524955</v>
      </c>
      <c r="R64" s="3">
        <f>IFERROR(P64*(1/Q64),"")</f>
        <v>0.26434943867462557</v>
      </c>
      <c r="S64" s="9">
        <f>IFERROR(1/R64,"")</f>
        <v>3.7828716603815065</v>
      </c>
    </row>
    <row r="65" spans="1:19" x14ac:dyDescent="0.25">
      <c r="A65" s="5">
        <v>10</v>
      </c>
      <c r="B65" s="6">
        <v>0.625</v>
      </c>
      <c r="C65" s="5" t="s">
        <v>31</v>
      </c>
      <c r="D65" s="5">
        <v>6</v>
      </c>
      <c r="E65" s="5">
        <v>2</v>
      </c>
      <c r="F65" s="5" t="s">
        <v>98</v>
      </c>
      <c r="G65" s="2">
        <v>60.315966666666597</v>
      </c>
      <c r="H65" s="7">
        <f>1+COUNTIFS(A:A,A65,O:O,"&lt;"&amp;O65)</f>
        <v>3</v>
      </c>
      <c r="I65" s="2">
        <f>AVERAGEIF(A:A,A65,G:G)</f>
        <v>51.644323809523776</v>
      </c>
      <c r="J65" s="2">
        <f>G65-I65</f>
        <v>8.671642857142821</v>
      </c>
      <c r="K65" s="2">
        <f>90+J65</f>
        <v>98.671642857142814</v>
      </c>
      <c r="L65" s="2">
        <f>EXP(0.06*K65)</f>
        <v>372.5229219745641</v>
      </c>
      <c r="M65" s="2">
        <f>SUMIF(A:A,A65,L:L)</f>
        <v>2069.4619307091975</v>
      </c>
      <c r="N65" s="3">
        <f>L65/M65</f>
        <v>0.18000955535669205</v>
      </c>
      <c r="O65" s="8">
        <f>1/N65</f>
        <v>5.5552606527941402</v>
      </c>
      <c r="P65" s="3">
        <f>IF(O65&gt;21,"",N65)</f>
        <v>0.18000955535669205</v>
      </c>
      <c r="Q65" s="3">
        <f>IF(ISNUMBER(P65),SUMIF(A:A,A65,P:P),"")</f>
        <v>0.97320364328524955</v>
      </c>
      <c r="R65" s="3">
        <f>IFERROR(P65*(1/Q65),"")</f>
        <v>0.18496596945427854</v>
      </c>
      <c r="S65" s="9">
        <f>IFERROR(1/R65,"")</f>
        <v>5.4063999066984509</v>
      </c>
    </row>
    <row r="66" spans="1:19" x14ac:dyDescent="0.25">
      <c r="A66" s="5">
        <v>10</v>
      </c>
      <c r="B66" s="6">
        <v>0.625</v>
      </c>
      <c r="C66" s="5" t="s">
        <v>31</v>
      </c>
      <c r="D66" s="5">
        <v>6</v>
      </c>
      <c r="E66" s="5">
        <v>1</v>
      </c>
      <c r="F66" s="5" t="s">
        <v>97</v>
      </c>
      <c r="G66" s="2">
        <v>50.932533333333296</v>
      </c>
      <c r="H66" s="7">
        <f>1+COUNTIFS(A:A,A66,O:O,"&lt;"&amp;O66)</f>
        <v>4</v>
      </c>
      <c r="I66" s="2">
        <f>AVERAGEIF(A:A,A66,G:G)</f>
        <v>51.644323809523776</v>
      </c>
      <c r="J66" s="2">
        <f>G66-I66</f>
        <v>-0.71179047619047964</v>
      </c>
      <c r="K66" s="2">
        <f>90+J66</f>
        <v>89.288209523809513</v>
      </c>
      <c r="L66" s="2">
        <f>EXP(0.06*K66)</f>
        <v>212.14978780348329</v>
      </c>
      <c r="M66" s="2">
        <f>SUMIF(A:A,A66,L:L)</f>
        <v>2069.4619307091975</v>
      </c>
      <c r="N66" s="3">
        <f>L66/M66</f>
        <v>0.10251446748323623</v>
      </c>
      <c r="O66" s="8">
        <f>1/N66</f>
        <v>9.7547207194294394</v>
      </c>
      <c r="P66" s="3">
        <f>IF(O66&gt;21,"",N66)</f>
        <v>0.10251446748323623</v>
      </c>
      <c r="Q66" s="3">
        <f>IF(ISNUMBER(P66),SUMIF(A:A,A66,P:P),"")</f>
        <v>0.97320364328524955</v>
      </c>
      <c r="R66" s="3">
        <f>IFERROR(P66*(1/Q66),"")</f>
        <v>0.10533711848547701</v>
      </c>
      <c r="S66" s="9">
        <f>IFERROR(1/R66,"")</f>
        <v>9.4933297433788404</v>
      </c>
    </row>
    <row r="67" spans="1:19" x14ac:dyDescent="0.25">
      <c r="A67" s="5">
        <v>10</v>
      </c>
      <c r="B67" s="6">
        <v>0.625</v>
      </c>
      <c r="C67" s="5" t="s">
        <v>31</v>
      </c>
      <c r="D67" s="5">
        <v>6</v>
      </c>
      <c r="E67" s="5">
        <v>7</v>
      </c>
      <c r="F67" s="5" t="s">
        <v>102</v>
      </c>
      <c r="G67" s="2">
        <v>47.863966666666599</v>
      </c>
      <c r="H67" s="7">
        <f>1+COUNTIFS(A:A,A67,O:O,"&lt;"&amp;O67)</f>
        <v>5</v>
      </c>
      <c r="I67" s="2">
        <f>AVERAGEIF(A:A,A67,G:G)</f>
        <v>51.644323809523776</v>
      </c>
      <c r="J67" s="2">
        <f>G67-I67</f>
        <v>-3.7803571428571772</v>
      </c>
      <c r="K67" s="2">
        <f>90+J67</f>
        <v>86.219642857142816</v>
      </c>
      <c r="L67" s="2">
        <f>EXP(0.06*K67)</f>
        <v>176.47488496428508</v>
      </c>
      <c r="M67" s="2">
        <f>SUMIF(A:A,A67,L:L)</f>
        <v>2069.4619307091975</v>
      </c>
      <c r="N67" s="3">
        <f>L67/M67</f>
        <v>8.5275733921719318E-2</v>
      </c>
      <c r="O67" s="8">
        <f>1/N67</f>
        <v>11.726665418300255</v>
      </c>
      <c r="P67" s="3">
        <f>IF(O67&gt;21,"",N67)</f>
        <v>8.5275733921719318E-2</v>
      </c>
      <c r="Q67" s="3">
        <f>IF(ISNUMBER(P67),SUMIF(A:A,A67,P:P),"")</f>
        <v>0.97320364328524955</v>
      </c>
      <c r="R67" s="3">
        <f>IFERROR(P67*(1/Q67),"")</f>
        <v>8.7623730665304031E-2</v>
      </c>
      <c r="S67" s="9">
        <f>IFERROR(1/R67,"")</f>
        <v>11.412433508676953</v>
      </c>
    </row>
    <row r="68" spans="1:19" x14ac:dyDescent="0.25">
      <c r="A68" s="5">
        <v>10</v>
      </c>
      <c r="B68" s="6">
        <v>0.625</v>
      </c>
      <c r="C68" s="5" t="s">
        <v>31</v>
      </c>
      <c r="D68" s="5">
        <v>6</v>
      </c>
      <c r="E68" s="5">
        <v>6</v>
      </c>
      <c r="F68" s="5" t="s">
        <v>101</v>
      </c>
      <c r="G68" s="2">
        <v>38.8085666666667</v>
      </c>
      <c r="H68" s="7">
        <f>1+COUNTIFS(A:A,A68,O:O,"&lt;"&amp;O68)</f>
        <v>6</v>
      </c>
      <c r="I68" s="2">
        <f>AVERAGEIF(A:A,A68,G:G)</f>
        <v>51.644323809523776</v>
      </c>
      <c r="J68" s="2">
        <f>G68-I68</f>
        <v>-12.835757142857076</v>
      </c>
      <c r="K68" s="2">
        <f>90+J68</f>
        <v>77.164242857142924</v>
      </c>
      <c r="L68" s="2">
        <f>EXP(0.06*K68)</f>
        <v>102.49915672060544</v>
      </c>
      <c r="M68" s="2">
        <f>SUMIF(A:A,A68,L:L)</f>
        <v>2069.4619307091975</v>
      </c>
      <c r="N68" s="3">
        <f>L68/M68</f>
        <v>4.9529375341289476E-2</v>
      </c>
      <c r="O68" s="8">
        <f>1/N68</f>
        <v>20.190038600514388</v>
      </c>
      <c r="P68" s="3">
        <f>IF(O68&gt;21,"",N68)</f>
        <v>4.9529375341289476E-2</v>
      </c>
      <c r="Q68" s="3">
        <f>IF(ISNUMBER(P68),SUMIF(A:A,A68,P:P),"")</f>
        <v>0.97320364328524955</v>
      </c>
      <c r="R68" s="3">
        <f>IFERROR(P68*(1/Q68),"")</f>
        <v>5.0893125691651608E-2</v>
      </c>
      <c r="S68" s="9">
        <f>IFERROR(1/R68,"")</f>
        <v>19.649019124090422</v>
      </c>
    </row>
    <row r="69" spans="1:19" x14ac:dyDescent="0.25">
      <c r="A69" s="5">
        <v>10</v>
      </c>
      <c r="B69" s="6">
        <v>0.625</v>
      </c>
      <c r="C69" s="5" t="s">
        <v>31</v>
      </c>
      <c r="D69" s="5">
        <v>6</v>
      </c>
      <c r="E69" s="5">
        <v>8</v>
      </c>
      <c r="F69" s="5" t="s">
        <v>103</v>
      </c>
      <c r="G69" s="2">
        <v>28.570233333333299</v>
      </c>
      <c r="H69" s="7">
        <f>1+COUNTIFS(A:A,A69,O:O,"&lt;"&amp;O69)</f>
        <v>7</v>
      </c>
      <c r="I69" s="2">
        <f>AVERAGEIF(A:A,A69,G:G)</f>
        <v>51.644323809523776</v>
      </c>
      <c r="J69" s="2">
        <f>G69-I69</f>
        <v>-23.074090476190477</v>
      </c>
      <c r="K69" s="2">
        <f>90+J69</f>
        <v>66.925909523809523</v>
      </c>
      <c r="L69" s="2">
        <f>EXP(0.06*K69)</f>
        <v>55.454040102879588</v>
      </c>
      <c r="M69" s="2">
        <f>SUMIF(A:A,A69,L:L)</f>
        <v>2069.4619307091975</v>
      </c>
      <c r="N69" s="3">
        <f>L69/M69</f>
        <v>2.6796356714750332E-2</v>
      </c>
      <c r="O69" s="8">
        <f>1/N69</f>
        <v>37.318506043380879</v>
      </c>
      <c r="P69" s="3" t="str">
        <f>IF(O69&gt;21,"",N69)</f>
        <v/>
      </c>
      <c r="Q69" s="3" t="str">
        <f>IF(ISNUMBER(P69),SUMIF(A:A,A69,P:P),"")</f>
        <v/>
      </c>
      <c r="R69" s="3" t="str">
        <f>IFERROR(P69*(1/Q69),"")</f>
        <v/>
      </c>
      <c r="S69" s="9" t="str">
        <f>IFERROR(1/R69,"")</f>
        <v/>
      </c>
    </row>
    <row r="70" spans="1:19" x14ac:dyDescent="0.25">
      <c r="A70" s="5">
        <v>11</v>
      </c>
      <c r="B70" s="6">
        <v>0.62847222222222221</v>
      </c>
      <c r="C70" s="5" t="s">
        <v>20</v>
      </c>
      <c r="D70" s="5">
        <v>4</v>
      </c>
      <c r="E70" s="5">
        <v>4</v>
      </c>
      <c r="F70" s="5" t="s">
        <v>107</v>
      </c>
      <c r="G70" s="2">
        <v>77.762533333333295</v>
      </c>
      <c r="H70" s="7">
        <f>1+COUNTIFS(A:A,A70,O:O,"&lt;"&amp;O70)</f>
        <v>1</v>
      </c>
      <c r="I70" s="2">
        <f>AVERAGEIF(A:A,A70,G:G)</f>
        <v>52.005551851851834</v>
      </c>
      <c r="J70" s="2">
        <f>G70-I70</f>
        <v>25.756981481481461</v>
      </c>
      <c r="K70" s="2">
        <f>90+J70</f>
        <v>115.75698148148146</v>
      </c>
      <c r="L70" s="2">
        <f>EXP(0.06*K70)</f>
        <v>1038.3818727461462</v>
      </c>
      <c r="M70" s="2">
        <f>SUMIF(A:A,A70,L:L)</f>
        <v>2843.9084335326629</v>
      </c>
      <c r="N70" s="3">
        <f>L70/M70</f>
        <v>0.36512493176732941</v>
      </c>
      <c r="O70" s="8">
        <f>1/N70</f>
        <v>2.7387885980824653</v>
      </c>
      <c r="P70" s="3">
        <f>IF(O70&gt;21,"",N70)</f>
        <v>0.36512493176732941</v>
      </c>
      <c r="Q70" s="3">
        <f>IF(ISNUMBER(P70),SUMIF(A:A,A70,P:P),"")</f>
        <v>0.90514421398693556</v>
      </c>
      <c r="R70" s="3">
        <f>IFERROR(P70*(1/Q70),"")</f>
        <v>0.40338868229521652</v>
      </c>
      <c r="S70" s="9">
        <f>IFERROR(1/R70,"")</f>
        <v>2.4789986528877344</v>
      </c>
    </row>
    <row r="71" spans="1:19" x14ac:dyDescent="0.25">
      <c r="A71" s="5">
        <v>11</v>
      </c>
      <c r="B71" s="6">
        <v>0.62847222222222221</v>
      </c>
      <c r="C71" s="5" t="s">
        <v>20</v>
      </c>
      <c r="D71" s="5">
        <v>4</v>
      </c>
      <c r="E71" s="5">
        <v>3</v>
      </c>
      <c r="F71" s="5" t="s">
        <v>106</v>
      </c>
      <c r="G71" s="2">
        <v>65.762666666666604</v>
      </c>
      <c r="H71" s="7">
        <f>1+COUNTIFS(A:A,A71,O:O,"&lt;"&amp;O71)</f>
        <v>2</v>
      </c>
      <c r="I71" s="2">
        <f>AVERAGEIF(A:A,A71,G:G)</f>
        <v>52.005551851851834</v>
      </c>
      <c r="J71" s="2">
        <f>G71-I71</f>
        <v>13.75711481481477</v>
      </c>
      <c r="K71" s="2">
        <f>90+J71</f>
        <v>103.75711481481477</v>
      </c>
      <c r="L71" s="2">
        <f>EXP(0.06*K71)</f>
        <v>505.43876260105304</v>
      </c>
      <c r="M71" s="2">
        <f>SUMIF(A:A,A71,L:L)</f>
        <v>2843.9084335326629</v>
      </c>
      <c r="N71" s="3">
        <f>L71/M71</f>
        <v>0.17772680605373928</v>
      </c>
      <c r="O71" s="8">
        <f>1/N71</f>
        <v>5.6266132397474689</v>
      </c>
      <c r="P71" s="3">
        <f>IF(O71&gt;21,"",N71)</f>
        <v>0.17772680605373928</v>
      </c>
      <c r="Q71" s="3">
        <f>IF(ISNUMBER(P71),SUMIF(A:A,A71,P:P),"")</f>
        <v>0.90514421398693556</v>
      </c>
      <c r="R71" s="3">
        <f>IFERROR(P71*(1/Q71),"")</f>
        <v>0.19635192194500897</v>
      </c>
      <c r="S71" s="9">
        <f>IFERROR(1/R71,"")</f>
        <v>5.0928964182997074</v>
      </c>
    </row>
    <row r="72" spans="1:19" x14ac:dyDescent="0.25">
      <c r="A72" s="5">
        <v>11</v>
      </c>
      <c r="B72" s="6">
        <v>0.62847222222222221</v>
      </c>
      <c r="C72" s="5" t="s">
        <v>20</v>
      </c>
      <c r="D72" s="5">
        <v>4</v>
      </c>
      <c r="E72" s="5">
        <v>5</v>
      </c>
      <c r="F72" s="5" t="s">
        <v>108</v>
      </c>
      <c r="G72" s="2">
        <v>59.682333333333304</v>
      </c>
      <c r="H72" s="7">
        <f>1+COUNTIFS(A:A,A72,O:O,"&lt;"&amp;O72)</f>
        <v>3</v>
      </c>
      <c r="I72" s="2">
        <f>AVERAGEIF(A:A,A72,G:G)</f>
        <v>52.005551851851834</v>
      </c>
      <c r="J72" s="2">
        <f>G72-I72</f>
        <v>7.6767814814814699</v>
      </c>
      <c r="K72" s="2">
        <f>90+J72</f>
        <v>97.67678148148147</v>
      </c>
      <c r="L72" s="2">
        <f>EXP(0.06*K72)</f>
        <v>350.93705920737955</v>
      </c>
      <c r="M72" s="2">
        <f>SUMIF(A:A,A72,L:L)</f>
        <v>2843.9084335326629</v>
      </c>
      <c r="N72" s="3">
        <f>L72/M72</f>
        <v>0.12339956345621525</v>
      </c>
      <c r="O72" s="8">
        <f>1/N72</f>
        <v>8.1037563828564192</v>
      </c>
      <c r="P72" s="3">
        <f>IF(O72&gt;21,"",N72)</f>
        <v>0.12339956345621525</v>
      </c>
      <c r="Q72" s="3">
        <f>IF(ISNUMBER(P72),SUMIF(A:A,A72,P:P),"")</f>
        <v>0.90514421398693556</v>
      </c>
      <c r="R72" s="3">
        <f>IFERROR(P72*(1/Q72),"")</f>
        <v>0.13633138404837258</v>
      </c>
      <c r="S72" s="9">
        <f>IFERROR(1/R72,"")</f>
        <v>7.3350682015021853</v>
      </c>
    </row>
    <row r="73" spans="1:19" x14ac:dyDescent="0.25">
      <c r="A73" s="5">
        <v>11</v>
      </c>
      <c r="B73" s="6">
        <v>0.62847222222222221</v>
      </c>
      <c r="C73" s="5" t="s">
        <v>20</v>
      </c>
      <c r="D73" s="5">
        <v>4</v>
      </c>
      <c r="E73" s="5">
        <v>1</v>
      </c>
      <c r="F73" s="5" t="s">
        <v>104</v>
      </c>
      <c r="G73" s="2">
        <v>57.100933333333401</v>
      </c>
      <c r="H73" s="7">
        <f>1+COUNTIFS(A:A,A73,O:O,"&lt;"&amp;O73)</f>
        <v>4</v>
      </c>
      <c r="I73" s="2">
        <f>AVERAGEIF(A:A,A73,G:G)</f>
        <v>52.005551851851834</v>
      </c>
      <c r="J73" s="2">
        <f>G73-I73</f>
        <v>5.0953814814815672</v>
      </c>
      <c r="K73" s="2">
        <f>90+J73</f>
        <v>95.095381481481567</v>
      </c>
      <c r="L73" s="2">
        <f>EXP(0.06*K73)</f>
        <v>300.58268941639739</v>
      </c>
      <c r="M73" s="2">
        <f>SUMIF(A:A,A73,L:L)</f>
        <v>2843.9084335326629</v>
      </c>
      <c r="N73" s="3">
        <f>L73/M73</f>
        <v>0.10569351877585517</v>
      </c>
      <c r="O73" s="8">
        <f>1/N73</f>
        <v>9.4613180787433659</v>
      </c>
      <c r="P73" s="3">
        <f>IF(O73&gt;21,"",N73)</f>
        <v>0.10569351877585517</v>
      </c>
      <c r="Q73" s="3">
        <f>IF(ISNUMBER(P73),SUMIF(A:A,A73,P:P),"")</f>
        <v>0.90514421398693556</v>
      </c>
      <c r="R73" s="3">
        <f>IFERROR(P73*(1/Q73),"")</f>
        <v>0.11676981097885104</v>
      </c>
      <c r="S73" s="9">
        <f>IFERROR(1/R73,"")</f>
        <v>8.5638573156645474</v>
      </c>
    </row>
    <row r="74" spans="1:19" x14ac:dyDescent="0.25">
      <c r="A74" s="5">
        <v>11</v>
      </c>
      <c r="B74" s="6">
        <v>0.62847222222222221</v>
      </c>
      <c r="C74" s="5" t="s">
        <v>20</v>
      </c>
      <c r="D74" s="5">
        <v>4</v>
      </c>
      <c r="E74" s="5">
        <v>2</v>
      </c>
      <c r="F74" s="5" t="s">
        <v>105</v>
      </c>
      <c r="G74" s="2">
        <v>52.5003666666667</v>
      </c>
      <c r="H74" s="7">
        <f>1+COUNTIFS(A:A,A74,O:O,"&lt;"&amp;O74)</f>
        <v>5</v>
      </c>
      <c r="I74" s="2">
        <f>AVERAGEIF(A:A,A74,G:G)</f>
        <v>52.005551851851834</v>
      </c>
      <c r="J74" s="2">
        <f>G74-I74</f>
        <v>0.49481481481486611</v>
      </c>
      <c r="K74" s="2">
        <f>90+J74</f>
        <v>90.494814814814873</v>
      </c>
      <c r="L74" s="2">
        <f>EXP(0.06*K74)</f>
        <v>228.07827669891353</v>
      </c>
      <c r="M74" s="2">
        <f>SUMIF(A:A,A74,L:L)</f>
        <v>2843.9084335326629</v>
      </c>
      <c r="N74" s="3">
        <f>L74/M74</f>
        <v>8.0198881936433486E-2</v>
      </c>
      <c r="O74" s="8">
        <f>1/N74</f>
        <v>12.469001759807711</v>
      </c>
      <c r="P74" s="3">
        <f>IF(O74&gt;21,"",N74)</f>
        <v>8.0198881936433486E-2</v>
      </c>
      <c r="Q74" s="3">
        <f>IF(ISNUMBER(P74),SUMIF(A:A,A74,P:P),"")</f>
        <v>0.90514421398693556</v>
      </c>
      <c r="R74" s="3">
        <f>IFERROR(P74*(1/Q74),"")</f>
        <v>8.8603429925467145E-2</v>
      </c>
      <c r="S74" s="9">
        <f>IFERROR(1/R74,"")</f>
        <v>11.286244797082867</v>
      </c>
    </row>
    <row r="75" spans="1:19" x14ac:dyDescent="0.25">
      <c r="A75" s="5">
        <v>11</v>
      </c>
      <c r="B75" s="6">
        <v>0.62847222222222221</v>
      </c>
      <c r="C75" s="5" t="s">
        <v>20</v>
      </c>
      <c r="D75" s="5">
        <v>4</v>
      </c>
      <c r="E75" s="5">
        <v>7</v>
      </c>
      <c r="F75" s="5" t="s">
        <v>110</v>
      </c>
      <c r="G75" s="2">
        <v>45.596899999999998</v>
      </c>
      <c r="H75" s="7">
        <f>1+COUNTIFS(A:A,A75,O:O,"&lt;"&amp;O75)</f>
        <v>6</v>
      </c>
      <c r="I75" s="2">
        <f>AVERAGEIF(A:A,A75,G:G)</f>
        <v>52.005551851851834</v>
      </c>
      <c r="J75" s="2">
        <f>G75-I75</f>
        <v>-6.4086518518518361</v>
      </c>
      <c r="K75" s="2">
        <f>90+J75</f>
        <v>83.591348148148171</v>
      </c>
      <c r="L75" s="2">
        <f>EXP(0.06*K75)</f>
        <v>150.72860305084973</v>
      </c>
      <c r="M75" s="2">
        <f>SUMIF(A:A,A75,L:L)</f>
        <v>2843.9084335326629</v>
      </c>
      <c r="N75" s="3">
        <f>L75/M75</f>
        <v>5.3000511997363005E-2</v>
      </c>
      <c r="O75" s="8">
        <f>1/N75</f>
        <v>18.867742259730512</v>
      </c>
      <c r="P75" s="3">
        <f>IF(O75&gt;21,"",N75)</f>
        <v>5.3000511997363005E-2</v>
      </c>
      <c r="Q75" s="3">
        <f>IF(ISNUMBER(P75),SUMIF(A:A,A75,P:P),"")</f>
        <v>0.90514421398693556</v>
      </c>
      <c r="R75" s="3">
        <f>IFERROR(P75*(1/Q75),"")</f>
        <v>5.8554770807083774E-2</v>
      </c>
      <c r="S75" s="9">
        <f>IFERROR(1/R75,"")</f>
        <v>17.078027737391864</v>
      </c>
    </row>
    <row r="76" spans="1:19" x14ac:dyDescent="0.25">
      <c r="A76" s="5">
        <v>11</v>
      </c>
      <c r="B76" s="6">
        <v>0.62847222222222221</v>
      </c>
      <c r="C76" s="5" t="s">
        <v>20</v>
      </c>
      <c r="D76" s="5">
        <v>4</v>
      </c>
      <c r="E76" s="5">
        <v>6</v>
      </c>
      <c r="F76" s="5" t="s">
        <v>109</v>
      </c>
      <c r="G76" s="2">
        <v>39.405066666666599</v>
      </c>
      <c r="H76" s="7">
        <f>1+COUNTIFS(A:A,A76,O:O,"&lt;"&amp;O76)</f>
        <v>7</v>
      </c>
      <c r="I76" s="2">
        <f>AVERAGEIF(A:A,A76,G:G)</f>
        <v>52.005551851851834</v>
      </c>
      <c r="J76" s="2">
        <f>G76-I76</f>
        <v>-12.600485185185235</v>
      </c>
      <c r="K76" s="2">
        <f>90+J76</f>
        <v>77.399514814814765</v>
      </c>
      <c r="L76" s="2">
        <f>EXP(0.06*K76)</f>
        <v>103.95632810570503</v>
      </c>
      <c r="M76" s="2">
        <f>SUMIF(A:A,A76,L:L)</f>
        <v>2843.9084335326629</v>
      </c>
      <c r="N76" s="3">
        <f>L76/M76</f>
        <v>3.6554034890839276E-2</v>
      </c>
      <c r="O76" s="8">
        <f>1/N76</f>
        <v>27.356761106845902</v>
      </c>
      <c r="P76" s="3" t="str">
        <f>IF(O76&gt;21,"",N76)</f>
        <v/>
      </c>
      <c r="Q76" s="3" t="str">
        <f>IF(ISNUMBER(P76),SUMIF(A:A,A76,P:P),"")</f>
        <v/>
      </c>
      <c r="R76" s="3" t="str">
        <f>IFERROR(P76*(1/Q76),"")</f>
        <v/>
      </c>
      <c r="S76" s="9" t="str">
        <f>IFERROR(1/R76,"")</f>
        <v/>
      </c>
    </row>
    <row r="77" spans="1:19" x14ac:dyDescent="0.25">
      <c r="A77" s="5">
        <v>11</v>
      </c>
      <c r="B77" s="6">
        <v>0.62847222222222221</v>
      </c>
      <c r="C77" s="5" t="s">
        <v>20</v>
      </c>
      <c r="D77" s="5">
        <v>4</v>
      </c>
      <c r="E77" s="5">
        <v>8</v>
      </c>
      <c r="F77" s="5" t="s">
        <v>111</v>
      </c>
      <c r="G77" s="2">
        <v>39.278933333333299</v>
      </c>
      <c r="H77" s="7">
        <f>1+COUNTIFS(A:A,A77,O:O,"&lt;"&amp;O77)</f>
        <v>8</v>
      </c>
      <c r="I77" s="2">
        <f>AVERAGEIF(A:A,A77,G:G)</f>
        <v>52.005551851851834</v>
      </c>
      <c r="J77" s="2">
        <f>G77-I77</f>
        <v>-12.726618518518535</v>
      </c>
      <c r="K77" s="2">
        <f>90+J77</f>
        <v>77.273381481481465</v>
      </c>
      <c r="L77" s="2">
        <f>EXP(0.06*K77)</f>
        <v>103.17255614853725</v>
      </c>
      <c r="M77" s="2">
        <f>SUMIF(A:A,A77,L:L)</f>
        <v>2843.9084335326629</v>
      </c>
      <c r="N77" s="3">
        <f>L77/M77</f>
        <v>3.6278438128325305E-2</v>
      </c>
      <c r="O77" s="8">
        <f>1/N77</f>
        <v>27.564582479068324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9" t="str">
        <f>IFERROR(1/R77,"")</f>
        <v/>
      </c>
    </row>
    <row r="78" spans="1:19" x14ac:dyDescent="0.25">
      <c r="A78" s="5">
        <v>11</v>
      </c>
      <c r="B78" s="6">
        <v>0.62847222222222221</v>
      </c>
      <c r="C78" s="5" t="s">
        <v>20</v>
      </c>
      <c r="D78" s="5">
        <v>4</v>
      </c>
      <c r="E78" s="5">
        <v>10</v>
      </c>
      <c r="F78" s="5" t="s">
        <v>112</v>
      </c>
      <c r="G78" s="2">
        <v>30.960233333333299</v>
      </c>
      <c r="H78" s="7">
        <f>1+COUNTIFS(A:A,A78,O:O,"&lt;"&amp;O78)</f>
        <v>9</v>
      </c>
      <c r="I78" s="2">
        <f>AVERAGEIF(A:A,A78,G:G)</f>
        <v>52.005551851851834</v>
      </c>
      <c r="J78" s="2">
        <f>G78-I78</f>
        <v>-21.045318518518535</v>
      </c>
      <c r="K78" s="2">
        <f>90+J78</f>
        <v>68.954681481481458</v>
      </c>
      <c r="L78" s="2">
        <f>EXP(0.06*K78)</f>
        <v>62.632285557681008</v>
      </c>
      <c r="M78" s="2">
        <f>SUMIF(A:A,A78,L:L)</f>
        <v>2843.9084335326629</v>
      </c>
      <c r="N78" s="3">
        <f>L78/M78</f>
        <v>2.2023312993899761E-2</v>
      </c>
      <c r="O78" s="8">
        <f>1/N78</f>
        <v>45.406429099790302</v>
      </c>
      <c r="P78" s="3" t="str">
        <f>IF(O78&gt;21,"",N78)</f>
        <v/>
      </c>
      <c r="Q78" s="3" t="str">
        <f>IF(ISNUMBER(P78),SUMIF(A:A,A78,P:P),"")</f>
        <v/>
      </c>
      <c r="R78" s="3" t="str">
        <f>IFERROR(P78*(1/Q78),"")</f>
        <v/>
      </c>
      <c r="S78" s="9" t="str">
        <f>IFERROR(1/R78,"")</f>
        <v/>
      </c>
    </row>
    <row r="79" spans="1:19" x14ac:dyDescent="0.25">
      <c r="A79" s="5">
        <v>12</v>
      </c>
      <c r="B79" s="6">
        <v>0.63541666666666663</v>
      </c>
      <c r="C79" s="5" t="s">
        <v>36</v>
      </c>
      <c r="D79" s="5">
        <v>4</v>
      </c>
      <c r="E79" s="5">
        <v>1</v>
      </c>
      <c r="F79" s="5" t="s">
        <v>113</v>
      </c>
      <c r="G79" s="2">
        <v>76.265299999999897</v>
      </c>
      <c r="H79" s="7">
        <f>1+COUNTIFS(A:A,A79,O:O,"&lt;"&amp;O79)</f>
        <v>1</v>
      </c>
      <c r="I79" s="2">
        <f>AVERAGEIF(A:A,A79,G:G)</f>
        <v>52.48131666666665</v>
      </c>
      <c r="J79" s="2">
        <f>G79-I79</f>
        <v>23.783983333333246</v>
      </c>
      <c r="K79" s="2">
        <f>90+J79</f>
        <v>113.78398333333325</v>
      </c>
      <c r="L79" s="2">
        <f>EXP(0.06*K79)</f>
        <v>922.45537429811407</v>
      </c>
      <c r="M79" s="2">
        <f>SUMIF(A:A,A79,L:L)</f>
        <v>2633.0846950296286</v>
      </c>
      <c r="N79" s="3">
        <f>L79/M79</f>
        <v>0.35033258749306362</v>
      </c>
      <c r="O79" s="8">
        <f>1/N79</f>
        <v>2.8544304346788731</v>
      </c>
      <c r="P79" s="3">
        <f>IF(O79&gt;21,"",N79)</f>
        <v>0.35033258749306362</v>
      </c>
      <c r="Q79" s="3">
        <f>IF(ISNUMBER(P79),SUMIF(A:A,A79,P:P),"")</f>
        <v>0.9641215387351223</v>
      </c>
      <c r="R79" s="3">
        <f>IFERROR(P79*(1/Q79),"")</f>
        <v>0.36336973443481191</v>
      </c>
      <c r="S79" s="9">
        <f>IFERROR(1/R79,"")</f>
        <v>2.7520178628949594</v>
      </c>
    </row>
    <row r="80" spans="1:19" x14ac:dyDescent="0.25">
      <c r="A80" s="5">
        <v>12</v>
      </c>
      <c r="B80" s="6">
        <v>0.63541666666666663</v>
      </c>
      <c r="C80" s="5" t="s">
        <v>36</v>
      </c>
      <c r="D80" s="5">
        <v>4</v>
      </c>
      <c r="E80" s="5">
        <v>5</v>
      </c>
      <c r="F80" s="5" t="s">
        <v>117</v>
      </c>
      <c r="G80" s="2">
        <v>66.14313333333331</v>
      </c>
      <c r="H80" s="7">
        <f>1+COUNTIFS(A:A,A80,O:O,"&lt;"&amp;O80)</f>
        <v>2</v>
      </c>
      <c r="I80" s="2">
        <f>AVERAGEIF(A:A,A80,G:G)</f>
        <v>52.48131666666665</v>
      </c>
      <c r="J80" s="2">
        <f>G80-I80</f>
        <v>13.66181666666666</v>
      </c>
      <c r="K80" s="2">
        <f>90+J80</f>
        <v>103.66181666666665</v>
      </c>
      <c r="L80" s="2">
        <f>EXP(0.06*K80)</f>
        <v>502.55696666236236</v>
      </c>
      <c r="M80" s="2">
        <f>SUMIF(A:A,A80,L:L)</f>
        <v>2633.0846950296286</v>
      </c>
      <c r="N80" s="3">
        <f>L80/M80</f>
        <v>0.19086243887673632</v>
      </c>
      <c r="O80" s="8">
        <f>1/N80</f>
        <v>5.23937557271719</v>
      </c>
      <c r="P80" s="3">
        <f>IF(O80&gt;21,"",N80)</f>
        <v>0.19086243887673632</v>
      </c>
      <c r="Q80" s="3">
        <f>IF(ISNUMBER(P80),SUMIF(A:A,A80,P:P),"")</f>
        <v>0.9641215387351223</v>
      </c>
      <c r="R80" s="3">
        <f>IFERROR(P80*(1/Q80),"")</f>
        <v>0.19796512286940296</v>
      </c>
      <c r="S80" s="9">
        <f>IFERROR(1/R80,"")</f>
        <v>5.0513948391793093</v>
      </c>
    </row>
    <row r="81" spans="1:19" x14ac:dyDescent="0.25">
      <c r="A81" s="5">
        <v>12</v>
      </c>
      <c r="B81" s="6">
        <v>0.63541666666666663</v>
      </c>
      <c r="C81" s="5" t="s">
        <v>36</v>
      </c>
      <c r="D81" s="5">
        <v>4</v>
      </c>
      <c r="E81" s="5">
        <v>3</v>
      </c>
      <c r="F81" s="5" t="s">
        <v>115</v>
      </c>
      <c r="G81" s="2">
        <v>61.092866666666701</v>
      </c>
      <c r="H81" s="7">
        <f>1+COUNTIFS(A:A,A81,O:O,"&lt;"&amp;O81)</f>
        <v>3</v>
      </c>
      <c r="I81" s="2">
        <f>AVERAGEIF(A:A,A81,G:G)</f>
        <v>52.48131666666665</v>
      </c>
      <c r="J81" s="2">
        <f>G81-I81</f>
        <v>8.6115500000000509</v>
      </c>
      <c r="K81" s="2">
        <f>90+J81</f>
        <v>98.611550000000051</v>
      </c>
      <c r="L81" s="2">
        <f>EXP(0.06*K81)</f>
        <v>371.18218248908164</v>
      </c>
      <c r="M81" s="2">
        <f>SUMIF(A:A,A81,L:L)</f>
        <v>2633.0846950296286</v>
      </c>
      <c r="N81" s="3">
        <f>L81/M81</f>
        <v>0.14096856937027047</v>
      </c>
      <c r="O81" s="8">
        <f>1/N81</f>
        <v>7.0937798721173282</v>
      </c>
      <c r="P81" s="3">
        <f>IF(O81&gt;21,"",N81)</f>
        <v>0.14096856937027047</v>
      </c>
      <c r="Q81" s="3">
        <f>IF(ISNUMBER(P81),SUMIF(A:A,A81,P:P),"")</f>
        <v>0.9641215387351223</v>
      </c>
      <c r="R81" s="3">
        <f>IFERROR(P81*(1/Q81),"")</f>
        <v>0.146214521413155</v>
      </c>
      <c r="S81" s="9">
        <f>IFERROR(1/R81,"")</f>
        <v>6.8392659657539969</v>
      </c>
    </row>
    <row r="82" spans="1:19" x14ac:dyDescent="0.25">
      <c r="A82" s="5">
        <v>12</v>
      </c>
      <c r="B82" s="6">
        <v>0.63541666666666663</v>
      </c>
      <c r="C82" s="5" t="s">
        <v>36</v>
      </c>
      <c r="D82" s="5">
        <v>4</v>
      </c>
      <c r="E82" s="5">
        <v>6</v>
      </c>
      <c r="F82" s="5" t="s">
        <v>118</v>
      </c>
      <c r="G82" s="2">
        <v>55.243299999999998</v>
      </c>
      <c r="H82" s="7">
        <f>1+COUNTIFS(A:A,A82,O:O,"&lt;"&amp;O82)</f>
        <v>4</v>
      </c>
      <c r="I82" s="2">
        <f>AVERAGEIF(A:A,A82,G:G)</f>
        <v>52.48131666666665</v>
      </c>
      <c r="J82" s="2">
        <f>G82-I82</f>
        <v>2.7619833333333474</v>
      </c>
      <c r="K82" s="2">
        <f>90+J82</f>
        <v>92.761983333333347</v>
      </c>
      <c r="L82" s="2">
        <f>EXP(0.06*K82)</f>
        <v>261.31302024318848</v>
      </c>
      <c r="M82" s="2">
        <f>SUMIF(A:A,A82,L:L)</f>
        <v>2633.0846950296286</v>
      </c>
      <c r="N82" s="3">
        <f>L82/M82</f>
        <v>9.9242162903631193E-2</v>
      </c>
      <c r="O82" s="8">
        <f>1/N82</f>
        <v>10.076362412325162</v>
      </c>
      <c r="P82" s="3">
        <f>IF(O82&gt;21,"",N82)</f>
        <v>9.9242162903631193E-2</v>
      </c>
      <c r="Q82" s="3">
        <f>IF(ISNUMBER(P82),SUMIF(A:A,A82,P:P),"")</f>
        <v>0.9641215387351223</v>
      </c>
      <c r="R82" s="3">
        <f>IFERROR(P82*(1/Q82),"")</f>
        <v>0.10293532393626616</v>
      </c>
      <c r="S82" s="9">
        <f>IFERROR(1/R82,"")</f>
        <v>9.7148380338236855</v>
      </c>
    </row>
    <row r="83" spans="1:19" x14ac:dyDescent="0.25">
      <c r="A83" s="5">
        <v>12</v>
      </c>
      <c r="B83" s="6">
        <v>0.63541666666666663</v>
      </c>
      <c r="C83" s="5" t="s">
        <v>36</v>
      </c>
      <c r="D83" s="5">
        <v>4</v>
      </c>
      <c r="E83" s="5">
        <v>4</v>
      </c>
      <c r="F83" s="5" t="s">
        <v>116</v>
      </c>
      <c r="G83" s="2">
        <v>54.016966666666697</v>
      </c>
      <c r="H83" s="7">
        <f>1+COUNTIFS(A:A,A83,O:O,"&lt;"&amp;O83)</f>
        <v>5</v>
      </c>
      <c r="I83" s="2">
        <f>AVERAGEIF(A:A,A83,G:G)</f>
        <v>52.48131666666665</v>
      </c>
      <c r="J83" s="2">
        <f>G83-I83</f>
        <v>1.5356500000000466</v>
      </c>
      <c r="K83" s="2">
        <f>90+J83</f>
        <v>91.535650000000047</v>
      </c>
      <c r="L83" s="2">
        <f>EXP(0.06*K83)</f>
        <v>242.77594962102444</v>
      </c>
      <c r="M83" s="2">
        <f>SUMIF(A:A,A83,L:L)</f>
        <v>2633.0846950296286</v>
      </c>
      <c r="N83" s="3">
        <f>L83/M83</f>
        <v>9.2202104276897415E-2</v>
      </c>
      <c r="O83" s="8">
        <f>1/N83</f>
        <v>10.845739452939629</v>
      </c>
      <c r="P83" s="3">
        <f>IF(O83&gt;21,"",N83)</f>
        <v>9.2202104276897415E-2</v>
      </c>
      <c r="Q83" s="3">
        <f>IF(ISNUMBER(P83),SUMIF(A:A,A83,P:P),"")</f>
        <v>0.9641215387351223</v>
      </c>
      <c r="R83" s="3">
        <f>IFERROR(P83*(1/Q83),"")</f>
        <v>9.5633279179575037E-2</v>
      </c>
      <c r="S83" s="9">
        <f>IFERROR(1/R83,"")</f>
        <v>10.456611010088379</v>
      </c>
    </row>
    <row r="84" spans="1:19" x14ac:dyDescent="0.25">
      <c r="A84" s="5">
        <v>12</v>
      </c>
      <c r="B84" s="6">
        <v>0.63541666666666663</v>
      </c>
      <c r="C84" s="5" t="s">
        <v>36</v>
      </c>
      <c r="D84" s="5">
        <v>4</v>
      </c>
      <c r="E84" s="5">
        <v>2</v>
      </c>
      <c r="F84" s="5" t="s">
        <v>114</v>
      </c>
      <c r="G84" s="2">
        <v>53.708933333333299</v>
      </c>
      <c r="H84" s="7">
        <f>1+COUNTIFS(A:A,A84,O:O,"&lt;"&amp;O84)</f>
        <v>6</v>
      </c>
      <c r="I84" s="2">
        <f>AVERAGEIF(A:A,A84,G:G)</f>
        <v>52.48131666666665</v>
      </c>
      <c r="J84" s="2">
        <f>G84-I84</f>
        <v>1.2276166666666484</v>
      </c>
      <c r="K84" s="2">
        <f>90+J84</f>
        <v>91.227616666666648</v>
      </c>
      <c r="L84" s="2">
        <f>EXP(0.06*K84)</f>
        <v>238.33017447809442</v>
      </c>
      <c r="M84" s="2">
        <f>SUMIF(A:A,A84,L:L)</f>
        <v>2633.0846950296286</v>
      </c>
      <c r="N84" s="3">
        <f>L84/M84</f>
        <v>9.0513675814523173E-2</v>
      </c>
      <c r="O84" s="8">
        <f>1/N84</f>
        <v>11.048054241539788</v>
      </c>
      <c r="P84" s="3">
        <f>IF(O84&gt;21,"",N84)</f>
        <v>9.0513675814523173E-2</v>
      </c>
      <c r="Q84" s="3">
        <f>IF(ISNUMBER(P84),SUMIF(A:A,A84,P:P),"")</f>
        <v>0.9641215387351223</v>
      </c>
      <c r="R84" s="3">
        <f>IFERROR(P84*(1/Q84),"")</f>
        <v>9.3882018166788858E-2</v>
      </c>
      <c r="S84" s="9">
        <f>IFERROR(1/R84,"")</f>
        <v>10.651667055382433</v>
      </c>
    </row>
    <row r="85" spans="1:19" x14ac:dyDescent="0.25">
      <c r="A85" s="5">
        <v>12</v>
      </c>
      <c r="B85" s="6">
        <v>0.63541666666666663</v>
      </c>
      <c r="C85" s="5" t="s">
        <v>36</v>
      </c>
      <c r="D85" s="5">
        <v>4</v>
      </c>
      <c r="E85" s="5">
        <v>7</v>
      </c>
      <c r="F85" s="5" t="s">
        <v>119</v>
      </c>
      <c r="G85" s="2">
        <v>27.897933333333302</v>
      </c>
      <c r="H85" s="7">
        <f>1+COUNTIFS(A:A,A85,O:O,"&lt;"&amp;O85)</f>
        <v>7</v>
      </c>
      <c r="I85" s="2">
        <f>AVERAGEIF(A:A,A85,G:G)</f>
        <v>52.48131666666665</v>
      </c>
      <c r="J85" s="2">
        <f>G85-I85</f>
        <v>-24.583383333333348</v>
      </c>
      <c r="K85" s="2">
        <f>90+J85</f>
        <v>65.416616666666656</v>
      </c>
      <c r="L85" s="2">
        <f>EXP(0.06*K85)</f>
        <v>50.652926099832364</v>
      </c>
      <c r="M85" s="2">
        <f>SUMIF(A:A,A85,L:L)</f>
        <v>2633.0846950296286</v>
      </c>
      <c r="N85" s="3">
        <f>L85/M85</f>
        <v>1.9237104752250437E-2</v>
      </c>
      <c r="O85" s="8">
        <f>1/N85</f>
        <v>51.982874391897035</v>
      </c>
      <c r="P85" s="3" t="str">
        <f>IF(O85&gt;21,"",N85)</f>
        <v/>
      </c>
      <c r="Q85" s="3" t="str">
        <f>IF(ISNUMBER(P85),SUMIF(A:A,A85,P:P),"")</f>
        <v/>
      </c>
      <c r="R85" s="3" t="str">
        <f>IFERROR(P85*(1/Q85),"")</f>
        <v/>
      </c>
      <c r="S85" s="9" t="str">
        <f>IFERROR(1/R85,"")</f>
        <v/>
      </c>
    </row>
    <row r="86" spans="1:19" x14ac:dyDescent="0.25">
      <c r="A86" s="5">
        <v>12</v>
      </c>
      <c r="B86" s="6">
        <v>0.63541666666666663</v>
      </c>
      <c r="C86" s="5" t="s">
        <v>36</v>
      </c>
      <c r="D86" s="5">
        <v>4</v>
      </c>
      <c r="E86" s="5">
        <v>8</v>
      </c>
      <c r="F86" s="5" t="s">
        <v>120</v>
      </c>
      <c r="G86" s="2">
        <v>25.482100000000003</v>
      </c>
      <c r="H86" s="7">
        <f>1+COUNTIFS(A:A,A86,O:O,"&lt;"&amp;O86)</f>
        <v>8</v>
      </c>
      <c r="I86" s="2">
        <f>AVERAGEIF(A:A,A86,G:G)</f>
        <v>52.48131666666665</v>
      </c>
      <c r="J86" s="2">
        <f>G86-I86</f>
        <v>-26.999216666666648</v>
      </c>
      <c r="K86" s="2">
        <f>90+J86</f>
        <v>63.000783333333352</v>
      </c>
      <c r="L86" s="2">
        <f>EXP(0.06*K86)</f>
        <v>43.818101137931166</v>
      </c>
      <c r="M86" s="2">
        <f>SUMIF(A:A,A86,L:L)</f>
        <v>2633.0846950296286</v>
      </c>
      <c r="N86" s="3">
        <f>L86/M86</f>
        <v>1.6641356512627523E-2</v>
      </c>
      <c r="O86" s="8">
        <f>1/N86</f>
        <v>60.091255135432995</v>
      </c>
      <c r="P86" s="3" t="str">
        <f>IF(O86&gt;21,"",N86)</f>
        <v/>
      </c>
      <c r="Q86" s="3" t="str">
        <f>IF(ISNUMBER(P86),SUMIF(A:A,A86,P:P),"")</f>
        <v/>
      </c>
      <c r="R86" s="3" t="str">
        <f>IFERROR(P86*(1/Q86),"")</f>
        <v/>
      </c>
      <c r="S86" s="9" t="str">
        <f>IFERROR(1/R86,"")</f>
        <v/>
      </c>
    </row>
    <row r="87" spans="1:19" x14ac:dyDescent="0.25">
      <c r="A87" s="5">
        <v>13</v>
      </c>
      <c r="B87" s="6">
        <v>0.63888888888888895</v>
      </c>
      <c r="C87" s="5" t="s">
        <v>67</v>
      </c>
      <c r="D87" s="5">
        <v>3</v>
      </c>
      <c r="E87" s="5">
        <v>7</v>
      </c>
      <c r="F87" s="5" t="s">
        <v>126</v>
      </c>
      <c r="G87" s="2">
        <v>66.838433333333299</v>
      </c>
      <c r="H87" s="7">
        <f>1+COUNTIFS(A:A,A87,O:O,"&lt;"&amp;O87)</f>
        <v>1</v>
      </c>
      <c r="I87" s="2">
        <f>AVERAGEIF(A:A,A87,G:G)</f>
        <v>47.995233333333317</v>
      </c>
      <c r="J87" s="2">
        <f>G87-I87</f>
        <v>18.843199999999982</v>
      </c>
      <c r="K87" s="2">
        <f>90+J87</f>
        <v>108.84319999999998</v>
      </c>
      <c r="L87" s="2">
        <f>EXP(0.06*K87)</f>
        <v>685.80408736041454</v>
      </c>
      <c r="M87" s="2">
        <f>SUMIF(A:A,A87,L:L)</f>
        <v>2465.2251241693607</v>
      </c>
      <c r="N87" s="3">
        <f>L87/M87</f>
        <v>0.27819126157554924</v>
      </c>
      <c r="O87" s="8">
        <f>1/N87</f>
        <v>3.5946492148475588</v>
      </c>
      <c r="P87" s="3">
        <f>IF(O87&gt;21,"",N87)</f>
        <v>0.27819126157554924</v>
      </c>
      <c r="Q87" s="3">
        <f>IF(ISNUMBER(P87),SUMIF(A:A,A87,P:P),"")</f>
        <v>0.92972001697283058</v>
      </c>
      <c r="R87" s="3">
        <f>IFERROR(P87*(1/Q87),"")</f>
        <v>0.29922047121383955</v>
      </c>
      <c r="S87" s="9">
        <f>IFERROR(1/R87,"")</f>
        <v>3.3420173290394444</v>
      </c>
    </row>
    <row r="88" spans="1:19" x14ac:dyDescent="0.25">
      <c r="A88" s="5">
        <v>13</v>
      </c>
      <c r="B88" s="6">
        <v>0.63888888888888895</v>
      </c>
      <c r="C88" s="5" t="s">
        <v>67</v>
      </c>
      <c r="D88" s="5">
        <v>3</v>
      </c>
      <c r="E88" s="5">
        <v>6</v>
      </c>
      <c r="F88" s="5" t="s">
        <v>125</v>
      </c>
      <c r="G88" s="2">
        <v>61.112766666666694</v>
      </c>
      <c r="H88" s="7">
        <f>1+COUNTIFS(A:A,A88,O:O,"&lt;"&amp;O88)</f>
        <v>2</v>
      </c>
      <c r="I88" s="2">
        <f>AVERAGEIF(A:A,A88,G:G)</f>
        <v>47.995233333333317</v>
      </c>
      <c r="J88" s="2">
        <f>G88-I88</f>
        <v>13.117533333333377</v>
      </c>
      <c r="K88" s="2">
        <f>90+J88</f>
        <v>103.11753333333337</v>
      </c>
      <c r="L88" s="2">
        <f>EXP(0.06*K88)</f>
        <v>486.41005367479016</v>
      </c>
      <c r="M88" s="2">
        <f>SUMIF(A:A,A88,L:L)</f>
        <v>2465.2251241693607</v>
      </c>
      <c r="N88" s="3">
        <f>L88/M88</f>
        <v>0.19730857393345869</v>
      </c>
      <c r="O88" s="8">
        <f>1/N88</f>
        <v>5.0682034747118738</v>
      </c>
      <c r="P88" s="3">
        <f>IF(O88&gt;21,"",N88)</f>
        <v>0.19730857393345869</v>
      </c>
      <c r="Q88" s="3">
        <f>IF(ISNUMBER(P88),SUMIF(A:A,A88,P:P),"")</f>
        <v>0.92972001697283058</v>
      </c>
      <c r="R88" s="3">
        <f>IFERROR(P88*(1/Q88),"")</f>
        <v>0.2122236483365128</v>
      </c>
      <c r="S88" s="9">
        <f>IFERROR(1/R88,"")</f>
        <v>4.7120102205308818</v>
      </c>
    </row>
    <row r="89" spans="1:19" x14ac:dyDescent="0.25">
      <c r="A89" s="5">
        <v>13</v>
      </c>
      <c r="B89" s="6">
        <v>0.63888888888888895</v>
      </c>
      <c r="C89" s="5" t="s">
        <v>67</v>
      </c>
      <c r="D89" s="5">
        <v>3</v>
      </c>
      <c r="E89" s="5">
        <v>1</v>
      </c>
      <c r="F89" s="5" t="s">
        <v>121</v>
      </c>
      <c r="G89" s="2">
        <v>52.868533333333303</v>
      </c>
      <c r="H89" s="7">
        <f>1+COUNTIFS(A:A,A89,O:O,"&lt;"&amp;O89)</f>
        <v>3</v>
      </c>
      <c r="I89" s="2">
        <f>AVERAGEIF(A:A,A89,G:G)</f>
        <v>47.995233333333317</v>
      </c>
      <c r="J89" s="2">
        <f>G89-I89</f>
        <v>4.8732999999999862</v>
      </c>
      <c r="K89" s="2">
        <f>90+J89</f>
        <v>94.873299999999986</v>
      </c>
      <c r="L89" s="2">
        <f>EXP(0.06*K89)</f>
        <v>296.60402497715319</v>
      </c>
      <c r="M89" s="2">
        <f>SUMIF(A:A,A89,L:L)</f>
        <v>2465.2251241693607</v>
      </c>
      <c r="N89" s="3">
        <f>L89/M89</f>
        <v>0.12031518828410923</v>
      </c>
      <c r="O89" s="8">
        <f>1/N89</f>
        <v>8.3115025979814412</v>
      </c>
      <c r="P89" s="3">
        <f>IF(O89&gt;21,"",N89)</f>
        <v>0.12031518828410923</v>
      </c>
      <c r="Q89" s="3">
        <f>IF(ISNUMBER(P89),SUMIF(A:A,A89,P:P),"")</f>
        <v>0.92972001697283058</v>
      </c>
      <c r="R89" s="3">
        <f>IFERROR(P89*(1/Q89),"")</f>
        <v>0.12941013002587126</v>
      </c>
      <c r="S89" s="9">
        <f>IFERROR(1/R89,"")</f>
        <v>7.7273703364650297</v>
      </c>
    </row>
    <row r="90" spans="1:19" x14ac:dyDescent="0.25">
      <c r="A90" s="5">
        <v>13</v>
      </c>
      <c r="B90" s="6">
        <v>0.63888888888888895</v>
      </c>
      <c r="C90" s="5" t="s">
        <v>67</v>
      </c>
      <c r="D90" s="5">
        <v>3</v>
      </c>
      <c r="E90" s="5">
        <v>2</v>
      </c>
      <c r="F90" s="5" t="s">
        <v>122</v>
      </c>
      <c r="G90" s="2">
        <v>49.901633333333301</v>
      </c>
      <c r="H90" s="7">
        <f>1+COUNTIFS(A:A,A90,O:O,"&lt;"&amp;O90)</f>
        <v>4</v>
      </c>
      <c r="I90" s="2">
        <f>AVERAGEIF(A:A,A90,G:G)</f>
        <v>47.995233333333317</v>
      </c>
      <c r="J90" s="2">
        <f>G90-I90</f>
        <v>1.9063999999999837</v>
      </c>
      <c r="K90" s="2">
        <f>90+J90</f>
        <v>91.906399999999991</v>
      </c>
      <c r="L90" s="2">
        <f>EXP(0.06*K90)</f>
        <v>248.23701613834839</v>
      </c>
      <c r="M90" s="2">
        <f>SUMIF(A:A,A90,L:L)</f>
        <v>2465.2251241693607</v>
      </c>
      <c r="N90" s="3">
        <f>L90/M90</f>
        <v>0.10069547551848435</v>
      </c>
      <c r="O90" s="8">
        <f>1/N90</f>
        <v>9.9309327936629401</v>
      </c>
      <c r="P90" s="3">
        <f>IF(O90&gt;21,"",N90)</f>
        <v>0.10069547551848435</v>
      </c>
      <c r="Q90" s="3">
        <f>IF(ISNUMBER(P90),SUMIF(A:A,A90,P:P),"")</f>
        <v>0.92972001697283058</v>
      </c>
      <c r="R90" s="3">
        <f>IFERROR(P90*(1/Q90),"")</f>
        <v>0.10830731153487362</v>
      </c>
      <c r="S90" s="9">
        <f>IFERROR(1/R90,"")</f>
        <v>9.2329870054803482</v>
      </c>
    </row>
    <row r="91" spans="1:19" x14ac:dyDescent="0.25">
      <c r="A91" s="5">
        <v>13</v>
      </c>
      <c r="B91" s="6">
        <v>0.63888888888888895</v>
      </c>
      <c r="C91" s="5" t="s">
        <v>67</v>
      </c>
      <c r="D91" s="5">
        <v>3</v>
      </c>
      <c r="E91" s="5">
        <v>10</v>
      </c>
      <c r="F91" s="5" t="s">
        <v>129</v>
      </c>
      <c r="G91" s="2">
        <v>47.710233333333299</v>
      </c>
      <c r="H91" s="7">
        <f>1+COUNTIFS(A:A,A91,O:O,"&lt;"&amp;O91)</f>
        <v>5</v>
      </c>
      <c r="I91" s="2">
        <f>AVERAGEIF(A:A,A91,G:G)</f>
        <v>47.995233333333317</v>
      </c>
      <c r="J91" s="2">
        <f>G91-I91</f>
        <v>-0.28500000000001791</v>
      </c>
      <c r="K91" s="2">
        <f>90+J91</f>
        <v>89.714999999999975</v>
      </c>
      <c r="L91" s="2">
        <f>EXP(0.06*K91)</f>
        <v>217.65255348514697</v>
      </c>
      <c r="M91" s="2">
        <f>SUMIF(A:A,A91,L:L)</f>
        <v>2465.2251241693607</v>
      </c>
      <c r="N91" s="3">
        <f>L91/M91</f>
        <v>8.8289118649349879E-2</v>
      </c>
      <c r="O91" s="8">
        <f>1/N91</f>
        <v>11.326424085980651</v>
      </c>
      <c r="P91" s="3">
        <f>IF(O91&gt;21,"",N91)</f>
        <v>8.8289118649349879E-2</v>
      </c>
      <c r="Q91" s="3">
        <f>IF(ISNUMBER(P91),SUMIF(A:A,A91,P:P),"")</f>
        <v>0.92972001697283058</v>
      </c>
      <c r="R91" s="3">
        <f>IFERROR(P91*(1/Q91),"")</f>
        <v>9.4963125497522741E-2</v>
      </c>
      <c r="S91" s="9">
        <f>IFERROR(1/R91,"")</f>
        <v>10.530403193459408</v>
      </c>
    </row>
    <row r="92" spans="1:19" x14ac:dyDescent="0.25">
      <c r="A92" s="5">
        <v>13</v>
      </c>
      <c r="B92" s="6">
        <v>0.63888888888888895</v>
      </c>
      <c r="C92" s="5" t="s">
        <v>67</v>
      </c>
      <c r="D92" s="5">
        <v>3</v>
      </c>
      <c r="E92" s="5">
        <v>5</v>
      </c>
      <c r="F92" s="5" t="s">
        <v>124</v>
      </c>
      <c r="G92" s="2">
        <v>44.926500000000004</v>
      </c>
      <c r="H92" s="7">
        <f>1+COUNTIFS(A:A,A92,O:O,"&lt;"&amp;O92)</f>
        <v>6</v>
      </c>
      <c r="I92" s="2">
        <f>AVERAGEIF(A:A,A92,G:G)</f>
        <v>47.995233333333317</v>
      </c>
      <c r="J92" s="2">
        <f>G92-I92</f>
        <v>-3.0687333333333129</v>
      </c>
      <c r="K92" s="2">
        <f>90+J92</f>
        <v>86.931266666666687</v>
      </c>
      <c r="L92" s="2">
        <f>EXP(0.06*K92)</f>
        <v>184.17308595857307</v>
      </c>
      <c r="M92" s="2">
        <f>SUMIF(A:A,A92,L:L)</f>
        <v>2465.2251241693607</v>
      </c>
      <c r="N92" s="3">
        <f>L92/M92</f>
        <v>7.4708424862670028E-2</v>
      </c>
      <c r="O92" s="8">
        <f>1/N92</f>
        <v>13.385371219353274</v>
      </c>
      <c r="P92" s="3">
        <f>IF(O92&gt;21,"",N92)</f>
        <v>7.4708424862670028E-2</v>
      </c>
      <c r="Q92" s="3">
        <f>IF(ISNUMBER(P92),SUMIF(A:A,A92,P:P),"")</f>
        <v>0.92972001697283058</v>
      </c>
      <c r="R92" s="3">
        <f>IFERROR(P92*(1/Q92),"")</f>
        <v>8.035583132427411E-2</v>
      </c>
      <c r="S92" s="9">
        <f>IFERROR(1/R92,"")</f>
        <v>12.444647557244762</v>
      </c>
    </row>
    <row r="93" spans="1:19" x14ac:dyDescent="0.25">
      <c r="A93" s="5">
        <v>13</v>
      </c>
      <c r="B93" s="6">
        <v>0.63888888888888895</v>
      </c>
      <c r="C93" s="5" t="s">
        <v>67</v>
      </c>
      <c r="D93" s="5">
        <v>3</v>
      </c>
      <c r="E93" s="5">
        <v>4</v>
      </c>
      <c r="F93" s="5" t="s">
        <v>123</v>
      </c>
      <c r="G93" s="2">
        <v>43.891933333333299</v>
      </c>
      <c r="H93" s="7">
        <f>1+COUNTIFS(A:A,A93,O:O,"&lt;"&amp;O93)</f>
        <v>7</v>
      </c>
      <c r="I93" s="2">
        <f>AVERAGEIF(A:A,A93,G:G)</f>
        <v>47.995233333333317</v>
      </c>
      <c r="J93" s="2">
        <f>G93-I93</f>
        <v>-4.1033000000000186</v>
      </c>
      <c r="K93" s="2">
        <f>90+J93</f>
        <v>85.896699999999981</v>
      </c>
      <c r="L93" s="2">
        <f>EXP(0.06*K93)</f>
        <v>173.08832269016011</v>
      </c>
      <c r="M93" s="2">
        <f>SUMIF(A:A,A93,L:L)</f>
        <v>2465.2251241693607</v>
      </c>
      <c r="N93" s="3">
        <f>L93/M93</f>
        <v>7.0211974149209169E-2</v>
      </c>
      <c r="O93" s="8">
        <f>1/N93</f>
        <v>14.242584859882671</v>
      </c>
      <c r="P93" s="3">
        <f>IF(O93&gt;21,"",N93)</f>
        <v>7.0211974149209169E-2</v>
      </c>
      <c r="Q93" s="3">
        <f>IF(ISNUMBER(P93),SUMIF(A:A,A93,P:P),"")</f>
        <v>0.92972001697283058</v>
      </c>
      <c r="R93" s="3">
        <f>IFERROR(P93*(1/Q93),"")</f>
        <v>7.5519482067106014E-2</v>
      </c>
      <c r="S93" s="9">
        <f>IFERROR(1/R93,"")</f>
        <v>13.241616237667095</v>
      </c>
    </row>
    <row r="94" spans="1:19" x14ac:dyDescent="0.25">
      <c r="A94" s="5">
        <v>13</v>
      </c>
      <c r="B94" s="6">
        <v>0.63888888888888895</v>
      </c>
      <c r="C94" s="5" t="s">
        <v>67</v>
      </c>
      <c r="D94" s="5">
        <v>3</v>
      </c>
      <c r="E94" s="5">
        <v>9</v>
      </c>
      <c r="F94" s="5" t="s">
        <v>128</v>
      </c>
      <c r="G94" s="2">
        <v>32.617033333333303</v>
      </c>
      <c r="H94" s="7">
        <f>1+COUNTIFS(A:A,A94,O:O,"&lt;"&amp;O94)</f>
        <v>8</v>
      </c>
      <c r="I94" s="2">
        <f>AVERAGEIF(A:A,A94,G:G)</f>
        <v>47.995233333333317</v>
      </c>
      <c r="J94" s="2">
        <f>G94-I94</f>
        <v>-15.378200000000014</v>
      </c>
      <c r="K94" s="2">
        <f>90+J94</f>
        <v>74.621799999999979</v>
      </c>
      <c r="L94" s="2">
        <f>EXP(0.06*K94)</f>
        <v>87.997464362449449</v>
      </c>
      <c r="M94" s="2">
        <f>SUMIF(A:A,A94,L:L)</f>
        <v>2465.2251241693607</v>
      </c>
      <c r="N94" s="3">
        <f>L94/M94</f>
        <v>3.5695508495233085E-2</v>
      </c>
      <c r="O94" s="8">
        <f>1/N94</f>
        <v>28.014729083731748</v>
      </c>
      <c r="P94" s="3" t="str">
        <f>IF(O94&gt;21,"",N94)</f>
        <v/>
      </c>
      <c r="Q94" s="3" t="str">
        <f>IF(ISNUMBER(P94),SUMIF(A:A,A94,P:P),"")</f>
        <v/>
      </c>
      <c r="R94" s="3" t="str">
        <f>IFERROR(P94*(1/Q94),"")</f>
        <v/>
      </c>
      <c r="S94" s="9" t="str">
        <f>IFERROR(1/R94,"")</f>
        <v/>
      </c>
    </row>
    <row r="95" spans="1:19" x14ac:dyDescent="0.25">
      <c r="A95" s="5">
        <v>13</v>
      </c>
      <c r="B95" s="6">
        <v>0.63888888888888895</v>
      </c>
      <c r="C95" s="5" t="s">
        <v>67</v>
      </c>
      <c r="D95" s="5">
        <v>3</v>
      </c>
      <c r="E95" s="5">
        <v>8</v>
      </c>
      <c r="F95" s="5" t="s">
        <v>127</v>
      </c>
      <c r="G95" s="2">
        <v>32.090033333333302</v>
      </c>
      <c r="H95" s="7">
        <f>1+COUNTIFS(A:A,A95,O:O,"&lt;"&amp;O95)</f>
        <v>9</v>
      </c>
      <c r="I95" s="2">
        <f>AVERAGEIF(A:A,A95,G:G)</f>
        <v>47.995233333333317</v>
      </c>
      <c r="J95" s="2">
        <f>G95-I95</f>
        <v>-15.905200000000015</v>
      </c>
      <c r="K95" s="2">
        <f>90+J95</f>
        <v>74.094799999999992</v>
      </c>
      <c r="L95" s="2">
        <f>EXP(0.06*K95)</f>
        <v>85.258515522325283</v>
      </c>
      <c r="M95" s="2">
        <f>SUMIF(A:A,A95,L:L)</f>
        <v>2465.2251241693607</v>
      </c>
      <c r="N95" s="3">
        <f>L95/M95</f>
        <v>3.4584474531936513E-2</v>
      </c>
      <c r="O95" s="8">
        <f>1/N95</f>
        <v>28.9147085081939</v>
      </c>
      <c r="P95" s="3" t="str">
        <f>IF(O95&gt;21,"",N95)</f>
        <v/>
      </c>
      <c r="Q95" s="3" t="str">
        <f>IF(ISNUMBER(P95),SUMIF(A:A,A95,P:P),"")</f>
        <v/>
      </c>
      <c r="R95" s="3" t="str">
        <f>IFERROR(P95*(1/Q95),"")</f>
        <v/>
      </c>
      <c r="S95" s="9" t="str">
        <f>IFERROR(1/R95,"")</f>
        <v/>
      </c>
    </row>
    <row r="96" spans="1:19" x14ac:dyDescent="0.25">
      <c r="A96" s="5">
        <v>14</v>
      </c>
      <c r="B96" s="6">
        <v>0.64930555555555558</v>
      </c>
      <c r="C96" s="5" t="s">
        <v>31</v>
      </c>
      <c r="D96" s="5">
        <v>7</v>
      </c>
      <c r="E96" s="5">
        <v>2</v>
      </c>
      <c r="F96" s="5" t="s">
        <v>131</v>
      </c>
      <c r="G96" s="2">
        <v>72.192133333333302</v>
      </c>
      <c r="H96" s="7">
        <f>1+COUNTIFS(A:A,A96,O:O,"&lt;"&amp;O96)</f>
        <v>1</v>
      </c>
      <c r="I96" s="2">
        <f>AVERAGEIF(A:A,A96,G:G)</f>
        <v>49.948288888888861</v>
      </c>
      <c r="J96" s="2">
        <f>G96-I96</f>
        <v>22.243844444444441</v>
      </c>
      <c r="K96" s="2">
        <f>90+J96</f>
        <v>112.24384444444445</v>
      </c>
      <c r="L96" s="2">
        <f>EXP(0.06*K96)</f>
        <v>841.03280526922595</v>
      </c>
      <c r="M96" s="2">
        <f>SUMIF(A:A,A96,L:L)</f>
        <v>1921.0713420462039</v>
      </c>
      <c r="N96" s="3">
        <f>L96/M96</f>
        <v>0.4377936346566968</v>
      </c>
      <c r="O96" s="8">
        <f>1/N96</f>
        <v>2.2841812233843162</v>
      </c>
      <c r="P96" s="3">
        <f>IF(O96&gt;21,"",N96)</f>
        <v>0.4377936346566968</v>
      </c>
      <c r="Q96" s="3">
        <f>IF(ISNUMBER(P96),SUMIF(A:A,A96,P:P),"")</f>
        <v>0.9727779952174499</v>
      </c>
      <c r="R96" s="3">
        <f>IFERROR(P96*(1/Q96),"")</f>
        <v>0.450044755133297</v>
      </c>
      <c r="S96" s="9">
        <f>IFERROR(1/R96,"")</f>
        <v>2.2220012311971371</v>
      </c>
    </row>
    <row r="97" spans="1:19" x14ac:dyDescent="0.25">
      <c r="A97" s="5">
        <v>14</v>
      </c>
      <c r="B97" s="6">
        <v>0.64930555555555558</v>
      </c>
      <c r="C97" s="5" t="s">
        <v>31</v>
      </c>
      <c r="D97" s="5">
        <v>7</v>
      </c>
      <c r="E97" s="5">
        <v>5</v>
      </c>
      <c r="F97" s="5" t="s">
        <v>25</v>
      </c>
      <c r="G97" s="2">
        <v>61.081066666666594</v>
      </c>
      <c r="H97" s="7">
        <f>1+COUNTIFS(A:A,A97,O:O,"&lt;"&amp;O97)</f>
        <v>2</v>
      </c>
      <c r="I97" s="2">
        <f>AVERAGEIF(A:A,A97,G:G)</f>
        <v>49.948288888888861</v>
      </c>
      <c r="J97" s="2">
        <f>G97-I97</f>
        <v>11.132777777777733</v>
      </c>
      <c r="K97" s="2">
        <f>90+J97</f>
        <v>101.13277777777773</v>
      </c>
      <c r="L97" s="2">
        <f>EXP(0.06*K97)</f>
        <v>431.80179136313177</v>
      </c>
      <c r="M97" s="2">
        <f>SUMIF(A:A,A97,L:L)</f>
        <v>1921.0713420462039</v>
      </c>
      <c r="N97" s="3">
        <f>L97/M97</f>
        <v>0.22477134602570448</v>
      </c>
      <c r="O97" s="8">
        <f>1/N97</f>
        <v>4.448965660799316</v>
      </c>
      <c r="P97" s="3">
        <f>IF(O97&gt;21,"",N97)</f>
        <v>0.22477134602570448</v>
      </c>
      <c r="Q97" s="3">
        <f>IF(ISNUMBER(P97),SUMIF(A:A,A97,P:P),"")</f>
        <v>0.9727779952174499</v>
      </c>
      <c r="R97" s="3">
        <f>IFERROR(P97*(1/Q97),"")</f>
        <v>0.23106129777890402</v>
      </c>
      <c r="S97" s="9">
        <f>IFERROR(1/R97,"")</f>
        <v>4.3278558963036362</v>
      </c>
    </row>
    <row r="98" spans="1:19" x14ac:dyDescent="0.25">
      <c r="A98" s="5">
        <v>14</v>
      </c>
      <c r="B98" s="6">
        <v>0.64930555555555558</v>
      </c>
      <c r="C98" s="5" t="s">
        <v>31</v>
      </c>
      <c r="D98" s="5">
        <v>7</v>
      </c>
      <c r="E98" s="5">
        <v>1</v>
      </c>
      <c r="F98" s="5" t="s">
        <v>130</v>
      </c>
      <c r="G98" s="2">
        <v>55.674866666666603</v>
      </c>
      <c r="H98" s="7">
        <f>1+COUNTIFS(A:A,A98,O:O,"&lt;"&amp;O98)</f>
        <v>3</v>
      </c>
      <c r="I98" s="2">
        <f>AVERAGEIF(A:A,A98,G:G)</f>
        <v>49.948288888888861</v>
      </c>
      <c r="J98" s="2">
        <f>G98-I98</f>
        <v>5.7265777777777416</v>
      </c>
      <c r="K98" s="2">
        <f>90+J98</f>
        <v>95.726577777777749</v>
      </c>
      <c r="L98" s="2">
        <f>EXP(0.06*K98)</f>
        <v>312.18459599037197</v>
      </c>
      <c r="M98" s="2">
        <f>SUMIF(A:A,A98,L:L)</f>
        <v>1921.0713420462039</v>
      </c>
      <c r="N98" s="3">
        <f>L98/M98</f>
        <v>0.1625054672138582</v>
      </c>
      <c r="O98" s="8">
        <f>1/N98</f>
        <v>6.1536391183934374</v>
      </c>
      <c r="P98" s="3">
        <f>IF(O98&gt;21,"",N98)</f>
        <v>0.1625054672138582</v>
      </c>
      <c r="Q98" s="3">
        <f>IF(ISNUMBER(P98),SUMIF(A:A,A98,P:P),"")</f>
        <v>0.9727779952174499</v>
      </c>
      <c r="R98" s="3">
        <f>IFERROR(P98*(1/Q98),"")</f>
        <v>0.16705298435285076</v>
      </c>
      <c r="S98" s="9">
        <f>IFERROR(1/R98,"")</f>
        <v>5.9861247248824441</v>
      </c>
    </row>
    <row r="99" spans="1:19" x14ac:dyDescent="0.25">
      <c r="A99" s="5">
        <v>14</v>
      </c>
      <c r="B99" s="6">
        <v>0.64930555555555558</v>
      </c>
      <c r="C99" s="5" t="s">
        <v>31</v>
      </c>
      <c r="D99" s="5">
        <v>7</v>
      </c>
      <c r="E99" s="5">
        <v>6</v>
      </c>
      <c r="F99" s="5" t="s">
        <v>132</v>
      </c>
      <c r="G99" s="2">
        <v>44.327800000000003</v>
      </c>
      <c r="H99" s="7">
        <f>1+COUNTIFS(A:A,A99,O:O,"&lt;"&amp;O99)</f>
        <v>4</v>
      </c>
      <c r="I99" s="2">
        <f>AVERAGEIF(A:A,A99,G:G)</f>
        <v>49.948288888888861</v>
      </c>
      <c r="J99" s="2">
        <f>G99-I99</f>
        <v>-5.6204888888888576</v>
      </c>
      <c r="K99" s="2">
        <f>90+J99</f>
        <v>84.379511111111142</v>
      </c>
      <c r="L99" s="2">
        <f>EXP(0.06*K99)</f>
        <v>158.02775255214235</v>
      </c>
      <c r="M99" s="2">
        <f>SUMIF(A:A,A99,L:L)</f>
        <v>1921.0713420462039</v>
      </c>
      <c r="N99" s="3">
        <f>L99/M99</f>
        <v>8.2260220686974153E-2</v>
      </c>
      <c r="O99" s="8">
        <f>1/N99</f>
        <v>12.156544094445266</v>
      </c>
      <c r="P99" s="3">
        <f>IF(O99&gt;21,"",N99)</f>
        <v>8.2260220686974153E-2</v>
      </c>
      <c r="Q99" s="3">
        <f>IF(ISNUMBER(P99),SUMIF(A:A,A99,P:P),"")</f>
        <v>0.9727779952174499</v>
      </c>
      <c r="R99" s="3">
        <f>IFERROR(P99*(1/Q99),"")</f>
        <v>8.456217255262452E-2</v>
      </c>
      <c r="S99" s="9">
        <f>IFERROR(1/R99,"")</f>
        <v>11.825618592966997</v>
      </c>
    </row>
    <row r="100" spans="1:19" x14ac:dyDescent="0.25">
      <c r="A100" s="5">
        <v>14</v>
      </c>
      <c r="B100" s="6">
        <v>0.64930555555555558</v>
      </c>
      <c r="C100" s="5" t="s">
        <v>31</v>
      </c>
      <c r="D100" s="5">
        <v>7</v>
      </c>
      <c r="E100" s="5">
        <v>7</v>
      </c>
      <c r="F100" s="5" t="s">
        <v>21</v>
      </c>
      <c r="G100" s="2">
        <v>40.517099999999999</v>
      </c>
      <c r="H100" s="7">
        <f>1+COUNTIFS(A:A,A100,O:O,"&lt;"&amp;O100)</f>
        <v>5</v>
      </c>
      <c r="I100" s="2">
        <f>AVERAGEIF(A:A,A100,G:G)</f>
        <v>49.948288888888861</v>
      </c>
      <c r="J100" s="2">
        <f>G100-I100</f>
        <v>-9.4311888888888618</v>
      </c>
      <c r="K100" s="2">
        <f>90+J100</f>
        <v>80.568811111111131</v>
      </c>
      <c r="L100" s="2">
        <f>EXP(0.06*K100)</f>
        <v>125.72898361053036</v>
      </c>
      <c r="M100" s="2">
        <f>SUMIF(A:A,A100,L:L)</f>
        <v>1921.0713420462039</v>
      </c>
      <c r="N100" s="3">
        <f>L100/M100</f>
        <v>6.5447326634216402E-2</v>
      </c>
      <c r="O100" s="8">
        <f>1/N100</f>
        <v>15.279462912044933</v>
      </c>
      <c r="P100" s="3">
        <f>IF(O100&gt;21,"",N100)</f>
        <v>6.5447326634216402E-2</v>
      </c>
      <c r="Q100" s="3">
        <f>IF(ISNUMBER(P100),SUMIF(A:A,A100,P:P),"")</f>
        <v>0.9727779952174499</v>
      </c>
      <c r="R100" s="3">
        <f>IFERROR(P100*(1/Q100),"")</f>
        <v>6.72787901823238E-2</v>
      </c>
      <c r="S100" s="9">
        <f>IFERROR(1/R100,"")</f>
        <v>14.86352529957845</v>
      </c>
    </row>
    <row r="101" spans="1:19" x14ac:dyDescent="0.25">
      <c r="A101" s="5">
        <v>14</v>
      </c>
      <c r="B101" s="6">
        <v>0.64930555555555558</v>
      </c>
      <c r="C101" s="5" t="s">
        <v>31</v>
      </c>
      <c r="D101" s="5">
        <v>7</v>
      </c>
      <c r="E101" s="5">
        <v>10</v>
      </c>
      <c r="F101" s="5" t="s">
        <v>133</v>
      </c>
      <c r="G101" s="2">
        <v>25.8967666666667</v>
      </c>
      <c r="H101" s="7">
        <f>1+COUNTIFS(A:A,A101,O:O,"&lt;"&amp;O101)</f>
        <v>6</v>
      </c>
      <c r="I101" s="2">
        <f>AVERAGEIF(A:A,A101,G:G)</f>
        <v>49.948288888888861</v>
      </c>
      <c r="J101" s="2">
        <f>G101-I101</f>
        <v>-24.051522222222161</v>
      </c>
      <c r="K101" s="2">
        <f>90+J101</f>
        <v>65.948477777777839</v>
      </c>
      <c r="L101" s="2">
        <f>EXP(0.06*K101)</f>
        <v>52.295413260801524</v>
      </c>
      <c r="M101" s="2">
        <f>SUMIF(A:A,A101,L:L)</f>
        <v>1921.0713420462039</v>
      </c>
      <c r="N101" s="3">
        <f>L101/M101</f>
        <v>2.7222004782550008E-2</v>
      </c>
      <c r="O101" s="8">
        <f>1/N101</f>
        <v>36.734987301193378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9" t="str">
        <f>IFERROR(1/R101,"")</f>
        <v/>
      </c>
    </row>
    <row r="102" spans="1:19" x14ac:dyDescent="0.25">
      <c r="A102" s="5">
        <v>15</v>
      </c>
      <c r="B102" s="6">
        <v>0.65277777777777779</v>
      </c>
      <c r="C102" s="5" t="s">
        <v>20</v>
      </c>
      <c r="D102" s="5">
        <v>5</v>
      </c>
      <c r="E102" s="5">
        <v>5</v>
      </c>
      <c r="F102" s="5" t="s">
        <v>137</v>
      </c>
      <c r="G102" s="2">
        <v>65.283399999999901</v>
      </c>
      <c r="H102" s="7">
        <f>1+COUNTIFS(A:A,A102,O:O,"&lt;"&amp;O102)</f>
        <v>1</v>
      </c>
      <c r="I102" s="2">
        <f>AVERAGEIF(A:A,A102,G:G)</f>
        <v>48.669366666666669</v>
      </c>
      <c r="J102" s="2">
        <f>G102-I102</f>
        <v>16.614033333333232</v>
      </c>
      <c r="K102" s="2">
        <f>90+J102</f>
        <v>106.61403333333323</v>
      </c>
      <c r="L102" s="2">
        <f>EXP(0.06*K102)</f>
        <v>599.9474091752719</v>
      </c>
      <c r="M102" s="2">
        <f>SUMIF(A:A,A102,L:L)</f>
        <v>2578.1602156599015</v>
      </c>
      <c r="N102" s="3">
        <f>L102/M102</f>
        <v>0.23270369526732859</v>
      </c>
      <c r="O102" s="8">
        <f>1/N102</f>
        <v>4.2973103579262295</v>
      </c>
      <c r="P102" s="3">
        <f>IF(O102&gt;21,"",N102)</f>
        <v>0.23270369526732859</v>
      </c>
      <c r="Q102" s="3">
        <f>IF(ISNUMBER(P102),SUMIF(A:A,A102,P:P),"")</f>
        <v>0.89528896610409303</v>
      </c>
      <c r="R102" s="3">
        <f>IFERROR(P102*(1/Q102),"")</f>
        <v>0.25992020909176788</v>
      </c>
      <c r="S102" s="9">
        <f>IFERROR(1/R102,"")</f>
        <v>3.8473345473761844</v>
      </c>
    </row>
    <row r="103" spans="1:19" x14ac:dyDescent="0.25">
      <c r="A103" s="5">
        <v>15</v>
      </c>
      <c r="B103" s="6">
        <v>0.65277777777777779</v>
      </c>
      <c r="C103" s="5" t="s">
        <v>20</v>
      </c>
      <c r="D103" s="5">
        <v>5</v>
      </c>
      <c r="E103" s="5">
        <v>4</v>
      </c>
      <c r="F103" s="5" t="s">
        <v>136</v>
      </c>
      <c r="G103" s="2">
        <v>62.1957666666667</v>
      </c>
      <c r="H103" s="7">
        <f>1+COUNTIFS(A:A,A103,O:O,"&lt;"&amp;O103)</f>
        <v>2</v>
      </c>
      <c r="I103" s="2">
        <f>AVERAGEIF(A:A,A103,G:G)</f>
        <v>48.669366666666669</v>
      </c>
      <c r="J103" s="2">
        <f>G103-I103</f>
        <v>13.526400000000031</v>
      </c>
      <c r="K103" s="2">
        <f>90+J103</f>
        <v>103.52640000000002</v>
      </c>
      <c r="L103" s="2">
        <f>EXP(0.06*K103)</f>
        <v>498.49023477880462</v>
      </c>
      <c r="M103" s="2">
        <f>SUMIF(A:A,A103,L:L)</f>
        <v>2578.1602156599015</v>
      </c>
      <c r="N103" s="3">
        <f>L103/M103</f>
        <v>0.19335114697331249</v>
      </c>
      <c r="O103" s="8">
        <f>1/N103</f>
        <v>5.1719372533022838</v>
      </c>
      <c r="P103" s="3">
        <f>IF(O103&gt;21,"",N103)</f>
        <v>0.19335114697331249</v>
      </c>
      <c r="Q103" s="3">
        <f>IF(ISNUMBER(P103),SUMIF(A:A,A103,P:P),"")</f>
        <v>0.89528896610409303</v>
      </c>
      <c r="R103" s="3">
        <f>IFERROR(P103*(1/Q103),"")</f>
        <v>0.21596507305869334</v>
      </c>
      <c r="S103" s="9">
        <f>IFERROR(1/R103,"")</f>
        <v>4.6303783562642451</v>
      </c>
    </row>
    <row r="104" spans="1:19" x14ac:dyDescent="0.25">
      <c r="A104" s="5">
        <v>15</v>
      </c>
      <c r="B104" s="6">
        <v>0.65277777777777779</v>
      </c>
      <c r="C104" s="5" t="s">
        <v>20</v>
      </c>
      <c r="D104" s="5">
        <v>5</v>
      </c>
      <c r="E104" s="5">
        <v>2</v>
      </c>
      <c r="F104" s="5" t="s">
        <v>135</v>
      </c>
      <c r="G104" s="2">
        <v>61.135166666666699</v>
      </c>
      <c r="H104" s="7">
        <f>1+COUNTIFS(A:A,A104,O:O,"&lt;"&amp;O104)</f>
        <v>3</v>
      </c>
      <c r="I104" s="2">
        <f>AVERAGEIF(A:A,A104,G:G)</f>
        <v>48.669366666666669</v>
      </c>
      <c r="J104" s="2">
        <f>G104-I104</f>
        <v>12.46580000000003</v>
      </c>
      <c r="K104" s="2">
        <f>90+J104</f>
        <v>102.46580000000003</v>
      </c>
      <c r="L104" s="2">
        <f>EXP(0.06*K104)</f>
        <v>467.7565648451922</v>
      </c>
      <c r="M104" s="2">
        <f>SUMIF(A:A,A104,L:L)</f>
        <v>2578.1602156599015</v>
      </c>
      <c r="N104" s="3">
        <f>L104/M104</f>
        <v>0.18143037116313038</v>
      </c>
      <c r="O104" s="8">
        <f>1/N104</f>
        <v>5.5117563481191638</v>
      </c>
      <c r="P104" s="3">
        <f>IF(O104&gt;21,"",N104)</f>
        <v>0.18143037116313038</v>
      </c>
      <c r="Q104" s="3">
        <f>IF(ISNUMBER(P104),SUMIF(A:A,A104,P:P),"")</f>
        <v>0.89528896610409303</v>
      </c>
      <c r="R104" s="3">
        <f>IFERROR(P104*(1/Q104),"")</f>
        <v>0.20265006945482214</v>
      </c>
      <c r="S104" s="9">
        <f>IFERROR(1/R104,"")</f>
        <v>4.9346146423252781</v>
      </c>
    </row>
    <row r="105" spans="1:19" x14ac:dyDescent="0.25">
      <c r="A105" s="5">
        <v>15</v>
      </c>
      <c r="B105" s="6">
        <v>0.65277777777777779</v>
      </c>
      <c r="C105" s="5" t="s">
        <v>20</v>
      </c>
      <c r="D105" s="5">
        <v>5</v>
      </c>
      <c r="E105" s="5">
        <v>1</v>
      </c>
      <c r="F105" s="5" t="s">
        <v>134</v>
      </c>
      <c r="G105" s="2">
        <v>53.751233333333303</v>
      </c>
      <c r="H105" s="7">
        <f>1+COUNTIFS(A:A,A105,O:O,"&lt;"&amp;O105)</f>
        <v>4</v>
      </c>
      <c r="I105" s="2">
        <f>AVERAGEIF(A:A,A105,G:G)</f>
        <v>48.669366666666669</v>
      </c>
      <c r="J105" s="2">
        <f>G105-I105</f>
        <v>5.0818666666666346</v>
      </c>
      <c r="K105" s="2">
        <f>90+J105</f>
        <v>95.081866666666627</v>
      </c>
      <c r="L105" s="2">
        <f>EXP(0.06*K105)</f>
        <v>300.3390490493386</v>
      </c>
      <c r="M105" s="2">
        <f>SUMIF(A:A,A105,L:L)</f>
        <v>2578.1602156599015</v>
      </c>
      <c r="N105" s="3">
        <f>L105/M105</f>
        <v>0.11649355506498821</v>
      </c>
      <c r="O105" s="8">
        <f>1/N105</f>
        <v>8.5841658746025082</v>
      </c>
      <c r="P105" s="3">
        <f>IF(O105&gt;21,"",N105)</f>
        <v>0.11649355506498821</v>
      </c>
      <c r="Q105" s="3">
        <f>IF(ISNUMBER(P105),SUMIF(A:A,A105,P:P),"")</f>
        <v>0.89528896610409303</v>
      </c>
      <c r="R105" s="3">
        <f>IFERROR(P105*(1/Q105),"")</f>
        <v>0.13011838576757773</v>
      </c>
      <c r="S105" s="9">
        <f>IFERROR(1/R105,"")</f>
        <v>7.6853089907389185</v>
      </c>
    </row>
    <row r="106" spans="1:19" x14ac:dyDescent="0.25">
      <c r="A106" s="5">
        <v>15</v>
      </c>
      <c r="B106" s="6">
        <v>0.65277777777777779</v>
      </c>
      <c r="C106" s="5" t="s">
        <v>20</v>
      </c>
      <c r="D106" s="5">
        <v>5</v>
      </c>
      <c r="E106" s="5">
        <v>16</v>
      </c>
      <c r="F106" s="5" t="s">
        <v>141</v>
      </c>
      <c r="G106" s="2">
        <v>52.841999999999999</v>
      </c>
      <c r="H106" s="7">
        <f>1+COUNTIFS(A:A,A106,O:O,"&lt;"&amp;O106)</f>
        <v>5</v>
      </c>
      <c r="I106" s="2">
        <f>AVERAGEIF(A:A,A106,G:G)</f>
        <v>48.669366666666669</v>
      </c>
      <c r="J106" s="2">
        <f>G106-I106</f>
        <v>4.1726333333333301</v>
      </c>
      <c r="K106" s="2">
        <f>90+J106</f>
        <v>94.172633333333323</v>
      </c>
      <c r="L106" s="2">
        <f>EXP(0.06*K106)</f>
        <v>284.39326038882541</v>
      </c>
      <c r="M106" s="2">
        <f>SUMIF(A:A,A106,L:L)</f>
        <v>2578.1602156599015</v>
      </c>
      <c r="N106" s="3">
        <f>L106/M106</f>
        <v>0.11030860637031148</v>
      </c>
      <c r="O106" s="8">
        <f>1/N106</f>
        <v>9.0654757856603698</v>
      </c>
      <c r="P106" s="3">
        <f>IF(O106&gt;21,"",N106)</f>
        <v>0.11030860637031148</v>
      </c>
      <c r="Q106" s="3">
        <f>IF(ISNUMBER(P106),SUMIF(A:A,A106,P:P),"")</f>
        <v>0.89528896610409303</v>
      </c>
      <c r="R106" s="3">
        <f>IFERROR(P106*(1/Q106),"")</f>
        <v>0.12321005903862124</v>
      </c>
      <c r="S106" s="9">
        <f>IFERROR(1/R106,"")</f>
        <v>8.1162204433855631</v>
      </c>
    </row>
    <row r="107" spans="1:19" x14ac:dyDescent="0.25">
      <c r="A107" s="5">
        <v>15</v>
      </c>
      <c r="B107" s="6">
        <v>0.65277777777777779</v>
      </c>
      <c r="C107" s="5" t="s">
        <v>20</v>
      </c>
      <c r="D107" s="5">
        <v>5</v>
      </c>
      <c r="E107" s="5">
        <v>8</v>
      </c>
      <c r="F107" s="5" t="s">
        <v>138</v>
      </c>
      <c r="G107" s="2">
        <v>42.968966666666702</v>
      </c>
      <c r="H107" s="7">
        <f>1+COUNTIFS(A:A,A107,O:O,"&lt;"&amp;O107)</f>
        <v>6</v>
      </c>
      <c r="I107" s="2">
        <f>AVERAGEIF(A:A,A107,G:G)</f>
        <v>48.669366666666669</v>
      </c>
      <c r="J107" s="2">
        <f>G107-I107</f>
        <v>-5.7003999999999664</v>
      </c>
      <c r="K107" s="2">
        <f>90+J107</f>
        <v>84.299600000000027</v>
      </c>
      <c r="L107" s="2">
        <f>EXP(0.06*K107)</f>
        <v>157.2718756914262</v>
      </c>
      <c r="M107" s="2">
        <f>SUMIF(A:A,A107,L:L)</f>
        <v>2578.1602156599015</v>
      </c>
      <c r="N107" s="3">
        <f>L107/M107</f>
        <v>6.100159126502197E-2</v>
      </c>
      <c r="O107" s="8">
        <f>1/N107</f>
        <v>16.393014989649874</v>
      </c>
      <c r="P107" s="3">
        <f>IF(O107&gt;21,"",N107)</f>
        <v>6.100159126502197E-2</v>
      </c>
      <c r="Q107" s="3">
        <f>IF(ISNUMBER(P107),SUMIF(A:A,A107,P:P),"")</f>
        <v>0.89528896610409303</v>
      </c>
      <c r="R107" s="3">
        <f>IFERROR(P107*(1/Q107),"")</f>
        <v>6.8136203588517658E-2</v>
      </c>
      <c r="S107" s="9">
        <f>IFERROR(1/R107,"")</f>
        <v>14.676485441412536</v>
      </c>
    </row>
    <row r="108" spans="1:19" x14ac:dyDescent="0.25">
      <c r="A108" s="5">
        <v>15</v>
      </c>
      <c r="B108" s="6">
        <v>0.65277777777777779</v>
      </c>
      <c r="C108" s="5" t="s">
        <v>20</v>
      </c>
      <c r="D108" s="5">
        <v>5</v>
      </c>
      <c r="E108" s="5">
        <v>15</v>
      </c>
      <c r="F108" s="5" t="s">
        <v>23</v>
      </c>
      <c r="G108" s="2">
        <v>36.159766666666698</v>
      </c>
      <c r="H108" s="7">
        <f>1+COUNTIFS(A:A,A108,O:O,"&lt;"&amp;O108)</f>
        <v>7</v>
      </c>
      <c r="I108" s="2">
        <f>AVERAGEIF(A:A,A108,G:G)</f>
        <v>48.669366666666669</v>
      </c>
      <c r="J108" s="2">
        <f>G108-I108</f>
        <v>-12.509599999999971</v>
      </c>
      <c r="K108" s="2">
        <f>90+J108</f>
        <v>77.490400000000022</v>
      </c>
      <c r="L108" s="2">
        <f>EXP(0.06*K108)</f>
        <v>104.52476197148542</v>
      </c>
      <c r="M108" s="2">
        <f>SUMIF(A:A,A108,L:L)</f>
        <v>2578.1602156599015</v>
      </c>
      <c r="N108" s="3">
        <f>L108/M108</f>
        <v>4.0542384191872824E-2</v>
      </c>
      <c r="O108" s="8">
        <f>1/N108</f>
        <v>24.665544958267681</v>
      </c>
      <c r="P108" s="3" t="str">
        <f>IF(O108&gt;21,"",N108)</f>
        <v/>
      </c>
      <c r="Q108" s="3" t="str">
        <f>IF(ISNUMBER(P108),SUMIF(A:A,A108,P:P),"")</f>
        <v/>
      </c>
      <c r="R108" s="3" t="str">
        <f>IFERROR(P108*(1/Q108),"")</f>
        <v/>
      </c>
      <c r="S108" s="9" t="str">
        <f>IFERROR(1/R108,"")</f>
        <v/>
      </c>
    </row>
    <row r="109" spans="1:19" x14ac:dyDescent="0.25">
      <c r="A109" s="5">
        <v>15</v>
      </c>
      <c r="B109" s="6">
        <v>0.65277777777777779</v>
      </c>
      <c r="C109" s="5" t="s">
        <v>20</v>
      </c>
      <c r="D109" s="5">
        <v>5</v>
      </c>
      <c r="E109" s="5">
        <v>12</v>
      </c>
      <c r="F109" s="5" t="s">
        <v>139</v>
      </c>
      <c r="G109" s="2">
        <v>35.583733333333299</v>
      </c>
      <c r="H109" s="7">
        <f>1+COUNTIFS(A:A,A109,O:O,"&lt;"&amp;O109)</f>
        <v>8</v>
      </c>
      <c r="I109" s="2">
        <f>AVERAGEIF(A:A,A109,G:G)</f>
        <v>48.669366666666669</v>
      </c>
      <c r="J109" s="2">
        <f>G109-I109</f>
        <v>-13.085633333333369</v>
      </c>
      <c r="K109" s="2">
        <f>90+J109</f>
        <v>76.914366666666638</v>
      </c>
      <c r="L109" s="2">
        <f>EXP(0.06*K109)</f>
        <v>100.97389317370511</v>
      </c>
      <c r="M109" s="2">
        <f>SUMIF(A:A,A109,L:L)</f>
        <v>2578.1602156599015</v>
      </c>
      <c r="N109" s="3">
        <f>L109/M109</f>
        <v>3.9165096319609446E-2</v>
      </c>
      <c r="O109" s="8">
        <f>1/N109</f>
        <v>25.532938610425763</v>
      </c>
      <c r="P109" s="3" t="str">
        <f>IF(O109&gt;21,"",N109)</f>
        <v/>
      </c>
      <c r="Q109" s="3" t="str">
        <f>IF(ISNUMBER(P109),SUMIF(A:A,A109,P:P),"")</f>
        <v/>
      </c>
      <c r="R109" s="3" t="str">
        <f>IFERROR(P109*(1/Q109),"")</f>
        <v/>
      </c>
      <c r="S109" s="9" t="str">
        <f>IFERROR(1/R109,"")</f>
        <v/>
      </c>
    </row>
    <row r="110" spans="1:19" x14ac:dyDescent="0.25">
      <c r="A110" s="5">
        <v>15</v>
      </c>
      <c r="B110" s="6">
        <v>0.65277777777777779</v>
      </c>
      <c r="C110" s="5" t="s">
        <v>20</v>
      </c>
      <c r="D110" s="5">
        <v>5</v>
      </c>
      <c r="E110" s="5">
        <v>13</v>
      </c>
      <c r="F110" s="5" t="s">
        <v>140</v>
      </c>
      <c r="G110" s="2">
        <v>28.1042666666667</v>
      </c>
      <c r="H110" s="7">
        <f>1+COUNTIFS(A:A,A110,O:O,"&lt;"&amp;O110)</f>
        <v>9</v>
      </c>
      <c r="I110" s="2">
        <f>AVERAGEIF(A:A,A110,G:G)</f>
        <v>48.669366666666669</v>
      </c>
      <c r="J110" s="2">
        <f>G110-I110</f>
        <v>-20.565099999999969</v>
      </c>
      <c r="K110" s="2">
        <f>90+J110</f>
        <v>69.434900000000027</v>
      </c>
      <c r="L110" s="2">
        <f>EXP(0.06*K110)</f>
        <v>64.463166585851667</v>
      </c>
      <c r="M110" s="2">
        <f>SUMIF(A:A,A110,L:L)</f>
        <v>2578.1602156599015</v>
      </c>
      <c r="N110" s="3">
        <f>L110/M110</f>
        <v>2.5003553384424476E-2</v>
      </c>
      <c r="O110" s="8">
        <f>1/N110</f>
        <v>39.99431539290461</v>
      </c>
      <c r="P110" s="3" t="str">
        <f>IF(O110&gt;21,"",N110)</f>
        <v/>
      </c>
      <c r="Q110" s="3" t="str">
        <f>IF(ISNUMBER(P110),SUMIF(A:A,A110,P:P),"")</f>
        <v/>
      </c>
      <c r="R110" s="3" t="str">
        <f>IFERROR(P110*(1/Q110),"")</f>
        <v/>
      </c>
      <c r="S110" s="9" t="str">
        <f>IFERROR(1/R110,"")</f>
        <v/>
      </c>
    </row>
    <row r="111" spans="1:19" x14ac:dyDescent="0.25">
      <c r="A111" s="5">
        <v>16</v>
      </c>
      <c r="B111" s="6">
        <v>0.65972222222222221</v>
      </c>
      <c r="C111" s="5" t="s">
        <v>36</v>
      </c>
      <c r="D111" s="5">
        <v>5</v>
      </c>
      <c r="E111" s="5">
        <v>4</v>
      </c>
      <c r="F111" s="5" t="s">
        <v>144</v>
      </c>
      <c r="G111" s="2">
        <v>72.626733333333306</v>
      </c>
      <c r="H111" s="7">
        <f>1+COUNTIFS(A:A,A111,O:O,"&lt;"&amp;O111)</f>
        <v>1</v>
      </c>
      <c r="I111" s="2">
        <f>AVERAGEIF(A:A,A111,G:G)</f>
        <v>51.093487878787869</v>
      </c>
      <c r="J111" s="2">
        <f>G111-I111</f>
        <v>21.533245454545437</v>
      </c>
      <c r="K111" s="2">
        <f>90+J111</f>
        <v>111.53324545454544</v>
      </c>
      <c r="L111" s="2">
        <f>EXP(0.06*K111)</f>
        <v>805.92825691463577</v>
      </c>
      <c r="M111" s="2">
        <f>SUMIF(A:A,A111,L:L)</f>
        <v>3571.7231774173733</v>
      </c>
      <c r="N111" s="3">
        <f>L111/M111</f>
        <v>0.22564129885826789</v>
      </c>
      <c r="O111" s="8">
        <f>1/N111</f>
        <v>4.4318128155614378</v>
      </c>
      <c r="P111" s="3">
        <f>IF(O111&gt;21,"",N111)</f>
        <v>0.22564129885826789</v>
      </c>
      <c r="Q111" s="3">
        <f>IF(ISNUMBER(P111),SUMIF(A:A,A111,P:P),"")</f>
        <v>0.91810406666253253</v>
      </c>
      <c r="R111" s="3">
        <f>IFERROR(P111*(1/Q111),"")</f>
        <v>0.24576876091891539</v>
      </c>
      <c r="S111" s="9">
        <f>IFERROR(1/R111,"")</f>
        <v>4.0688653686540839</v>
      </c>
    </row>
    <row r="112" spans="1:19" x14ac:dyDescent="0.25">
      <c r="A112" s="5">
        <v>16</v>
      </c>
      <c r="B112" s="6">
        <v>0.65972222222222221</v>
      </c>
      <c r="C112" s="5" t="s">
        <v>36</v>
      </c>
      <c r="D112" s="5">
        <v>5</v>
      </c>
      <c r="E112" s="5">
        <v>3</v>
      </c>
      <c r="F112" s="5" t="s">
        <v>143</v>
      </c>
      <c r="G112" s="2">
        <v>64.897099999999995</v>
      </c>
      <c r="H112" s="7">
        <f>1+COUNTIFS(A:A,A112,O:O,"&lt;"&amp;O112)</f>
        <v>2</v>
      </c>
      <c r="I112" s="2">
        <f>AVERAGEIF(A:A,A112,G:G)</f>
        <v>51.093487878787869</v>
      </c>
      <c r="J112" s="2">
        <f>G112-I112</f>
        <v>13.803612121212126</v>
      </c>
      <c r="K112" s="2">
        <f>90+J112</f>
        <v>103.80361212121213</v>
      </c>
      <c r="L112" s="2">
        <f>EXP(0.06*K112)</f>
        <v>506.85082385712241</v>
      </c>
      <c r="M112" s="2">
        <f>SUMIF(A:A,A112,L:L)</f>
        <v>3571.7231774173733</v>
      </c>
      <c r="N112" s="3">
        <f>L112/M112</f>
        <v>0.14190652485661387</v>
      </c>
      <c r="O112" s="8">
        <f>1/N112</f>
        <v>7.0468923188023007</v>
      </c>
      <c r="P112" s="3">
        <f>IF(O112&gt;21,"",N112)</f>
        <v>0.14190652485661387</v>
      </c>
      <c r="Q112" s="3">
        <f>IF(ISNUMBER(P112),SUMIF(A:A,A112,P:P),"")</f>
        <v>0.91810406666253253</v>
      </c>
      <c r="R112" s="3">
        <f>IFERROR(P112*(1/Q112),"")</f>
        <v>0.15456474925818453</v>
      </c>
      <c r="S112" s="9">
        <f>IFERROR(1/R112,"")</f>
        <v>6.469780495225355</v>
      </c>
    </row>
    <row r="113" spans="1:19" x14ac:dyDescent="0.25">
      <c r="A113" s="5">
        <v>16</v>
      </c>
      <c r="B113" s="6">
        <v>0.65972222222222221</v>
      </c>
      <c r="C113" s="5" t="s">
        <v>36</v>
      </c>
      <c r="D113" s="5">
        <v>5</v>
      </c>
      <c r="E113" s="5">
        <v>1</v>
      </c>
      <c r="F113" s="5" t="s">
        <v>26</v>
      </c>
      <c r="G113" s="2">
        <v>64.84729999999999</v>
      </c>
      <c r="H113" s="7">
        <f>1+COUNTIFS(A:A,A113,O:O,"&lt;"&amp;O113)</f>
        <v>3</v>
      </c>
      <c r="I113" s="2">
        <f>AVERAGEIF(A:A,A113,G:G)</f>
        <v>51.093487878787869</v>
      </c>
      <c r="J113" s="2">
        <f>G113-I113</f>
        <v>13.753812121212121</v>
      </c>
      <c r="K113" s="2">
        <f>90+J113</f>
        <v>103.75381212121212</v>
      </c>
      <c r="L113" s="2">
        <f>EXP(0.06*K113)</f>
        <v>505.33861396212245</v>
      </c>
      <c r="M113" s="2">
        <f>SUMIF(A:A,A113,L:L)</f>
        <v>3571.7231774173733</v>
      </c>
      <c r="N113" s="3">
        <f>L113/M113</f>
        <v>0.14148314101081053</v>
      </c>
      <c r="O113" s="8">
        <f>1/N113</f>
        <v>7.0679799222409931</v>
      </c>
      <c r="P113" s="3">
        <f>IF(O113&gt;21,"",N113)</f>
        <v>0.14148314101081053</v>
      </c>
      <c r="Q113" s="3">
        <f>IF(ISNUMBER(P113),SUMIF(A:A,A113,P:P),"")</f>
        <v>0.91810406666253253</v>
      </c>
      <c r="R113" s="3">
        <f>IFERROR(P113*(1/Q113),"")</f>
        <v>0.15410359908885524</v>
      </c>
      <c r="S113" s="9">
        <f>IFERROR(1/R113,"")</f>
        <v>6.4891411096985854</v>
      </c>
    </row>
    <row r="114" spans="1:19" x14ac:dyDescent="0.25">
      <c r="A114" s="5">
        <v>16</v>
      </c>
      <c r="B114" s="6">
        <v>0.65972222222222221</v>
      </c>
      <c r="C114" s="5" t="s">
        <v>36</v>
      </c>
      <c r="D114" s="5">
        <v>5</v>
      </c>
      <c r="E114" s="5">
        <v>7</v>
      </c>
      <c r="F114" s="5" t="s">
        <v>147</v>
      </c>
      <c r="G114" s="2">
        <v>62.596499999999999</v>
      </c>
      <c r="H114" s="7">
        <f>1+COUNTIFS(A:A,A114,O:O,"&lt;"&amp;O114)</f>
        <v>4</v>
      </c>
      <c r="I114" s="2">
        <f>AVERAGEIF(A:A,A114,G:G)</f>
        <v>51.093487878787869</v>
      </c>
      <c r="J114" s="2">
        <f>G114-I114</f>
        <v>11.50301212121213</v>
      </c>
      <c r="K114" s="2">
        <f>90+J114</f>
        <v>101.50301212121212</v>
      </c>
      <c r="L114" s="2">
        <f>EXP(0.06*K114)</f>
        <v>441.50119524309463</v>
      </c>
      <c r="M114" s="2">
        <f>SUMIF(A:A,A114,L:L)</f>
        <v>3571.7231774173733</v>
      </c>
      <c r="N114" s="3">
        <f>L114/M114</f>
        <v>0.12361013810771682</v>
      </c>
      <c r="O114" s="8">
        <f>1/N114</f>
        <v>8.0899513204052589</v>
      </c>
      <c r="P114" s="3">
        <f>IF(O114&gt;21,"",N114)</f>
        <v>0.12361013810771682</v>
      </c>
      <c r="Q114" s="3">
        <f>IF(ISNUMBER(P114),SUMIF(A:A,A114,P:P),"")</f>
        <v>0.91810406666253253</v>
      </c>
      <c r="R114" s="3">
        <f>IFERROR(P114*(1/Q114),"")</f>
        <v>0.13463630387463713</v>
      </c>
      <c r="S114" s="9">
        <f>IFERROR(1/R114,"")</f>
        <v>7.4274172063659911</v>
      </c>
    </row>
    <row r="115" spans="1:19" x14ac:dyDescent="0.25">
      <c r="A115" s="5">
        <v>16</v>
      </c>
      <c r="B115" s="6">
        <v>0.65972222222222221</v>
      </c>
      <c r="C115" s="5" t="s">
        <v>36</v>
      </c>
      <c r="D115" s="5">
        <v>5</v>
      </c>
      <c r="E115" s="5">
        <v>2</v>
      </c>
      <c r="F115" s="5" t="s">
        <v>142</v>
      </c>
      <c r="G115" s="2">
        <v>61.400799999999997</v>
      </c>
      <c r="H115" s="7">
        <f>1+COUNTIFS(A:A,A115,O:O,"&lt;"&amp;O115)</f>
        <v>5</v>
      </c>
      <c r="I115" s="2">
        <f>AVERAGEIF(A:A,A115,G:G)</f>
        <v>51.093487878787869</v>
      </c>
      <c r="J115" s="2">
        <f>G115-I115</f>
        <v>10.307312121212128</v>
      </c>
      <c r="K115" s="2">
        <f>90+J115</f>
        <v>100.30731212121214</v>
      </c>
      <c r="L115" s="2">
        <f>EXP(0.06*K115)</f>
        <v>410.93651065541133</v>
      </c>
      <c r="M115" s="2">
        <f>SUMIF(A:A,A115,L:L)</f>
        <v>3571.7231774173733</v>
      </c>
      <c r="N115" s="3">
        <f>L115/M115</f>
        <v>0.11505273232080365</v>
      </c>
      <c r="O115" s="8">
        <f>1/N115</f>
        <v>8.6916666803851435</v>
      </c>
      <c r="P115" s="3">
        <f>IF(O115&gt;21,"",N115)</f>
        <v>0.11505273232080365</v>
      </c>
      <c r="Q115" s="3">
        <f>IF(ISNUMBER(P115),SUMIF(A:A,A115,P:P),"")</f>
        <v>0.91810406666253253</v>
      </c>
      <c r="R115" s="3">
        <f>IFERROR(P115*(1/Q115),"")</f>
        <v>0.12531556769924818</v>
      </c>
      <c r="S115" s="9">
        <f>IFERROR(1/R115,"")</f>
        <v>7.979854525336834</v>
      </c>
    </row>
    <row r="116" spans="1:19" x14ac:dyDescent="0.25">
      <c r="A116" s="5">
        <v>16</v>
      </c>
      <c r="B116" s="6">
        <v>0.65972222222222221</v>
      </c>
      <c r="C116" s="5" t="s">
        <v>36</v>
      </c>
      <c r="D116" s="5">
        <v>5</v>
      </c>
      <c r="E116" s="5">
        <v>9</v>
      </c>
      <c r="F116" s="5" t="s">
        <v>149</v>
      </c>
      <c r="G116" s="2">
        <v>58.059233333333303</v>
      </c>
      <c r="H116" s="7">
        <f>1+COUNTIFS(A:A,A116,O:O,"&lt;"&amp;O116)</f>
        <v>6</v>
      </c>
      <c r="I116" s="2">
        <f>AVERAGEIF(A:A,A116,G:G)</f>
        <v>51.093487878787869</v>
      </c>
      <c r="J116" s="2">
        <f>G116-I116</f>
        <v>6.9657454545454343</v>
      </c>
      <c r="K116" s="2">
        <f>90+J116</f>
        <v>96.965745454545441</v>
      </c>
      <c r="L116" s="2">
        <f>EXP(0.06*K116)</f>
        <v>336.28019538063006</v>
      </c>
      <c r="M116" s="2">
        <f>SUMIF(A:A,A116,L:L)</f>
        <v>3571.7231774173733</v>
      </c>
      <c r="N116" s="3">
        <f>L116/M116</f>
        <v>9.4150688246726372E-2</v>
      </c>
      <c r="O116" s="8">
        <f>1/N116</f>
        <v>10.621271268665103</v>
      </c>
      <c r="P116" s="3">
        <f>IF(O116&gt;21,"",N116)</f>
        <v>9.4150688246726372E-2</v>
      </c>
      <c r="Q116" s="3">
        <f>IF(ISNUMBER(P116),SUMIF(A:A,A116,P:P),"")</f>
        <v>0.91810406666253253</v>
      </c>
      <c r="R116" s="3">
        <f>IFERROR(P116*(1/Q116),"")</f>
        <v>0.10254903737544749</v>
      </c>
      <c r="S116" s="9">
        <f>IFERROR(1/R116,"")</f>
        <v>9.7514323448873466</v>
      </c>
    </row>
    <row r="117" spans="1:19" x14ac:dyDescent="0.25">
      <c r="A117" s="5">
        <v>16</v>
      </c>
      <c r="B117" s="6">
        <v>0.65972222222222221</v>
      </c>
      <c r="C117" s="5" t="s">
        <v>36</v>
      </c>
      <c r="D117" s="5">
        <v>5</v>
      </c>
      <c r="E117" s="5">
        <v>6</v>
      </c>
      <c r="F117" s="5" t="s">
        <v>146</v>
      </c>
      <c r="G117" s="2">
        <v>54.546666666666695</v>
      </c>
      <c r="H117" s="7">
        <f>1+COUNTIFS(A:A,A117,O:O,"&lt;"&amp;O117)</f>
        <v>7</v>
      </c>
      <c r="I117" s="2">
        <f>AVERAGEIF(A:A,A117,G:G)</f>
        <v>51.093487878787869</v>
      </c>
      <c r="J117" s="2">
        <f>G117-I117</f>
        <v>3.4531787878788265</v>
      </c>
      <c r="K117" s="2">
        <f>90+J117</f>
        <v>93.453178787878826</v>
      </c>
      <c r="L117" s="2">
        <f>EXP(0.06*K117)</f>
        <v>272.37797816669575</v>
      </c>
      <c r="M117" s="2">
        <f>SUMIF(A:A,A117,L:L)</f>
        <v>3571.7231774173733</v>
      </c>
      <c r="N117" s="3">
        <f>L117/M117</f>
        <v>7.6259543261593329E-2</v>
      </c>
      <c r="O117" s="8">
        <f>1/N117</f>
        <v>13.113112893552183</v>
      </c>
      <c r="P117" s="3">
        <f>IF(O117&gt;21,"",N117)</f>
        <v>7.6259543261593329E-2</v>
      </c>
      <c r="Q117" s="3">
        <f>IF(ISNUMBER(P117),SUMIF(A:A,A117,P:P),"")</f>
        <v>0.91810406666253253</v>
      </c>
      <c r="R117" s="3">
        <f>IFERROR(P117*(1/Q117),"")</f>
        <v>8.3061981784712052E-2</v>
      </c>
      <c r="S117" s="9">
        <f>IFERROR(1/R117,"")</f>
        <v>12.039202274175148</v>
      </c>
    </row>
    <row r="118" spans="1:19" x14ac:dyDescent="0.25">
      <c r="A118" s="5">
        <v>16</v>
      </c>
      <c r="B118" s="6">
        <v>0.65972222222222221</v>
      </c>
      <c r="C118" s="5" t="s">
        <v>36</v>
      </c>
      <c r="D118" s="5">
        <v>5</v>
      </c>
      <c r="E118" s="5">
        <v>8</v>
      </c>
      <c r="F118" s="5" t="s">
        <v>148</v>
      </c>
      <c r="G118" s="2">
        <v>40.616600000000005</v>
      </c>
      <c r="H118" s="7">
        <f>1+COUNTIFS(A:A,A118,O:O,"&lt;"&amp;O118)</f>
        <v>8</v>
      </c>
      <c r="I118" s="2">
        <f>AVERAGEIF(A:A,A118,G:G)</f>
        <v>51.093487878787869</v>
      </c>
      <c r="J118" s="2">
        <f>G118-I118</f>
        <v>-10.476887878787863</v>
      </c>
      <c r="K118" s="2">
        <f>90+J118</f>
        <v>79.523112121212137</v>
      </c>
      <c r="L118" s="2">
        <f>EXP(0.06*K118)</f>
        <v>118.08287722199404</v>
      </c>
      <c r="M118" s="2">
        <f>SUMIF(A:A,A118,L:L)</f>
        <v>3571.7231774173733</v>
      </c>
      <c r="N118" s="3">
        <f>L118/M118</f>
        <v>3.3060478473972026E-2</v>
      </c>
      <c r="O118" s="8">
        <f>1/N118</f>
        <v>30.247596107457539</v>
      </c>
      <c r="P118" s="3" t="str">
        <f>IF(O118&gt;21,"",N118)</f>
        <v/>
      </c>
      <c r="Q118" s="3" t="str">
        <f>IF(ISNUMBER(P118),SUMIF(A:A,A118,P:P),"")</f>
        <v/>
      </c>
      <c r="R118" s="3" t="str">
        <f>IFERROR(P118*(1/Q118),"")</f>
        <v/>
      </c>
      <c r="S118" s="9" t="str">
        <f>IFERROR(1/R118,"")</f>
        <v/>
      </c>
    </row>
    <row r="119" spans="1:19" x14ac:dyDescent="0.25">
      <c r="A119" s="5">
        <v>16</v>
      </c>
      <c r="B119" s="6">
        <v>0.65972222222222221</v>
      </c>
      <c r="C119" s="5" t="s">
        <v>36</v>
      </c>
      <c r="D119" s="5">
        <v>5</v>
      </c>
      <c r="E119" s="5">
        <v>5</v>
      </c>
      <c r="F119" s="5" t="s">
        <v>145</v>
      </c>
      <c r="G119" s="2">
        <v>36.564233333333299</v>
      </c>
      <c r="H119" s="7">
        <f>1+COUNTIFS(A:A,A119,O:O,"&lt;"&amp;O119)</f>
        <v>9</v>
      </c>
      <c r="I119" s="2">
        <f>AVERAGEIF(A:A,A119,G:G)</f>
        <v>51.093487878787869</v>
      </c>
      <c r="J119" s="2">
        <f>G119-I119</f>
        <v>-14.52925454545457</v>
      </c>
      <c r="K119" s="2">
        <f>90+J119</f>
        <v>75.470745454545437</v>
      </c>
      <c r="L119" s="2">
        <f>EXP(0.06*K119)</f>
        <v>92.595887319798635</v>
      </c>
      <c r="M119" s="2">
        <f>SUMIF(A:A,A119,L:L)</f>
        <v>3571.7231774173733</v>
      </c>
      <c r="N119" s="3">
        <f>L119/M119</f>
        <v>2.5924709928598799E-2</v>
      </c>
      <c r="O119" s="8">
        <f>1/N119</f>
        <v>38.573237762512115</v>
      </c>
      <c r="P119" s="3" t="str">
        <f>IF(O119&gt;21,"",N119)</f>
        <v/>
      </c>
      <c r="Q119" s="3" t="str">
        <f>IF(ISNUMBER(P119),SUMIF(A:A,A119,P:P),"")</f>
        <v/>
      </c>
      <c r="R119" s="3" t="str">
        <f>IFERROR(P119*(1/Q119),"")</f>
        <v/>
      </c>
      <c r="S119" s="9" t="str">
        <f>IFERROR(1/R119,"")</f>
        <v/>
      </c>
    </row>
    <row r="120" spans="1:19" x14ac:dyDescent="0.25">
      <c r="A120" s="5">
        <v>16</v>
      </c>
      <c r="B120" s="6">
        <v>0.65972222222222221</v>
      </c>
      <c r="C120" s="5" t="s">
        <v>36</v>
      </c>
      <c r="D120" s="5">
        <v>5</v>
      </c>
      <c r="E120" s="5">
        <v>10</v>
      </c>
      <c r="F120" s="5" t="s">
        <v>150</v>
      </c>
      <c r="G120" s="2">
        <v>23.651733333333301</v>
      </c>
      <c r="H120" s="7">
        <f>1+COUNTIFS(A:A,A120,O:O,"&lt;"&amp;O120)</f>
        <v>10</v>
      </c>
      <c r="I120" s="2">
        <f>AVERAGEIF(A:A,A120,G:G)</f>
        <v>51.093487878787869</v>
      </c>
      <c r="J120" s="2">
        <f>G120-I120</f>
        <v>-27.441754545454568</v>
      </c>
      <c r="K120" s="2">
        <f>90+J120</f>
        <v>62.558245454545428</v>
      </c>
      <c r="L120" s="2">
        <f>EXP(0.06*K120)</f>
        <v>42.669941545247134</v>
      </c>
      <c r="M120" s="2">
        <f>SUMIF(A:A,A120,L:L)</f>
        <v>3571.7231774173733</v>
      </c>
      <c r="N120" s="3">
        <f>L120/M120</f>
        <v>1.1946598161647212E-2</v>
      </c>
      <c r="O120" s="8">
        <f>1/N120</f>
        <v>83.705837131975542</v>
      </c>
      <c r="P120" s="3" t="str">
        <f>IF(O120&gt;21,"",N120)</f>
        <v/>
      </c>
      <c r="Q120" s="3" t="str">
        <f>IF(ISNUMBER(P120),SUMIF(A:A,A120,P:P),"")</f>
        <v/>
      </c>
      <c r="R120" s="3" t="str">
        <f>IFERROR(P120*(1/Q120),"")</f>
        <v/>
      </c>
      <c r="S120" s="9" t="str">
        <f>IFERROR(1/R120,"")</f>
        <v/>
      </c>
    </row>
    <row r="121" spans="1:19" x14ac:dyDescent="0.25">
      <c r="A121" s="5">
        <v>16</v>
      </c>
      <c r="B121" s="6">
        <v>0.65972222222222221</v>
      </c>
      <c r="C121" s="5" t="s">
        <v>36</v>
      </c>
      <c r="D121" s="5">
        <v>5</v>
      </c>
      <c r="E121" s="5">
        <v>11</v>
      </c>
      <c r="F121" s="5" t="s">
        <v>151</v>
      </c>
      <c r="G121" s="2">
        <v>22.2214666666667</v>
      </c>
      <c r="H121" s="7">
        <f>1+COUNTIFS(A:A,A121,O:O,"&lt;"&amp;O121)</f>
        <v>11</v>
      </c>
      <c r="I121" s="2">
        <f>AVERAGEIF(A:A,A121,G:G)</f>
        <v>51.093487878787869</v>
      </c>
      <c r="J121" s="2">
        <f>G121-I121</f>
        <v>-28.872021212121169</v>
      </c>
      <c r="K121" s="2">
        <f>90+J121</f>
        <v>61.127978787878831</v>
      </c>
      <c r="L121" s="2">
        <f>EXP(0.06*K121)</f>
        <v>39.160897150620691</v>
      </c>
      <c r="M121" s="2">
        <f>SUMIF(A:A,A121,L:L)</f>
        <v>3571.7231774173733</v>
      </c>
      <c r="N121" s="3">
        <f>L121/M121</f>
        <v>1.0964146773249374E-2</v>
      </c>
      <c r="O121" s="8">
        <f>1/N121</f>
        <v>91.206367506847641</v>
      </c>
      <c r="P121" s="3" t="str">
        <f>IF(O121&gt;21,"",N121)</f>
        <v/>
      </c>
      <c r="Q121" s="3" t="str">
        <f>IF(ISNUMBER(P121),SUMIF(A:A,A121,P:P),"")</f>
        <v/>
      </c>
      <c r="R121" s="3" t="str">
        <f>IFERROR(P121*(1/Q121),"")</f>
        <v/>
      </c>
      <c r="S121" s="9" t="str">
        <f>IFERROR(1/R121,"")</f>
        <v/>
      </c>
    </row>
    <row r="122" spans="1:19" x14ac:dyDescent="0.25">
      <c r="A122" s="5">
        <v>17</v>
      </c>
      <c r="B122" s="6">
        <v>0.66597222222222219</v>
      </c>
      <c r="C122" s="5" t="s">
        <v>152</v>
      </c>
      <c r="D122" s="5">
        <v>1</v>
      </c>
      <c r="E122" s="5">
        <v>7</v>
      </c>
      <c r="F122" s="5" t="s">
        <v>159</v>
      </c>
      <c r="G122" s="2">
        <v>73.836766666666705</v>
      </c>
      <c r="H122" s="7">
        <f>1+COUNTIFS(A:A,A122,O:O,"&lt;"&amp;O122)</f>
        <v>1</v>
      </c>
      <c r="I122" s="2">
        <f>AVERAGEIF(A:A,A122,G:G)</f>
        <v>51.129209523809507</v>
      </c>
      <c r="J122" s="2">
        <f>G122-I122</f>
        <v>22.707557142857198</v>
      </c>
      <c r="K122" s="2">
        <f>90+J122</f>
        <v>112.7075571428572</v>
      </c>
      <c r="L122" s="2">
        <f>EXP(0.06*K122)</f>
        <v>864.76122518000966</v>
      </c>
      <c r="M122" s="2">
        <f>SUMIF(A:A,A122,L:L)</f>
        <v>2332.0352116798576</v>
      </c>
      <c r="N122" s="3">
        <f>L122/M122</f>
        <v>0.37081825387923184</v>
      </c>
      <c r="O122" s="8">
        <f>1/N122</f>
        <v>2.6967388728540862</v>
      </c>
      <c r="P122" s="3">
        <f>IF(O122&gt;21,"",N122)</f>
        <v>0.37081825387923184</v>
      </c>
      <c r="Q122" s="3">
        <f>IF(ISNUMBER(P122),SUMIF(A:A,A122,P:P),"")</f>
        <v>0.93300164375166539</v>
      </c>
      <c r="R122" s="3">
        <f>IFERROR(P122*(1/Q122),"")</f>
        <v>0.3974465172302864</v>
      </c>
      <c r="S122" s="9">
        <f>IFERROR(1/R122,"")</f>
        <v>2.5160618011418761</v>
      </c>
    </row>
    <row r="123" spans="1:19" x14ac:dyDescent="0.25">
      <c r="A123" s="5">
        <v>17</v>
      </c>
      <c r="B123" s="6">
        <v>0.66597222222222219</v>
      </c>
      <c r="C123" s="5" t="s">
        <v>152</v>
      </c>
      <c r="D123" s="5">
        <v>1</v>
      </c>
      <c r="E123" s="5">
        <v>5</v>
      </c>
      <c r="F123" s="5" t="s">
        <v>157</v>
      </c>
      <c r="G123" s="2">
        <v>69.482200000000006</v>
      </c>
      <c r="H123" s="7">
        <f>1+COUNTIFS(A:A,A123,O:O,"&lt;"&amp;O123)</f>
        <v>2</v>
      </c>
      <c r="I123" s="2">
        <f>AVERAGEIF(A:A,A123,G:G)</f>
        <v>51.129209523809507</v>
      </c>
      <c r="J123" s="2">
        <f>G123-I123</f>
        <v>18.352990476190499</v>
      </c>
      <c r="K123" s="2">
        <f>90+J123</f>
        <v>108.3529904761905</v>
      </c>
      <c r="L123" s="2">
        <f>EXP(0.06*K123)</f>
        <v>665.92658289557028</v>
      </c>
      <c r="M123" s="2">
        <f>SUMIF(A:A,A123,L:L)</f>
        <v>2332.0352116798576</v>
      </c>
      <c r="N123" s="3">
        <f>L123/M123</f>
        <v>0.28555597255149373</v>
      </c>
      <c r="O123" s="8">
        <f>1/N123</f>
        <v>3.5019404114185426</v>
      </c>
      <c r="P123" s="3">
        <f>IF(O123&gt;21,"",N123)</f>
        <v>0.28555597255149373</v>
      </c>
      <c r="Q123" s="3">
        <f>IF(ISNUMBER(P123),SUMIF(A:A,A123,P:P),"")</f>
        <v>0.93300164375166539</v>
      </c>
      <c r="R123" s="3">
        <f>IFERROR(P123*(1/Q123),"")</f>
        <v>0.30606159642254543</v>
      </c>
      <c r="S123" s="9">
        <f>IFERROR(1/R123,"")</f>
        <v>3.2673161601738836</v>
      </c>
    </row>
    <row r="124" spans="1:19" x14ac:dyDescent="0.25">
      <c r="A124" s="5">
        <v>17</v>
      </c>
      <c r="B124" s="6">
        <v>0.66597222222222219</v>
      </c>
      <c r="C124" s="5" t="s">
        <v>152</v>
      </c>
      <c r="D124" s="5">
        <v>1</v>
      </c>
      <c r="E124" s="5">
        <v>6</v>
      </c>
      <c r="F124" s="5" t="s">
        <v>158</v>
      </c>
      <c r="G124" s="2">
        <v>57.334333333333298</v>
      </c>
      <c r="H124" s="7">
        <f>1+COUNTIFS(A:A,A124,O:O,"&lt;"&amp;O124)</f>
        <v>3</v>
      </c>
      <c r="I124" s="2">
        <f>AVERAGEIF(A:A,A124,G:G)</f>
        <v>51.129209523809507</v>
      </c>
      <c r="J124" s="2">
        <f>G124-I124</f>
        <v>6.2051238095237906</v>
      </c>
      <c r="K124" s="2">
        <f>90+J124</f>
        <v>96.205123809523798</v>
      </c>
      <c r="L124" s="2">
        <f>EXP(0.06*K124)</f>
        <v>321.27820453434515</v>
      </c>
      <c r="M124" s="2">
        <f>SUMIF(A:A,A124,L:L)</f>
        <v>2332.0352116798576</v>
      </c>
      <c r="N124" s="3">
        <f>L124/M124</f>
        <v>0.1377673042522011</v>
      </c>
      <c r="O124" s="8">
        <f>1/N124</f>
        <v>7.2586162981702032</v>
      </c>
      <c r="P124" s="3">
        <f>IF(O124&gt;21,"",N124)</f>
        <v>0.1377673042522011</v>
      </c>
      <c r="Q124" s="3">
        <f>IF(ISNUMBER(P124),SUMIF(A:A,A124,P:P),"")</f>
        <v>0.93300164375166539</v>
      </c>
      <c r="R124" s="3">
        <f>IFERROR(P124*(1/Q124),"")</f>
        <v>0.14766030175276976</v>
      </c>
      <c r="S124" s="9">
        <f>IFERROR(1/R124,"")</f>
        <v>6.7723009375554275</v>
      </c>
    </row>
    <row r="125" spans="1:19" x14ac:dyDescent="0.25">
      <c r="A125" s="5">
        <v>17</v>
      </c>
      <c r="B125" s="6">
        <v>0.66597222222222219</v>
      </c>
      <c r="C125" s="5" t="s">
        <v>152</v>
      </c>
      <c r="D125" s="5">
        <v>1</v>
      </c>
      <c r="E125" s="5">
        <v>1</v>
      </c>
      <c r="F125" s="5" t="s">
        <v>153</v>
      </c>
      <c r="G125" s="2">
        <v>50.2231666666666</v>
      </c>
      <c r="H125" s="7">
        <f>1+COUNTIFS(A:A,A125,O:O,"&lt;"&amp;O125)</f>
        <v>4</v>
      </c>
      <c r="I125" s="2">
        <f>AVERAGEIF(A:A,A125,G:G)</f>
        <v>51.129209523809507</v>
      </c>
      <c r="J125" s="2">
        <f>G125-I125</f>
        <v>-0.90604285714290711</v>
      </c>
      <c r="K125" s="2">
        <f>90+J125</f>
        <v>89.093957142857093</v>
      </c>
      <c r="L125" s="2">
        <f>EXP(0.06*K125)</f>
        <v>209.69150536420386</v>
      </c>
      <c r="M125" s="2">
        <f>SUMIF(A:A,A125,L:L)</f>
        <v>2332.0352116798576</v>
      </c>
      <c r="N125" s="3">
        <f>L125/M125</f>
        <v>8.991781269595614E-2</v>
      </c>
      <c r="O125" s="8">
        <f>1/N125</f>
        <v>11.121266966105514</v>
      </c>
      <c r="P125" s="3">
        <f>IF(O125&gt;21,"",N125)</f>
        <v>8.991781269595614E-2</v>
      </c>
      <c r="Q125" s="3">
        <f>IF(ISNUMBER(P125),SUMIF(A:A,A125,P:P),"")</f>
        <v>0.93300164375166539</v>
      </c>
      <c r="R125" s="3">
        <f>IFERROR(P125*(1/Q125),"")</f>
        <v>9.6374763429558669E-2</v>
      </c>
      <c r="S125" s="9">
        <f>IFERROR(1/R125,"")</f>
        <v>10.376160359977543</v>
      </c>
    </row>
    <row r="126" spans="1:19" x14ac:dyDescent="0.25">
      <c r="A126" s="5">
        <v>17</v>
      </c>
      <c r="B126" s="6">
        <v>0.66597222222222219</v>
      </c>
      <c r="C126" s="5" t="s">
        <v>152</v>
      </c>
      <c r="D126" s="5">
        <v>1</v>
      </c>
      <c r="E126" s="5">
        <v>3</v>
      </c>
      <c r="F126" s="5" t="s">
        <v>155</v>
      </c>
      <c r="G126" s="2">
        <v>40.085599999999999</v>
      </c>
      <c r="H126" s="7">
        <f>1+COUNTIFS(A:A,A126,O:O,"&lt;"&amp;O126)</f>
        <v>5</v>
      </c>
      <c r="I126" s="2">
        <f>AVERAGEIF(A:A,A126,G:G)</f>
        <v>51.129209523809507</v>
      </c>
      <c r="J126" s="2">
        <f>G126-I126</f>
        <v>-11.043609523809508</v>
      </c>
      <c r="K126" s="2">
        <f>90+J126</f>
        <v>78.956390476190492</v>
      </c>
      <c r="L126" s="2">
        <f>EXP(0.06*K126)</f>
        <v>114.13516780994149</v>
      </c>
      <c r="M126" s="2">
        <f>SUMIF(A:A,A126,L:L)</f>
        <v>2332.0352116798576</v>
      </c>
      <c r="N126" s="3">
        <f>L126/M126</f>
        <v>4.8942300372782709E-2</v>
      </c>
      <c r="O126" s="8">
        <f>1/N126</f>
        <v>20.432223095016386</v>
      </c>
      <c r="P126" s="3">
        <f>IF(O126&gt;21,"",N126)</f>
        <v>4.8942300372782709E-2</v>
      </c>
      <c r="Q126" s="3">
        <f>IF(ISNUMBER(P126),SUMIF(A:A,A126,P:P),"")</f>
        <v>0.93300164375166539</v>
      </c>
      <c r="R126" s="3">
        <f>IFERROR(P126*(1/Q126),"")</f>
        <v>5.2456821164839823E-2</v>
      </c>
      <c r="S126" s="9">
        <f>IFERROR(1/R126,"")</f>
        <v>19.063297733151032</v>
      </c>
    </row>
    <row r="127" spans="1:19" x14ac:dyDescent="0.25">
      <c r="A127" s="5">
        <v>17</v>
      </c>
      <c r="B127" s="6">
        <v>0.66597222222222219</v>
      </c>
      <c r="C127" s="5" t="s">
        <v>152</v>
      </c>
      <c r="D127" s="5">
        <v>1</v>
      </c>
      <c r="E127" s="5">
        <v>4</v>
      </c>
      <c r="F127" s="5" t="s">
        <v>156</v>
      </c>
      <c r="G127" s="2">
        <v>36.620100000000001</v>
      </c>
      <c r="H127" s="7">
        <f>1+COUNTIFS(A:A,A127,O:O,"&lt;"&amp;O127)</f>
        <v>6</v>
      </c>
      <c r="I127" s="2">
        <f>AVERAGEIF(A:A,A127,G:G)</f>
        <v>51.129209523809507</v>
      </c>
      <c r="J127" s="2">
        <f>G127-I127</f>
        <v>-14.509109523809506</v>
      </c>
      <c r="K127" s="2">
        <f>90+J127</f>
        <v>75.490890476190486</v>
      </c>
      <c r="L127" s="2">
        <f>EXP(0.06*K127)</f>
        <v>92.707875755706354</v>
      </c>
      <c r="M127" s="2">
        <f>SUMIF(A:A,A127,L:L)</f>
        <v>2332.0352116798576</v>
      </c>
      <c r="N127" s="3">
        <f>L127/M127</f>
        <v>3.9754063442689266E-2</v>
      </c>
      <c r="O127" s="8">
        <f>1/N127</f>
        <v>25.154661269825464</v>
      </c>
      <c r="P127" s="3" t="str">
        <f>IF(O127&gt;21,"",N127)</f>
        <v/>
      </c>
      <c r="Q127" s="3" t="str">
        <f>IF(ISNUMBER(P127),SUMIF(A:A,A127,P:P),"")</f>
        <v/>
      </c>
      <c r="R127" s="3" t="str">
        <f>IFERROR(P127*(1/Q127),"")</f>
        <v/>
      </c>
      <c r="S127" s="9" t="str">
        <f>IFERROR(1/R127,"")</f>
        <v/>
      </c>
    </row>
    <row r="128" spans="1:19" x14ac:dyDescent="0.25">
      <c r="A128" s="5">
        <v>17</v>
      </c>
      <c r="B128" s="6">
        <v>0.66597222222222219</v>
      </c>
      <c r="C128" s="5" t="s">
        <v>152</v>
      </c>
      <c r="D128" s="5">
        <v>1</v>
      </c>
      <c r="E128" s="5">
        <v>2</v>
      </c>
      <c r="F128" s="5" t="s">
        <v>154</v>
      </c>
      <c r="G128" s="2">
        <v>30.322300000000002</v>
      </c>
      <c r="H128" s="7">
        <f>1+COUNTIFS(A:A,A128,O:O,"&lt;"&amp;O128)</f>
        <v>7</v>
      </c>
      <c r="I128" s="2">
        <f>AVERAGEIF(A:A,A128,G:G)</f>
        <v>51.129209523809507</v>
      </c>
      <c r="J128" s="2">
        <f>G128-I128</f>
        <v>-20.806909523809505</v>
      </c>
      <c r="K128" s="2">
        <f>90+J128</f>
        <v>69.193090476190491</v>
      </c>
      <c r="L128" s="2">
        <f>EXP(0.06*K128)</f>
        <v>63.534650140080977</v>
      </c>
      <c r="M128" s="2">
        <f>SUMIF(A:A,A128,L:L)</f>
        <v>2332.0352116798576</v>
      </c>
      <c r="N128" s="3">
        <f>L128/M128</f>
        <v>2.7244292805645266E-2</v>
      </c>
      <c r="O128" s="8">
        <f>1/N128</f>
        <v>36.704935126552115</v>
      </c>
      <c r="P128" s="3" t="str">
        <f>IF(O128&gt;21,"",N128)</f>
        <v/>
      </c>
      <c r="Q128" s="3" t="str">
        <f>IF(ISNUMBER(P128),SUMIF(A:A,A128,P:P),"")</f>
        <v/>
      </c>
      <c r="R128" s="3" t="str">
        <f>IFERROR(P128*(1/Q128),"")</f>
        <v/>
      </c>
      <c r="S128" s="9" t="str">
        <f>IFERROR(1/R128,"")</f>
        <v/>
      </c>
    </row>
    <row r="129" spans="1:19" x14ac:dyDescent="0.25">
      <c r="A129" s="5">
        <v>18</v>
      </c>
      <c r="B129" s="6">
        <v>0.67708333333333337</v>
      </c>
      <c r="C129" s="5" t="s">
        <v>31</v>
      </c>
      <c r="D129" s="5">
        <v>8</v>
      </c>
      <c r="E129" s="5">
        <v>6</v>
      </c>
      <c r="F129" s="5" t="s">
        <v>165</v>
      </c>
      <c r="G129" s="2">
        <v>73.648733333333411</v>
      </c>
      <c r="H129" s="7">
        <f>1+COUNTIFS(A:A,A129,O:O,"&lt;"&amp;O129)</f>
        <v>1</v>
      </c>
      <c r="I129" s="2">
        <f>AVERAGEIF(A:A,A129,G:G)</f>
        <v>49.830621212121223</v>
      </c>
      <c r="J129" s="2">
        <f>G129-I129</f>
        <v>23.818112121212188</v>
      </c>
      <c r="K129" s="2">
        <f>90+J129</f>
        <v>113.81811212121218</v>
      </c>
      <c r="L129" s="2">
        <f>EXP(0.06*K129)</f>
        <v>924.34624666066702</v>
      </c>
      <c r="M129" s="2">
        <f>SUMIF(A:A,A129,L:L)</f>
        <v>3147.2069902136</v>
      </c>
      <c r="N129" s="3">
        <f>L129/M129</f>
        <v>0.29370367107564538</v>
      </c>
      <c r="O129" s="8">
        <f>1/N129</f>
        <v>3.4047923076264279</v>
      </c>
      <c r="P129" s="3">
        <f>IF(O129&gt;21,"",N129)</f>
        <v>0.29370367107564538</v>
      </c>
      <c r="Q129" s="3">
        <f>IF(ISNUMBER(P129),SUMIF(A:A,A129,P:P),"")</f>
        <v>0.81156400470572854</v>
      </c>
      <c r="R129" s="3">
        <f>IFERROR(P129*(1/Q129),"")</f>
        <v>0.36189834612261018</v>
      </c>
      <c r="S129" s="9">
        <f>IFERROR(1/R129,"")</f>
        <v>2.7632068803685628</v>
      </c>
    </row>
    <row r="130" spans="1:19" x14ac:dyDescent="0.25">
      <c r="A130" s="5">
        <v>18</v>
      </c>
      <c r="B130" s="6">
        <v>0.67708333333333337</v>
      </c>
      <c r="C130" s="5" t="s">
        <v>31</v>
      </c>
      <c r="D130" s="5">
        <v>8</v>
      </c>
      <c r="E130" s="5">
        <v>9</v>
      </c>
      <c r="F130" s="5" t="s">
        <v>167</v>
      </c>
      <c r="G130" s="2">
        <v>61.711000000000006</v>
      </c>
      <c r="H130" s="7">
        <f>1+COUNTIFS(A:A,A130,O:O,"&lt;"&amp;O130)</f>
        <v>2</v>
      </c>
      <c r="I130" s="2">
        <f>AVERAGEIF(A:A,A130,G:G)</f>
        <v>49.830621212121223</v>
      </c>
      <c r="J130" s="2">
        <f>G130-I130</f>
        <v>11.880378787878783</v>
      </c>
      <c r="K130" s="2">
        <f>90+J130</f>
        <v>101.88037878787878</v>
      </c>
      <c r="L130" s="2">
        <f>EXP(0.06*K130)</f>
        <v>451.61169433215622</v>
      </c>
      <c r="M130" s="2">
        <f>SUMIF(A:A,A130,L:L)</f>
        <v>3147.2069902136</v>
      </c>
      <c r="N130" s="3">
        <f>L130/M130</f>
        <v>0.14349602543984738</v>
      </c>
      <c r="O130" s="8">
        <f>1/N130</f>
        <v>6.968834132755779</v>
      </c>
      <c r="P130" s="3">
        <f>IF(O130&gt;21,"",N130)</f>
        <v>0.14349602543984738</v>
      </c>
      <c r="Q130" s="3">
        <f>IF(ISNUMBER(P130),SUMIF(A:A,A130,P:P),"")</f>
        <v>0.81156400470572854</v>
      </c>
      <c r="R130" s="3">
        <f>IFERROR(P130*(1/Q130),"")</f>
        <v>0.17681418176238453</v>
      </c>
      <c r="S130" s="9">
        <f>IFERROR(1/R130,"")</f>
        <v>5.6556549369092526</v>
      </c>
    </row>
    <row r="131" spans="1:19" x14ac:dyDescent="0.25">
      <c r="A131" s="5">
        <v>18</v>
      </c>
      <c r="B131" s="6">
        <v>0.67708333333333337</v>
      </c>
      <c r="C131" s="5" t="s">
        <v>31</v>
      </c>
      <c r="D131" s="5">
        <v>8</v>
      </c>
      <c r="E131" s="5">
        <v>2</v>
      </c>
      <c r="F131" s="5" t="s">
        <v>161</v>
      </c>
      <c r="G131" s="2">
        <v>57.583633333333296</v>
      </c>
      <c r="H131" s="7">
        <f>1+COUNTIFS(A:A,A131,O:O,"&lt;"&amp;O131)</f>
        <v>3</v>
      </c>
      <c r="I131" s="2">
        <f>AVERAGEIF(A:A,A131,G:G)</f>
        <v>49.830621212121223</v>
      </c>
      <c r="J131" s="2">
        <f>G131-I131</f>
        <v>7.7530121212120733</v>
      </c>
      <c r="K131" s="2">
        <f>90+J131</f>
        <v>97.753012121212066</v>
      </c>
      <c r="L131" s="2">
        <f>EXP(0.06*K131)</f>
        <v>352.54586500325991</v>
      </c>
      <c r="M131" s="2">
        <f>SUMIF(A:A,A131,L:L)</f>
        <v>3147.2069902136</v>
      </c>
      <c r="N131" s="3">
        <f>L131/M131</f>
        <v>0.1120186457705258</v>
      </c>
      <c r="O131" s="8">
        <f>1/N131</f>
        <v>8.9270852465806083</v>
      </c>
      <c r="P131" s="3">
        <f>IF(O131&gt;21,"",N131)</f>
        <v>0.1120186457705258</v>
      </c>
      <c r="Q131" s="3">
        <f>IF(ISNUMBER(P131),SUMIF(A:A,A131,P:P),"")</f>
        <v>0.81156400470572854</v>
      </c>
      <c r="R131" s="3">
        <f>IFERROR(P131*(1/Q131),"")</f>
        <v>0.13802811007018914</v>
      </c>
      <c r="S131" s="9">
        <f>IFERROR(1/R131,"")</f>
        <v>7.2449010530643836</v>
      </c>
    </row>
    <row r="132" spans="1:19" x14ac:dyDescent="0.25">
      <c r="A132" s="5">
        <v>18</v>
      </c>
      <c r="B132" s="6">
        <v>0.67708333333333337</v>
      </c>
      <c r="C132" s="5" t="s">
        <v>31</v>
      </c>
      <c r="D132" s="5">
        <v>8</v>
      </c>
      <c r="E132" s="5">
        <v>11</v>
      </c>
      <c r="F132" s="5" t="s">
        <v>169</v>
      </c>
      <c r="G132" s="2">
        <v>55.817066666666705</v>
      </c>
      <c r="H132" s="7">
        <f>1+COUNTIFS(A:A,A132,O:O,"&lt;"&amp;O132)</f>
        <v>4</v>
      </c>
      <c r="I132" s="2">
        <f>AVERAGEIF(A:A,A132,G:G)</f>
        <v>49.830621212121223</v>
      </c>
      <c r="J132" s="2">
        <f>G132-I132</f>
        <v>5.9864454545454819</v>
      </c>
      <c r="K132" s="2">
        <f>90+J132</f>
        <v>95.986445454545475</v>
      </c>
      <c r="L132" s="2">
        <f>EXP(0.06*K132)</f>
        <v>317.09034309753167</v>
      </c>
      <c r="M132" s="2">
        <f>SUMIF(A:A,A132,L:L)</f>
        <v>3147.2069902136</v>
      </c>
      <c r="N132" s="3">
        <f>L132/M132</f>
        <v>0.10075293556589707</v>
      </c>
      <c r="O132" s="8">
        <f>1/N132</f>
        <v>9.9252691187936044</v>
      </c>
      <c r="P132" s="3">
        <f>IF(O132&gt;21,"",N132)</f>
        <v>0.10075293556589707</v>
      </c>
      <c r="Q132" s="3">
        <f>IF(ISNUMBER(P132),SUMIF(A:A,A132,P:P),"")</f>
        <v>0.81156400470572854</v>
      </c>
      <c r="R132" s="3">
        <f>IFERROR(P132*(1/Q132),"")</f>
        <v>0.12414662920200592</v>
      </c>
      <c r="S132" s="9">
        <f>IFERROR(1/R132,"")</f>
        <v>8.054991153830235</v>
      </c>
    </row>
    <row r="133" spans="1:19" x14ac:dyDescent="0.25">
      <c r="A133" s="5">
        <v>18</v>
      </c>
      <c r="B133" s="6">
        <v>0.67708333333333337</v>
      </c>
      <c r="C133" s="5" t="s">
        <v>31</v>
      </c>
      <c r="D133" s="5">
        <v>8</v>
      </c>
      <c r="E133" s="5">
        <v>5</v>
      </c>
      <c r="F133" s="5" t="s">
        <v>164</v>
      </c>
      <c r="G133" s="2">
        <v>53.5315333333333</v>
      </c>
      <c r="H133" s="7">
        <f>1+COUNTIFS(A:A,A133,O:O,"&lt;"&amp;O133)</f>
        <v>5</v>
      </c>
      <c r="I133" s="2">
        <f>AVERAGEIF(A:A,A133,G:G)</f>
        <v>49.830621212121223</v>
      </c>
      <c r="J133" s="2">
        <f>G133-I133</f>
        <v>3.7009121212120775</v>
      </c>
      <c r="K133" s="2">
        <f>90+J133</f>
        <v>93.70091212121207</v>
      </c>
      <c r="L133" s="2">
        <f>EXP(0.06*K133)</f>
        <v>276.45684346312669</v>
      </c>
      <c r="M133" s="2">
        <f>SUMIF(A:A,A133,L:L)</f>
        <v>3147.2069902136</v>
      </c>
      <c r="N133" s="3">
        <f>L133/M133</f>
        <v>8.7841964104294151E-2</v>
      </c>
      <c r="O133" s="8">
        <f>1/N133</f>
        <v>11.384080606539113</v>
      </c>
      <c r="P133" s="3">
        <f>IF(O133&gt;21,"",N133)</f>
        <v>8.7841964104294151E-2</v>
      </c>
      <c r="Q133" s="3">
        <f>IF(ISNUMBER(P133),SUMIF(A:A,A133,P:P),"")</f>
        <v>0.81156400470572854</v>
      </c>
      <c r="R133" s="3">
        <f>IFERROR(P133*(1/Q133),"")</f>
        <v>0.10823787599617046</v>
      </c>
      <c r="S133" s="9">
        <f>IFERROR(1/R133,"")</f>
        <v>9.2389100469357022</v>
      </c>
    </row>
    <row r="134" spans="1:19" x14ac:dyDescent="0.25">
      <c r="A134" s="5">
        <v>18</v>
      </c>
      <c r="B134" s="6">
        <v>0.67708333333333337</v>
      </c>
      <c r="C134" s="5" t="s">
        <v>31</v>
      </c>
      <c r="D134" s="5">
        <v>8</v>
      </c>
      <c r="E134" s="5">
        <v>1</v>
      </c>
      <c r="F134" s="5" t="s">
        <v>160</v>
      </c>
      <c r="G134" s="2">
        <v>50.617400000000004</v>
      </c>
      <c r="H134" s="7">
        <f>1+COUNTIFS(A:A,A134,O:O,"&lt;"&amp;O134)</f>
        <v>6</v>
      </c>
      <c r="I134" s="2">
        <f>AVERAGEIF(A:A,A134,G:G)</f>
        <v>49.830621212121223</v>
      </c>
      <c r="J134" s="2">
        <f>G134-I134</f>
        <v>0.78677878787878086</v>
      </c>
      <c r="K134" s="2">
        <f>90+J134</f>
        <v>90.786778787878774</v>
      </c>
      <c r="L134" s="2">
        <f>EXP(0.06*K134)</f>
        <v>232.10891605887048</v>
      </c>
      <c r="M134" s="2">
        <f>SUMIF(A:A,A134,L:L)</f>
        <v>3147.2069902136</v>
      </c>
      <c r="N134" s="3">
        <f>L134/M134</f>
        <v>7.3750762749518847E-2</v>
      </c>
      <c r="O134" s="8">
        <f>1/N134</f>
        <v>13.559181799872626</v>
      </c>
      <c r="P134" s="3">
        <f>IF(O134&gt;21,"",N134)</f>
        <v>7.3750762749518847E-2</v>
      </c>
      <c r="Q134" s="3">
        <f>IF(ISNUMBER(P134),SUMIF(A:A,A134,P:P),"")</f>
        <v>0.81156400470572854</v>
      </c>
      <c r="R134" s="3">
        <f>IFERROR(P134*(1/Q134),"")</f>
        <v>9.0874856846639873E-2</v>
      </c>
      <c r="S134" s="9">
        <f>IFERROR(1/R134,"")</f>
        <v>11.004143882037656</v>
      </c>
    </row>
    <row r="135" spans="1:19" x14ac:dyDescent="0.25">
      <c r="A135" s="5">
        <v>18</v>
      </c>
      <c r="B135" s="6">
        <v>0.67708333333333337</v>
      </c>
      <c r="C135" s="5" t="s">
        <v>31</v>
      </c>
      <c r="D135" s="5">
        <v>8</v>
      </c>
      <c r="E135" s="5">
        <v>3</v>
      </c>
      <c r="F135" s="5" t="s">
        <v>162</v>
      </c>
      <c r="G135" s="2">
        <v>43.183333333333401</v>
      </c>
      <c r="H135" s="7">
        <f>1+COUNTIFS(A:A,A135,O:O,"&lt;"&amp;O135)</f>
        <v>7</v>
      </c>
      <c r="I135" s="2">
        <f>AVERAGEIF(A:A,A135,G:G)</f>
        <v>49.830621212121223</v>
      </c>
      <c r="J135" s="2">
        <f>G135-I135</f>
        <v>-6.6472878787878216</v>
      </c>
      <c r="K135" s="2">
        <f>90+J135</f>
        <v>83.352712121212178</v>
      </c>
      <c r="L135" s="2">
        <f>EXP(0.06*K135)</f>
        <v>148.58582349164183</v>
      </c>
      <c r="M135" s="2">
        <f>SUMIF(A:A,A135,L:L)</f>
        <v>3147.2069902136</v>
      </c>
      <c r="N135" s="3">
        <f>L135/M135</f>
        <v>4.7211964117287807E-2</v>
      </c>
      <c r="O135" s="8">
        <f>1/N135</f>
        <v>21.181071762143141</v>
      </c>
      <c r="P135" s="3" t="str">
        <f>IF(O135&gt;21,"",N135)</f>
        <v/>
      </c>
      <c r="Q135" s="3" t="str">
        <f>IF(ISNUMBER(P135),SUMIF(A:A,A135,P:P),"")</f>
        <v/>
      </c>
      <c r="R135" s="3" t="str">
        <f>IFERROR(P135*(1/Q135),"")</f>
        <v/>
      </c>
      <c r="S135" s="9" t="str">
        <f>IFERROR(1/R135,"")</f>
        <v/>
      </c>
    </row>
    <row r="136" spans="1:19" x14ac:dyDescent="0.25">
      <c r="A136" s="5">
        <v>18</v>
      </c>
      <c r="B136" s="6">
        <v>0.67708333333333337</v>
      </c>
      <c r="C136" s="5" t="s">
        <v>31</v>
      </c>
      <c r="D136" s="5">
        <v>8</v>
      </c>
      <c r="E136" s="5">
        <v>4</v>
      </c>
      <c r="F136" s="5" t="s">
        <v>163</v>
      </c>
      <c r="G136" s="2">
        <v>43.129933333333298</v>
      </c>
      <c r="H136" s="7">
        <f>1+COUNTIFS(A:A,A136,O:O,"&lt;"&amp;O136)</f>
        <v>8</v>
      </c>
      <c r="I136" s="2">
        <f>AVERAGEIF(A:A,A136,G:G)</f>
        <v>49.830621212121223</v>
      </c>
      <c r="J136" s="2">
        <f>G136-I136</f>
        <v>-6.7006878787879245</v>
      </c>
      <c r="K136" s="2">
        <f>90+J136</f>
        <v>83.299312121212068</v>
      </c>
      <c r="L136" s="2">
        <f>EXP(0.06*K136)</f>
        <v>148.11051636180548</v>
      </c>
      <c r="M136" s="2">
        <f>SUMIF(A:A,A136,L:L)</f>
        <v>3147.2069902136</v>
      </c>
      <c r="N136" s="3">
        <f>L136/M136</f>
        <v>4.7060939055601575E-2</v>
      </c>
      <c r="O136" s="8">
        <f>1/N136</f>
        <v>21.249044750648082</v>
      </c>
      <c r="P136" s="3" t="str">
        <f>IF(O136&gt;21,"",N136)</f>
        <v/>
      </c>
      <c r="Q136" s="3" t="str">
        <f>IF(ISNUMBER(P136),SUMIF(A:A,A136,P:P),"")</f>
        <v/>
      </c>
      <c r="R136" s="3" t="str">
        <f>IFERROR(P136*(1/Q136),"")</f>
        <v/>
      </c>
      <c r="S136" s="9" t="str">
        <f>IFERROR(1/R136,"")</f>
        <v/>
      </c>
    </row>
    <row r="137" spans="1:19" x14ac:dyDescent="0.25">
      <c r="A137" s="5">
        <v>18</v>
      </c>
      <c r="B137" s="6">
        <v>0.67708333333333337</v>
      </c>
      <c r="C137" s="5" t="s">
        <v>31</v>
      </c>
      <c r="D137" s="5">
        <v>8</v>
      </c>
      <c r="E137" s="5">
        <v>10</v>
      </c>
      <c r="F137" s="5" t="s">
        <v>168</v>
      </c>
      <c r="G137" s="2">
        <v>38.387799999999999</v>
      </c>
      <c r="H137" s="7">
        <f>1+COUNTIFS(A:A,A137,O:O,"&lt;"&amp;O137)</f>
        <v>9</v>
      </c>
      <c r="I137" s="2">
        <f>AVERAGEIF(A:A,A137,G:G)</f>
        <v>49.830621212121223</v>
      </c>
      <c r="J137" s="2">
        <f>G137-I137</f>
        <v>-11.442821212121224</v>
      </c>
      <c r="K137" s="2">
        <f>90+J137</f>
        <v>78.557178787878769</v>
      </c>
      <c r="L137" s="2">
        <f>EXP(0.06*K137)</f>
        <v>111.43380386322407</v>
      </c>
      <c r="M137" s="2">
        <f>SUMIF(A:A,A137,L:L)</f>
        <v>3147.2069902136</v>
      </c>
      <c r="N137" s="3">
        <f>L137/M137</f>
        <v>3.5407205248886756E-2</v>
      </c>
      <c r="O137" s="8">
        <f>1/N137</f>
        <v>28.242839076700108</v>
      </c>
      <c r="P137" s="3" t="str">
        <f>IF(O137&gt;21,"",N137)</f>
        <v/>
      </c>
      <c r="Q137" s="3" t="str">
        <f>IF(ISNUMBER(P137),SUMIF(A:A,A137,P:P),"")</f>
        <v/>
      </c>
      <c r="R137" s="3" t="str">
        <f>IFERROR(P137*(1/Q137),"")</f>
        <v/>
      </c>
      <c r="S137" s="9" t="str">
        <f>IFERROR(1/R137,"")</f>
        <v/>
      </c>
    </row>
    <row r="138" spans="1:19" x14ac:dyDescent="0.25">
      <c r="A138" s="5">
        <v>18</v>
      </c>
      <c r="B138" s="6">
        <v>0.67708333333333337</v>
      </c>
      <c r="C138" s="5" t="s">
        <v>31</v>
      </c>
      <c r="D138" s="5">
        <v>8</v>
      </c>
      <c r="E138" s="5">
        <v>12</v>
      </c>
      <c r="F138" s="5" t="s">
        <v>170</v>
      </c>
      <c r="G138" s="2">
        <v>35.931966666666696</v>
      </c>
      <c r="H138" s="7">
        <f>1+COUNTIFS(A:A,A138,O:O,"&lt;"&amp;O138)</f>
        <v>10</v>
      </c>
      <c r="I138" s="2">
        <f>AVERAGEIF(A:A,A138,G:G)</f>
        <v>49.830621212121223</v>
      </c>
      <c r="J138" s="2">
        <f>G138-I138</f>
        <v>-13.898654545454526</v>
      </c>
      <c r="K138" s="2">
        <f>90+J138</f>
        <v>76.101345454545481</v>
      </c>
      <c r="L138" s="2">
        <f>EXP(0.06*K138)</f>
        <v>96.166467601169145</v>
      </c>
      <c r="M138" s="2">
        <f>SUMIF(A:A,A138,L:L)</f>
        <v>3147.2069902136</v>
      </c>
      <c r="N138" s="3">
        <f>L138/M138</f>
        <v>3.0556130531040272E-2</v>
      </c>
      <c r="O138" s="8">
        <f>1/N138</f>
        <v>32.726656897350132</v>
      </c>
      <c r="P138" s="3" t="str">
        <f>IF(O138&gt;21,"",N138)</f>
        <v/>
      </c>
      <c r="Q138" s="3" t="str">
        <f>IF(ISNUMBER(P138),SUMIF(A:A,A138,P:P),"")</f>
        <v/>
      </c>
      <c r="R138" s="3" t="str">
        <f>IFERROR(P138*(1/Q138),"")</f>
        <v/>
      </c>
      <c r="S138" s="9" t="str">
        <f>IFERROR(1/R138,"")</f>
        <v/>
      </c>
    </row>
    <row r="139" spans="1:19" x14ac:dyDescent="0.25">
      <c r="A139" s="5">
        <v>18</v>
      </c>
      <c r="B139" s="6">
        <v>0.67708333333333337</v>
      </c>
      <c r="C139" s="5" t="s">
        <v>31</v>
      </c>
      <c r="D139" s="5">
        <v>8</v>
      </c>
      <c r="E139" s="5">
        <v>7</v>
      </c>
      <c r="F139" s="5" t="s">
        <v>166</v>
      </c>
      <c r="G139" s="2">
        <v>34.594433333333399</v>
      </c>
      <c r="H139" s="7">
        <f>1+COUNTIFS(A:A,A139,O:O,"&lt;"&amp;O139)</f>
        <v>11</v>
      </c>
      <c r="I139" s="2">
        <f>AVERAGEIF(A:A,A139,G:G)</f>
        <v>49.830621212121223</v>
      </c>
      <c r="J139" s="2">
        <f>G139-I139</f>
        <v>-15.236187878787824</v>
      </c>
      <c r="K139" s="2">
        <f>90+J139</f>
        <v>74.763812121212169</v>
      </c>
      <c r="L139" s="2">
        <f>EXP(0.06*K139)</f>
        <v>88.750470280147894</v>
      </c>
      <c r="M139" s="2">
        <f>SUMIF(A:A,A139,L:L)</f>
        <v>3147.2069902136</v>
      </c>
      <c r="N139" s="3">
        <f>L139/M139</f>
        <v>2.8199756341455134E-2</v>
      </c>
      <c r="O139" s="8">
        <f>1/N139</f>
        <v>35.461299306687522</v>
      </c>
      <c r="P139" s="3" t="str">
        <f>IF(O139&gt;21,"",N139)</f>
        <v/>
      </c>
      <c r="Q139" s="3" t="str">
        <f>IF(ISNUMBER(P139),SUMIF(A:A,A139,P:P),"")</f>
        <v/>
      </c>
      <c r="R139" s="3" t="str">
        <f>IFERROR(P139*(1/Q139),"")</f>
        <v/>
      </c>
      <c r="S139" s="9" t="str">
        <f>IFERROR(1/R139,"")</f>
        <v/>
      </c>
    </row>
    <row r="140" spans="1:19" x14ac:dyDescent="0.25">
      <c r="A140" s="5">
        <v>19</v>
      </c>
      <c r="B140" s="6">
        <v>0.68055555555555547</v>
      </c>
      <c r="C140" s="5" t="s">
        <v>20</v>
      </c>
      <c r="D140" s="5">
        <v>6</v>
      </c>
      <c r="E140" s="5">
        <v>8</v>
      </c>
      <c r="F140" s="5" t="s">
        <v>177</v>
      </c>
      <c r="G140" s="2">
        <v>70.485033333333305</v>
      </c>
      <c r="H140" s="7">
        <f>1+COUNTIFS(A:A,A140,O:O,"&lt;"&amp;O140)</f>
        <v>1</v>
      </c>
      <c r="I140" s="2">
        <f>AVERAGEIF(A:A,A140,G:G)</f>
        <v>48.960303703703701</v>
      </c>
      <c r="J140" s="2">
        <f>G140-I140</f>
        <v>21.524729629629604</v>
      </c>
      <c r="K140" s="2">
        <f>90+J140</f>
        <v>111.5247296296296</v>
      </c>
      <c r="L140" s="2">
        <f>EXP(0.06*K140)</f>
        <v>805.51657346248214</v>
      </c>
      <c r="M140" s="2">
        <f>SUMIF(A:A,A140,L:L)</f>
        <v>2832.7770154561495</v>
      </c>
      <c r="N140" s="3">
        <f>L140/M140</f>
        <v>0.28435579965081487</v>
      </c>
      <c r="O140" s="8">
        <f>1/N140</f>
        <v>3.5167209574342659</v>
      </c>
      <c r="P140" s="3">
        <f>IF(O140&gt;21,"",N140)</f>
        <v>0.28435579965081487</v>
      </c>
      <c r="Q140" s="3">
        <f>IF(ISNUMBER(P140),SUMIF(A:A,A140,P:P),"")</f>
        <v>0.90708509621140787</v>
      </c>
      <c r="R140" s="3">
        <f>IFERROR(P140*(1/Q140),"")</f>
        <v>0.31348304678191086</v>
      </c>
      <c r="S140" s="9">
        <f>IFERROR(1/R140,"")</f>
        <v>3.1899651680229355</v>
      </c>
    </row>
    <row r="141" spans="1:19" x14ac:dyDescent="0.25">
      <c r="A141" s="5">
        <v>19</v>
      </c>
      <c r="B141" s="6">
        <v>0.68055555555555547</v>
      </c>
      <c r="C141" s="5" t="s">
        <v>20</v>
      </c>
      <c r="D141" s="5">
        <v>6</v>
      </c>
      <c r="E141" s="5">
        <v>5</v>
      </c>
      <c r="F141" s="5" t="s">
        <v>174</v>
      </c>
      <c r="G141" s="2">
        <v>67.763599999999897</v>
      </c>
      <c r="H141" s="7">
        <f>1+COUNTIFS(A:A,A141,O:O,"&lt;"&amp;O141)</f>
        <v>2</v>
      </c>
      <c r="I141" s="2">
        <f>AVERAGEIF(A:A,A141,G:G)</f>
        <v>48.960303703703701</v>
      </c>
      <c r="J141" s="2">
        <f>G141-I141</f>
        <v>18.803296296296196</v>
      </c>
      <c r="K141" s="2">
        <f>90+J141</f>
        <v>108.8032962962962</v>
      </c>
      <c r="L141" s="2">
        <f>EXP(0.06*K141)</f>
        <v>684.16408402399429</v>
      </c>
      <c r="M141" s="2">
        <f>SUMIF(A:A,A141,L:L)</f>
        <v>2832.7770154561495</v>
      </c>
      <c r="N141" s="3">
        <f>L141/M141</f>
        <v>0.24151709798938284</v>
      </c>
      <c r="O141" s="8">
        <f>1/N141</f>
        <v>4.1404936061460971</v>
      </c>
      <c r="P141" s="3">
        <f>IF(O141&gt;21,"",N141)</f>
        <v>0.24151709798938284</v>
      </c>
      <c r="Q141" s="3">
        <f>IF(ISNUMBER(P141),SUMIF(A:A,A141,P:P),"")</f>
        <v>0.90708509621140787</v>
      </c>
      <c r="R141" s="3">
        <f>IFERROR(P141*(1/Q141),"")</f>
        <v>0.26625627407849528</v>
      </c>
      <c r="S141" s="9">
        <f>IFERROR(1/R141,"")</f>
        <v>3.7557800410937507</v>
      </c>
    </row>
    <row r="142" spans="1:19" x14ac:dyDescent="0.25">
      <c r="A142" s="5">
        <v>19</v>
      </c>
      <c r="B142" s="6">
        <v>0.68055555555555547</v>
      </c>
      <c r="C142" s="5" t="s">
        <v>20</v>
      </c>
      <c r="D142" s="5">
        <v>6</v>
      </c>
      <c r="E142" s="5">
        <v>3</v>
      </c>
      <c r="F142" s="5" t="s">
        <v>173</v>
      </c>
      <c r="G142" s="2">
        <v>58.575500000000005</v>
      </c>
      <c r="H142" s="7">
        <f>1+COUNTIFS(A:A,A142,O:O,"&lt;"&amp;O142)</f>
        <v>3</v>
      </c>
      <c r="I142" s="2">
        <f>AVERAGEIF(A:A,A142,G:G)</f>
        <v>48.960303703703701</v>
      </c>
      <c r="J142" s="2">
        <f>G142-I142</f>
        <v>9.615196296296304</v>
      </c>
      <c r="K142" s="2">
        <f>90+J142</f>
        <v>99.615196296296304</v>
      </c>
      <c r="L142" s="2">
        <f>EXP(0.06*K142)</f>
        <v>394.22104416361589</v>
      </c>
      <c r="M142" s="2">
        <f>SUMIF(A:A,A142,L:L)</f>
        <v>2832.7770154561495</v>
      </c>
      <c r="N142" s="3">
        <f>L142/M142</f>
        <v>0.13916416365025336</v>
      </c>
      <c r="O142" s="8">
        <f>1/N142</f>
        <v>7.185757983737787</v>
      </c>
      <c r="P142" s="3">
        <f>IF(O142&gt;21,"",N142)</f>
        <v>0.13916416365025336</v>
      </c>
      <c r="Q142" s="3">
        <f>IF(ISNUMBER(P142),SUMIF(A:A,A142,P:P),"")</f>
        <v>0.90708509621140787</v>
      </c>
      <c r="R142" s="3">
        <f>IFERROR(P142*(1/Q142),"")</f>
        <v>0.15341908298515289</v>
      </c>
      <c r="S142" s="9">
        <f>IFERROR(1/R142,"")</f>
        <v>6.5180939720306821</v>
      </c>
    </row>
    <row r="143" spans="1:19" x14ac:dyDescent="0.25">
      <c r="A143" s="5">
        <v>19</v>
      </c>
      <c r="B143" s="6">
        <v>0.68055555555555547</v>
      </c>
      <c r="C143" s="5" t="s">
        <v>20</v>
      </c>
      <c r="D143" s="5">
        <v>6</v>
      </c>
      <c r="E143" s="5">
        <v>1</v>
      </c>
      <c r="F143" s="5" t="s">
        <v>171</v>
      </c>
      <c r="G143" s="2">
        <v>54.288000000000004</v>
      </c>
      <c r="H143" s="7">
        <f>1+COUNTIFS(A:A,A143,O:O,"&lt;"&amp;O143)</f>
        <v>4</v>
      </c>
      <c r="I143" s="2">
        <f>AVERAGEIF(A:A,A143,G:G)</f>
        <v>48.960303703703701</v>
      </c>
      <c r="J143" s="2">
        <f>G143-I143</f>
        <v>5.3276962962963026</v>
      </c>
      <c r="K143" s="2">
        <f>90+J143</f>
        <v>95.327696296296295</v>
      </c>
      <c r="L143" s="2">
        <f>EXP(0.06*K143)</f>
        <v>304.80181477402186</v>
      </c>
      <c r="M143" s="2">
        <f>SUMIF(A:A,A143,L:L)</f>
        <v>2832.7770154561495</v>
      </c>
      <c r="N143" s="3">
        <f>L143/M143</f>
        <v>0.1075982377401989</v>
      </c>
      <c r="O143" s="8">
        <f>1/N143</f>
        <v>9.2938325106638633</v>
      </c>
      <c r="P143" s="3">
        <f>IF(O143&gt;21,"",N143)</f>
        <v>0.1075982377401989</v>
      </c>
      <c r="Q143" s="3">
        <f>IF(ISNUMBER(P143),SUMIF(A:A,A143,P:P),"")</f>
        <v>0.90708509621140787</v>
      </c>
      <c r="R143" s="3">
        <f>IFERROR(P143*(1/Q143),"")</f>
        <v>0.11861978351270558</v>
      </c>
      <c r="S143" s="9">
        <f>IFERROR(1/R143,"")</f>
        <v>8.43029695710824</v>
      </c>
    </row>
    <row r="144" spans="1:19" x14ac:dyDescent="0.25">
      <c r="A144" s="5">
        <v>19</v>
      </c>
      <c r="B144" s="6">
        <v>0.68055555555555547</v>
      </c>
      <c r="C144" s="5" t="s">
        <v>20</v>
      </c>
      <c r="D144" s="5">
        <v>6</v>
      </c>
      <c r="E144" s="5">
        <v>7</v>
      </c>
      <c r="F144" s="5" t="s">
        <v>176</v>
      </c>
      <c r="G144" s="2">
        <v>50.482366666666699</v>
      </c>
      <c r="H144" s="7">
        <f>1+COUNTIFS(A:A,A144,O:O,"&lt;"&amp;O144)</f>
        <v>5</v>
      </c>
      <c r="I144" s="2">
        <f>AVERAGEIF(A:A,A144,G:G)</f>
        <v>48.960303703703701</v>
      </c>
      <c r="J144" s="2">
        <f>G144-I144</f>
        <v>1.5220629629629983</v>
      </c>
      <c r="K144" s="2">
        <f>90+J144</f>
        <v>91.522062962962991</v>
      </c>
      <c r="L144" s="2">
        <f>EXP(0.06*K144)</f>
        <v>242.5781139228574</v>
      </c>
      <c r="M144" s="2">
        <f>SUMIF(A:A,A144,L:L)</f>
        <v>2832.7770154561495</v>
      </c>
      <c r="N144" s="3">
        <f>L144/M144</f>
        <v>8.5632618663349369E-2</v>
      </c>
      <c r="O144" s="8">
        <f>1/N144</f>
        <v>11.677793060741683</v>
      </c>
      <c r="P144" s="3">
        <f>IF(O144&gt;21,"",N144)</f>
        <v>8.5632618663349369E-2</v>
      </c>
      <c r="Q144" s="3">
        <f>IF(ISNUMBER(P144),SUMIF(A:A,A144,P:P),"")</f>
        <v>0.90708509621140787</v>
      </c>
      <c r="R144" s="3">
        <f>IFERROR(P144*(1/Q144),"")</f>
        <v>9.4404173347140505E-2</v>
      </c>
      <c r="S144" s="9">
        <f>IFERROR(1/R144,"")</f>
        <v>10.59275204203978</v>
      </c>
    </row>
    <row r="145" spans="1:19" x14ac:dyDescent="0.25">
      <c r="A145" s="5">
        <v>19</v>
      </c>
      <c r="B145" s="6">
        <v>0.68055555555555547</v>
      </c>
      <c r="C145" s="5" t="s">
        <v>20</v>
      </c>
      <c r="D145" s="5">
        <v>6</v>
      </c>
      <c r="E145" s="5">
        <v>2</v>
      </c>
      <c r="F145" s="5" t="s">
        <v>172</v>
      </c>
      <c r="G145" s="2">
        <v>41.115966666666701</v>
      </c>
      <c r="H145" s="7">
        <f>1+COUNTIFS(A:A,A145,O:O,"&lt;"&amp;O145)</f>
        <v>6</v>
      </c>
      <c r="I145" s="2">
        <f>AVERAGEIF(A:A,A145,G:G)</f>
        <v>48.960303703703701</v>
      </c>
      <c r="J145" s="2">
        <f>G145-I145</f>
        <v>-7.8443370370370005</v>
      </c>
      <c r="K145" s="2">
        <f>90+J145</f>
        <v>82.155662962962992</v>
      </c>
      <c r="L145" s="2">
        <f>EXP(0.06*K145)</f>
        <v>138.28818126353445</v>
      </c>
      <c r="M145" s="2">
        <f>SUMIF(A:A,A145,L:L)</f>
        <v>2832.7770154561495</v>
      </c>
      <c r="N145" s="3">
        <f>L145/M145</f>
        <v>4.881717851740848E-2</v>
      </c>
      <c r="O145" s="8">
        <f>1/N145</f>
        <v>20.484592317095803</v>
      </c>
      <c r="P145" s="3">
        <f>IF(O145&gt;21,"",N145)</f>
        <v>4.881717851740848E-2</v>
      </c>
      <c r="Q145" s="3">
        <f>IF(ISNUMBER(P145),SUMIF(A:A,A145,P:P),"")</f>
        <v>0.90708509621140787</v>
      </c>
      <c r="R145" s="3">
        <f>IFERROR(P145*(1/Q145),"")</f>
        <v>5.3817639294594925E-2</v>
      </c>
      <c r="S145" s="9">
        <f>IFERROR(1/R145,"")</f>
        <v>18.581268392804311</v>
      </c>
    </row>
    <row r="146" spans="1:19" x14ac:dyDescent="0.25">
      <c r="A146" s="5">
        <v>19</v>
      </c>
      <c r="B146" s="6">
        <v>0.68055555555555547</v>
      </c>
      <c r="C146" s="5" t="s">
        <v>20</v>
      </c>
      <c r="D146" s="5">
        <v>6</v>
      </c>
      <c r="E146" s="5">
        <v>6</v>
      </c>
      <c r="F146" s="5" t="s">
        <v>175</v>
      </c>
      <c r="G146" s="2">
        <v>38.430333333333301</v>
      </c>
      <c r="H146" s="7">
        <f>1+COUNTIFS(A:A,A146,O:O,"&lt;"&amp;O146)</f>
        <v>7</v>
      </c>
      <c r="I146" s="2">
        <f>AVERAGEIF(A:A,A146,G:G)</f>
        <v>48.960303703703701</v>
      </c>
      <c r="J146" s="2">
        <f>G146-I146</f>
        <v>-10.5299703703704</v>
      </c>
      <c r="K146" s="2">
        <f>90+J146</f>
        <v>79.470029629629607</v>
      </c>
      <c r="L146" s="2">
        <f>EXP(0.06*K146)</f>
        <v>117.70738749713904</v>
      </c>
      <c r="M146" s="2">
        <f>SUMIF(A:A,A146,L:L)</f>
        <v>2832.7770154561495</v>
      </c>
      <c r="N146" s="3">
        <f>L146/M146</f>
        <v>4.1551942441959255E-2</v>
      </c>
      <c r="O146" s="8">
        <f>1/N146</f>
        <v>24.066263602401353</v>
      </c>
      <c r="P146" s="3" t="str">
        <f>IF(O146&gt;21,"",N146)</f>
        <v/>
      </c>
      <c r="Q146" s="3" t="str">
        <f>IF(ISNUMBER(P146),SUMIF(A:A,A146,P:P),"")</f>
        <v/>
      </c>
      <c r="R146" s="3" t="str">
        <f>IFERROR(P146*(1/Q146),"")</f>
        <v/>
      </c>
      <c r="S146" s="9" t="str">
        <f>IFERROR(1/R146,"")</f>
        <v/>
      </c>
    </row>
    <row r="147" spans="1:19" x14ac:dyDescent="0.25">
      <c r="A147" s="5">
        <v>19</v>
      </c>
      <c r="B147" s="6">
        <v>0.68055555555555547</v>
      </c>
      <c r="C147" s="5" t="s">
        <v>20</v>
      </c>
      <c r="D147" s="5">
        <v>6</v>
      </c>
      <c r="E147" s="5">
        <v>9</v>
      </c>
      <c r="F147" s="5" t="s">
        <v>178</v>
      </c>
      <c r="G147" s="2">
        <v>34.4716666666667</v>
      </c>
      <c r="H147" s="7">
        <f>1+COUNTIFS(A:A,A147,O:O,"&lt;"&amp;O147)</f>
        <v>8</v>
      </c>
      <c r="I147" s="2">
        <f>AVERAGEIF(A:A,A147,G:G)</f>
        <v>48.960303703703701</v>
      </c>
      <c r="J147" s="2">
        <f>G147-I147</f>
        <v>-14.488637037037002</v>
      </c>
      <c r="K147" s="2">
        <f>90+J147</f>
        <v>75.511362962963005</v>
      </c>
      <c r="L147" s="2">
        <f>EXP(0.06*K147)</f>
        <v>92.821823370717212</v>
      </c>
      <c r="M147" s="2">
        <f>SUMIF(A:A,A147,L:L)</f>
        <v>2832.7770154561495</v>
      </c>
      <c r="N147" s="3">
        <f>L147/M147</f>
        <v>3.2767077275854886E-2</v>
      </c>
      <c r="O147" s="8">
        <f>1/N147</f>
        <v>30.518437503025975</v>
      </c>
      <c r="P147" s="3" t="str">
        <f>IF(O147&gt;21,"",N147)</f>
        <v/>
      </c>
      <c r="Q147" s="3" t="str">
        <f>IF(ISNUMBER(P147),SUMIF(A:A,A147,P:P),"")</f>
        <v/>
      </c>
      <c r="R147" s="3" t="str">
        <f>IFERROR(P147*(1/Q147),"")</f>
        <v/>
      </c>
      <c r="S147" s="9" t="str">
        <f>IFERROR(1/R147,"")</f>
        <v/>
      </c>
    </row>
    <row r="148" spans="1:19" x14ac:dyDescent="0.25">
      <c r="A148" s="5">
        <v>19</v>
      </c>
      <c r="B148" s="6">
        <v>0.68055555555555547</v>
      </c>
      <c r="C148" s="5" t="s">
        <v>20</v>
      </c>
      <c r="D148" s="5">
        <v>6</v>
      </c>
      <c r="E148" s="5">
        <v>11</v>
      </c>
      <c r="F148" s="5" t="s">
        <v>179</v>
      </c>
      <c r="G148" s="2">
        <v>25.030266666666702</v>
      </c>
      <c r="H148" s="7">
        <f>1+COUNTIFS(A:A,A148,O:O,"&lt;"&amp;O148)</f>
        <v>9</v>
      </c>
      <c r="I148" s="2">
        <f>AVERAGEIF(A:A,A148,G:G)</f>
        <v>48.960303703703701</v>
      </c>
      <c r="J148" s="2">
        <f>G148-I148</f>
        <v>-23.930037037037</v>
      </c>
      <c r="K148" s="2">
        <f>90+J148</f>
        <v>66.069962962963004</v>
      </c>
      <c r="L148" s="2">
        <f>EXP(0.06*K148)</f>
        <v>52.677992977787326</v>
      </c>
      <c r="M148" s="2">
        <f>SUMIF(A:A,A148,L:L)</f>
        <v>2832.7770154561495</v>
      </c>
      <c r="N148" s="3">
        <f>L148/M148</f>
        <v>1.8595884070778095E-2</v>
      </c>
      <c r="O148" s="8">
        <f>1/N148</f>
        <v>53.775340618057406</v>
      </c>
      <c r="P148" s="3" t="str">
        <f>IF(O148&gt;21,"",N148)</f>
        <v/>
      </c>
      <c r="Q148" s="3" t="str">
        <f>IF(ISNUMBER(P148),SUMIF(A:A,A148,P:P),"")</f>
        <v/>
      </c>
      <c r="R148" s="3" t="str">
        <f>IFERROR(P148*(1/Q148),"")</f>
        <v/>
      </c>
      <c r="S148" s="9" t="str">
        <f>IFERROR(1/R148,"")</f>
        <v/>
      </c>
    </row>
    <row r="149" spans="1:19" x14ac:dyDescent="0.25">
      <c r="A149" s="5">
        <v>20</v>
      </c>
      <c r="B149" s="6">
        <v>0.68402777777777779</v>
      </c>
      <c r="C149" s="5" t="s">
        <v>36</v>
      </c>
      <c r="D149" s="5">
        <v>6</v>
      </c>
      <c r="E149" s="5">
        <v>1</v>
      </c>
      <c r="F149" s="5" t="s">
        <v>180</v>
      </c>
      <c r="G149" s="2">
        <v>65.200333333333305</v>
      </c>
      <c r="H149" s="7">
        <f>1+COUNTIFS(A:A,A149,O:O,"&lt;"&amp;O149)</f>
        <v>1</v>
      </c>
      <c r="I149" s="2">
        <f>AVERAGEIF(A:A,A149,G:G)</f>
        <v>49.295170833333323</v>
      </c>
      <c r="J149" s="2">
        <f>G149-I149</f>
        <v>15.905162499999982</v>
      </c>
      <c r="K149" s="2">
        <f>90+J149</f>
        <v>105.90516249999999</v>
      </c>
      <c r="L149" s="2">
        <f>EXP(0.06*K149)</f>
        <v>574.96533383655856</v>
      </c>
      <c r="M149" s="2">
        <f>SUMIF(A:A,A149,L:L)</f>
        <v>2221.5227268701919</v>
      </c>
      <c r="N149" s="3">
        <f>L149/M149</f>
        <v>0.25881586845010701</v>
      </c>
      <c r="O149" s="8">
        <f>1/N149</f>
        <v>3.863750727451142</v>
      </c>
      <c r="P149" s="3">
        <f>IF(O149&gt;21,"",N149)</f>
        <v>0.25881586845010701</v>
      </c>
      <c r="Q149" s="3">
        <f>IF(ISNUMBER(P149),SUMIF(A:A,A149,P:P),"")</f>
        <v>0.9262532935497525</v>
      </c>
      <c r="R149" s="3">
        <f>IFERROR(P149*(1/Q149),"")</f>
        <v>0.27942234619023787</v>
      </c>
      <c r="S149" s="9">
        <f>IFERROR(1/R149,"")</f>
        <v>3.5788118367568731</v>
      </c>
    </row>
    <row r="150" spans="1:19" x14ac:dyDescent="0.25">
      <c r="A150" s="5">
        <v>20</v>
      </c>
      <c r="B150" s="6">
        <v>0.68402777777777779</v>
      </c>
      <c r="C150" s="5" t="s">
        <v>36</v>
      </c>
      <c r="D150" s="5">
        <v>6</v>
      </c>
      <c r="E150" s="5">
        <v>2</v>
      </c>
      <c r="F150" s="5" t="s">
        <v>181</v>
      </c>
      <c r="G150" s="2">
        <v>63.637333333333302</v>
      </c>
      <c r="H150" s="7">
        <f>1+COUNTIFS(A:A,A150,O:O,"&lt;"&amp;O150)</f>
        <v>2</v>
      </c>
      <c r="I150" s="2">
        <f>AVERAGEIF(A:A,A150,G:G)</f>
        <v>49.295170833333323</v>
      </c>
      <c r="J150" s="2">
        <f>G150-I150</f>
        <v>14.342162499999979</v>
      </c>
      <c r="K150" s="2">
        <f>90+J150</f>
        <v>104.34216249999997</v>
      </c>
      <c r="L150" s="2">
        <f>EXP(0.06*K150)</f>
        <v>523.49618877127784</v>
      </c>
      <c r="M150" s="2">
        <f>SUMIF(A:A,A150,L:L)</f>
        <v>2221.5227268701919</v>
      </c>
      <c r="N150" s="3">
        <f>L150/M150</f>
        <v>0.23564746038354023</v>
      </c>
      <c r="O150" s="8">
        <f>1/N150</f>
        <v>4.2436273167230327</v>
      </c>
      <c r="P150" s="3">
        <f>IF(O150&gt;21,"",N150)</f>
        <v>0.23564746038354023</v>
      </c>
      <c r="Q150" s="3">
        <f>IF(ISNUMBER(P150),SUMIF(A:A,A150,P:P),"")</f>
        <v>0.9262532935497525</v>
      </c>
      <c r="R150" s="3">
        <f>IFERROR(P150*(1/Q150),"")</f>
        <v>0.25440930901357461</v>
      </c>
      <c r="S150" s="9">
        <f>IFERROR(1/R150,"")</f>
        <v>3.930673778712408</v>
      </c>
    </row>
    <row r="151" spans="1:19" x14ac:dyDescent="0.25">
      <c r="A151" s="5">
        <v>20</v>
      </c>
      <c r="B151" s="6">
        <v>0.68402777777777779</v>
      </c>
      <c r="C151" s="5" t="s">
        <v>36</v>
      </c>
      <c r="D151" s="5">
        <v>6</v>
      </c>
      <c r="E151" s="5">
        <v>5</v>
      </c>
      <c r="F151" s="5" t="s">
        <v>183</v>
      </c>
      <c r="G151" s="2">
        <v>56.810566666666695</v>
      </c>
      <c r="H151" s="7">
        <f>1+COUNTIFS(A:A,A151,O:O,"&lt;"&amp;O151)</f>
        <v>3</v>
      </c>
      <c r="I151" s="2">
        <f>AVERAGEIF(A:A,A151,G:G)</f>
        <v>49.295170833333323</v>
      </c>
      <c r="J151" s="2">
        <f>G151-I151</f>
        <v>7.5153958333333719</v>
      </c>
      <c r="K151" s="2">
        <f>90+J151</f>
        <v>97.515395833333372</v>
      </c>
      <c r="L151" s="2">
        <f>EXP(0.06*K151)</f>
        <v>347.55528643332099</v>
      </c>
      <c r="M151" s="2">
        <f>SUMIF(A:A,A151,L:L)</f>
        <v>2221.5227268701919</v>
      </c>
      <c r="N151" s="3">
        <f>L151/M151</f>
        <v>0.15644912484103943</v>
      </c>
      <c r="O151" s="8">
        <f>1/N151</f>
        <v>6.3918542274752435</v>
      </c>
      <c r="P151" s="3">
        <f>IF(O151&gt;21,"",N151)</f>
        <v>0.15644912484103943</v>
      </c>
      <c r="Q151" s="3">
        <f>IF(ISNUMBER(P151),SUMIF(A:A,A151,P:P),"")</f>
        <v>0.9262532935497525</v>
      </c>
      <c r="R151" s="3">
        <f>IFERROR(P151*(1/Q151),"")</f>
        <v>0.16890533715833525</v>
      </c>
      <c r="S151" s="9">
        <f>IFERROR(1/R151,"")</f>
        <v>5.9204760300888539</v>
      </c>
    </row>
    <row r="152" spans="1:19" x14ac:dyDescent="0.25">
      <c r="A152" s="5">
        <v>20</v>
      </c>
      <c r="B152" s="6">
        <v>0.68402777777777779</v>
      </c>
      <c r="C152" s="5" t="s">
        <v>36</v>
      </c>
      <c r="D152" s="5">
        <v>6</v>
      </c>
      <c r="E152" s="5">
        <v>7</v>
      </c>
      <c r="F152" s="5" t="s">
        <v>185</v>
      </c>
      <c r="G152" s="2">
        <v>50.319199999999995</v>
      </c>
      <c r="H152" s="7">
        <f>1+COUNTIFS(A:A,A152,O:O,"&lt;"&amp;O152)</f>
        <v>4</v>
      </c>
      <c r="I152" s="2">
        <f>AVERAGEIF(A:A,A152,G:G)</f>
        <v>49.295170833333323</v>
      </c>
      <c r="J152" s="2">
        <f>G152-I152</f>
        <v>1.0240291666666721</v>
      </c>
      <c r="K152" s="2">
        <f>90+J152</f>
        <v>91.024029166666679</v>
      </c>
      <c r="L152" s="2">
        <f>EXP(0.06*K152)</f>
        <v>235.43662053610132</v>
      </c>
      <c r="M152" s="2">
        <f>SUMIF(A:A,A152,L:L)</f>
        <v>2221.5227268701919</v>
      </c>
      <c r="N152" s="3">
        <f>L152/M152</f>
        <v>0.10597983882334522</v>
      </c>
      <c r="O152" s="8">
        <f>1/N152</f>
        <v>9.4357569430433994</v>
      </c>
      <c r="P152" s="3">
        <f>IF(O152&gt;21,"",N152)</f>
        <v>0.10597983882334522</v>
      </c>
      <c r="Q152" s="3">
        <f>IF(ISNUMBER(P152),SUMIF(A:A,A152,P:P),"")</f>
        <v>0.9262532935497525</v>
      </c>
      <c r="R152" s="3">
        <f>IFERROR(P152*(1/Q152),"")</f>
        <v>0.11441777272088333</v>
      </c>
      <c r="S152" s="9">
        <f>IFERROR(1/R152,"")</f>
        <v>8.739900945628893</v>
      </c>
    </row>
    <row r="153" spans="1:19" x14ac:dyDescent="0.25">
      <c r="A153" s="5">
        <v>20</v>
      </c>
      <c r="B153" s="6">
        <v>0.68402777777777779</v>
      </c>
      <c r="C153" s="5" t="s">
        <v>36</v>
      </c>
      <c r="D153" s="5">
        <v>6</v>
      </c>
      <c r="E153" s="5">
        <v>6</v>
      </c>
      <c r="F153" s="5" t="s">
        <v>184</v>
      </c>
      <c r="G153" s="2">
        <v>48.228666666666697</v>
      </c>
      <c r="H153" s="7">
        <f>1+COUNTIFS(A:A,A153,O:O,"&lt;"&amp;O153)</f>
        <v>5</v>
      </c>
      <c r="I153" s="2">
        <f>AVERAGEIF(A:A,A153,G:G)</f>
        <v>49.295170833333323</v>
      </c>
      <c r="J153" s="2">
        <f>G153-I153</f>
        <v>-1.0665041666666255</v>
      </c>
      <c r="K153" s="2">
        <f>90+J153</f>
        <v>88.933495833333382</v>
      </c>
      <c r="L153" s="2">
        <f>EXP(0.06*K153)</f>
        <v>207.68235022075277</v>
      </c>
      <c r="M153" s="2">
        <f>SUMIF(A:A,A153,L:L)</f>
        <v>2221.5227268701919</v>
      </c>
      <c r="N153" s="3">
        <f>L153/M153</f>
        <v>9.3486484611997434E-2</v>
      </c>
      <c r="O153" s="8">
        <f>1/N153</f>
        <v>10.696733374352025</v>
      </c>
      <c r="P153" s="3">
        <f>IF(O153&gt;21,"",N153)</f>
        <v>9.3486484611997434E-2</v>
      </c>
      <c r="Q153" s="3">
        <f>IF(ISNUMBER(P153),SUMIF(A:A,A153,P:P),"")</f>
        <v>0.9262532935497525</v>
      </c>
      <c r="R153" s="3">
        <f>IFERROR(P153*(1/Q153),"")</f>
        <v>0.1009297189689031</v>
      </c>
      <c r="S153" s="9">
        <f>IFERROR(1/R153,"")</f>
        <v>9.9078845182171218</v>
      </c>
    </row>
    <row r="154" spans="1:19" x14ac:dyDescent="0.25">
      <c r="A154" s="5">
        <v>20</v>
      </c>
      <c r="B154" s="6">
        <v>0.68402777777777779</v>
      </c>
      <c r="C154" s="5" t="s">
        <v>36</v>
      </c>
      <c r="D154" s="5">
        <v>6</v>
      </c>
      <c r="E154" s="5">
        <v>9</v>
      </c>
      <c r="F154" s="5" t="s">
        <v>187</v>
      </c>
      <c r="G154" s="2">
        <v>44.749733333333303</v>
      </c>
      <c r="H154" s="7">
        <f>1+COUNTIFS(A:A,A154,O:O,"&lt;"&amp;O154)</f>
        <v>6</v>
      </c>
      <c r="I154" s="2">
        <f>AVERAGEIF(A:A,A154,G:G)</f>
        <v>49.295170833333323</v>
      </c>
      <c r="J154" s="2">
        <f>G154-I154</f>
        <v>-4.5454375000000198</v>
      </c>
      <c r="K154" s="2">
        <f>90+J154</f>
        <v>85.45456249999998</v>
      </c>
      <c r="L154" s="2">
        <f>EXP(0.06*K154)</f>
        <v>168.55696266113097</v>
      </c>
      <c r="M154" s="2">
        <f>SUMIF(A:A,A154,L:L)</f>
        <v>2221.5227268701919</v>
      </c>
      <c r="N154" s="3">
        <f>L154/M154</f>
        <v>7.587451643972315E-2</v>
      </c>
      <c r="O154" s="8">
        <f>1/N154</f>
        <v>13.179655659412711</v>
      </c>
      <c r="P154" s="3">
        <f>IF(O154&gt;21,"",N154)</f>
        <v>7.587451643972315E-2</v>
      </c>
      <c r="Q154" s="3">
        <f>IF(ISNUMBER(P154),SUMIF(A:A,A154,P:P),"")</f>
        <v>0.9262532935497525</v>
      </c>
      <c r="R154" s="3">
        <f>IFERROR(P154*(1/Q154),"")</f>
        <v>8.1915515948065717E-2</v>
      </c>
      <c r="S154" s="9">
        <f>IFERROR(1/R154,"")</f>
        <v>12.20769946238266</v>
      </c>
    </row>
    <row r="155" spans="1:19" x14ac:dyDescent="0.25">
      <c r="A155" s="5">
        <v>20</v>
      </c>
      <c r="B155" s="6">
        <v>0.68402777777777779</v>
      </c>
      <c r="C155" s="5" t="s">
        <v>36</v>
      </c>
      <c r="D155" s="5">
        <v>6</v>
      </c>
      <c r="E155" s="5">
        <v>3</v>
      </c>
      <c r="F155" s="5" t="s">
        <v>182</v>
      </c>
      <c r="G155" s="2">
        <v>33.425233333333296</v>
      </c>
      <c r="H155" s="7">
        <f>1+COUNTIFS(A:A,A155,O:O,"&lt;"&amp;O155)</f>
        <v>7</v>
      </c>
      <c r="I155" s="2">
        <f>AVERAGEIF(A:A,A155,G:G)</f>
        <v>49.295170833333323</v>
      </c>
      <c r="J155" s="2">
        <f>G155-I155</f>
        <v>-15.869937500000027</v>
      </c>
      <c r="K155" s="2">
        <f>90+J155</f>
        <v>74.13006249999998</v>
      </c>
      <c r="L155" s="2">
        <f>EXP(0.06*K155)</f>
        <v>85.439092186719307</v>
      </c>
      <c r="M155" s="2">
        <f>SUMIF(A:A,A155,L:L)</f>
        <v>2221.5227268701919</v>
      </c>
      <c r="N155" s="3">
        <f>L155/M155</f>
        <v>3.8459697554879747E-2</v>
      </c>
      <c r="O155" s="8">
        <f>1/N155</f>
        <v>26.001244512468105</v>
      </c>
      <c r="P155" s="3" t="str">
        <f>IF(O155&gt;21,"",N155)</f>
        <v/>
      </c>
      <c r="Q155" s="3" t="str">
        <f>IF(ISNUMBER(P155),SUMIF(A:A,A155,P:P),"")</f>
        <v/>
      </c>
      <c r="R155" s="3" t="str">
        <f>IFERROR(P155*(1/Q155),"")</f>
        <v/>
      </c>
      <c r="S155" s="9" t="str">
        <f>IFERROR(1/R155,"")</f>
        <v/>
      </c>
    </row>
    <row r="156" spans="1:19" x14ac:dyDescent="0.25">
      <c r="A156" s="5">
        <v>20</v>
      </c>
      <c r="B156" s="6">
        <v>0.68402777777777779</v>
      </c>
      <c r="C156" s="5" t="s">
        <v>36</v>
      </c>
      <c r="D156" s="5">
        <v>6</v>
      </c>
      <c r="E156" s="5">
        <v>8</v>
      </c>
      <c r="F156" s="5" t="s">
        <v>186</v>
      </c>
      <c r="G156" s="2">
        <v>31.990299999999998</v>
      </c>
      <c r="H156" s="7">
        <f>1+COUNTIFS(A:A,A156,O:O,"&lt;"&amp;O156)</f>
        <v>8</v>
      </c>
      <c r="I156" s="2">
        <f>AVERAGEIF(A:A,A156,G:G)</f>
        <v>49.295170833333323</v>
      </c>
      <c r="J156" s="2">
        <f>G156-I156</f>
        <v>-17.304870833333325</v>
      </c>
      <c r="K156" s="2">
        <f>90+J156</f>
        <v>72.695129166666675</v>
      </c>
      <c r="L156" s="2">
        <f>EXP(0.06*K156)</f>
        <v>78.390892224330088</v>
      </c>
      <c r="M156" s="2">
        <f>SUMIF(A:A,A156,L:L)</f>
        <v>2221.5227268701919</v>
      </c>
      <c r="N156" s="3">
        <f>L156/M156</f>
        <v>3.5287008895367754E-2</v>
      </c>
      <c r="O156" s="8">
        <f>1/N156</f>
        <v>28.339041230872741</v>
      </c>
      <c r="P156" s="3" t="str">
        <f>IF(O156&gt;21,"",N156)</f>
        <v/>
      </c>
      <c r="Q156" s="3" t="str">
        <f>IF(ISNUMBER(P156),SUMIF(A:A,A156,P:P),"")</f>
        <v/>
      </c>
      <c r="R156" s="3" t="str">
        <f>IFERROR(P156*(1/Q156),"")</f>
        <v/>
      </c>
      <c r="S156" s="9" t="str">
        <f>IFERROR(1/R156,"")</f>
        <v/>
      </c>
    </row>
    <row r="157" spans="1:19" x14ac:dyDescent="0.25">
      <c r="A157" s="1">
        <v>21</v>
      </c>
      <c r="B157" s="11">
        <v>0.6875</v>
      </c>
      <c r="C157" s="1" t="s">
        <v>67</v>
      </c>
      <c r="D157" s="1">
        <v>5</v>
      </c>
      <c r="E157" s="1">
        <v>7</v>
      </c>
      <c r="F157" s="1" t="s">
        <v>194</v>
      </c>
      <c r="G157" s="2">
        <v>68.637333333333288</v>
      </c>
      <c r="H157" s="7">
        <f>1+COUNTIFS(A:A,A157,O:O,"&lt;"&amp;O157)</f>
        <v>1</v>
      </c>
      <c r="I157" s="2">
        <f>AVERAGEIF(A:A,A157,G:G)</f>
        <v>49.748686111111091</v>
      </c>
      <c r="J157" s="2">
        <f>G157-I157</f>
        <v>18.888647222222197</v>
      </c>
      <c r="K157" s="2">
        <f>90+J157</f>
        <v>108.8886472222222</v>
      </c>
      <c r="L157" s="2">
        <f>EXP(0.06*K157)</f>
        <v>687.67671281437515</v>
      </c>
      <c r="M157" s="2">
        <f>SUMIF(A:A,A157,L:L)</f>
        <v>3386.7827435033337</v>
      </c>
      <c r="N157" s="3">
        <f>L157/M157</f>
        <v>0.20304718811193453</v>
      </c>
      <c r="O157" s="8">
        <f>1/N157</f>
        <v>4.9249635481222551</v>
      </c>
      <c r="P157" s="3">
        <f>IF(O157&gt;21,"",N157)</f>
        <v>0.20304718811193453</v>
      </c>
      <c r="Q157" s="3">
        <f>IF(ISNUMBER(P157),SUMIF(A:A,A157,P:P),"")</f>
        <v>0.78415166905593736</v>
      </c>
      <c r="R157" s="3">
        <f>IFERROR(P157*(1/Q157),"")</f>
        <v>0.25893866725602827</v>
      </c>
      <c r="S157" s="9">
        <f>IFERROR(1/R157,"")</f>
        <v>3.8619183862997168</v>
      </c>
    </row>
    <row r="158" spans="1:19" x14ac:dyDescent="0.25">
      <c r="A158" s="5">
        <v>21</v>
      </c>
      <c r="B158" s="6">
        <v>0.6875</v>
      </c>
      <c r="C158" s="5" t="s">
        <v>67</v>
      </c>
      <c r="D158" s="5">
        <v>5</v>
      </c>
      <c r="E158" s="5">
        <v>2</v>
      </c>
      <c r="F158" s="5" t="s">
        <v>189</v>
      </c>
      <c r="G158" s="2">
        <v>65.568366666666705</v>
      </c>
      <c r="H158" s="7">
        <f>1+COUNTIFS(A:A,A158,O:O,"&lt;"&amp;O158)</f>
        <v>2</v>
      </c>
      <c r="I158" s="2">
        <f>AVERAGEIF(A:A,A158,G:G)</f>
        <v>49.748686111111091</v>
      </c>
      <c r="J158" s="2">
        <f>G158-I158</f>
        <v>15.819680555555614</v>
      </c>
      <c r="K158" s="2">
        <f>90+J158</f>
        <v>105.81968055555561</v>
      </c>
      <c r="L158" s="2">
        <f>EXP(0.06*K158)</f>
        <v>572.02393409814511</v>
      </c>
      <c r="M158" s="2">
        <f>SUMIF(A:A,A158,L:L)</f>
        <v>3386.7827435033337</v>
      </c>
      <c r="N158" s="3">
        <f>L158/M158</f>
        <v>0.16889891599791129</v>
      </c>
      <c r="O158" s="8">
        <f>1/N158</f>
        <v>5.9207011133947516</v>
      </c>
      <c r="P158" s="3">
        <f>IF(O158&gt;21,"",N158)</f>
        <v>0.16889891599791129</v>
      </c>
      <c r="Q158" s="3">
        <f>IF(ISNUMBER(P158),SUMIF(A:A,A158,P:P),"")</f>
        <v>0.78415166905593736</v>
      </c>
      <c r="R158" s="3">
        <f>IFERROR(P158*(1/Q158),"")</f>
        <v>0.21539062232852674</v>
      </c>
      <c r="S158" s="9">
        <f>IFERROR(1/R158,"")</f>
        <v>4.6427276600498413</v>
      </c>
    </row>
    <row r="159" spans="1:19" x14ac:dyDescent="0.25">
      <c r="A159" s="1">
        <v>21</v>
      </c>
      <c r="B159" s="11">
        <v>0.6875</v>
      </c>
      <c r="C159" s="1" t="s">
        <v>67</v>
      </c>
      <c r="D159" s="1">
        <v>5</v>
      </c>
      <c r="E159" s="1">
        <v>8</v>
      </c>
      <c r="F159" s="1" t="s">
        <v>195</v>
      </c>
      <c r="G159" s="2">
        <v>63.564099999999904</v>
      </c>
      <c r="H159" s="7">
        <f>1+COUNTIFS(A:A,A159,O:O,"&lt;"&amp;O159)</f>
        <v>3</v>
      </c>
      <c r="I159" s="2">
        <f>AVERAGEIF(A:A,A159,G:G)</f>
        <v>49.748686111111091</v>
      </c>
      <c r="J159" s="2">
        <f>G159-I159</f>
        <v>13.815413888888813</v>
      </c>
      <c r="K159" s="2">
        <f>90+J159</f>
        <v>103.81541388888881</v>
      </c>
      <c r="L159" s="2">
        <f>EXP(0.06*K159)</f>
        <v>507.20985509841353</v>
      </c>
      <c r="M159" s="2">
        <f>SUMIF(A:A,A159,L:L)</f>
        <v>3386.7827435033337</v>
      </c>
      <c r="N159" s="3">
        <f>L159/M159</f>
        <v>0.14976155647165865</v>
      </c>
      <c r="O159" s="8">
        <f>1/N159</f>
        <v>6.6772810296562533</v>
      </c>
      <c r="P159" s="3">
        <f>IF(O159&gt;21,"",N159)</f>
        <v>0.14976155647165865</v>
      </c>
      <c r="Q159" s="3">
        <f>IF(ISNUMBER(P159),SUMIF(A:A,A159,P:P),"")</f>
        <v>0.78415166905593736</v>
      </c>
      <c r="R159" s="3">
        <f>IFERROR(P159*(1/Q159),"")</f>
        <v>0.19098544628740111</v>
      </c>
      <c r="S159" s="9">
        <f>IFERROR(1/R159,"")</f>
        <v>5.236001064160499</v>
      </c>
    </row>
    <row r="160" spans="1:19" x14ac:dyDescent="0.25">
      <c r="A160" s="1">
        <v>21</v>
      </c>
      <c r="B160" s="11">
        <v>0.6875</v>
      </c>
      <c r="C160" s="1" t="s">
        <v>67</v>
      </c>
      <c r="D160" s="1">
        <v>5</v>
      </c>
      <c r="E160" s="1">
        <v>10</v>
      </c>
      <c r="F160" s="1" t="s">
        <v>197</v>
      </c>
      <c r="G160" s="2">
        <v>58.179266666666592</v>
      </c>
      <c r="H160" s="7">
        <f>1+COUNTIFS(A:A,A160,O:O,"&lt;"&amp;O160)</f>
        <v>4</v>
      </c>
      <c r="I160" s="2">
        <f>AVERAGEIF(A:A,A160,G:G)</f>
        <v>49.748686111111091</v>
      </c>
      <c r="J160" s="2">
        <f>G160-I160</f>
        <v>8.4305805555555011</v>
      </c>
      <c r="K160" s="2">
        <f>90+J160</f>
        <v>98.430580555555508</v>
      </c>
      <c r="L160" s="2">
        <f>EXP(0.06*K160)</f>
        <v>367.17362665549393</v>
      </c>
      <c r="M160" s="2">
        <f>SUMIF(A:A,A160,L:L)</f>
        <v>3386.7827435033337</v>
      </c>
      <c r="N160" s="3">
        <f>L160/M160</f>
        <v>0.10841369360341213</v>
      </c>
      <c r="O160" s="8">
        <f>1/N160</f>
        <v>9.2239270406015095</v>
      </c>
      <c r="P160" s="3">
        <f>IF(O160&gt;21,"",N160)</f>
        <v>0.10841369360341213</v>
      </c>
      <c r="Q160" s="3">
        <f>IF(ISNUMBER(P160),SUMIF(A:A,A160,P:P),"")</f>
        <v>0.78415166905593736</v>
      </c>
      <c r="R160" s="3">
        <f>IFERROR(P160*(1/Q160),"")</f>
        <v>0.13825602607456602</v>
      </c>
      <c r="S160" s="9">
        <f>IFERROR(1/R160,"")</f>
        <v>7.2329577841378656</v>
      </c>
    </row>
    <row r="161" spans="1:19" x14ac:dyDescent="0.25">
      <c r="A161" s="1">
        <v>21</v>
      </c>
      <c r="B161" s="11">
        <v>0.6875</v>
      </c>
      <c r="C161" s="1" t="s">
        <v>67</v>
      </c>
      <c r="D161" s="1">
        <v>5</v>
      </c>
      <c r="E161" s="1">
        <v>5</v>
      </c>
      <c r="F161" s="1" t="s">
        <v>192</v>
      </c>
      <c r="G161" s="2">
        <v>54.115266666666692</v>
      </c>
      <c r="H161" s="7">
        <f>1+COUNTIFS(A:A,A161,O:O,"&lt;"&amp;O161)</f>
        <v>5</v>
      </c>
      <c r="I161" s="2">
        <f>AVERAGEIF(A:A,A161,G:G)</f>
        <v>49.748686111111091</v>
      </c>
      <c r="J161" s="2">
        <f>G161-I161</f>
        <v>4.3665805555556005</v>
      </c>
      <c r="K161" s="2">
        <f>90+J161</f>
        <v>94.366580555555601</v>
      </c>
      <c r="L161" s="2">
        <f>EXP(0.06*K161)</f>
        <v>287.72202795385715</v>
      </c>
      <c r="M161" s="2">
        <f>SUMIF(A:A,A161,L:L)</f>
        <v>3386.7827435033337</v>
      </c>
      <c r="N161" s="3">
        <f>L161/M161</f>
        <v>8.4954379936468441E-2</v>
      </c>
      <c r="O161" s="8">
        <f>1/N161</f>
        <v>11.771023468687918</v>
      </c>
      <c r="P161" s="3">
        <f>IF(O161&gt;21,"",N161)</f>
        <v>8.4954379936468441E-2</v>
      </c>
      <c r="Q161" s="3">
        <f>IF(ISNUMBER(P161),SUMIF(A:A,A161,P:P),"")</f>
        <v>0.78415166905593736</v>
      </c>
      <c r="R161" s="3">
        <f>IFERROR(P161*(1/Q161),"")</f>
        <v>0.10833921968022775</v>
      </c>
      <c r="S161" s="9">
        <f>IFERROR(1/R161,"")</f>
        <v>9.2302676994682393</v>
      </c>
    </row>
    <row r="162" spans="1:19" x14ac:dyDescent="0.25">
      <c r="A162" s="5">
        <v>21</v>
      </c>
      <c r="B162" s="6">
        <v>0.6875</v>
      </c>
      <c r="C162" s="5" t="s">
        <v>67</v>
      </c>
      <c r="D162" s="5">
        <v>5</v>
      </c>
      <c r="E162" s="5">
        <v>1</v>
      </c>
      <c r="F162" s="5" t="s">
        <v>188</v>
      </c>
      <c r="G162" s="2">
        <v>50.666800000000002</v>
      </c>
      <c r="H162" s="7">
        <f>1+COUNTIFS(A:A,A162,O:O,"&lt;"&amp;O162)</f>
        <v>6</v>
      </c>
      <c r="I162" s="2">
        <f>AVERAGEIF(A:A,A162,G:G)</f>
        <v>49.748686111111091</v>
      </c>
      <c r="J162" s="2">
        <f>G162-I162</f>
        <v>0.91811388888891088</v>
      </c>
      <c r="K162" s="2">
        <f>90+J162</f>
        <v>90.918113888888911</v>
      </c>
      <c r="L162" s="2">
        <f>EXP(0.06*K162)</f>
        <v>233.94518442770047</v>
      </c>
      <c r="M162" s="2">
        <f>SUMIF(A:A,A162,L:L)</f>
        <v>3386.7827435033337</v>
      </c>
      <c r="N162" s="3">
        <f>L162/M162</f>
        <v>6.9075934934552205E-2</v>
      </c>
      <c r="O162" s="8">
        <f>1/N162</f>
        <v>14.476821789635943</v>
      </c>
      <c r="P162" s="3">
        <f>IF(O162&gt;21,"",N162)</f>
        <v>6.9075934934552205E-2</v>
      </c>
      <c r="Q162" s="3">
        <f>IF(ISNUMBER(P162),SUMIF(A:A,A162,P:P),"")</f>
        <v>0.78415166905593736</v>
      </c>
      <c r="R162" s="3">
        <f>IFERROR(P162*(1/Q162),"")</f>
        <v>8.8090018373250048E-2</v>
      </c>
      <c r="S162" s="9">
        <f>IFERROR(1/R162,"")</f>
        <v>11.352023968968386</v>
      </c>
    </row>
    <row r="163" spans="1:19" x14ac:dyDescent="0.25">
      <c r="A163" s="5">
        <v>21</v>
      </c>
      <c r="B163" s="6">
        <v>0.6875</v>
      </c>
      <c r="C163" s="5" t="s">
        <v>67</v>
      </c>
      <c r="D163" s="5">
        <v>5</v>
      </c>
      <c r="E163" s="5">
        <v>4</v>
      </c>
      <c r="F163" s="5" t="s">
        <v>191</v>
      </c>
      <c r="G163" s="2">
        <v>42.9598333333333</v>
      </c>
      <c r="H163" s="7">
        <f>1+COUNTIFS(A:A,A163,O:O,"&lt;"&amp;O163)</f>
        <v>7</v>
      </c>
      <c r="I163" s="2">
        <f>AVERAGEIF(A:A,A163,G:G)</f>
        <v>49.748686111111091</v>
      </c>
      <c r="J163" s="2">
        <f>G163-I163</f>
        <v>-6.7888527777777909</v>
      </c>
      <c r="K163" s="2">
        <f>90+J163</f>
        <v>83.211147222222209</v>
      </c>
      <c r="L163" s="2">
        <f>EXP(0.06*K163)</f>
        <v>147.32909607636378</v>
      </c>
      <c r="M163" s="2">
        <f>SUMIF(A:A,A163,L:L)</f>
        <v>3386.7827435033337</v>
      </c>
      <c r="N163" s="3">
        <f>L163/M163</f>
        <v>4.3501194860808987E-2</v>
      </c>
      <c r="O163" s="8">
        <f>1/N163</f>
        <v>22.987874314710332</v>
      </c>
      <c r="P163" s="3" t="str">
        <f>IF(O163&gt;21,"",N163)</f>
        <v/>
      </c>
      <c r="Q163" s="3" t="str">
        <f>IF(ISNUMBER(P163),SUMIF(A:A,A163,P:P),"")</f>
        <v/>
      </c>
      <c r="R163" s="3" t="str">
        <f>IFERROR(P163*(1/Q163),"")</f>
        <v/>
      </c>
      <c r="S163" s="9" t="str">
        <f>IFERROR(1/R163,"")</f>
        <v/>
      </c>
    </row>
    <row r="164" spans="1:19" x14ac:dyDescent="0.25">
      <c r="A164" s="5">
        <v>21</v>
      </c>
      <c r="B164" s="6">
        <v>0.6875</v>
      </c>
      <c r="C164" s="5" t="s">
        <v>67</v>
      </c>
      <c r="D164" s="5">
        <v>5</v>
      </c>
      <c r="E164" s="5">
        <v>3</v>
      </c>
      <c r="F164" s="5" t="s">
        <v>190</v>
      </c>
      <c r="G164" s="2">
        <v>42.263500000000001</v>
      </c>
      <c r="H164" s="7">
        <f>1+COUNTIFS(A:A,A164,O:O,"&lt;"&amp;O164)</f>
        <v>8</v>
      </c>
      <c r="I164" s="2">
        <f>AVERAGEIF(A:A,A164,G:G)</f>
        <v>49.748686111111091</v>
      </c>
      <c r="J164" s="2">
        <f>G164-I164</f>
        <v>-7.4851861111110907</v>
      </c>
      <c r="K164" s="2">
        <f>90+J164</f>
        <v>82.514813888888909</v>
      </c>
      <c r="L164" s="2">
        <f>EXP(0.06*K164)</f>
        <v>141.3005007176223</v>
      </c>
      <c r="M164" s="2">
        <f>SUMIF(A:A,A164,L:L)</f>
        <v>3386.7827435033337</v>
      </c>
      <c r="N164" s="3">
        <f>L164/M164</f>
        <v>4.1721158816186467E-2</v>
      </c>
      <c r="O164" s="8">
        <f>1/N164</f>
        <v>23.968653517170097</v>
      </c>
      <c r="P164" s="3" t="str">
        <f>IF(O164&gt;21,"",N164)</f>
        <v/>
      </c>
      <c r="Q164" s="3" t="str">
        <f>IF(ISNUMBER(P164),SUMIF(A:A,A164,P:P),"")</f>
        <v/>
      </c>
      <c r="R164" s="3" t="str">
        <f>IFERROR(P164*(1/Q164),"")</f>
        <v/>
      </c>
      <c r="S164" s="9" t="str">
        <f>IFERROR(1/R164,"")</f>
        <v/>
      </c>
    </row>
    <row r="165" spans="1:19" x14ac:dyDescent="0.25">
      <c r="A165" s="1">
        <v>21</v>
      </c>
      <c r="B165" s="11">
        <v>0.6875</v>
      </c>
      <c r="C165" s="1" t="s">
        <v>67</v>
      </c>
      <c r="D165" s="1">
        <v>5</v>
      </c>
      <c r="E165" s="1">
        <v>9</v>
      </c>
      <c r="F165" s="1" t="s">
        <v>196</v>
      </c>
      <c r="G165" s="2">
        <v>40.853733333333295</v>
      </c>
      <c r="H165" s="7">
        <f>1+COUNTIFS(A:A,A165,O:O,"&lt;"&amp;O165)</f>
        <v>9</v>
      </c>
      <c r="I165" s="2">
        <f>AVERAGEIF(A:A,A165,G:G)</f>
        <v>49.748686111111091</v>
      </c>
      <c r="J165" s="2">
        <f>G165-I165</f>
        <v>-8.8949527777777959</v>
      </c>
      <c r="K165" s="2">
        <f>90+J165</f>
        <v>81.105047222222197</v>
      </c>
      <c r="L165" s="2">
        <f>EXP(0.06*K165)</f>
        <v>129.83998833088964</v>
      </c>
      <c r="M165" s="2">
        <f>SUMIF(A:A,A165,L:L)</f>
        <v>3386.7827435033337</v>
      </c>
      <c r="N165" s="3">
        <f>L165/M165</f>
        <v>3.8337265234964973E-2</v>
      </c>
      <c r="O165" s="8">
        <f>1/N165</f>
        <v>26.084281021901475</v>
      </c>
      <c r="P165" s="3" t="str">
        <f>IF(O165&gt;21,"",N165)</f>
        <v/>
      </c>
      <c r="Q165" s="3" t="str">
        <f>IF(ISNUMBER(P165),SUMIF(A:A,A165,P:P),"")</f>
        <v/>
      </c>
      <c r="R165" s="3" t="str">
        <f>IFERROR(P165*(1/Q165),"")</f>
        <v/>
      </c>
      <c r="S165" s="9" t="str">
        <f>IFERROR(1/R165,"")</f>
        <v/>
      </c>
    </row>
    <row r="166" spans="1:19" x14ac:dyDescent="0.25">
      <c r="A166" s="1">
        <v>21</v>
      </c>
      <c r="B166" s="11">
        <v>0.6875</v>
      </c>
      <c r="C166" s="1" t="s">
        <v>67</v>
      </c>
      <c r="D166" s="1">
        <v>5</v>
      </c>
      <c r="E166" s="1">
        <v>12</v>
      </c>
      <c r="F166" s="1" t="s">
        <v>199</v>
      </c>
      <c r="G166" s="2">
        <v>39.782499999999999</v>
      </c>
      <c r="H166" s="7">
        <f>1+COUNTIFS(A:A,A166,O:O,"&lt;"&amp;O166)</f>
        <v>10</v>
      </c>
      <c r="I166" s="2">
        <f>AVERAGEIF(A:A,A166,G:G)</f>
        <v>49.748686111111091</v>
      </c>
      <c r="J166" s="2">
        <f>G166-I166</f>
        <v>-9.9661861111110923</v>
      </c>
      <c r="K166" s="2">
        <f>90+J166</f>
        <v>80.033813888888915</v>
      </c>
      <c r="L166" s="2">
        <f>EXP(0.06*K166)</f>
        <v>121.75719215179792</v>
      </c>
      <c r="M166" s="2">
        <f>SUMIF(A:A,A166,L:L)</f>
        <v>3386.7827435033337</v>
      </c>
      <c r="N166" s="3">
        <f>L166/M166</f>
        <v>3.5950694618766911E-2</v>
      </c>
      <c r="O166" s="8">
        <f>1/N166</f>
        <v>27.815874230090174</v>
      </c>
      <c r="P166" s="3" t="str">
        <f>IF(O166&gt;21,"",N166)</f>
        <v/>
      </c>
      <c r="Q166" s="3" t="str">
        <f>IF(ISNUMBER(P166),SUMIF(A:A,A166,P:P),"")</f>
        <v/>
      </c>
      <c r="R166" s="3" t="str">
        <f>IFERROR(P166*(1/Q166),"")</f>
        <v/>
      </c>
      <c r="S166" s="9" t="str">
        <f>IFERROR(1/R166,"")</f>
        <v/>
      </c>
    </row>
    <row r="167" spans="1:19" x14ac:dyDescent="0.25">
      <c r="A167" s="1">
        <v>21</v>
      </c>
      <c r="B167" s="11">
        <v>0.6875</v>
      </c>
      <c r="C167" s="1" t="s">
        <v>67</v>
      </c>
      <c r="D167" s="1">
        <v>5</v>
      </c>
      <c r="E167" s="1">
        <v>6</v>
      </c>
      <c r="F167" s="1" t="s">
        <v>193</v>
      </c>
      <c r="G167" s="2">
        <v>39.382999999999903</v>
      </c>
      <c r="H167" s="7">
        <f>1+COUNTIFS(A:A,A167,O:O,"&lt;"&amp;O167)</f>
        <v>11</v>
      </c>
      <c r="I167" s="2">
        <f>AVERAGEIF(A:A,A167,G:G)</f>
        <v>49.748686111111091</v>
      </c>
      <c r="J167" s="2">
        <f>G167-I167</f>
        <v>-10.365686111111188</v>
      </c>
      <c r="K167" s="2">
        <f>90+J167</f>
        <v>79.634313888888812</v>
      </c>
      <c r="L167" s="2">
        <f>EXP(0.06*K167)</f>
        <v>118.8733729057421</v>
      </c>
      <c r="M167" s="2">
        <f>SUMIF(A:A,A167,L:L)</f>
        <v>3386.7827435033337</v>
      </c>
      <c r="N167" s="3">
        <f>L167/M167</f>
        <v>3.5099202372449165E-2</v>
      </c>
      <c r="O167" s="8">
        <f>1/N167</f>
        <v>28.490675924446133</v>
      </c>
      <c r="P167" s="3" t="str">
        <f>IF(O167&gt;21,"",N167)</f>
        <v/>
      </c>
      <c r="Q167" s="3" t="str">
        <f>IF(ISNUMBER(P167),SUMIF(A:A,A167,P:P),"")</f>
        <v/>
      </c>
      <c r="R167" s="3" t="str">
        <f>IFERROR(P167*(1/Q167),"")</f>
        <v/>
      </c>
      <c r="S167" s="9" t="str">
        <f>IFERROR(1/R167,"")</f>
        <v/>
      </c>
    </row>
    <row r="168" spans="1:19" x14ac:dyDescent="0.25">
      <c r="A168" s="1">
        <v>21</v>
      </c>
      <c r="B168" s="11">
        <v>0.6875</v>
      </c>
      <c r="C168" s="1" t="s">
        <v>67</v>
      </c>
      <c r="D168" s="1">
        <v>5</v>
      </c>
      <c r="E168" s="1">
        <v>11</v>
      </c>
      <c r="F168" s="1" t="s">
        <v>198</v>
      </c>
      <c r="G168" s="2">
        <v>31.010533333333299</v>
      </c>
      <c r="H168" s="7">
        <f>1+COUNTIFS(A:A,A168,O:O,"&lt;"&amp;O168)</f>
        <v>12</v>
      </c>
      <c r="I168" s="2">
        <f>AVERAGEIF(A:A,A168,G:G)</f>
        <v>49.748686111111091</v>
      </c>
      <c r="J168" s="2">
        <f>G168-I168</f>
        <v>-18.738152777777792</v>
      </c>
      <c r="K168" s="2">
        <f>90+J168</f>
        <v>71.261847222222201</v>
      </c>
      <c r="L168" s="2">
        <f>EXP(0.06*K168)</f>
        <v>71.931252272931729</v>
      </c>
      <c r="M168" s="2">
        <f>SUMIF(A:A,A168,L:L)</f>
        <v>3386.7827435033337</v>
      </c>
      <c r="N168" s="3">
        <f>L168/M168</f>
        <v>2.1238815040885994E-2</v>
      </c>
      <c r="O168" s="8">
        <f>1/N168</f>
        <v>47.083606033337546</v>
      </c>
      <c r="P168" s="3" t="str">
        <f>IF(O168&gt;21,"",N168)</f>
        <v/>
      </c>
      <c r="Q168" s="3" t="str">
        <f>IF(ISNUMBER(P168),SUMIF(A:A,A168,P:P),"")</f>
        <v/>
      </c>
      <c r="R168" s="3" t="str">
        <f>IFERROR(P168*(1/Q168),"")</f>
        <v/>
      </c>
      <c r="S168" s="9" t="str">
        <f>IFERROR(1/R168,"")</f>
        <v/>
      </c>
    </row>
    <row r="169" spans="1:19" x14ac:dyDescent="0.25">
      <c r="A169" s="1">
        <v>22</v>
      </c>
      <c r="B169" s="11">
        <v>0.6958333333333333</v>
      </c>
      <c r="C169" s="1" t="s">
        <v>47</v>
      </c>
      <c r="D169" s="1">
        <v>6</v>
      </c>
      <c r="E169" s="1">
        <v>3</v>
      </c>
      <c r="F169" s="1" t="s">
        <v>201</v>
      </c>
      <c r="G169" s="2">
        <v>74.769766666666698</v>
      </c>
      <c r="H169" s="7">
        <f>1+COUNTIFS(A:A,A169,O:O,"&lt;"&amp;O169)</f>
        <v>1</v>
      </c>
      <c r="I169" s="2">
        <f>AVERAGEIF(A:A,A169,G:G)</f>
        <v>54.530138095238087</v>
      </c>
      <c r="J169" s="2">
        <f>G169-I169</f>
        <v>20.239628571428611</v>
      </c>
      <c r="K169" s="2">
        <f>90+J169</f>
        <v>110.23962857142861</v>
      </c>
      <c r="L169" s="2">
        <f>EXP(0.06*K169)</f>
        <v>745.74052224208458</v>
      </c>
      <c r="M169" s="2">
        <f>SUMIF(A:A,A169,L:L)</f>
        <v>2127.0477823651827</v>
      </c>
      <c r="N169" s="3">
        <f>L169/M169</f>
        <v>0.35059885745154923</v>
      </c>
      <c r="O169" s="8">
        <f>1/N169</f>
        <v>2.852262575151701</v>
      </c>
      <c r="P169" s="3">
        <f>IF(O169&gt;21,"",N169)</f>
        <v>0.35059885745154923</v>
      </c>
      <c r="Q169" s="3">
        <f>IF(ISNUMBER(P169),SUMIF(A:A,A169,P:P),"")</f>
        <v>0.93157327938057388</v>
      </c>
      <c r="R169" s="3">
        <f>IFERROR(P169*(1/Q169),"")</f>
        <v>0.37635134584868202</v>
      </c>
      <c r="S169" s="9">
        <f>IFERROR(1/R169,"")</f>
        <v>2.6570916007885508</v>
      </c>
    </row>
    <row r="170" spans="1:19" x14ac:dyDescent="0.25">
      <c r="A170" s="1">
        <v>22</v>
      </c>
      <c r="B170" s="11">
        <v>0.6958333333333333</v>
      </c>
      <c r="C170" s="1" t="s">
        <v>47</v>
      </c>
      <c r="D170" s="1">
        <v>6</v>
      </c>
      <c r="E170" s="1">
        <v>6</v>
      </c>
      <c r="F170" s="1" t="s">
        <v>202</v>
      </c>
      <c r="G170" s="2">
        <v>67.183066666666605</v>
      </c>
      <c r="H170" s="7">
        <f>1+COUNTIFS(A:A,A170,O:O,"&lt;"&amp;O170)</f>
        <v>2</v>
      </c>
      <c r="I170" s="2">
        <f>AVERAGEIF(A:A,A170,G:G)</f>
        <v>54.530138095238087</v>
      </c>
      <c r="J170" s="2">
        <f>G170-I170</f>
        <v>12.652928571428518</v>
      </c>
      <c r="K170" s="2">
        <f>90+J170</f>
        <v>102.65292857142852</v>
      </c>
      <c r="L170" s="2">
        <f>EXP(0.06*K170)</f>
        <v>473.03799562645094</v>
      </c>
      <c r="M170" s="2">
        <f>SUMIF(A:A,A170,L:L)</f>
        <v>2127.0477823651827</v>
      </c>
      <c r="N170" s="3">
        <f>L170/M170</f>
        <v>0.22239180499295305</v>
      </c>
      <c r="O170" s="8">
        <f>1/N170</f>
        <v>4.4965685674959426</v>
      </c>
      <c r="P170" s="3">
        <f>IF(O170&gt;21,"",N170)</f>
        <v>0.22239180499295305</v>
      </c>
      <c r="Q170" s="3">
        <f>IF(ISNUMBER(P170),SUMIF(A:A,A170,P:P),"")</f>
        <v>0.93157327938057388</v>
      </c>
      <c r="R170" s="3">
        <f>IFERROR(P170*(1/Q170),"")</f>
        <v>0.23872711885942766</v>
      </c>
      <c r="S170" s="9">
        <f>IFERROR(1/R170,"")</f>
        <v>4.1888831263818043</v>
      </c>
    </row>
    <row r="171" spans="1:19" x14ac:dyDescent="0.25">
      <c r="A171" s="1">
        <v>22</v>
      </c>
      <c r="B171" s="11">
        <v>0.6958333333333333</v>
      </c>
      <c r="C171" s="1" t="s">
        <v>47</v>
      </c>
      <c r="D171" s="1">
        <v>6</v>
      </c>
      <c r="E171" s="1">
        <v>2</v>
      </c>
      <c r="F171" s="1" t="s">
        <v>200</v>
      </c>
      <c r="G171" s="2">
        <v>62.628433333333298</v>
      </c>
      <c r="H171" s="7">
        <f>1+COUNTIFS(A:A,A171,O:O,"&lt;"&amp;O171)</f>
        <v>3</v>
      </c>
      <c r="I171" s="2">
        <f>AVERAGEIF(A:A,A171,G:G)</f>
        <v>54.530138095238087</v>
      </c>
      <c r="J171" s="2">
        <f>G171-I171</f>
        <v>8.0982952380952113</v>
      </c>
      <c r="K171" s="2">
        <f>90+J171</f>
        <v>98.098295238095204</v>
      </c>
      <c r="L171" s="2">
        <f>EXP(0.06*K171)</f>
        <v>359.92573348229251</v>
      </c>
      <c r="M171" s="2">
        <f>SUMIF(A:A,A171,L:L)</f>
        <v>2127.0477823651827</v>
      </c>
      <c r="N171" s="3">
        <f>L171/M171</f>
        <v>0.16921375084581836</v>
      </c>
      <c r="O171" s="8">
        <f>1/N171</f>
        <v>5.9096852058504687</v>
      </c>
      <c r="P171" s="3">
        <f>IF(O171&gt;21,"",N171)</f>
        <v>0.16921375084581836</v>
      </c>
      <c r="Q171" s="3">
        <f>IF(ISNUMBER(P171),SUMIF(A:A,A171,P:P),"")</f>
        <v>0.93157327938057388</v>
      </c>
      <c r="R171" s="3">
        <f>IFERROR(P171*(1/Q171),"")</f>
        <v>0.18164298460592684</v>
      </c>
      <c r="S171" s="9">
        <f>IFERROR(1/R171,"")</f>
        <v>5.505304827320983</v>
      </c>
    </row>
    <row r="172" spans="1:19" x14ac:dyDescent="0.25">
      <c r="A172" s="1">
        <v>22</v>
      </c>
      <c r="B172" s="11">
        <v>0.6958333333333333</v>
      </c>
      <c r="C172" s="1" t="s">
        <v>47</v>
      </c>
      <c r="D172" s="1">
        <v>6</v>
      </c>
      <c r="E172" s="1">
        <v>7</v>
      </c>
      <c r="F172" s="1" t="s">
        <v>27</v>
      </c>
      <c r="G172" s="2">
        <v>55.751666666666701</v>
      </c>
      <c r="H172" s="7">
        <f>1+COUNTIFS(A:A,A172,O:O,"&lt;"&amp;O172)</f>
        <v>4</v>
      </c>
      <c r="I172" s="2">
        <f>AVERAGEIF(A:A,A172,G:G)</f>
        <v>54.530138095238087</v>
      </c>
      <c r="J172" s="2">
        <f>G172-I172</f>
        <v>1.2215285714286139</v>
      </c>
      <c r="K172" s="2">
        <f>90+J172</f>
        <v>91.221528571428621</v>
      </c>
      <c r="L172" s="2">
        <f>EXP(0.06*K172)</f>
        <v>238.24313176877246</v>
      </c>
      <c r="M172" s="2">
        <f>SUMIF(A:A,A172,L:L)</f>
        <v>2127.0477823651827</v>
      </c>
      <c r="N172" s="3">
        <f>L172/M172</f>
        <v>0.11200647853047131</v>
      </c>
      <c r="O172" s="8">
        <f>1/N172</f>
        <v>8.9280549939613572</v>
      </c>
      <c r="P172" s="3">
        <f>IF(O172&gt;21,"",N172)</f>
        <v>0.11200647853047131</v>
      </c>
      <c r="Q172" s="3">
        <f>IF(ISNUMBER(P172),SUMIF(A:A,A172,P:P),"")</f>
        <v>0.93157327938057388</v>
      </c>
      <c r="R172" s="3">
        <f>IFERROR(P172*(1/Q172),"")</f>
        <v>0.1202336745907388</v>
      </c>
      <c r="S172" s="9">
        <f>IFERROR(1/R172,"")</f>
        <v>8.3171374692146909</v>
      </c>
    </row>
    <row r="173" spans="1:19" x14ac:dyDescent="0.25">
      <c r="A173" s="1">
        <v>22</v>
      </c>
      <c r="B173" s="11">
        <v>0.6958333333333333</v>
      </c>
      <c r="C173" s="1" t="s">
        <v>47</v>
      </c>
      <c r="D173" s="1">
        <v>6</v>
      </c>
      <c r="E173" s="1">
        <v>10</v>
      </c>
      <c r="F173" s="1" t="s">
        <v>204</v>
      </c>
      <c r="G173" s="2">
        <v>49.584066666666601</v>
      </c>
      <c r="H173" s="7">
        <f>1+COUNTIFS(A:A,A173,O:O,"&lt;"&amp;O173)</f>
        <v>5</v>
      </c>
      <c r="I173" s="2">
        <f>AVERAGEIF(A:A,A173,G:G)</f>
        <v>54.530138095238087</v>
      </c>
      <c r="J173" s="2">
        <f>G173-I173</f>
        <v>-4.9460714285714857</v>
      </c>
      <c r="K173" s="2">
        <f>90+J173</f>
        <v>85.053928571428514</v>
      </c>
      <c r="L173" s="2">
        <f>EXP(0.06*K173)</f>
        <v>164.55349489751001</v>
      </c>
      <c r="M173" s="2">
        <f>SUMIF(A:A,A173,L:L)</f>
        <v>2127.0477823651827</v>
      </c>
      <c r="N173" s="3">
        <f>L173/M173</f>
        <v>7.7362387559781962E-2</v>
      </c>
      <c r="O173" s="8">
        <f>1/N173</f>
        <v>12.926178102081554</v>
      </c>
      <c r="P173" s="3">
        <f>IF(O173&gt;21,"",N173)</f>
        <v>7.7362387559781962E-2</v>
      </c>
      <c r="Q173" s="3">
        <f>IF(ISNUMBER(P173),SUMIF(A:A,A173,P:P),"")</f>
        <v>0.93157327938057388</v>
      </c>
      <c r="R173" s="3">
        <f>IFERROR(P173*(1/Q173),"")</f>
        <v>8.3044876095224776E-2</v>
      </c>
      <c r="S173" s="9">
        <f>IFERROR(1/R173,"")</f>
        <v>12.041682124413473</v>
      </c>
    </row>
    <row r="174" spans="1:19" x14ac:dyDescent="0.25">
      <c r="A174" s="1">
        <v>22</v>
      </c>
      <c r="B174" s="11">
        <v>0.6958333333333333</v>
      </c>
      <c r="C174" s="1" t="s">
        <v>47</v>
      </c>
      <c r="D174" s="1">
        <v>6</v>
      </c>
      <c r="E174" s="1">
        <v>11</v>
      </c>
      <c r="F174" s="1" t="s">
        <v>205</v>
      </c>
      <c r="G174" s="2">
        <v>37.621000000000002</v>
      </c>
      <c r="H174" s="7">
        <f>1+COUNTIFS(A:A,A174,O:O,"&lt;"&amp;O174)</f>
        <v>6</v>
      </c>
      <c r="I174" s="2">
        <f>AVERAGEIF(A:A,A174,G:G)</f>
        <v>54.530138095238087</v>
      </c>
      <c r="J174" s="2">
        <f>G174-I174</f>
        <v>-16.909138095238085</v>
      </c>
      <c r="K174" s="2">
        <f>90+J174</f>
        <v>73.090861904761908</v>
      </c>
      <c r="L174" s="2">
        <f>EXP(0.06*K174)</f>
        <v>80.274476151955426</v>
      </c>
      <c r="M174" s="2">
        <f>SUMIF(A:A,A174,L:L)</f>
        <v>2127.0477823651827</v>
      </c>
      <c r="N174" s="3">
        <f>L174/M174</f>
        <v>3.7739855595859614E-2</v>
      </c>
      <c r="O174" s="8">
        <f>1/N174</f>
        <v>26.497186706504213</v>
      </c>
      <c r="P174" s="3" t="str">
        <f>IF(O174&gt;21,"",N174)</f>
        <v/>
      </c>
      <c r="Q174" s="3" t="str">
        <f>IF(ISNUMBER(P174),SUMIF(A:A,A174,P:P),"")</f>
        <v/>
      </c>
      <c r="R174" s="3" t="str">
        <f>IFERROR(P174*(1/Q174),"")</f>
        <v/>
      </c>
      <c r="S174" s="9" t="str">
        <f>IFERROR(1/R174,"")</f>
        <v/>
      </c>
    </row>
    <row r="175" spans="1:19" x14ac:dyDescent="0.25">
      <c r="A175" s="1">
        <v>22</v>
      </c>
      <c r="B175" s="11">
        <v>0.6958333333333333</v>
      </c>
      <c r="C175" s="1" t="s">
        <v>47</v>
      </c>
      <c r="D175" s="1">
        <v>6</v>
      </c>
      <c r="E175" s="1">
        <v>9</v>
      </c>
      <c r="F175" s="1" t="s">
        <v>203</v>
      </c>
      <c r="G175" s="2">
        <v>34.172966666666696</v>
      </c>
      <c r="H175" s="7">
        <f>1+COUNTIFS(A:A,A175,O:O,"&lt;"&amp;O175)</f>
        <v>7</v>
      </c>
      <c r="I175" s="2">
        <f>AVERAGEIF(A:A,A175,G:G)</f>
        <v>54.530138095238087</v>
      </c>
      <c r="J175" s="2">
        <f>G175-I175</f>
        <v>-20.357171428571391</v>
      </c>
      <c r="K175" s="2">
        <f>90+J175</f>
        <v>69.642828571428609</v>
      </c>
      <c r="L175" s="2">
        <f>EXP(0.06*K175)</f>
        <v>65.272428196116948</v>
      </c>
      <c r="M175" s="2">
        <f>SUMIF(A:A,A175,L:L)</f>
        <v>2127.0477823651827</v>
      </c>
      <c r="N175" s="3">
        <f>L175/M175</f>
        <v>3.0686865023566563E-2</v>
      </c>
      <c r="O175" s="8">
        <f>1/N175</f>
        <v>32.587232329924575</v>
      </c>
      <c r="P175" s="3" t="str">
        <f>IF(O175&gt;21,"",N175)</f>
        <v/>
      </c>
      <c r="Q175" s="3" t="str">
        <f>IF(ISNUMBER(P175),SUMIF(A:A,A175,P:P),"")</f>
        <v/>
      </c>
      <c r="R175" s="3" t="str">
        <f>IFERROR(P175*(1/Q175),"")</f>
        <v/>
      </c>
      <c r="S175" s="9" t="str">
        <f>IFERROR(1/R175,"")</f>
        <v/>
      </c>
    </row>
    <row r="176" spans="1:19" x14ac:dyDescent="0.25">
      <c r="A176" s="1">
        <v>23</v>
      </c>
      <c r="B176" s="11">
        <v>0.69791666666666663</v>
      </c>
      <c r="C176" s="1" t="s">
        <v>31</v>
      </c>
      <c r="D176" s="1">
        <v>9</v>
      </c>
      <c r="E176" s="1">
        <v>8</v>
      </c>
      <c r="F176" s="1" t="s">
        <v>212</v>
      </c>
      <c r="G176" s="2">
        <v>66.321766666666704</v>
      </c>
      <c r="H176" s="7">
        <f>1+COUNTIFS(A:A,A176,O:O,"&lt;"&amp;O176)</f>
        <v>1</v>
      </c>
      <c r="I176" s="2">
        <f>AVERAGEIF(A:A,A176,G:G)</f>
        <v>51.356418518518495</v>
      </c>
      <c r="J176" s="2">
        <f>G176-I176</f>
        <v>14.965348148148209</v>
      </c>
      <c r="K176" s="2">
        <f>90+J176</f>
        <v>104.96534814814821</v>
      </c>
      <c r="L176" s="2">
        <f>EXP(0.06*K176)</f>
        <v>543.44086081281887</v>
      </c>
      <c r="M176" s="2">
        <f>SUMIF(A:A,A176,L:L)</f>
        <v>2299.78154503513</v>
      </c>
      <c r="N176" s="3">
        <f>L176/M176</f>
        <v>0.23630107911163259</v>
      </c>
      <c r="O176" s="8">
        <f>1/N176</f>
        <v>4.2318892649981645</v>
      </c>
      <c r="P176" s="3">
        <f>IF(O176&gt;21,"",N176)</f>
        <v>0.23630107911163259</v>
      </c>
      <c r="Q176" s="3">
        <f>IF(ISNUMBER(P176),SUMIF(A:A,A176,P:P),"")</f>
        <v>0.97096126144326345</v>
      </c>
      <c r="R176" s="3">
        <f>IFERROR(P176*(1/Q176),"")</f>
        <v>0.24336818418521475</v>
      </c>
      <c r="S176" s="9">
        <f>IFERROR(1/R176,"")</f>
        <v>4.1090005390308226</v>
      </c>
    </row>
    <row r="177" spans="1:19" x14ac:dyDescent="0.25">
      <c r="A177" s="1">
        <v>23</v>
      </c>
      <c r="B177" s="11">
        <v>0.69791666666666663</v>
      </c>
      <c r="C177" s="1" t="s">
        <v>31</v>
      </c>
      <c r="D177" s="1">
        <v>9</v>
      </c>
      <c r="E177" s="1">
        <v>9</v>
      </c>
      <c r="F177" s="1" t="s">
        <v>213</v>
      </c>
      <c r="G177" s="2">
        <v>59.383666666666599</v>
      </c>
      <c r="H177" s="7">
        <f>1+COUNTIFS(A:A,A177,O:O,"&lt;"&amp;O177)</f>
        <v>2</v>
      </c>
      <c r="I177" s="2">
        <f>AVERAGEIF(A:A,A177,G:G)</f>
        <v>51.356418518518495</v>
      </c>
      <c r="J177" s="2">
        <f>G177-I177</f>
        <v>8.0272481481481037</v>
      </c>
      <c r="K177" s="2">
        <f>90+J177</f>
        <v>98.027248148148104</v>
      </c>
      <c r="L177" s="2">
        <f>EXP(0.06*K177)</f>
        <v>358.39469851046937</v>
      </c>
      <c r="M177" s="2">
        <f>SUMIF(A:A,A177,L:L)</f>
        <v>2299.78154503513</v>
      </c>
      <c r="N177" s="3">
        <f>L177/M177</f>
        <v>0.15583858357511723</v>
      </c>
      <c r="O177" s="8">
        <f>1/N177</f>
        <v>6.4168961053087381</v>
      </c>
      <c r="P177" s="3">
        <f>IF(O177&gt;21,"",N177)</f>
        <v>0.15583858357511723</v>
      </c>
      <c r="Q177" s="3">
        <f>IF(ISNUMBER(P177),SUMIF(A:A,A177,P:P),"")</f>
        <v>0.97096126144326345</v>
      </c>
      <c r="R177" s="3">
        <f>IFERROR(P177*(1/Q177),"")</f>
        <v>0.16049928021173004</v>
      </c>
      <c r="S177" s="9">
        <f>IFERROR(1/R177,"")</f>
        <v>6.2305575369609372</v>
      </c>
    </row>
    <row r="178" spans="1:19" x14ac:dyDescent="0.25">
      <c r="A178" s="1">
        <v>23</v>
      </c>
      <c r="B178" s="11">
        <v>0.69791666666666663</v>
      </c>
      <c r="C178" s="1" t="s">
        <v>31</v>
      </c>
      <c r="D178" s="1">
        <v>9</v>
      </c>
      <c r="E178" s="1">
        <v>1</v>
      </c>
      <c r="F178" s="1" t="s">
        <v>206</v>
      </c>
      <c r="G178" s="2">
        <v>56.740266666666706</v>
      </c>
      <c r="H178" s="7">
        <f>1+COUNTIFS(A:A,A178,O:O,"&lt;"&amp;O178)</f>
        <v>3</v>
      </c>
      <c r="I178" s="2">
        <f>AVERAGEIF(A:A,A178,G:G)</f>
        <v>51.356418518518495</v>
      </c>
      <c r="J178" s="2">
        <f>G178-I178</f>
        <v>5.3838481481482106</v>
      </c>
      <c r="K178" s="2">
        <f>90+J178</f>
        <v>95.383848148148218</v>
      </c>
      <c r="L178" s="2">
        <f>EXP(0.06*K178)</f>
        <v>305.8304577881666</v>
      </c>
      <c r="M178" s="2">
        <f>SUMIF(A:A,A178,L:L)</f>
        <v>2299.78154503513</v>
      </c>
      <c r="N178" s="3">
        <f>L178/M178</f>
        <v>0.13298239497938702</v>
      </c>
      <c r="O178" s="8">
        <f>1/N178</f>
        <v>7.5197923766902024</v>
      </c>
      <c r="P178" s="3">
        <f>IF(O178&gt;21,"",N178)</f>
        <v>0.13298239497938702</v>
      </c>
      <c r="Q178" s="3">
        <f>IF(ISNUMBER(P178),SUMIF(A:A,A178,P:P),"")</f>
        <v>0.97096126144326345</v>
      </c>
      <c r="R178" s="3">
        <f>IFERROR(P178*(1/Q178),"")</f>
        <v>0.13695952687310958</v>
      </c>
      <c r="S178" s="9">
        <f>IFERROR(1/R178,"")</f>
        <v>7.3014270918625552</v>
      </c>
    </row>
    <row r="179" spans="1:19" x14ac:dyDescent="0.25">
      <c r="A179" s="1">
        <v>23</v>
      </c>
      <c r="B179" s="11">
        <v>0.69791666666666663</v>
      </c>
      <c r="C179" s="1" t="s">
        <v>31</v>
      </c>
      <c r="D179" s="1">
        <v>9</v>
      </c>
      <c r="E179" s="1">
        <v>6</v>
      </c>
      <c r="F179" s="1" t="s">
        <v>210</v>
      </c>
      <c r="G179" s="2">
        <v>55.315566666666605</v>
      </c>
      <c r="H179" s="7">
        <f>1+COUNTIFS(A:A,A179,O:O,"&lt;"&amp;O179)</f>
        <v>4</v>
      </c>
      <c r="I179" s="2">
        <f>AVERAGEIF(A:A,A179,G:G)</f>
        <v>51.356418518518495</v>
      </c>
      <c r="J179" s="2">
        <f>G179-I179</f>
        <v>3.9591481481481097</v>
      </c>
      <c r="K179" s="2">
        <f>90+J179</f>
        <v>93.959148148148103</v>
      </c>
      <c r="L179" s="2">
        <f>EXP(0.06*K179)</f>
        <v>280.77366689463571</v>
      </c>
      <c r="M179" s="2">
        <f>SUMIF(A:A,A179,L:L)</f>
        <v>2299.78154503513</v>
      </c>
      <c r="N179" s="3">
        <f>L179/M179</f>
        <v>0.12208710322977516</v>
      </c>
      <c r="O179" s="8">
        <f>1/N179</f>
        <v>8.1908733481696316</v>
      </c>
      <c r="P179" s="3">
        <f>IF(O179&gt;21,"",N179)</f>
        <v>0.12208710322977516</v>
      </c>
      <c r="Q179" s="3">
        <f>IF(ISNUMBER(P179),SUMIF(A:A,A179,P:P),"")</f>
        <v>0.97096126144326345</v>
      </c>
      <c r="R179" s="3">
        <f>IFERROR(P179*(1/Q179),"")</f>
        <v>0.1257383873876714</v>
      </c>
      <c r="S179" s="9">
        <f>IFERROR(1/R179,"")</f>
        <v>7.9530207184607935</v>
      </c>
    </row>
    <row r="180" spans="1:19" x14ac:dyDescent="0.25">
      <c r="A180" s="1">
        <v>23</v>
      </c>
      <c r="B180" s="11">
        <v>0.69791666666666663</v>
      </c>
      <c r="C180" s="1" t="s">
        <v>31</v>
      </c>
      <c r="D180" s="1">
        <v>9</v>
      </c>
      <c r="E180" s="1">
        <v>3</v>
      </c>
      <c r="F180" s="1" t="s">
        <v>207</v>
      </c>
      <c r="G180" s="2">
        <v>52.0510666666666</v>
      </c>
      <c r="H180" s="7">
        <f>1+COUNTIFS(A:A,A180,O:O,"&lt;"&amp;O180)</f>
        <v>5</v>
      </c>
      <c r="I180" s="2">
        <f>AVERAGEIF(A:A,A180,G:G)</f>
        <v>51.356418518518495</v>
      </c>
      <c r="J180" s="2">
        <f>G180-I180</f>
        <v>0.69464814814810438</v>
      </c>
      <c r="K180" s="2">
        <f>90+J180</f>
        <v>90.694648148148104</v>
      </c>
      <c r="L180" s="2">
        <f>EXP(0.06*K180)</f>
        <v>230.82939523380472</v>
      </c>
      <c r="M180" s="2">
        <f>SUMIF(A:A,A180,L:L)</f>
        <v>2299.78154503513</v>
      </c>
      <c r="N180" s="3">
        <f>L180/M180</f>
        <v>0.10037013982137974</v>
      </c>
      <c r="O180" s="8">
        <f>1/N180</f>
        <v>9.963122516115007</v>
      </c>
      <c r="P180" s="3">
        <f>IF(O180&gt;21,"",N180)</f>
        <v>0.10037013982137974</v>
      </c>
      <c r="Q180" s="3">
        <f>IF(ISNUMBER(P180),SUMIF(A:A,A180,P:P),"")</f>
        <v>0.97096126144326345</v>
      </c>
      <c r="R180" s="3">
        <f>IFERROR(P180*(1/Q180),"")</f>
        <v>0.10337193027885253</v>
      </c>
      <c r="S180" s="9">
        <f>IFERROR(1/R180,"")</f>
        <v>9.6738060061608095</v>
      </c>
    </row>
    <row r="181" spans="1:19" x14ac:dyDescent="0.25">
      <c r="A181" s="1">
        <v>23</v>
      </c>
      <c r="B181" s="11">
        <v>0.69791666666666663</v>
      </c>
      <c r="C181" s="1" t="s">
        <v>31</v>
      </c>
      <c r="D181" s="1">
        <v>9</v>
      </c>
      <c r="E181" s="1">
        <v>7</v>
      </c>
      <c r="F181" s="1" t="s">
        <v>211</v>
      </c>
      <c r="G181" s="2">
        <v>49.136133333333298</v>
      </c>
      <c r="H181" s="7">
        <f>1+COUNTIFS(A:A,A181,O:O,"&lt;"&amp;O181)</f>
        <v>6</v>
      </c>
      <c r="I181" s="2">
        <f>AVERAGEIF(A:A,A181,G:G)</f>
        <v>51.356418518518495</v>
      </c>
      <c r="J181" s="2">
        <f>G181-I181</f>
        <v>-2.2202851851851975</v>
      </c>
      <c r="K181" s="2">
        <f>90+J181</f>
        <v>87.77971481481481</v>
      </c>
      <c r="L181" s="2">
        <f>EXP(0.06*K181)</f>
        <v>193.79150969794864</v>
      </c>
      <c r="M181" s="2">
        <f>SUMIF(A:A,A181,L:L)</f>
        <v>2299.78154503513</v>
      </c>
      <c r="N181" s="3">
        <f>L181/M181</f>
        <v>8.4265181671848058E-2</v>
      </c>
      <c r="O181" s="8">
        <f>1/N181</f>
        <v>11.867297739821849</v>
      </c>
      <c r="P181" s="3">
        <f>IF(O181&gt;21,"",N181)</f>
        <v>8.4265181671848058E-2</v>
      </c>
      <c r="Q181" s="3">
        <f>IF(ISNUMBER(P181),SUMIF(A:A,A181,P:P),"")</f>
        <v>0.97096126144326345</v>
      </c>
      <c r="R181" s="3">
        <f>IFERROR(P181*(1/Q181),"")</f>
        <v>8.6785317826783295E-2</v>
      </c>
      <c r="S181" s="9">
        <f>IFERROR(1/R181,"")</f>
        <v>11.522686383380213</v>
      </c>
    </row>
    <row r="182" spans="1:19" x14ac:dyDescent="0.25">
      <c r="A182" s="1">
        <v>23</v>
      </c>
      <c r="B182" s="11">
        <v>0.69791666666666663</v>
      </c>
      <c r="C182" s="1" t="s">
        <v>31</v>
      </c>
      <c r="D182" s="1">
        <v>9</v>
      </c>
      <c r="E182" s="1">
        <v>5</v>
      </c>
      <c r="F182" s="1" t="s">
        <v>209</v>
      </c>
      <c r="G182" s="2">
        <v>45.9709</v>
      </c>
      <c r="H182" s="7">
        <f>1+COUNTIFS(A:A,A182,O:O,"&lt;"&amp;O182)</f>
        <v>7</v>
      </c>
      <c r="I182" s="2">
        <f>AVERAGEIF(A:A,A182,G:G)</f>
        <v>51.356418518518495</v>
      </c>
      <c r="J182" s="2">
        <f>G182-I182</f>
        <v>-5.3855185185184951</v>
      </c>
      <c r="K182" s="2">
        <f>90+J182</f>
        <v>84.614481481481505</v>
      </c>
      <c r="L182" s="2">
        <f>EXP(0.06*K182)</f>
        <v>160.27144177671846</v>
      </c>
      <c r="M182" s="2">
        <f>SUMIF(A:A,A182,L:L)</f>
        <v>2299.78154503513</v>
      </c>
      <c r="N182" s="3">
        <f>L182/M182</f>
        <v>6.9689854726732434E-2</v>
      </c>
      <c r="O182" s="8">
        <f>1/N182</f>
        <v>14.34929092507361</v>
      </c>
      <c r="P182" s="3">
        <f>IF(O182&gt;21,"",N182)</f>
        <v>6.9689854726732434E-2</v>
      </c>
      <c r="Q182" s="3">
        <f>IF(ISNUMBER(P182),SUMIF(A:A,A182,P:P),"")</f>
        <v>0.97096126144326345</v>
      </c>
      <c r="R182" s="3">
        <f>IFERROR(P182*(1/Q182),"")</f>
        <v>7.1774083574810715E-2</v>
      </c>
      <c r="S182" s="9">
        <f>IFERROR(1/R182,"")</f>
        <v>13.932605617425848</v>
      </c>
    </row>
    <row r="183" spans="1:19" x14ac:dyDescent="0.25">
      <c r="A183" s="1">
        <v>23</v>
      </c>
      <c r="B183" s="11">
        <v>0.69791666666666663</v>
      </c>
      <c r="C183" s="1" t="s">
        <v>31</v>
      </c>
      <c r="D183" s="1">
        <v>9</v>
      </c>
      <c r="E183" s="1">
        <v>4</v>
      </c>
      <c r="F183" s="1" t="s">
        <v>208</v>
      </c>
      <c r="G183" s="2">
        <v>45.907899999999998</v>
      </c>
      <c r="H183" s="7">
        <f>1+COUNTIFS(A:A,A183,O:O,"&lt;"&amp;O183)</f>
        <v>8</v>
      </c>
      <c r="I183" s="2">
        <f>AVERAGEIF(A:A,A183,G:G)</f>
        <v>51.356418518518495</v>
      </c>
      <c r="J183" s="2">
        <f>G183-I183</f>
        <v>-5.4485185185184974</v>
      </c>
      <c r="K183" s="2">
        <f>90+J183</f>
        <v>84.551481481481503</v>
      </c>
      <c r="L183" s="2">
        <f>EXP(0.06*K183)</f>
        <v>159.666759296685</v>
      </c>
      <c r="M183" s="2">
        <f>SUMIF(A:A,A183,L:L)</f>
        <v>2299.78154503513</v>
      </c>
      <c r="N183" s="3">
        <f>L183/M183</f>
        <v>6.9426924327391296E-2</v>
      </c>
      <c r="O183" s="8">
        <f>1/N183</f>
        <v>14.403633888264668</v>
      </c>
      <c r="P183" s="3">
        <f>IF(O183&gt;21,"",N183)</f>
        <v>6.9426924327391296E-2</v>
      </c>
      <c r="Q183" s="3">
        <f>IF(ISNUMBER(P183),SUMIF(A:A,A183,P:P),"")</f>
        <v>0.97096126144326345</v>
      </c>
      <c r="R183" s="3">
        <f>IFERROR(P183*(1/Q183),"")</f>
        <v>7.1503289661827715E-2</v>
      </c>
      <c r="S183" s="9">
        <f>IFERROR(1/R183,"")</f>
        <v>13.9853705295164</v>
      </c>
    </row>
    <row r="184" spans="1:19" x14ac:dyDescent="0.25">
      <c r="A184" s="1">
        <v>23</v>
      </c>
      <c r="B184" s="11">
        <v>0.69791666666666663</v>
      </c>
      <c r="C184" s="1" t="s">
        <v>31</v>
      </c>
      <c r="D184" s="1">
        <v>9</v>
      </c>
      <c r="E184" s="1">
        <v>10</v>
      </c>
      <c r="F184" s="1" t="s">
        <v>214</v>
      </c>
      <c r="G184" s="2">
        <v>31.380500000000001</v>
      </c>
      <c r="H184" s="7">
        <f>1+COUNTIFS(A:A,A184,O:O,"&lt;"&amp;O184)</f>
        <v>9</v>
      </c>
      <c r="I184" s="2">
        <f>AVERAGEIF(A:A,A184,G:G)</f>
        <v>51.356418518518495</v>
      </c>
      <c r="J184" s="2">
        <f>G184-I184</f>
        <v>-19.975918518518494</v>
      </c>
      <c r="K184" s="2">
        <f>90+J184</f>
        <v>70.024081481481502</v>
      </c>
      <c r="L184" s="2">
        <f>EXP(0.06*K184)</f>
        <v>66.782755023882416</v>
      </c>
      <c r="M184" s="2">
        <f>SUMIF(A:A,A184,L:L)</f>
        <v>2299.78154503513</v>
      </c>
      <c r="N184" s="3">
        <f>L184/M184</f>
        <v>2.9038738556736391E-2</v>
      </c>
      <c r="O184" s="8">
        <f>1/N184</f>
        <v>34.436757576303897</v>
      </c>
      <c r="P184" s="3" t="str">
        <f>IF(O184&gt;21,"",N184)</f>
        <v/>
      </c>
      <c r="Q184" s="3" t="str">
        <f>IF(ISNUMBER(P184),SUMIF(A:A,A184,P:P),"")</f>
        <v/>
      </c>
      <c r="R184" s="3" t="str">
        <f>IFERROR(P184*(1/Q184),"")</f>
        <v/>
      </c>
      <c r="S184" s="9" t="str">
        <f>IFERROR(1/R184,"")</f>
        <v/>
      </c>
    </row>
    <row r="185" spans="1:19" x14ac:dyDescent="0.25">
      <c r="A185" s="1">
        <v>24</v>
      </c>
      <c r="B185" s="11">
        <v>0.70486111111111116</v>
      </c>
      <c r="C185" s="1" t="s">
        <v>36</v>
      </c>
      <c r="D185" s="1">
        <v>7</v>
      </c>
      <c r="E185" s="1">
        <v>1</v>
      </c>
      <c r="F185" s="1" t="s">
        <v>215</v>
      </c>
      <c r="G185" s="2">
        <v>68.728266666666698</v>
      </c>
      <c r="H185" s="7">
        <f>1+COUNTIFS(A:A,A185,O:O,"&lt;"&amp;O185)</f>
        <v>1</v>
      </c>
      <c r="I185" s="2">
        <f>AVERAGEIF(A:A,A185,G:G)</f>
        <v>52.950858333333343</v>
      </c>
      <c r="J185" s="2">
        <f>G185-I185</f>
        <v>15.777408333333355</v>
      </c>
      <c r="K185" s="2">
        <f>90+J185</f>
        <v>105.77740833333336</v>
      </c>
      <c r="L185" s="2">
        <f>EXP(0.06*K185)</f>
        <v>570.57492908327185</v>
      </c>
      <c r="M185" s="2">
        <f>SUMIF(A:A,A185,L:L)</f>
        <v>2060.8917551777786</v>
      </c>
      <c r="N185" s="3">
        <f>L185/M185</f>
        <v>0.2768582714981323</v>
      </c>
      <c r="O185" s="8">
        <f>1/N185</f>
        <v>3.6119563796624585</v>
      </c>
      <c r="P185" s="3">
        <f>IF(O185&gt;21,"",N185)</f>
        <v>0.2768582714981323</v>
      </c>
      <c r="Q185" s="3">
        <f>IF(ISNUMBER(P185),SUMIF(A:A,A185,P:P),"")</f>
        <v>0.95273019497886646</v>
      </c>
      <c r="R185" s="3">
        <f>IFERROR(P185*(1/Q185),"")</f>
        <v>0.29059462265103669</v>
      </c>
      <c r="S185" s="9">
        <f>IFERROR(1/R185,"")</f>
        <v>3.4412199058509745</v>
      </c>
    </row>
    <row r="186" spans="1:19" x14ac:dyDescent="0.25">
      <c r="A186" s="1">
        <v>24</v>
      </c>
      <c r="B186" s="11">
        <v>0.70486111111111116</v>
      </c>
      <c r="C186" s="1" t="s">
        <v>36</v>
      </c>
      <c r="D186" s="1">
        <v>7</v>
      </c>
      <c r="E186" s="1">
        <v>4</v>
      </c>
      <c r="F186" s="1" t="s">
        <v>217</v>
      </c>
      <c r="G186" s="2">
        <v>59.855333333333405</v>
      </c>
      <c r="H186" s="7">
        <f>1+COUNTIFS(A:A,A186,O:O,"&lt;"&amp;O186)</f>
        <v>2</v>
      </c>
      <c r="I186" s="2">
        <f>AVERAGEIF(A:A,A186,G:G)</f>
        <v>52.950858333333343</v>
      </c>
      <c r="J186" s="2">
        <f>G186-I186</f>
        <v>6.9044750000000619</v>
      </c>
      <c r="K186" s="2">
        <f>90+J186</f>
        <v>96.904475000000062</v>
      </c>
      <c r="L186" s="2">
        <f>EXP(0.06*K186)</f>
        <v>335.04622252714944</v>
      </c>
      <c r="M186" s="2">
        <f>SUMIF(A:A,A186,L:L)</f>
        <v>2060.8917551777786</v>
      </c>
      <c r="N186" s="3">
        <f>L186/M186</f>
        <v>0.16257342079484779</v>
      </c>
      <c r="O186" s="8">
        <f>1/N186</f>
        <v>6.1510669770669644</v>
      </c>
      <c r="P186" s="3">
        <f>IF(O186&gt;21,"",N186)</f>
        <v>0.16257342079484779</v>
      </c>
      <c r="Q186" s="3">
        <f>IF(ISNUMBER(P186),SUMIF(A:A,A186,P:P),"")</f>
        <v>0.95273019497886646</v>
      </c>
      <c r="R186" s="3">
        <f>IFERROR(P186*(1/Q186),"")</f>
        <v>0.17063951751676562</v>
      </c>
      <c r="S186" s="9">
        <f>IFERROR(1/R186,"")</f>
        <v>5.8603072403890755</v>
      </c>
    </row>
    <row r="187" spans="1:19" x14ac:dyDescent="0.25">
      <c r="A187" s="1">
        <v>24</v>
      </c>
      <c r="B187" s="11">
        <v>0.70486111111111116</v>
      </c>
      <c r="C187" s="1" t="s">
        <v>36</v>
      </c>
      <c r="D187" s="1">
        <v>7</v>
      </c>
      <c r="E187" s="1">
        <v>5</v>
      </c>
      <c r="F187" s="1" t="s">
        <v>24</v>
      </c>
      <c r="G187" s="2">
        <v>56.521200000000007</v>
      </c>
      <c r="H187" s="7">
        <f>1+COUNTIFS(A:A,A187,O:O,"&lt;"&amp;O187)</f>
        <v>3</v>
      </c>
      <c r="I187" s="2">
        <f>AVERAGEIF(A:A,A187,G:G)</f>
        <v>52.950858333333343</v>
      </c>
      <c r="J187" s="2">
        <f>G187-I187</f>
        <v>3.5703416666666641</v>
      </c>
      <c r="K187" s="2">
        <f>90+J187</f>
        <v>93.570341666666664</v>
      </c>
      <c r="L187" s="2">
        <f>EXP(0.06*K187)</f>
        <v>274.29947939457622</v>
      </c>
      <c r="M187" s="2">
        <f>SUMIF(A:A,A187,L:L)</f>
        <v>2060.8917551777786</v>
      </c>
      <c r="N187" s="3">
        <f>L187/M187</f>
        <v>0.13309747040591868</v>
      </c>
      <c r="O187" s="8">
        <f>1/N187</f>
        <v>7.5132908007208172</v>
      </c>
      <c r="P187" s="3">
        <f>IF(O187&gt;21,"",N187)</f>
        <v>0.13309747040591868</v>
      </c>
      <c r="Q187" s="3">
        <f>IF(ISNUMBER(P187),SUMIF(A:A,A187,P:P),"")</f>
        <v>0.95273019497886646</v>
      </c>
      <c r="R187" s="3">
        <f>IFERROR(P187*(1/Q187),"")</f>
        <v>0.13970111486691264</v>
      </c>
      <c r="S187" s="9">
        <f>IFERROR(1/R187,"")</f>
        <v>7.1581390095036665</v>
      </c>
    </row>
    <row r="188" spans="1:19" x14ac:dyDescent="0.25">
      <c r="A188" s="1">
        <v>24</v>
      </c>
      <c r="B188" s="11">
        <v>0.70486111111111116</v>
      </c>
      <c r="C188" s="1" t="s">
        <v>36</v>
      </c>
      <c r="D188" s="1">
        <v>7</v>
      </c>
      <c r="E188" s="1">
        <v>3</v>
      </c>
      <c r="F188" s="1" t="s">
        <v>216</v>
      </c>
      <c r="G188" s="2">
        <v>56.428533333333299</v>
      </c>
      <c r="H188" s="7">
        <f>1+COUNTIFS(A:A,A188,O:O,"&lt;"&amp;O188)</f>
        <v>4</v>
      </c>
      <c r="I188" s="2">
        <f>AVERAGEIF(A:A,A188,G:G)</f>
        <v>52.950858333333343</v>
      </c>
      <c r="J188" s="2">
        <f>G188-I188</f>
        <v>3.4776749999999552</v>
      </c>
      <c r="K188" s="2">
        <f>90+J188</f>
        <v>93.477674999999948</v>
      </c>
      <c r="L188" s="2">
        <f>EXP(0.06*K188)</f>
        <v>272.77860623449646</v>
      </c>
      <c r="M188" s="2">
        <f>SUMIF(A:A,A188,L:L)</f>
        <v>2060.8917551777786</v>
      </c>
      <c r="N188" s="3">
        <f>L188/M188</f>
        <v>0.13235950192394544</v>
      </c>
      <c r="O188" s="8">
        <f>1/N188</f>
        <v>7.5551810445358578</v>
      </c>
      <c r="P188" s="3">
        <f>IF(O188&gt;21,"",N188)</f>
        <v>0.13235950192394544</v>
      </c>
      <c r="Q188" s="3">
        <f>IF(ISNUMBER(P188),SUMIF(A:A,A188,P:P),"")</f>
        <v>0.95273019497886646</v>
      </c>
      <c r="R188" s="3">
        <f>IFERROR(P188*(1/Q188),"")</f>
        <v>0.13892653200403862</v>
      </c>
      <c r="S188" s="9">
        <f>IFERROR(1/R188,"")</f>
        <v>7.1980491096612838</v>
      </c>
    </row>
    <row r="189" spans="1:19" x14ac:dyDescent="0.25">
      <c r="A189" s="1">
        <v>24</v>
      </c>
      <c r="B189" s="11">
        <v>0.70486111111111116</v>
      </c>
      <c r="C189" s="1" t="s">
        <v>36</v>
      </c>
      <c r="D189" s="1">
        <v>7</v>
      </c>
      <c r="E189" s="1">
        <v>2</v>
      </c>
      <c r="F189" s="1" t="s">
        <v>19</v>
      </c>
      <c r="G189" s="2">
        <v>55.290466666666703</v>
      </c>
      <c r="H189" s="7">
        <f>1+COUNTIFS(A:A,A189,O:O,"&lt;"&amp;O189)</f>
        <v>5</v>
      </c>
      <c r="I189" s="2">
        <f>AVERAGEIF(A:A,A189,G:G)</f>
        <v>52.950858333333343</v>
      </c>
      <c r="J189" s="2">
        <f>G189-I189</f>
        <v>2.3396083333333593</v>
      </c>
      <c r="K189" s="2">
        <f>90+J189</f>
        <v>92.339608333333359</v>
      </c>
      <c r="L189" s="2">
        <f>EXP(0.06*K189)</f>
        <v>254.77390377820649</v>
      </c>
      <c r="M189" s="2">
        <f>SUMIF(A:A,A189,L:L)</f>
        <v>2060.8917551777786</v>
      </c>
      <c r="N189" s="3">
        <f>L189/M189</f>
        <v>0.1236231369930581</v>
      </c>
      <c r="O189" s="8">
        <f>1/N189</f>
        <v>8.0891006677508415</v>
      </c>
      <c r="P189" s="3">
        <f>IF(O189&gt;21,"",N189)</f>
        <v>0.1236231369930581</v>
      </c>
      <c r="Q189" s="3">
        <f>IF(ISNUMBER(P189),SUMIF(A:A,A189,P:P),"")</f>
        <v>0.95273019497886646</v>
      </c>
      <c r="R189" s="3">
        <f>IFERROR(P189*(1/Q189),"")</f>
        <v>0.12975671144315976</v>
      </c>
      <c r="S189" s="9">
        <f>IFERROR(1/R189,"")</f>
        <v>7.7067304563899377</v>
      </c>
    </row>
    <row r="190" spans="1:19" x14ac:dyDescent="0.25">
      <c r="A190" s="1">
        <v>24</v>
      </c>
      <c r="B190" s="11">
        <v>0.70486111111111116</v>
      </c>
      <c r="C190" s="1" t="s">
        <v>36</v>
      </c>
      <c r="D190" s="1">
        <v>7</v>
      </c>
      <c r="E190" s="1">
        <v>8</v>
      </c>
      <c r="F190" s="1" t="s">
        <v>219</v>
      </c>
      <c r="G190" s="2">
        <v>45.177333333333401</v>
      </c>
      <c r="H190" s="7">
        <f>1+COUNTIFS(A:A,A190,O:O,"&lt;"&amp;O190)</f>
        <v>6</v>
      </c>
      <c r="I190" s="2">
        <f>AVERAGEIF(A:A,A190,G:G)</f>
        <v>52.950858333333343</v>
      </c>
      <c r="J190" s="2">
        <f>G190-I190</f>
        <v>-7.7735249999999425</v>
      </c>
      <c r="K190" s="2">
        <f>90+J190</f>
        <v>82.22647500000005</v>
      </c>
      <c r="L190" s="2">
        <f>EXP(0.06*K190)</f>
        <v>138.87697926618821</v>
      </c>
      <c r="M190" s="2">
        <f>SUMIF(A:A,A190,L:L)</f>
        <v>2060.8917551777786</v>
      </c>
      <c r="N190" s="3">
        <f>L190/M190</f>
        <v>6.7386838205972771E-2</v>
      </c>
      <c r="O190" s="8">
        <f>1/N190</f>
        <v>14.839693130332474</v>
      </c>
      <c r="P190" s="3">
        <f>IF(O190&gt;21,"",N190)</f>
        <v>6.7386838205972771E-2</v>
      </c>
      <c r="Q190" s="3">
        <f>IF(ISNUMBER(P190),SUMIF(A:A,A190,P:P),"")</f>
        <v>0.95273019497886646</v>
      </c>
      <c r="R190" s="3">
        <f>IFERROR(P190*(1/Q190),"")</f>
        <v>7.0730243001763532E-2</v>
      </c>
      <c r="S190" s="9">
        <f>IFERROR(1/R190,"")</f>
        <v>14.138223729488201</v>
      </c>
    </row>
    <row r="191" spans="1:19" x14ac:dyDescent="0.25">
      <c r="A191" s="1">
        <v>24</v>
      </c>
      <c r="B191" s="11">
        <v>0.70486111111111116</v>
      </c>
      <c r="C191" s="1" t="s">
        <v>36</v>
      </c>
      <c r="D191" s="1">
        <v>7</v>
      </c>
      <c r="E191" s="1">
        <v>7</v>
      </c>
      <c r="F191" s="1" t="s">
        <v>218</v>
      </c>
      <c r="G191" s="2">
        <v>42.3380333333333</v>
      </c>
      <c r="H191" s="7">
        <f>1+COUNTIFS(A:A,A191,O:O,"&lt;"&amp;O191)</f>
        <v>7</v>
      </c>
      <c r="I191" s="2">
        <f>AVERAGEIF(A:A,A191,G:G)</f>
        <v>52.950858333333343</v>
      </c>
      <c r="J191" s="2">
        <f>G191-I191</f>
        <v>-10.612825000000043</v>
      </c>
      <c r="K191" s="2">
        <f>90+J191</f>
        <v>79.387174999999957</v>
      </c>
      <c r="L191" s="2">
        <f>EXP(0.06*K191)</f>
        <v>117.12368345697459</v>
      </c>
      <c r="M191" s="2">
        <f>SUMIF(A:A,A191,L:L)</f>
        <v>2060.8917551777786</v>
      </c>
      <c r="N191" s="3">
        <f>L191/M191</f>
        <v>5.6831555156991329E-2</v>
      </c>
      <c r="O191" s="8">
        <f>1/N191</f>
        <v>17.595858449370297</v>
      </c>
      <c r="P191" s="3">
        <f>IF(O191&gt;21,"",N191)</f>
        <v>5.6831555156991329E-2</v>
      </c>
      <c r="Q191" s="3">
        <f>IF(ISNUMBER(P191),SUMIF(A:A,A191,P:P),"")</f>
        <v>0.95273019497886646</v>
      </c>
      <c r="R191" s="3">
        <f>IFERROR(P191*(1/Q191),"")</f>
        <v>5.9651258516323157E-2</v>
      </c>
      <c r="S191" s="9">
        <f>IFERROR(1/R191,"")</f>
        <v>16.7641056512891</v>
      </c>
    </row>
    <row r="192" spans="1:19" x14ac:dyDescent="0.25">
      <c r="A192" s="1">
        <v>24</v>
      </c>
      <c r="B192" s="11">
        <v>0.70486111111111116</v>
      </c>
      <c r="C192" s="1" t="s">
        <v>36</v>
      </c>
      <c r="D192" s="1">
        <v>7</v>
      </c>
      <c r="E192" s="1">
        <v>10</v>
      </c>
      <c r="F192" s="1" t="s">
        <v>220</v>
      </c>
      <c r="G192" s="2">
        <v>39.267699999999898</v>
      </c>
      <c r="H192" s="7">
        <f>1+COUNTIFS(A:A,A192,O:O,"&lt;"&amp;O192)</f>
        <v>8</v>
      </c>
      <c r="I192" s="2">
        <f>AVERAGEIF(A:A,A192,G:G)</f>
        <v>52.950858333333343</v>
      </c>
      <c r="J192" s="2">
        <f>G192-I192</f>
        <v>-13.683158333333445</v>
      </c>
      <c r="K192" s="2">
        <f>90+J192</f>
        <v>76.316841666666562</v>
      </c>
      <c r="L192" s="2">
        <f>EXP(0.06*K192)</f>
        <v>97.417951436915047</v>
      </c>
      <c r="M192" s="2">
        <f>SUMIF(A:A,A192,L:L)</f>
        <v>2060.8917551777786</v>
      </c>
      <c r="N192" s="3">
        <f>L192/M192</f>
        <v>4.7269805021133433E-2</v>
      </c>
      <c r="O192" s="8">
        <f>1/N192</f>
        <v>21.155153899046525</v>
      </c>
      <c r="P192" s="3" t="str">
        <f>IF(O192&gt;21,"",N192)</f>
        <v/>
      </c>
      <c r="Q192" s="3" t="str">
        <f>IF(ISNUMBER(P192),SUMIF(A:A,A192,P:P),"")</f>
        <v/>
      </c>
      <c r="R192" s="3" t="str">
        <f>IFERROR(P192*(1/Q192),"")</f>
        <v/>
      </c>
      <c r="S192" s="9" t="str">
        <f>IFERROR(1/R192,"")</f>
        <v/>
      </c>
    </row>
    <row r="193" spans="1:19" x14ac:dyDescent="0.25">
      <c r="A193" s="1">
        <v>25</v>
      </c>
      <c r="B193" s="11">
        <v>0.70833333333333337</v>
      </c>
      <c r="C193" s="1" t="s">
        <v>20</v>
      </c>
      <c r="D193" s="1">
        <v>7</v>
      </c>
      <c r="E193" s="1">
        <v>2</v>
      </c>
      <c r="F193" s="1" t="s">
        <v>222</v>
      </c>
      <c r="G193" s="2">
        <v>71.528866666666602</v>
      </c>
      <c r="H193" s="7">
        <f>1+COUNTIFS(A:A,A193,O:O,"&lt;"&amp;O193)</f>
        <v>1</v>
      </c>
      <c r="I193" s="2">
        <f>AVERAGEIF(A:A,A193,G:G)</f>
        <v>47.835120833333299</v>
      </c>
      <c r="J193" s="2">
        <f>G193-I193</f>
        <v>23.693745833333303</v>
      </c>
      <c r="K193" s="2">
        <f>90+J193</f>
        <v>113.69374583333331</v>
      </c>
      <c r="L193" s="2">
        <f>EXP(0.06*K193)</f>
        <v>917.47446639569353</v>
      </c>
      <c r="M193" s="2">
        <f>SUMIF(A:A,A193,L:L)</f>
        <v>2648.068359663117</v>
      </c>
      <c r="N193" s="3">
        <f>L193/M193</f>
        <v>0.34646932850042178</v>
      </c>
      <c r="O193" s="8">
        <f>1/N193</f>
        <v>2.8862583719262256</v>
      </c>
      <c r="P193" s="3">
        <f>IF(O193&gt;21,"",N193)</f>
        <v>0.34646932850042178</v>
      </c>
      <c r="Q193" s="3">
        <f>IF(ISNUMBER(P193),SUMIF(A:A,A193,P:P),"")</f>
        <v>0.97804387164511075</v>
      </c>
      <c r="R193" s="3">
        <f>IFERROR(P193*(1/Q193),"")</f>
        <v>0.35424722606527442</v>
      </c>
      <c r="S193" s="9">
        <f>IFERROR(1/R193,"")</f>
        <v>2.8228873126468397</v>
      </c>
    </row>
    <row r="194" spans="1:19" x14ac:dyDescent="0.25">
      <c r="A194" s="1">
        <v>25</v>
      </c>
      <c r="B194" s="11">
        <v>0.70833333333333337</v>
      </c>
      <c r="C194" s="1" t="s">
        <v>20</v>
      </c>
      <c r="D194" s="1">
        <v>7</v>
      </c>
      <c r="E194" s="1">
        <v>1</v>
      </c>
      <c r="F194" s="1" t="s">
        <v>221</v>
      </c>
      <c r="G194" s="2">
        <v>69.823733333333308</v>
      </c>
      <c r="H194" s="7">
        <f>1+COUNTIFS(A:A,A194,O:O,"&lt;"&amp;O194)</f>
        <v>2</v>
      </c>
      <c r="I194" s="2">
        <f>AVERAGEIF(A:A,A194,G:G)</f>
        <v>47.835120833333299</v>
      </c>
      <c r="J194" s="2">
        <f>G194-I194</f>
        <v>21.988612500000009</v>
      </c>
      <c r="K194" s="2">
        <f>90+J194</f>
        <v>111.98861250000002</v>
      </c>
      <c r="L194" s="2">
        <f>EXP(0.06*K194)</f>
        <v>828.25141533137059</v>
      </c>
      <c r="M194" s="2">
        <f>SUMIF(A:A,A194,L:L)</f>
        <v>2648.068359663117</v>
      </c>
      <c r="N194" s="3">
        <f>L194/M194</f>
        <v>0.31277569263232291</v>
      </c>
      <c r="O194" s="8">
        <f>1/N194</f>
        <v>3.1971793958283374</v>
      </c>
      <c r="P194" s="3">
        <f>IF(O194&gt;21,"",N194)</f>
        <v>0.31277569263232291</v>
      </c>
      <c r="Q194" s="3">
        <f>IF(ISNUMBER(P194),SUMIF(A:A,A194,P:P),"")</f>
        <v>0.97804387164511075</v>
      </c>
      <c r="R194" s="3">
        <f>IFERROR(P194*(1/Q194),"")</f>
        <v>0.3197972010255748</v>
      </c>
      <c r="S194" s="9">
        <f>IFERROR(1/R194,"")</f>
        <v>3.126981714639923</v>
      </c>
    </row>
    <row r="195" spans="1:19" x14ac:dyDescent="0.25">
      <c r="A195" s="1">
        <v>25</v>
      </c>
      <c r="B195" s="11">
        <v>0.70833333333333337</v>
      </c>
      <c r="C195" s="1" t="s">
        <v>20</v>
      </c>
      <c r="D195" s="1">
        <v>7</v>
      </c>
      <c r="E195" s="1">
        <v>9</v>
      </c>
      <c r="F195" s="1" t="s">
        <v>226</v>
      </c>
      <c r="G195" s="2">
        <v>46.527299999999897</v>
      </c>
      <c r="H195" s="7">
        <f>1+COUNTIFS(A:A,A195,O:O,"&lt;"&amp;O195)</f>
        <v>3</v>
      </c>
      <c r="I195" s="2">
        <f>AVERAGEIF(A:A,A195,G:G)</f>
        <v>47.835120833333299</v>
      </c>
      <c r="J195" s="2">
        <f>G195-I195</f>
        <v>-1.3078208333334018</v>
      </c>
      <c r="K195" s="2">
        <f>90+J195</f>
        <v>88.692179166666591</v>
      </c>
      <c r="L195" s="2">
        <f>EXP(0.06*K195)</f>
        <v>204.69698219825955</v>
      </c>
      <c r="M195" s="2">
        <f>SUMIF(A:A,A195,L:L)</f>
        <v>2648.068359663117</v>
      </c>
      <c r="N195" s="3">
        <f>L195/M195</f>
        <v>7.7300490167217878E-2</v>
      </c>
      <c r="O195" s="8">
        <f>1/N195</f>
        <v>12.936528576167902</v>
      </c>
      <c r="P195" s="3">
        <f>IF(O195&gt;21,"",N195)</f>
        <v>7.7300490167217878E-2</v>
      </c>
      <c r="Q195" s="3">
        <f>IF(ISNUMBER(P195),SUMIF(A:A,A195,P:P),"")</f>
        <v>0.97804387164511075</v>
      </c>
      <c r="R195" s="3">
        <f>IFERROR(P195*(1/Q195),"")</f>
        <v>7.9035810568696907E-2</v>
      </c>
      <c r="S195" s="9">
        <f>IFERROR(1/R195,"")</f>
        <v>12.652492494282866</v>
      </c>
    </row>
    <row r="196" spans="1:19" x14ac:dyDescent="0.25">
      <c r="A196" s="1">
        <v>25</v>
      </c>
      <c r="B196" s="11">
        <v>0.70833333333333337</v>
      </c>
      <c r="C196" s="1" t="s">
        <v>20</v>
      </c>
      <c r="D196" s="1">
        <v>7</v>
      </c>
      <c r="E196" s="1">
        <v>8</v>
      </c>
      <c r="F196" s="1" t="s">
        <v>225</v>
      </c>
      <c r="G196" s="2">
        <v>44.174033333333298</v>
      </c>
      <c r="H196" s="7">
        <f>1+COUNTIFS(A:A,A196,O:O,"&lt;"&amp;O196)</f>
        <v>4</v>
      </c>
      <c r="I196" s="2">
        <f>AVERAGEIF(A:A,A196,G:G)</f>
        <v>47.835120833333299</v>
      </c>
      <c r="J196" s="2">
        <f>G196-I196</f>
        <v>-3.6610875000000007</v>
      </c>
      <c r="K196" s="2">
        <f>90+J196</f>
        <v>86.338912499999992</v>
      </c>
      <c r="L196" s="2">
        <f>EXP(0.06*K196)</f>
        <v>177.74230027080662</v>
      </c>
      <c r="M196" s="2">
        <f>SUMIF(A:A,A196,L:L)</f>
        <v>2648.068359663117</v>
      </c>
      <c r="N196" s="3">
        <f>L196/M196</f>
        <v>6.7121492397355903E-2</v>
      </c>
      <c r="O196" s="8">
        <f>1/N196</f>
        <v>14.898357653909864</v>
      </c>
      <c r="P196" s="3">
        <f>IF(O196&gt;21,"",N196)</f>
        <v>6.7121492397355903E-2</v>
      </c>
      <c r="Q196" s="3">
        <f>IF(ISNUMBER(P196),SUMIF(A:A,A196,P:P),"")</f>
        <v>0.97804387164511075</v>
      </c>
      <c r="R196" s="3">
        <f>IFERROR(P196*(1/Q196),"")</f>
        <v>6.8628304254342645E-2</v>
      </c>
      <c r="S196" s="9">
        <f>IFERROR(1/R196,"")</f>
        <v>14.571247400983571</v>
      </c>
    </row>
    <row r="197" spans="1:19" x14ac:dyDescent="0.25">
      <c r="A197" s="1">
        <v>25</v>
      </c>
      <c r="B197" s="11">
        <v>0.70833333333333337</v>
      </c>
      <c r="C197" s="1" t="s">
        <v>20</v>
      </c>
      <c r="D197" s="1">
        <v>7</v>
      </c>
      <c r="E197" s="1">
        <v>7</v>
      </c>
      <c r="F197" s="1" t="s">
        <v>224</v>
      </c>
      <c r="G197" s="2">
        <v>43.540700000000001</v>
      </c>
      <c r="H197" s="7">
        <f>1+COUNTIFS(A:A,A197,O:O,"&lt;"&amp;O197)</f>
        <v>5</v>
      </c>
      <c r="I197" s="2">
        <f>AVERAGEIF(A:A,A197,G:G)</f>
        <v>47.835120833333299</v>
      </c>
      <c r="J197" s="2">
        <f>G197-I197</f>
        <v>-4.294420833333298</v>
      </c>
      <c r="K197" s="2">
        <f>90+J197</f>
        <v>85.705579166666695</v>
      </c>
      <c r="L197" s="2">
        <f>EXP(0.06*K197)</f>
        <v>171.11481261447531</v>
      </c>
      <c r="M197" s="2">
        <f>SUMIF(A:A,A197,L:L)</f>
        <v>2648.068359663117</v>
      </c>
      <c r="N197" s="3">
        <f>L197/M197</f>
        <v>6.4618729342864945E-2</v>
      </c>
      <c r="O197" s="8">
        <f>1/N197</f>
        <v>15.475389413710559</v>
      </c>
      <c r="P197" s="3">
        <f>IF(O197&gt;21,"",N197)</f>
        <v>6.4618729342864945E-2</v>
      </c>
      <c r="Q197" s="3">
        <f>IF(ISNUMBER(P197),SUMIF(A:A,A197,P:P),"")</f>
        <v>0.97804387164511075</v>
      </c>
      <c r="R197" s="3">
        <f>IFERROR(P197*(1/Q197),"")</f>
        <v>6.6069356617074387E-2</v>
      </c>
      <c r="S197" s="9">
        <f>IFERROR(1/R197,"")</f>
        <v>15.135609777401234</v>
      </c>
    </row>
    <row r="198" spans="1:19" x14ac:dyDescent="0.25">
      <c r="A198" s="1">
        <v>25</v>
      </c>
      <c r="B198" s="11">
        <v>0.70833333333333337</v>
      </c>
      <c r="C198" s="1" t="s">
        <v>20</v>
      </c>
      <c r="D198" s="1">
        <v>7</v>
      </c>
      <c r="E198" s="1">
        <v>10</v>
      </c>
      <c r="F198" s="1" t="s">
        <v>227</v>
      </c>
      <c r="G198" s="2">
        <v>42.053833333333301</v>
      </c>
      <c r="H198" s="7">
        <f>1+COUNTIFS(A:A,A198,O:O,"&lt;"&amp;O198)</f>
        <v>6</v>
      </c>
      <c r="I198" s="2">
        <f>AVERAGEIF(A:A,A198,G:G)</f>
        <v>47.835120833333299</v>
      </c>
      <c r="J198" s="2">
        <f>G198-I198</f>
        <v>-5.7812874999999977</v>
      </c>
      <c r="K198" s="2">
        <f>90+J198</f>
        <v>84.218712500000009</v>
      </c>
      <c r="L198" s="2">
        <f>EXP(0.06*K198)</f>
        <v>156.51044516164873</v>
      </c>
      <c r="M198" s="2">
        <f>SUMIF(A:A,A198,L:L)</f>
        <v>2648.068359663117</v>
      </c>
      <c r="N198" s="3">
        <f>L198/M198</f>
        <v>5.9103627212085924E-2</v>
      </c>
      <c r="O198" s="8">
        <f>1/N198</f>
        <v>16.919435357353379</v>
      </c>
      <c r="P198" s="3">
        <f>IF(O198&gt;21,"",N198)</f>
        <v>5.9103627212085924E-2</v>
      </c>
      <c r="Q198" s="3">
        <f>IF(ISNUMBER(P198),SUMIF(A:A,A198,P:P),"")</f>
        <v>0.97804387164511075</v>
      </c>
      <c r="R198" s="3">
        <f>IFERROR(P198*(1/Q198),"")</f>
        <v>6.0430445837435856E-2</v>
      </c>
      <c r="S198" s="9">
        <f>IFERROR(1/R198,"")</f>
        <v>16.547950062955078</v>
      </c>
    </row>
    <row r="199" spans="1:19" x14ac:dyDescent="0.25">
      <c r="A199" s="1">
        <v>25</v>
      </c>
      <c r="B199" s="11">
        <v>0.70833333333333337</v>
      </c>
      <c r="C199" s="1" t="s">
        <v>20</v>
      </c>
      <c r="D199" s="1">
        <v>7</v>
      </c>
      <c r="E199" s="1">
        <v>5</v>
      </c>
      <c r="F199" s="1" t="s">
        <v>223</v>
      </c>
      <c r="G199" s="2">
        <v>39.482766666666706</v>
      </c>
      <c r="H199" s="7">
        <f>1+COUNTIFS(A:A,A199,O:O,"&lt;"&amp;O199)</f>
        <v>7</v>
      </c>
      <c r="I199" s="2">
        <f>AVERAGEIF(A:A,A199,G:G)</f>
        <v>47.835120833333299</v>
      </c>
      <c r="J199" s="2">
        <f>G199-I199</f>
        <v>-8.3523541666665935</v>
      </c>
      <c r="K199" s="2">
        <f>90+J199</f>
        <v>81.647645833333399</v>
      </c>
      <c r="L199" s="2">
        <f>EXP(0.06*K199)</f>
        <v>134.1366088935782</v>
      </c>
      <c r="M199" s="2">
        <f>SUMIF(A:A,A199,L:L)</f>
        <v>2648.068359663117</v>
      </c>
      <c r="N199" s="3">
        <f>L199/M199</f>
        <v>5.0654511392841398E-2</v>
      </c>
      <c r="O199" s="8">
        <f>1/N199</f>
        <v>19.741578242551601</v>
      </c>
      <c r="P199" s="3">
        <f>IF(O199&gt;21,"",N199)</f>
        <v>5.0654511392841398E-2</v>
      </c>
      <c r="Q199" s="3">
        <f>IF(ISNUMBER(P199),SUMIF(A:A,A199,P:P),"")</f>
        <v>0.97804387164511075</v>
      </c>
      <c r="R199" s="3">
        <f>IFERROR(P199*(1/Q199),"")</f>
        <v>5.1791655631601055E-2</v>
      </c>
      <c r="S199" s="9">
        <f>IFERROR(1/R199,"")</f>
        <v>19.308129616730049</v>
      </c>
    </row>
    <row r="200" spans="1:19" x14ac:dyDescent="0.25">
      <c r="A200" s="1">
        <v>25</v>
      </c>
      <c r="B200" s="11">
        <v>0.70833333333333337</v>
      </c>
      <c r="C200" s="1" t="s">
        <v>20</v>
      </c>
      <c r="D200" s="1">
        <v>7</v>
      </c>
      <c r="E200" s="1">
        <v>13</v>
      </c>
      <c r="F200" s="1" t="s">
        <v>228</v>
      </c>
      <c r="G200" s="2">
        <v>25.5497333333333</v>
      </c>
      <c r="H200" s="7">
        <f>1+COUNTIFS(A:A,A200,O:O,"&lt;"&amp;O200)</f>
        <v>8</v>
      </c>
      <c r="I200" s="2">
        <f>AVERAGEIF(A:A,A200,G:G)</f>
        <v>47.835120833333299</v>
      </c>
      <c r="J200" s="2">
        <f>G200-I200</f>
        <v>-22.285387499999999</v>
      </c>
      <c r="K200" s="2">
        <f>90+J200</f>
        <v>67.714612500000001</v>
      </c>
      <c r="L200" s="2">
        <f>EXP(0.06*K200)</f>
        <v>58.141328797284054</v>
      </c>
      <c r="M200" s="2">
        <f>SUMIF(A:A,A200,L:L)</f>
        <v>2648.068359663117</v>
      </c>
      <c r="N200" s="3">
        <f>L200/M200</f>
        <v>2.195612835488911E-2</v>
      </c>
      <c r="O200" s="8">
        <f>1/N200</f>
        <v>45.545370469531058</v>
      </c>
      <c r="P200" s="3" t="str">
        <f>IF(O200&gt;21,"",N200)</f>
        <v/>
      </c>
      <c r="Q200" s="3" t="str">
        <f>IF(ISNUMBER(P200),SUMIF(A:A,A200,P:P),"")</f>
        <v/>
      </c>
      <c r="R200" s="3" t="str">
        <f>IFERROR(P200*(1/Q200),"")</f>
        <v/>
      </c>
      <c r="S200" s="9" t="str">
        <f>IFERROR(1/R200,"")</f>
        <v/>
      </c>
    </row>
    <row r="201" spans="1:19" x14ac:dyDescent="0.25">
      <c r="A201" s="1">
        <v>26</v>
      </c>
      <c r="B201" s="11">
        <v>0.72361111111111109</v>
      </c>
      <c r="C201" s="1" t="s">
        <v>47</v>
      </c>
      <c r="D201" s="1">
        <v>7</v>
      </c>
      <c r="E201" s="1">
        <v>3</v>
      </c>
      <c r="F201" s="1" t="s">
        <v>29</v>
      </c>
      <c r="G201" s="2">
        <v>73.354199999999906</v>
      </c>
      <c r="H201" s="7">
        <f>1+COUNTIFS(A:A,A201,O:O,"&lt;"&amp;O201)</f>
        <v>1</v>
      </c>
      <c r="I201" s="2">
        <f>AVERAGEIF(A:A,A201,G:G)</f>
        <v>49.627685714285676</v>
      </c>
      <c r="J201" s="2">
        <f>G201-I201</f>
        <v>23.726514285714231</v>
      </c>
      <c r="K201" s="2">
        <f>90+J201</f>
        <v>113.72651428571423</v>
      </c>
      <c r="L201" s="2">
        <f>EXP(0.06*K201)</f>
        <v>919.28009394442302</v>
      </c>
      <c r="M201" s="2">
        <f>SUMIF(A:A,A201,L:L)</f>
        <v>2103.2384952423172</v>
      </c>
      <c r="N201" s="3">
        <f>L201/M201</f>
        <v>0.43707838936188326</v>
      </c>
      <c r="O201" s="8">
        <f>1/N201</f>
        <v>2.2879191109401669</v>
      </c>
      <c r="P201" s="3">
        <f>IF(O201&gt;21,"",N201)</f>
        <v>0.43707838936188326</v>
      </c>
      <c r="Q201" s="3">
        <f>IF(ISNUMBER(P201),SUMIF(A:A,A201,P:P),"")</f>
        <v>0.97275879927742281</v>
      </c>
      <c r="R201" s="3">
        <f>IFERROR(P201*(1/Q201),"")</f>
        <v>0.449318361022846</v>
      </c>
      <c r="S201" s="9">
        <f>IFERROR(1/R201,"")</f>
        <v>2.2255934472020256</v>
      </c>
    </row>
    <row r="202" spans="1:19" x14ac:dyDescent="0.25">
      <c r="A202" s="1">
        <v>26</v>
      </c>
      <c r="B202" s="11">
        <v>0.72361111111111109</v>
      </c>
      <c r="C202" s="1" t="s">
        <v>47</v>
      </c>
      <c r="D202" s="1">
        <v>7</v>
      </c>
      <c r="E202" s="1">
        <v>1</v>
      </c>
      <c r="F202" s="1" t="s">
        <v>229</v>
      </c>
      <c r="G202" s="2">
        <v>55.313466666666599</v>
      </c>
      <c r="H202" s="7">
        <f>1+COUNTIFS(A:A,A202,O:O,"&lt;"&amp;O202)</f>
        <v>2</v>
      </c>
      <c r="I202" s="2">
        <f>AVERAGEIF(A:A,A202,G:G)</f>
        <v>49.627685714285676</v>
      </c>
      <c r="J202" s="2">
        <f>G202-I202</f>
        <v>5.6857809523809237</v>
      </c>
      <c r="K202" s="2">
        <f>90+J202</f>
        <v>95.685780952380924</v>
      </c>
      <c r="L202" s="2">
        <f>EXP(0.06*K202)</f>
        <v>311.42136206984333</v>
      </c>
      <c r="M202" s="2">
        <f>SUMIF(A:A,A202,L:L)</f>
        <v>2103.2384952423172</v>
      </c>
      <c r="N202" s="3">
        <f>L202/M202</f>
        <v>0.14806754572736366</v>
      </c>
      <c r="O202" s="8">
        <f>1/N202</f>
        <v>6.7536744469398924</v>
      </c>
      <c r="P202" s="3">
        <f>IF(O202&gt;21,"",N202)</f>
        <v>0.14806754572736366</v>
      </c>
      <c r="Q202" s="3">
        <f>IF(ISNUMBER(P202),SUMIF(A:A,A202,P:P),"")</f>
        <v>0.97275879927742281</v>
      </c>
      <c r="R202" s="3">
        <f>IFERROR(P202*(1/Q202),"")</f>
        <v>0.15221403891422011</v>
      </c>
      <c r="S202" s="9">
        <f>IFERROR(1/R202,"")</f>
        <v>6.5696962457158623</v>
      </c>
    </row>
    <row r="203" spans="1:19" x14ac:dyDescent="0.25">
      <c r="A203" s="1">
        <v>26</v>
      </c>
      <c r="B203" s="11">
        <v>0.72361111111111109</v>
      </c>
      <c r="C203" s="1" t="s">
        <v>47</v>
      </c>
      <c r="D203" s="1">
        <v>7</v>
      </c>
      <c r="E203" s="1">
        <v>8</v>
      </c>
      <c r="F203" s="1" t="s">
        <v>232</v>
      </c>
      <c r="G203" s="2">
        <v>52.727166666666605</v>
      </c>
      <c r="H203" s="7">
        <f>1+COUNTIFS(A:A,A203,O:O,"&lt;"&amp;O203)</f>
        <v>3</v>
      </c>
      <c r="I203" s="2">
        <f>AVERAGEIF(A:A,A203,G:G)</f>
        <v>49.627685714285676</v>
      </c>
      <c r="J203" s="2">
        <f>G203-I203</f>
        <v>3.0994809523809295</v>
      </c>
      <c r="K203" s="2">
        <f>90+J203</f>
        <v>93.099480952380929</v>
      </c>
      <c r="L203" s="2">
        <f>EXP(0.06*K203)</f>
        <v>266.65851162950884</v>
      </c>
      <c r="M203" s="2">
        <f>SUMIF(A:A,A203,L:L)</f>
        <v>2103.2384952423172</v>
      </c>
      <c r="N203" s="3">
        <f>L203/M203</f>
        <v>0.12678472376419048</v>
      </c>
      <c r="O203" s="8">
        <f>1/N203</f>
        <v>7.8873855643675226</v>
      </c>
      <c r="P203" s="3">
        <f>IF(O203&gt;21,"",N203)</f>
        <v>0.12678472376419048</v>
      </c>
      <c r="Q203" s="3">
        <f>IF(ISNUMBER(P203),SUMIF(A:A,A203,P:P),"")</f>
        <v>0.97275879927742281</v>
      </c>
      <c r="R203" s="3">
        <f>IFERROR(P203*(1/Q203),"")</f>
        <v>0.1303352114196939</v>
      </c>
      <c r="S203" s="9">
        <f>IFERROR(1/R203,"")</f>
        <v>7.6725237110322295</v>
      </c>
    </row>
    <row r="204" spans="1:19" x14ac:dyDescent="0.25">
      <c r="A204" s="1">
        <v>26</v>
      </c>
      <c r="B204" s="11">
        <v>0.72361111111111109</v>
      </c>
      <c r="C204" s="1" t="s">
        <v>47</v>
      </c>
      <c r="D204" s="1">
        <v>7</v>
      </c>
      <c r="E204" s="1">
        <v>2</v>
      </c>
      <c r="F204" s="1" t="s">
        <v>230</v>
      </c>
      <c r="G204" s="2">
        <v>49.084366666666604</v>
      </c>
      <c r="H204" s="7">
        <f>1+COUNTIFS(A:A,A204,O:O,"&lt;"&amp;O204)</f>
        <v>4</v>
      </c>
      <c r="I204" s="2">
        <f>AVERAGEIF(A:A,A204,G:G)</f>
        <v>49.627685714285676</v>
      </c>
      <c r="J204" s="2">
        <f>G204-I204</f>
        <v>-0.54331904761907168</v>
      </c>
      <c r="K204" s="2">
        <f>90+J204</f>
        <v>89.456680952380935</v>
      </c>
      <c r="L204" s="2">
        <f>EXP(0.06*K204)</f>
        <v>214.30513354583644</v>
      </c>
      <c r="M204" s="2">
        <f>SUMIF(A:A,A204,L:L)</f>
        <v>2103.2384952423172</v>
      </c>
      <c r="N204" s="3">
        <f>L204/M204</f>
        <v>0.1018929303693379</v>
      </c>
      <c r="O204" s="8">
        <f>1/N204</f>
        <v>9.8142235813145753</v>
      </c>
      <c r="P204" s="3">
        <f>IF(O204&gt;21,"",N204)</f>
        <v>0.1018929303693379</v>
      </c>
      <c r="Q204" s="3">
        <f>IF(ISNUMBER(P204),SUMIF(A:A,A204,P:P),"")</f>
        <v>0.97275879927742281</v>
      </c>
      <c r="R204" s="3">
        <f>IFERROR(P204*(1/Q204),"")</f>
        <v>0.10474634662264193</v>
      </c>
      <c r="S204" s="9">
        <f>IFERROR(1/R204,"")</f>
        <v>9.5468723467997343</v>
      </c>
    </row>
    <row r="205" spans="1:19" x14ac:dyDescent="0.25">
      <c r="A205" s="1">
        <v>26</v>
      </c>
      <c r="B205" s="11">
        <v>0.72361111111111109</v>
      </c>
      <c r="C205" s="1" t="s">
        <v>47</v>
      </c>
      <c r="D205" s="1">
        <v>7</v>
      </c>
      <c r="E205" s="1">
        <v>7</v>
      </c>
      <c r="F205" s="1" t="s">
        <v>231</v>
      </c>
      <c r="G205" s="2">
        <v>45.959099999999999</v>
      </c>
      <c r="H205" s="7">
        <f>1+COUNTIFS(A:A,A205,O:O,"&lt;"&amp;O205)</f>
        <v>5</v>
      </c>
      <c r="I205" s="2">
        <f>AVERAGEIF(A:A,A205,G:G)</f>
        <v>49.627685714285676</v>
      </c>
      <c r="J205" s="2">
        <f>G205-I205</f>
        <v>-3.6685857142856761</v>
      </c>
      <c r="K205" s="2">
        <f>90+J205</f>
        <v>86.331414285714317</v>
      </c>
      <c r="L205" s="2">
        <f>EXP(0.06*K205)</f>
        <v>177.66235326464499</v>
      </c>
      <c r="M205" s="2">
        <f>SUMIF(A:A,A205,L:L)</f>
        <v>2103.2384952423172</v>
      </c>
      <c r="N205" s="3">
        <f>L205/M205</f>
        <v>8.4470854668422302E-2</v>
      </c>
      <c r="O205" s="8">
        <f>1/N205</f>
        <v>11.838402771291356</v>
      </c>
      <c r="P205" s="3">
        <f>IF(O205&gt;21,"",N205)</f>
        <v>8.4470854668422302E-2</v>
      </c>
      <c r="Q205" s="3">
        <f>IF(ISNUMBER(P205),SUMIF(A:A,A205,P:P),"")</f>
        <v>0.97275879927742281</v>
      </c>
      <c r="R205" s="3">
        <f>IFERROR(P205*(1/Q205),"")</f>
        <v>8.6836381979960797E-2</v>
      </c>
      <c r="S205" s="9">
        <f>IFERROR(1/R205,"")</f>
        <v>11.515910465163895</v>
      </c>
    </row>
    <row r="206" spans="1:19" x14ac:dyDescent="0.25">
      <c r="A206" s="1">
        <v>26</v>
      </c>
      <c r="B206" s="11">
        <v>0.72361111111111109</v>
      </c>
      <c r="C206" s="1" t="s">
        <v>47</v>
      </c>
      <c r="D206" s="1">
        <v>7</v>
      </c>
      <c r="E206" s="1">
        <v>11</v>
      </c>
      <c r="F206" s="1" t="s">
        <v>234</v>
      </c>
      <c r="G206" s="2">
        <v>43.857666666666702</v>
      </c>
      <c r="H206" s="7">
        <f>1+COUNTIFS(A:A,A206,O:O,"&lt;"&amp;O206)</f>
        <v>6</v>
      </c>
      <c r="I206" s="2">
        <f>AVERAGEIF(A:A,A206,G:G)</f>
        <v>49.627685714285676</v>
      </c>
      <c r="J206" s="2">
        <f>G206-I206</f>
        <v>-5.7700190476189732</v>
      </c>
      <c r="K206" s="2">
        <f>90+J206</f>
        <v>84.229980952381027</v>
      </c>
      <c r="L206" s="2">
        <f>EXP(0.06*K206)</f>
        <v>156.6162987717135</v>
      </c>
      <c r="M206" s="2">
        <f>SUMIF(A:A,A206,L:L)</f>
        <v>2103.2384952423172</v>
      </c>
      <c r="N206" s="3">
        <f>L206/M206</f>
        <v>7.4464355386225242E-2</v>
      </c>
      <c r="O206" s="8">
        <f>1/N206</f>
        <v>13.429244029754733</v>
      </c>
      <c r="P206" s="3">
        <f>IF(O206&gt;21,"",N206)</f>
        <v>7.4464355386225242E-2</v>
      </c>
      <c r="Q206" s="3">
        <f>IF(ISNUMBER(P206),SUMIF(A:A,A206,P:P),"")</f>
        <v>0.97275879927742281</v>
      </c>
      <c r="R206" s="3">
        <f>IFERROR(P206*(1/Q206),"")</f>
        <v>7.6549660040637291E-2</v>
      </c>
      <c r="S206" s="9">
        <f>IFERROR(1/R206,"")</f>
        <v>13.063415297587712</v>
      </c>
    </row>
    <row r="207" spans="1:19" x14ac:dyDescent="0.25">
      <c r="A207" s="1">
        <v>26</v>
      </c>
      <c r="B207" s="11">
        <v>0.72361111111111109</v>
      </c>
      <c r="C207" s="1" t="s">
        <v>47</v>
      </c>
      <c r="D207" s="1">
        <v>7</v>
      </c>
      <c r="E207" s="1">
        <v>9</v>
      </c>
      <c r="F207" s="1" t="s">
        <v>233</v>
      </c>
      <c r="G207" s="2">
        <v>27.097833333333298</v>
      </c>
      <c r="H207" s="7">
        <f>1+COUNTIFS(A:A,A207,O:O,"&lt;"&amp;O207)</f>
        <v>7</v>
      </c>
      <c r="I207" s="2">
        <f>AVERAGEIF(A:A,A207,G:G)</f>
        <v>49.627685714285676</v>
      </c>
      <c r="J207" s="2">
        <f>G207-I207</f>
        <v>-22.529852380952377</v>
      </c>
      <c r="K207" s="2">
        <f>90+J207</f>
        <v>67.470147619047623</v>
      </c>
      <c r="L207" s="2">
        <f>EXP(0.06*K207)</f>
        <v>57.294742016347215</v>
      </c>
      <c r="M207" s="2">
        <f>SUMIF(A:A,A207,L:L)</f>
        <v>2103.2384952423172</v>
      </c>
      <c r="N207" s="3">
        <f>L207/M207</f>
        <v>2.724120072257721E-2</v>
      </c>
      <c r="O207" s="8">
        <f>1/N207</f>
        <v>36.709101415313569</v>
      </c>
      <c r="P207" s="3" t="str">
        <f>IF(O207&gt;21,"",N207)</f>
        <v/>
      </c>
      <c r="Q207" s="3" t="str">
        <f>IF(ISNUMBER(P207),SUMIF(A:A,A207,P:P),"")</f>
        <v/>
      </c>
      <c r="R207" s="3" t="str">
        <f>IFERROR(P207*(1/Q207),"")</f>
        <v/>
      </c>
      <c r="S207" s="9" t="str">
        <f>IFERROR(1/R207,"")</f>
        <v/>
      </c>
    </row>
    <row r="208" spans="1:19" x14ac:dyDescent="0.25">
      <c r="A208" s="1">
        <v>27</v>
      </c>
      <c r="B208" s="11">
        <v>0.72569444444444453</v>
      </c>
      <c r="C208" s="1" t="s">
        <v>36</v>
      </c>
      <c r="D208" s="1">
        <v>8</v>
      </c>
      <c r="E208" s="1">
        <v>2</v>
      </c>
      <c r="F208" s="1" t="s">
        <v>236</v>
      </c>
      <c r="G208" s="2">
        <v>70.130066666666607</v>
      </c>
      <c r="H208" s="7">
        <f>1+COUNTIFS(A:A,A208,O:O,"&lt;"&amp;O208)</f>
        <v>1</v>
      </c>
      <c r="I208" s="2">
        <f>AVERAGEIF(A:A,A208,G:G)</f>
        <v>49.804283333333331</v>
      </c>
      <c r="J208" s="2">
        <f>G208-I208</f>
        <v>20.325783333333277</v>
      </c>
      <c r="K208" s="2">
        <f>90+J208</f>
        <v>110.32578333333328</v>
      </c>
      <c r="L208" s="2">
        <f>EXP(0.06*K208)</f>
        <v>749.60544891901191</v>
      </c>
      <c r="M208" s="2">
        <f>SUMIF(A:A,A208,L:L)</f>
        <v>2939.9176619280602</v>
      </c>
      <c r="N208" s="3">
        <f>L208/M208</f>
        <v>0.25497498063513957</v>
      </c>
      <c r="O208" s="8">
        <f>1/N208</f>
        <v>3.9219534305248782</v>
      </c>
      <c r="P208" s="3">
        <f>IF(O208&gt;21,"",N208)</f>
        <v>0.25497498063513957</v>
      </c>
      <c r="Q208" s="3">
        <f>IF(ISNUMBER(P208),SUMIF(A:A,A208,P:P),"")</f>
        <v>0.9105435922458065</v>
      </c>
      <c r="R208" s="3">
        <f>IFERROR(P208*(1/Q208),"")</f>
        <v>0.28002501231847404</v>
      </c>
      <c r="S208" s="9">
        <f>IFERROR(1/R208,"")</f>
        <v>3.5711095652508864</v>
      </c>
    </row>
    <row r="209" spans="1:19" x14ac:dyDescent="0.25">
      <c r="A209" s="1">
        <v>27</v>
      </c>
      <c r="B209" s="11">
        <v>0.72569444444444453</v>
      </c>
      <c r="C209" s="1" t="s">
        <v>36</v>
      </c>
      <c r="D209" s="1">
        <v>8</v>
      </c>
      <c r="E209" s="1">
        <v>8</v>
      </c>
      <c r="F209" s="1" t="s">
        <v>241</v>
      </c>
      <c r="G209" s="2">
        <v>65.514933333333303</v>
      </c>
      <c r="H209" s="7">
        <f>1+COUNTIFS(A:A,A209,O:O,"&lt;"&amp;O209)</f>
        <v>2</v>
      </c>
      <c r="I209" s="2">
        <f>AVERAGEIF(A:A,A209,G:G)</f>
        <v>49.804283333333331</v>
      </c>
      <c r="J209" s="2">
        <f>G209-I209</f>
        <v>15.710649999999973</v>
      </c>
      <c r="K209" s="2">
        <f>90+J209</f>
        <v>105.71064999999997</v>
      </c>
      <c r="L209" s="2">
        <f>EXP(0.06*K209)</f>
        <v>568.29406226038077</v>
      </c>
      <c r="M209" s="2">
        <f>SUMIF(A:A,A209,L:L)</f>
        <v>2939.9176619280602</v>
      </c>
      <c r="N209" s="3">
        <f>L209/M209</f>
        <v>0.19330271375276595</v>
      </c>
      <c r="O209" s="8">
        <f>1/N209</f>
        <v>5.1732331149732298</v>
      </c>
      <c r="P209" s="3">
        <f>IF(O209&gt;21,"",N209)</f>
        <v>0.19330271375276595</v>
      </c>
      <c r="Q209" s="3">
        <f>IF(ISNUMBER(P209),SUMIF(A:A,A209,P:P),"")</f>
        <v>0.9105435922458065</v>
      </c>
      <c r="R209" s="3">
        <f>IFERROR(P209*(1/Q209),"")</f>
        <v>0.21229375001804721</v>
      </c>
      <c r="S209" s="9">
        <f>IFERROR(1/R209,"")</f>
        <v>4.7104542640326876</v>
      </c>
    </row>
    <row r="210" spans="1:19" x14ac:dyDescent="0.25">
      <c r="A210" s="1">
        <v>27</v>
      </c>
      <c r="B210" s="11">
        <v>0.72569444444444453</v>
      </c>
      <c r="C210" s="1" t="s">
        <v>36</v>
      </c>
      <c r="D210" s="1">
        <v>8</v>
      </c>
      <c r="E210" s="1">
        <v>4</v>
      </c>
      <c r="F210" s="1" t="s">
        <v>237</v>
      </c>
      <c r="G210" s="2">
        <v>61.378666666666703</v>
      </c>
      <c r="H210" s="7">
        <f>1+COUNTIFS(A:A,A210,O:O,"&lt;"&amp;O210)</f>
        <v>3</v>
      </c>
      <c r="I210" s="2">
        <f>AVERAGEIF(A:A,A210,G:G)</f>
        <v>49.804283333333331</v>
      </c>
      <c r="J210" s="2">
        <f>G210-I210</f>
        <v>11.574383333333373</v>
      </c>
      <c r="K210" s="2">
        <f>90+J210</f>
        <v>101.57438333333337</v>
      </c>
      <c r="L210" s="2">
        <f>EXP(0.06*K210)</f>
        <v>443.39587764857163</v>
      </c>
      <c r="M210" s="2">
        <f>SUMIF(A:A,A210,L:L)</f>
        <v>2939.9176619280602</v>
      </c>
      <c r="N210" s="3">
        <f>L210/M210</f>
        <v>0.15081914823348597</v>
      </c>
      <c r="O210" s="8">
        <f>1/N210</f>
        <v>6.630457814626304</v>
      </c>
      <c r="P210" s="3">
        <f>IF(O210&gt;21,"",N210)</f>
        <v>0.15081914823348597</v>
      </c>
      <c r="Q210" s="3">
        <f>IF(ISNUMBER(P210),SUMIF(A:A,A210,P:P),"")</f>
        <v>0.9105435922458065</v>
      </c>
      <c r="R210" s="3">
        <f>IFERROR(P210*(1/Q210),"")</f>
        <v>0.16563638415322732</v>
      </c>
      <c r="S210" s="9">
        <f>IFERROR(1/R210,"")</f>
        <v>6.037320876764114</v>
      </c>
    </row>
    <row r="211" spans="1:19" x14ac:dyDescent="0.25">
      <c r="A211" s="1">
        <v>27</v>
      </c>
      <c r="B211" s="11">
        <v>0.72569444444444453</v>
      </c>
      <c r="C211" s="1" t="s">
        <v>36</v>
      </c>
      <c r="D211" s="1">
        <v>8</v>
      </c>
      <c r="E211" s="1">
        <v>5</v>
      </c>
      <c r="F211" s="1" t="s">
        <v>238</v>
      </c>
      <c r="G211" s="2">
        <v>52.034833333333395</v>
      </c>
      <c r="H211" s="7">
        <f>1+COUNTIFS(A:A,A211,O:O,"&lt;"&amp;O211)</f>
        <v>4</v>
      </c>
      <c r="I211" s="2">
        <f>AVERAGEIF(A:A,A211,G:G)</f>
        <v>49.804283333333331</v>
      </c>
      <c r="J211" s="2">
        <f>G211-I211</f>
        <v>2.2305500000000649</v>
      </c>
      <c r="K211" s="2">
        <f>90+J211</f>
        <v>92.230550000000065</v>
      </c>
      <c r="L211" s="2">
        <f>EXP(0.06*K211)</f>
        <v>253.11223323845189</v>
      </c>
      <c r="M211" s="2">
        <f>SUMIF(A:A,A211,L:L)</f>
        <v>2939.9176619280602</v>
      </c>
      <c r="N211" s="3">
        <f>L211/M211</f>
        <v>8.6095007529039272E-2</v>
      </c>
      <c r="O211" s="8">
        <f>1/N211</f>
        <v>11.615075353384535</v>
      </c>
      <c r="P211" s="3">
        <f>IF(O211&gt;21,"",N211)</f>
        <v>8.6095007529039272E-2</v>
      </c>
      <c r="Q211" s="3">
        <f>IF(ISNUMBER(P211),SUMIF(A:A,A211,P:P),"")</f>
        <v>0.9105435922458065</v>
      </c>
      <c r="R211" s="3">
        <f>IFERROR(P211*(1/Q211),"")</f>
        <v>9.4553416510999314E-2</v>
      </c>
      <c r="S211" s="9">
        <f>IFERROR(1/R211,"")</f>
        <v>10.576032436476485</v>
      </c>
    </row>
    <row r="212" spans="1:19" x14ac:dyDescent="0.25">
      <c r="A212" s="1">
        <v>27</v>
      </c>
      <c r="B212" s="11">
        <v>0.72569444444444453</v>
      </c>
      <c r="C212" s="1" t="s">
        <v>36</v>
      </c>
      <c r="D212" s="1">
        <v>8</v>
      </c>
      <c r="E212" s="1">
        <v>1</v>
      </c>
      <c r="F212" s="1" t="s">
        <v>235</v>
      </c>
      <c r="G212" s="2">
        <v>51.311066666666704</v>
      </c>
      <c r="H212" s="7">
        <f>1+COUNTIFS(A:A,A212,O:O,"&lt;"&amp;O212)</f>
        <v>5</v>
      </c>
      <c r="I212" s="2">
        <f>AVERAGEIF(A:A,A212,G:G)</f>
        <v>49.804283333333331</v>
      </c>
      <c r="J212" s="2">
        <f>G212-I212</f>
        <v>1.5067833333333738</v>
      </c>
      <c r="K212" s="2">
        <f>90+J212</f>
        <v>91.506783333333374</v>
      </c>
      <c r="L212" s="2">
        <f>EXP(0.06*K212)</f>
        <v>242.3558256087002</v>
      </c>
      <c r="M212" s="2">
        <f>SUMIF(A:A,A212,L:L)</f>
        <v>2939.9176619280602</v>
      </c>
      <c r="N212" s="3">
        <f>L212/M212</f>
        <v>8.2436263010766814E-2</v>
      </c>
      <c r="O212" s="8">
        <f>1/N212</f>
        <v>12.130583841111189</v>
      </c>
      <c r="P212" s="3">
        <f>IF(O212&gt;21,"",N212)</f>
        <v>8.2436263010766814E-2</v>
      </c>
      <c r="Q212" s="3">
        <f>IF(ISNUMBER(P212),SUMIF(A:A,A212,P:P),"")</f>
        <v>0.9105435922458065</v>
      </c>
      <c r="R212" s="3">
        <f>IFERROR(P212*(1/Q212),"")</f>
        <v>9.053521842643715E-2</v>
      </c>
      <c r="S212" s="9">
        <f>IFERROR(1/R212,"")</f>
        <v>11.045425386724316</v>
      </c>
    </row>
    <row r="213" spans="1:19" x14ac:dyDescent="0.25">
      <c r="A213" s="1">
        <v>27</v>
      </c>
      <c r="B213" s="11">
        <v>0.72569444444444453</v>
      </c>
      <c r="C213" s="1" t="s">
        <v>36</v>
      </c>
      <c r="D213" s="1">
        <v>8</v>
      </c>
      <c r="E213" s="1">
        <v>11</v>
      </c>
      <c r="F213" s="1" t="s">
        <v>244</v>
      </c>
      <c r="G213" s="2">
        <v>50.730333333333299</v>
      </c>
      <c r="H213" s="7">
        <f>1+COUNTIFS(A:A,A213,O:O,"&lt;"&amp;O213)</f>
        <v>6</v>
      </c>
      <c r="I213" s="2">
        <f>AVERAGEIF(A:A,A213,G:G)</f>
        <v>49.804283333333331</v>
      </c>
      <c r="J213" s="2">
        <f>G213-I213</f>
        <v>0.92604999999996807</v>
      </c>
      <c r="K213" s="2">
        <f>90+J213</f>
        <v>90.926049999999975</v>
      </c>
      <c r="L213" s="2">
        <f>EXP(0.06*K213)</f>
        <v>234.05660785230643</v>
      </c>
      <c r="M213" s="2">
        <f>SUMIF(A:A,A213,L:L)</f>
        <v>2939.9176619280602</v>
      </c>
      <c r="N213" s="3">
        <f>L213/M213</f>
        <v>7.961332076858478E-2</v>
      </c>
      <c r="O213" s="8">
        <f>1/N213</f>
        <v>12.560712081169681</v>
      </c>
      <c r="P213" s="3">
        <f>IF(O213&gt;21,"",N213)</f>
        <v>7.961332076858478E-2</v>
      </c>
      <c r="Q213" s="3">
        <f>IF(ISNUMBER(P213),SUMIF(A:A,A213,P:P),"")</f>
        <v>0.9105435922458065</v>
      </c>
      <c r="R213" s="3">
        <f>IFERROR(P213*(1/Q213),"")</f>
        <v>8.7434936060801688E-2</v>
      </c>
      <c r="S213" s="9">
        <f>IFERROR(1/R213,"")</f>
        <v>11.437075899553543</v>
      </c>
    </row>
    <row r="214" spans="1:19" x14ac:dyDescent="0.25">
      <c r="A214" s="1">
        <v>27</v>
      </c>
      <c r="B214" s="11">
        <v>0.72569444444444453</v>
      </c>
      <c r="C214" s="1" t="s">
        <v>36</v>
      </c>
      <c r="D214" s="1">
        <v>8</v>
      </c>
      <c r="E214" s="1">
        <v>9</v>
      </c>
      <c r="F214" s="1" t="s">
        <v>242</v>
      </c>
      <c r="G214" s="2">
        <v>46.909300000000002</v>
      </c>
      <c r="H214" s="7">
        <f>1+COUNTIFS(A:A,A214,O:O,"&lt;"&amp;O214)</f>
        <v>7</v>
      </c>
      <c r="I214" s="2">
        <f>AVERAGEIF(A:A,A214,G:G)</f>
        <v>49.804283333333331</v>
      </c>
      <c r="J214" s="2">
        <f>G214-I214</f>
        <v>-2.8949833333333288</v>
      </c>
      <c r="K214" s="2">
        <f>90+J214</f>
        <v>87.105016666666671</v>
      </c>
      <c r="L214" s="2">
        <f>EXP(0.06*K214)</f>
        <v>186.10313327144544</v>
      </c>
      <c r="M214" s="2">
        <f>SUMIF(A:A,A214,L:L)</f>
        <v>2939.9176619280602</v>
      </c>
      <c r="N214" s="3">
        <f>L214/M214</f>
        <v>6.3302158316024093E-2</v>
      </c>
      <c r="O214" s="8">
        <f>1/N214</f>
        <v>15.797249676822842</v>
      </c>
      <c r="P214" s="3">
        <f>IF(O214&gt;21,"",N214)</f>
        <v>6.3302158316024093E-2</v>
      </c>
      <c r="Q214" s="3">
        <f>IF(ISNUMBER(P214),SUMIF(A:A,A214,P:P),"")</f>
        <v>0.9105435922458065</v>
      </c>
      <c r="R214" s="3">
        <f>IFERROR(P214*(1/Q214),"")</f>
        <v>6.9521282512013227E-2</v>
      </c>
      <c r="S214" s="9">
        <f>IFERROR(1/R214,"")</f>
        <v>14.384084468338177</v>
      </c>
    </row>
    <row r="215" spans="1:19" x14ac:dyDescent="0.25">
      <c r="A215" s="1">
        <v>27</v>
      </c>
      <c r="B215" s="11">
        <v>0.72569444444444453</v>
      </c>
      <c r="C215" s="1" t="s">
        <v>36</v>
      </c>
      <c r="D215" s="1">
        <v>8</v>
      </c>
      <c r="E215" s="1">
        <v>6</v>
      </c>
      <c r="F215" s="1" t="s">
        <v>239</v>
      </c>
      <c r="G215" s="2">
        <v>40.936266666666597</v>
      </c>
      <c r="H215" s="7">
        <f>1+COUNTIFS(A:A,A215,O:O,"&lt;"&amp;O215)</f>
        <v>8</v>
      </c>
      <c r="I215" s="2">
        <f>AVERAGEIF(A:A,A215,G:G)</f>
        <v>49.804283333333331</v>
      </c>
      <c r="J215" s="2">
        <f>G215-I215</f>
        <v>-8.8680166666667333</v>
      </c>
      <c r="K215" s="2">
        <f>90+J215</f>
        <v>81.131983333333267</v>
      </c>
      <c r="L215" s="2">
        <f>EXP(0.06*K215)</f>
        <v>130.05000105409889</v>
      </c>
      <c r="M215" s="2">
        <f>SUMIF(A:A,A215,L:L)</f>
        <v>2939.9176619280602</v>
      </c>
      <c r="N215" s="3">
        <f>L215/M215</f>
        <v>4.4235933114129919E-2</v>
      </c>
      <c r="O215" s="8">
        <f>1/N215</f>
        <v>22.606056425213698</v>
      </c>
      <c r="P215" s="3" t="str">
        <f>IF(O215&gt;21,"",N215)</f>
        <v/>
      </c>
      <c r="Q215" s="3" t="str">
        <f>IF(ISNUMBER(P215),SUMIF(A:A,A215,P:P),"")</f>
        <v/>
      </c>
      <c r="R215" s="3" t="str">
        <f>IFERROR(P215*(1/Q215),"")</f>
        <v/>
      </c>
      <c r="S215" s="9" t="str">
        <f>IFERROR(1/R215,"")</f>
        <v/>
      </c>
    </row>
    <row r="216" spans="1:19" x14ac:dyDescent="0.25">
      <c r="A216" s="1">
        <v>27</v>
      </c>
      <c r="B216" s="11">
        <v>0.72569444444444453</v>
      </c>
      <c r="C216" s="1" t="s">
        <v>36</v>
      </c>
      <c r="D216" s="1">
        <v>8</v>
      </c>
      <c r="E216" s="1">
        <v>10</v>
      </c>
      <c r="F216" s="1" t="s">
        <v>243</v>
      </c>
      <c r="G216" s="2">
        <v>32.1488333333333</v>
      </c>
      <c r="H216" s="7">
        <f>1+COUNTIFS(A:A,A216,O:O,"&lt;"&amp;O216)</f>
        <v>9</v>
      </c>
      <c r="I216" s="2">
        <f>AVERAGEIF(A:A,A216,G:G)</f>
        <v>49.804283333333331</v>
      </c>
      <c r="J216" s="2">
        <f>G216-I216</f>
        <v>-17.65545000000003</v>
      </c>
      <c r="K216" s="2">
        <f>90+J216</f>
        <v>72.34454999999997</v>
      </c>
      <c r="L216" s="2">
        <f>EXP(0.06*K216)</f>
        <v>76.759180887702328</v>
      </c>
      <c r="M216" s="2">
        <f>SUMIF(A:A,A216,L:L)</f>
        <v>2939.9176619280602</v>
      </c>
      <c r="N216" s="3">
        <f>L216/M216</f>
        <v>2.6109296148573779E-2</v>
      </c>
      <c r="O216" s="8">
        <f>1/N216</f>
        <v>38.300534580080019</v>
      </c>
      <c r="P216" s="3" t="str">
        <f>IF(O216&gt;21,"",N216)</f>
        <v/>
      </c>
      <c r="Q216" s="3" t="str">
        <f>IF(ISNUMBER(P216),SUMIF(A:A,A216,P:P),"")</f>
        <v/>
      </c>
      <c r="R216" s="3" t="str">
        <f>IFERROR(P216*(1/Q216),"")</f>
        <v/>
      </c>
      <c r="S216" s="9" t="str">
        <f>IFERROR(1/R216,"")</f>
        <v/>
      </c>
    </row>
    <row r="217" spans="1:19" x14ac:dyDescent="0.25">
      <c r="A217" s="1">
        <v>27</v>
      </c>
      <c r="B217" s="11">
        <v>0.72569444444444453</v>
      </c>
      <c r="C217" s="1" t="s">
        <v>36</v>
      </c>
      <c r="D217" s="1">
        <v>8</v>
      </c>
      <c r="E217" s="1">
        <v>7</v>
      </c>
      <c r="F217" s="1" t="s">
        <v>240</v>
      </c>
      <c r="G217" s="2">
        <v>26.948533333333302</v>
      </c>
      <c r="H217" s="7">
        <f>1+COUNTIFS(A:A,A217,O:O,"&lt;"&amp;O217)</f>
        <v>10</v>
      </c>
      <c r="I217" s="2">
        <f>AVERAGEIF(A:A,A217,G:G)</f>
        <v>49.804283333333331</v>
      </c>
      <c r="J217" s="2">
        <f>G217-I217</f>
        <v>-22.855750000000029</v>
      </c>
      <c r="K217" s="2">
        <f>90+J217</f>
        <v>67.144249999999971</v>
      </c>
      <c r="L217" s="2">
        <f>EXP(0.06*K217)</f>
        <v>56.185291187390384</v>
      </c>
      <c r="M217" s="2">
        <f>SUMIF(A:A,A217,L:L)</f>
        <v>2939.9176619280602</v>
      </c>
      <c r="N217" s="3">
        <f>L217/M217</f>
        <v>1.9111178491489751E-2</v>
      </c>
      <c r="O217" s="8">
        <f>1/N217</f>
        <v>52.325396910781933</v>
      </c>
      <c r="P217" s="3" t="str">
        <f>IF(O217&gt;21,"",N217)</f>
        <v/>
      </c>
      <c r="Q217" s="3" t="str">
        <f>IF(ISNUMBER(P217),SUMIF(A:A,A217,P:P),"")</f>
        <v/>
      </c>
      <c r="R217" s="3" t="str">
        <f>IFERROR(P217*(1/Q217),"")</f>
        <v/>
      </c>
      <c r="S217" s="9" t="str">
        <f>IFERROR(1/R217,"")</f>
        <v/>
      </c>
    </row>
    <row r="218" spans="1:19" x14ac:dyDescent="0.25">
      <c r="A218" s="1">
        <v>28</v>
      </c>
      <c r="B218" s="11">
        <v>0.73263888888888884</v>
      </c>
      <c r="C218" s="1" t="s">
        <v>20</v>
      </c>
      <c r="D218" s="1">
        <v>8</v>
      </c>
      <c r="E218" s="1">
        <v>5</v>
      </c>
      <c r="F218" s="1" t="s">
        <v>248</v>
      </c>
      <c r="G218" s="2">
        <v>76.930199999999999</v>
      </c>
      <c r="H218" s="7">
        <f>1+COUNTIFS(A:A,A218,O:O,"&lt;"&amp;O218)</f>
        <v>1</v>
      </c>
      <c r="I218" s="2">
        <f>AVERAGEIF(A:A,A218,G:G)</f>
        <v>50.837245454545446</v>
      </c>
      <c r="J218" s="2">
        <f>G218-I218</f>
        <v>26.092954545454553</v>
      </c>
      <c r="K218" s="2">
        <f>90+J218</f>
        <v>116.09295454545455</v>
      </c>
      <c r="L218" s="2">
        <f>EXP(0.06*K218)</f>
        <v>1059.5263766008659</v>
      </c>
      <c r="M218" s="2">
        <f>SUMIF(A:A,A218,L:L)</f>
        <v>3237.4546899617358</v>
      </c>
      <c r="N218" s="3">
        <f>L218/M218</f>
        <v>0.32727141475866917</v>
      </c>
      <c r="O218" s="8">
        <f>1/N218</f>
        <v>3.0555678097868788</v>
      </c>
      <c r="P218" s="3">
        <f>IF(O218&gt;21,"",N218)</f>
        <v>0.32727141475866917</v>
      </c>
      <c r="Q218" s="3">
        <f>IF(ISNUMBER(P218),SUMIF(A:A,A218,P:P),"")</f>
        <v>0.91168715482448104</v>
      </c>
      <c r="R218" s="3">
        <f>IFERROR(P218*(1/Q218),"")</f>
        <v>0.35897337483237413</v>
      </c>
      <c r="S218" s="9">
        <f>IFERROR(1/R218,"")</f>
        <v>2.7857219228778711</v>
      </c>
    </row>
    <row r="219" spans="1:19" x14ac:dyDescent="0.25">
      <c r="A219" s="1">
        <v>28</v>
      </c>
      <c r="B219" s="11">
        <v>0.73263888888888884</v>
      </c>
      <c r="C219" s="1" t="s">
        <v>20</v>
      </c>
      <c r="D219" s="1">
        <v>8</v>
      </c>
      <c r="E219" s="1">
        <v>6</v>
      </c>
      <c r="F219" s="1" t="s">
        <v>249</v>
      </c>
      <c r="G219" s="2">
        <v>64.590899999999991</v>
      </c>
      <c r="H219" s="7">
        <f>1+COUNTIFS(A:A,A219,O:O,"&lt;"&amp;O219)</f>
        <v>2</v>
      </c>
      <c r="I219" s="2">
        <f>AVERAGEIF(A:A,A219,G:G)</f>
        <v>50.837245454545446</v>
      </c>
      <c r="J219" s="2">
        <f>G219-I219</f>
        <v>13.753654545454545</v>
      </c>
      <c r="K219" s="2">
        <f>90+J219</f>
        <v>103.75365454545454</v>
      </c>
      <c r="L219" s="2">
        <f>EXP(0.06*K219)</f>
        <v>505.33383623781225</v>
      </c>
      <c r="M219" s="2">
        <f>SUMIF(A:A,A219,L:L)</f>
        <v>3237.4546899617358</v>
      </c>
      <c r="N219" s="3">
        <f>L219/M219</f>
        <v>0.15608985596143893</v>
      </c>
      <c r="O219" s="8">
        <f>1/N219</f>
        <v>6.4065662296917232</v>
      </c>
      <c r="P219" s="3">
        <f>IF(O219&gt;21,"",N219)</f>
        <v>0.15608985596143893</v>
      </c>
      <c r="Q219" s="3">
        <f>IF(ISNUMBER(P219),SUMIF(A:A,A219,P:P),"")</f>
        <v>0.91168715482448104</v>
      </c>
      <c r="R219" s="3">
        <f>IFERROR(P219*(1/Q219),"")</f>
        <v>0.17120988832127343</v>
      </c>
      <c r="S219" s="9">
        <f>IFERROR(1/R219,"")</f>
        <v>5.8407841381422507</v>
      </c>
    </row>
    <row r="220" spans="1:19" x14ac:dyDescent="0.25">
      <c r="A220" s="1">
        <v>28</v>
      </c>
      <c r="B220" s="11">
        <v>0.73263888888888884</v>
      </c>
      <c r="C220" s="1" t="s">
        <v>20</v>
      </c>
      <c r="D220" s="1">
        <v>8</v>
      </c>
      <c r="E220" s="1">
        <v>3</v>
      </c>
      <c r="F220" s="1" t="s">
        <v>246</v>
      </c>
      <c r="G220" s="2">
        <v>53.773733333333297</v>
      </c>
      <c r="H220" s="7">
        <f>1+COUNTIFS(A:A,A220,O:O,"&lt;"&amp;O220)</f>
        <v>3</v>
      </c>
      <c r="I220" s="2">
        <f>AVERAGEIF(A:A,A220,G:G)</f>
        <v>50.837245454545446</v>
      </c>
      <c r="J220" s="2">
        <f>G220-I220</f>
        <v>2.936487878787851</v>
      </c>
      <c r="K220" s="2">
        <f>90+J220</f>
        <v>92.936487878787858</v>
      </c>
      <c r="L220" s="2">
        <f>EXP(0.06*K220)</f>
        <v>264.0634123839302</v>
      </c>
      <c r="M220" s="2">
        <f>SUMIF(A:A,A220,L:L)</f>
        <v>3237.4546899617358</v>
      </c>
      <c r="N220" s="3">
        <f>L220/M220</f>
        <v>8.1565129916011656E-2</v>
      </c>
      <c r="O220" s="8">
        <f>1/N220</f>
        <v>12.26014108025953</v>
      </c>
      <c r="P220" s="3">
        <f>IF(O220&gt;21,"",N220)</f>
        <v>8.1565129916011656E-2</v>
      </c>
      <c r="Q220" s="3">
        <f>IF(ISNUMBER(P220),SUMIF(A:A,A220,P:P),"")</f>
        <v>0.91168715482448104</v>
      </c>
      <c r="R220" s="3">
        <f>IFERROR(P220*(1/Q220),"")</f>
        <v>8.9466139217146981E-2</v>
      </c>
      <c r="S220" s="9">
        <f>IFERROR(1/R220,"")</f>
        <v>11.17741313920855</v>
      </c>
    </row>
    <row r="221" spans="1:19" x14ac:dyDescent="0.25">
      <c r="A221" s="1">
        <v>28</v>
      </c>
      <c r="B221" s="11">
        <v>0.73263888888888884</v>
      </c>
      <c r="C221" s="1" t="s">
        <v>20</v>
      </c>
      <c r="D221" s="1">
        <v>8</v>
      </c>
      <c r="E221" s="1">
        <v>7</v>
      </c>
      <c r="F221" s="1" t="s">
        <v>250</v>
      </c>
      <c r="G221" s="2">
        <v>52.8515333333333</v>
      </c>
      <c r="H221" s="7">
        <f>1+COUNTIFS(A:A,A221,O:O,"&lt;"&amp;O221)</f>
        <v>4</v>
      </c>
      <c r="I221" s="2">
        <f>AVERAGEIF(A:A,A221,G:G)</f>
        <v>50.837245454545446</v>
      </c>
      <c r="J221" s="2">
        <f>G221-I221</f>
        <v>2.0142878787878544</v>
      </c>
      <c r="K221" s="2">
        <f>90+J221</f>
        <v>92.014287878787854</v>
      </c>
      <c r="L221" s="2">
        <f>EXP(0.06*K221)</f>
        <v>249.84913425552369</v>
      </c>
      <c r="M221" s="2">
        <f>SUMIF(A:A,A221,L:L)</f>
        <v>3237.4546899617358</v>
      </c>
      <c r="N221" s="3">
        <f>L221/M221</f>
        <v>7.7174557849480421E-2</v>
      </c>
      <c r="O221" s="8">
        <f>1/N221</f>
        <v>12.957638214790659</v>
      </c>
      <c r="P221" s="3">
        <f>IF(O221&gt;21,"",N221)</f>
        <v>7.7174557849480421E-2</v>
      </c>
      <c r="Q221" s="3">
        <f>IF(ISNUMBER(P221),SUMIF(A:A,A221,P:P),"")</f>
        <v>0.91168715482448104</v>
      </c>
      <c r="R221" s="3">
        <f>IFERROR(P221*(1/Q221),"")</f>
        <v>8.4650263460537778E-2</v>
      </c>
      <c r="S221" s="9">
        <f>IFERROR(1/R221,"")</f>
        <v>11.813312317287465</v>
      </c>
    </row>
    <row r="222" spans="1:19" x14ac:dyDescent="0.25">
      <c r="A222" s="1">
        <v>28</v>
      </c>
      <c r="B222" s="11">
        <v>0.73263888888888884</v>
      </c>
      <c r="C222" s="1" t="s">
        <v>20</v>
      </c>
      <c r="D222" s="1">
        <v>8</v>
      </c>
      <c r="E222" s="1">
        <v>4</v>
      </c>
      <c r="F222" s="1" t="s">
        <v>247</v>
      </c>
      <c r="G222" s="2">
        <v>51.521299999999904</v>
      </c>
      <c r="H222" s="7">
        <f>1+COUNTIFS(A:A,A222,O:O,"&lt;"&amp;O222)</f>
        <v>5</v>
      </c>
      <c r="I222" s="2">
        <f>AVERAGEIF(A:A,A222,G:G)</f>
        <v>50.837245454545446</v>
      </c>
      <c r="J222" s="2">
        <f>G222-I222</f>
        <v>0.68405454545445821</v>
      </c>
      <c r="K222" s="2">
        <f>90+J222</f>
        <v>90.684054545454458</v>
      </c>
      <c r="L222" s="2">
        <f>EXP(0.06*K222)</f>
        <v>230.68272295818997</v>
      </c>
      <c r="M222" s="2">
        <f>SUMIF(A:A,A222,L:L)</f>
        <v>3237.4546899617358</v>
      </c>
      <c r="N222" s="3">
        <f>L222/M222</f>
        <v>7.1254347952253952E-2</v>
      </c>
      <c r="O222" s="8">
        <f>1/N222</f>
        <v>14.034231295893397</v>
      </c>
      <c r="P222" s="3">
        <f>IF(O222&gt;21,"",N222)</f>
        <v>7.1254347952253952E-2</v>
      </c>
      <c r="Q222" s="3">
        <f>IF(ISNUMBER(P222),SUMIF(A:A,A222,P:P),"")</f>
        <v>0.91168715482448104</v>
      </c>
      <c r="R222" s="3">
        <f>IFERROR(P222*(1/Q222),"")</f>
        <v>7.8156577697940599E-2</v>
      </c>
      <c r="S222" s="9">
        <f>IFERROR(1/R222,"")</f>
        <v>12.794828400301741</v>
      </c>
    </row>
    <row r="223" spans="1:19" x14ac:dyDescent="0.25">
      <c r="A223" s="1">
        <v>28</v>
      </c>
      <c r="B223" s="11">
        <v>0.73263888888888884</v>
      </c>
      <c r="C223" s="1" t="s">
        <v>20</v>
      </c>
      <c r="D223" s="1">
        <v>8</v>
      </c>
      <c r="E223" s="1">
        <v>10</v>
      </c>
      <c r="F223" s="1" t="s">
        <v>253</v>
      </c>
      <c r="G223" s="2">
        <v>50.526600000000002</v>
      </c>
      <c r="H223" s="7">
        <f>1+COUNTIFS(A:A,A223,O:O,"&lt;"&amp;O223)</f>
        <v>6</v>
      </c>
      <c r="I223" s="2">
        <f>AVERAGEIF(A:A,A223,G:G)</f>
        <v>50.837245454545446</v>
      </c>
      <c r="J223" s="2">
        <f>G223-I223</f>
        <v>-0.31064545454544401</v>
      </c>
      <c r="K223" s="2">
        <f>90+J223</f>
        <v>89.689354545454563</v>
      </c>
      <c r="L223" s="2">
        <f>EXP(0.06*K223)</f>
        <v>217.31790309898798</v>
      </c>
      <c r="M223" s="2">
        <f>SUMIF(A:A,A223,L:L)</f>
        <v>3237.4546899617358</v>
      </c>
      <c r="N223" s="3">
        <f>L223/M223</f>
        <v>6.7126160490467435E-2</v>
      </c>
      <c r="O223" s="8">
        <f>1/N223</f>
        <v>14.897321591065971</v>
      </c>
      <c r="P223" s="3">
        <f>IF(O223&gt;21,"",N223)</f>
        <v>6.7126160490467435E-2</v>
      </c>
      <c r="Q223" s="3">
        <f>IF(ISNUMBER(P223),SUMIF(A:A,A223,P:P),"")</f>
        <v>0.91168715482448104</v>
      </c>
      <c r="R223" s="3">
        <f>IFERROR(P223*(1/Q223),"")</f>
        <v>7.3628503083813468E-2</v>
      </c>
      <c r="S223" s="9">
        <f>IFERROR(1/R223,"")</f>
        <v>13.581696735864247</v>
      </c>
    </row>
    <row r="224" spans="1:19" x14ac:dyDescent="0.25">
      <c r="A224" s="1">
        <v>28</v>
      </c>
      <c r="B224" s="11">
        <v>0.73263888888888884</v>
      </c>
      <c r="C224" s="1" t="s">
        <v>20</v>
      </c>
      <c r="D224" s="1">
        <v>8</v>
      </c>
      <c r="E224" s="1">
        <v>2</v>
      </c>
      <c r="F224" s="1" t="s">
        <v>245</v>
      </c>
      <c r="G224" s="2">
        <v>50.474200000000003</v>
      </c>
      <c r="H224" s="7">
        <f>1+COUNTIFS(A:A,A224,O:O,"&lt;"&amp;O224)</f>
        <v>7</v>
      </c>
      <c r="I224" s="2">
        <f>AVERAGEIF(A:A,A224,G:G)</f>
        <v>50.837245454545446</v>
      </c>
      <c r="J224" s="2">
        <f>G224-I224</f>
        <v>-0.36304545454544268</v>
      </c>
      <c r="K224" s="2">
        <f>90+J224</f>
        <v>89.636954545454557</v>
      </c>
      <c r="L224" s="2">
        <f>EXP(0.06*K224)</f>
        <v>216.63572855195872</v>
      </c>
      <c r="M224" s="2">
        <f>SUMIF(A:A,A224,L:L)</f>
        <v>3237.4546899617358</v>
      </c>
      <c r="N224" s="3">
        <f>L224/M224</f>
        <v>6.6915447256659266E-2</v>
      </c>
      <c r="O224" s="8">
        <f>1/N224</f>
        <v>14.944232475416689</v>
      </c>
      <c r="P224" s="3">
        <f>IF(O224&gt;21,"",N224)</f>
        <v>6.6915447256659266E-2</v>
      </c>
      <c r="Q224" s="3">
        <f>IF(ISNUMBER(P224),SUMIF(A:A,A224,P:P),"")</f>
        <v>0.91168715482448104</v>
      </c>
      <c r="R224" s="3">
        <f>IFERROR(P224*(1/Q224),"")</f>
        <v>7.3397378588208689E-2</v>
      </c>
      <c r="S224" s="9">
        <f>IFERROR(1/R224,"")</f>
        <v>13.624464786548252</v>
      </c>
    </row>
    <row r="225" spans="1:19" x14ac:dyDescent="0.25">
      <c r="A225" s="1">
        <v>28</v>
      </c>
      <c r="B225" s="11">
        <v>0.73263888888888884</v>
      </c>
      <c r="C225" s="1" t="s">
        <v>20</v>
      </c>
      <c r="D225" s="1">
        <v>8</v>
      </c>
      <c r="E225" s="1">
        <v>8</v>
      </c>
      <c r="F225" s="1" t="s">
        <v>251</v>
      </c>
      <c r="G225" s="2">
        <v>49.807166666666703</v>
      </c>
      <c r="H225" s="7">
        <f>1+COUNTIFS(A:A,A225,O:O,"&lt;"&amp;O225)</f>
        <v>8</v>
      </c>
      <c r="I225" s="2">
        <f>AVERAGEIF(A:A,A225,G:G)</f>
        <v>50.837245454545446</v>
      </c>
      <c r="J225" s="2">
        <f>G225-I225</f>
        <v>-1.0300787878787432</v>
      </c>
      <c r="K225" s="2">
        <f>90+J225</f>
        <v>88.96992121212125</v>
      </c>
      <c r="L225" s="2">
        <f>EXP(0.06*K225)</f>
        <v>208.13674107711847</v>
      </c>
      <c r="M225" s="2">
        <f>SUMIF(A:A,A225,L:L)</f>
        <v>3237.4546899617358</v>
      </c>
      <c r="N225" s="3">
        <f>L225/M225</f>
        <v>6.4290240639500187E-2</v>
      </c>
      <c r="O225" s="8">
        <f>1/N225</f>
        <v>15.554460366813371</v>
      </c>
      <c r="P225" s="3">
        <f>IF(O225&gt;21,"",N225)</f>
        <v>6.4290240639500187E-2</v>
      </c>
      <c r="Q225" s="3">
        <f>IF(ISNUMBER(P225),SUMIF(A:A,A225,P:P),"")</f>
        <v>0.91168715482448104</v>
      </c>
      <c r="R225" s="3">
        <f>IFERROR(P225*(1/Q225),"")</f>
        <v>7.0517874798704833E-2</v>
      </c>
      <c r="S225" s="9">
        <f>IFERROR(1/R225,"")</f>
        <v>14.180801716650237</v>
      </c>
    </row>
    <row r="226" spans="1:19" x14ac:dyDescent="0.25">
      <c r="A226" s="1">
        <v>28</v>
      </c>
      <c r="B226" s="11">
        <v>0.73263888888888884</v>
      </c>
      <c r="C226" s="1" t="s">
        <v>20</v>
      </c>
      <c r="D226" s="1">
        <v>8</v>
      </c>
      <c r="E226" s="1">
        <v>9</v>
      </c>
      <c r="F226" s="1" t="s">
        <v>252</v>
      </c>
      <c r="G226" s="2">
        <v>41.644766666666598</v>
      </c>
      <c r="H226" s="7">
        <f>1+COUNTIFS(A:A,A226,O:O,"&lt;"&amp;O226)</f>
        <v>9</v>
      </c>
      <c r="I226" s="2">
        <f>AVERAGEIF(A:A,A226,G:G)</f>
        <v>50.837245454545446</v>
      </c>
      <c r="J226" s="2">
        <f>G226-I226</f>
        <v>-9.1924787878788479</v>
      </c>
      <c r="K226" s="2">
        <f>90+J226</f>
        <v>80.807521212121145</v>
      </c>
      <c r="L226" s="2">
        <f>EXP(0.06*K226)</f>
        <v>127.54270793763894</v>
      </c>
      <c r="M226" s="2">
        <f>SUMIF(A:A,A226,L:L)</f>
        <v>3237.4546899617358</v>
      </c>
      <c r="N226" s="3">
        <f>L226/M226</f>
        <v>3.9395982384898304E-2</v>
      </c>
      <c r="O226" s="8">
        <f>1/N226</f>
        <v>25.383298993029577</v>
      </c>
      <c r="P226" s="3" t="str">
        <f>IF(O226&gt;21,"",N226)</f>
        <v/>
      </c>
      <c r="Q226" s="3" t="str">
        <f>IF(ISNUMBER(P226),SUMIF(A:A,A226,P:P),"")</f>
        <v/>
      </c>
      <c r="R226" s="3" t="str">
        <f>IFERROR(P226*(1/Q226),"")</f>
        <v/>
      </c>
      <c r="S226" s="9" t="str">
        <f>IFERROR(1/R226,"")</f>
        <v/>
      </c>
    </row>
    <row r="227" spans="1:19" x14ac:dyDescent="0.25">
      <c r="A227" s="1">
        <v>28</v>
      </c>
      <c r="B227" s="11">
        <v>0.73263888888888884</v>
      </c>
      <c r="C227" s="1" t="s">
        <v>20</v>
      </c>
      <c r="D227" s="1">
        <v>8</v>
      </c>
      <c r="E227" s="1">
        <v>11</v>
      </c>
      <c r="F227" s="1" t="s">
        <v>254</v>
      </c>
      <c r="G227" s="2">
        <v>35.823433333333298</v>
      </c>
      <c r="H227" s="7">
        <f>1+COUNTIFS(A:A,A227,O:O,"&lt;"&amp;O227)</f>
        <v>10</v>
      </c>
      <c r="I227" s="2">
        <f>AVERAGEIF(A:A,A227,G:G)</f>
        <v>50.837245454545446</v>
      </c>
      <c r="J227" s="2">
        <f>G227-I227</f>
        <v>-15.013812121212148</v>
      </c>
      <c r="K227" s="2">
        <f>90+J227</f>
        <v>74.98618787878786</v>
      </c>
      <c r="L227" s="2">
        <f>EXP(0.06*K227)</f>
        <v>89.942562551645977</v>
      </c>
      <c r="M227" s="2">
        <f>SUMIF(A:A,A227,L:L)</f>
        <v>3237.4546899617358</v>
      </c>
      <c r="N227" s="3">
        <f>L227/M227</f>
        <v>2.778187532030264E-2</v>
      </c>
      <c r="O227" s="8">
        <f>1/N227</f>
        <v>35.994690368119706</v>
      </c>
      <c r="P227" s="3" t="str">
        <f>IF(O227&gt;21,"",N227)</f>
        <v/>
      </c>
      <c r="Q227" s="3" t="str">
        <f>IF(ISNUMBER(P227),SUMIF(A:A,A227,P:P),"")</f>
        <v/>
      </c>
      <c r="R227" s="3" t="str">
        <f>IFERROR(P227*(1/Q227),"")</f>
        <v/>
      </c>
      <c r="S227" s="9" t="str">
        <f>IFERROR(1/R227,"")</f>
        <v/>
      </c>
    </row>
    <row r="228" spans="1:19" x14ac:dyDescent="0.25">
      <c r="A228" s="1">
        <v>28</v>
      </c>
      <c r="B228" s="11">
        <v>0.73263888888888884</v>
      </c>
      <c r="C228" s="1" t="s">
        <v>20</v>
      </c>
      <c r="D228" s="1">
        <v>8</v>
      </c>
      <c r="E228" s="1">
        <v>12</v>
      </c>
      <c r="F228" s="1" t="s">
        <v>255</v>
      </c>
      <c r="G228" s="2">
        <v>31.265866666666696</v>
      </c>
      <c r="H228" s="7">
        <f>1+COUNTIFS(A:A,A228,O:O,"&lt;"&amp;O228)</f>
        <v>11</v>
      </c>
      <c r="I228" s="2">
        <f>AVERAGEIF(A:A,A228,G:G)</f>
        <v>50.837245454545446</v>
      </c>
      <c r="J228" s="2">
        <f>G228-I228</f>
        <v>-19.57137878787875</v>
      </c>
      <c r="K228" s="2">
        <f>90+J228</f>
        <v>70.428621212121243</v>
      </c>
      <c r="L228" s="2">
        <f>EXP(0.06*K228)</f>
        <v>68.423564308063391</v>
      </c>
      <c r="M228" s="2">
        <f>SUMIF(A:A,A228,L:L)</f>
        <v>3237.4546899617358</v>
      </c>
      <c r="N228" s="3">
        <f>L228/M228</f>
        <v>2.1134987470317956E-2</v>
      </c>
      <c r="O228" s="8">
        <f>1/N228</f>
        <v>47.314908580116416</v>
      </c>
      <c r="P228" s="3" t="str">
        <f>IF(O228&gt;21,"",N228)</f>
        <v/>
      </c>
      <c r="Q228" s="3" t="str">
        <f>IF(ISNUMBER(P228),SUMIF(A:A,A228,P:P),"")</f>
        <v/>
      </c>
      <c r="R228" s="3" t="str">
        <f>IFERROR(P228*(1/Q228),"")</f>
        <v/>
      </c>
      <c r="S228" s="9" t="str">
        <f>IFERROR(1/R228,"")</f>
        <v/>
      </c>
    </row>
    <row r="229" spans="1:19" x14ac:dyDescent="0.25">
      <c r="A229" s="1">
        <v>29</v>
      </c>
      <c r="B229" s="11">
        <v>0.73958333333333337</v>
      </c>
      <c r="C229" s="1" t="s">
        <v>67</v>
      </c>
      <c r="D229" s="1">
        <v>7</v>
      </c>
      <c r="E229" s="1">
        <v>6</v>
      </c>
      <c r="F229" s="1" t="s">
        <v>259</v>
      </c>
      <c r="G229" s="2">
        <v>80.104866666666595</v>
      </c>
      <c r="H229" s="7">
        <f>1+COUNTIFS(A:A,A229,O:O,"&lt;"&amp;O229)</f>
        <v>1</v>
      </c>
      <c r="I229" s="2">
        <f>AVERAGEIF(A:A,A229,G:G)</f>
        <v>50.620903333333317</v>
      </c>
      <c r="J229" s="2">
        <f>G229-I229</f>
        <v>29.483963333333278</v>
      </c>
      <c r="K229" s="2">
        <f>90+J229</f>
        <v>119.48396333333328</v>
      </c>
      <c r="L229" s="2">
        <f>EXP(0.06*K229)</f>
        <v>1298.5944938510704</v>
      </c>
      <c r="M229" s="2">
        <f>SUMIF(A:A,A229,L:L)</f>
        <v>3405.0855185905084</v>
      </c>
      <c r="N229" s="3">
        <f>L229/M229</f>
        <v>0.38136912766543585</v>
      </c>
      <c r="O229" s="8">
        <f>1/N229</f>
        <v>2.6221314927129371</v>
      </c>
      <c r="P229" s="3">
        <f>IF(O229&gt;21,"",N229)</f>
        <v>0.38136912766543585</v>
      </c>
      <c r="Q229" s="3">
        <f>IF(ISNUMBER(P229),SUMIF(A:A,A229,P:P),"")</f>
        <v>0.8749159761005818</v>
      </c>
      <c r="R229" s="3">
        <f>IFERROR(P229*(1/Q229),"")</f>
        <v>0.43589228918319922</v>
      </c>
      <c r="S229" s="9">
        <f>IFERROR(1/R229,"")</f>
        <v>2.2941447344110153</v>
      </c>
    </row>
    <row r="230" spans="1:19" x14ac:dyDescent="0.25">
      <c r="A230" s="1">
        <v>29</v>
      </c>
      <c r="B230" s="11">
        <v>0.73958333333333337</v>
      </c>
      <c r="C230" s="1" t="s">
        <v>67</v>
      </c>
      <c r="D230" s="1">
        <v>7</v>
      </c>
      <c r="E230" s="1">
        <v>9</v>
      </c>
      <c r="F230" s="1" t="s">
        <v>261</v>
      </c>
      <c r="G230" s="2">
        <v>69.501100000000008</v>
      </c>
      <c r="H230" s="7">
        <f>1+COUNTIFS(A:A,A230,O:O,"&lt;"&amp;O230)</f>
        <v>2</v>
      </c>
      <c r="I230" s="2">
        <f>AVERAGEIF(A:A,A230,G:G)</f>
        <v>50.620903333333317</v>
      </c>
      <c r="J230" s="2">
        <f>G230-I230</f>
        <v>18.880196666666691</v>
      </c>
      <c r="K230" s="2">
        <f>90+J230</f>
        <v>108.88019666666669</v>
      </c>
      <c r="L230" s="2">
        <f>EXP(0.06*K230)</f>
        <v>687.32812617841307</v>
      </c>
      <c r="M230" s="2">
        <f>SUMIF(A:A,A230,L:L)</f>
        <v>3405.0855185905084</v>
      </c>
      <c r="N230" s="3">
        <f>L230/M230</f>
        <v>0.20185341085439867</v>
      </c>
      <c r="O230" s="8">
        <f>1/N230</f>
        <v>4.9540901774571555</v>
      </c>
      <c r="P230" s="3">
        <f>IF(O230&gt;21,"",N230)</f>
        <v>0.20185341085439867</v>
      </c>
      <c r="Q230" s="3">
        <f>IF(ISNUMBER(P230),SUMIF(A:A,A230,P:P),"")</f>
        <v>0.8749159761005818</v>
      </c>
      <c r="R230" s="3">
        <f>IFERROR(P230*(1/Q230),"")</f>
        <v>0.23071176703623625</v>
      </c>
      <c r="S230" s="9">
        <f>IFERROR(1/R230,"")</f>
        <v>4.3344126433002312</v>
      </c>
    </row>
    <row r="231" spans="1:19" x14ac:dyDescent="0.25">
      <c r="A231" s="1">
        <v>29</v>
      </c>
      <c r="B231" s="11">
        <v>0.73958333333333337</v>
      </c>
      <c r="C231" s="1" t="s">
        <v>67</v>
      </c>
      <c r="D231" s="1">
        <v>7</v>
      </c>
      <c r="E231" s="1">
        <v>3</v>
      </c>
      <c r="F231" s="1" t="s">
        <v>89</v>
      </c>
      <c r="G231" s="2">
        <v>59.593700000000005</v>
      </c>
      <c r="H231" s="7">
        <f>1+COUNTIFS(A:A,A231,O:O,"&lt;"&amp;O231)</f>
        <v>3</v>
      </c>
      <c r="I231" s="2">
        <f>AVERAGEIF(A:A,A231,G:G)</f>
        <v>50.620903333333317</v>
      </c>
      <c r="J231" s="2">
        <f>G231-I231</f>
        <v>8.9727966666666887</v>
      </c>
      <c r="K231" s="2">
        <f>90+J231</f>
        <v>98.972796666666682</v>
      </c>
      <c r="L231" s="2">
        <f>EXP(0.06*K231)</f>
        <v>379.31530555884007</v>
      </c>
      <c r="M231" s="2">
        <f>SUMIF(A:A,A231,L:L)</f>
        <v>3405.0855185905084</v>
      </c>
      <c r="N231" s="3">
        <f>L231/M231</f>
        <v>0.11139670457259258</v>
      </c>
      <c r="O231" s="8">
        <f>1/N231</f>
        <v>8.9769262370624414</v>
      </c>
      <c r="P231" s="3">
        <f>IF(O231&gt;21,"",N231)</f>
        <v>0.11139670457259258</v>
      </c>
      <c r="Q231" s="3">
        <f>IF(ISNUMBER(P231),SUMIF(A:A,A231,P:P),"")</f>
        <v>0.8749159761005818</v>
      </c>
      <c r="R231" s="3">
        <f>IFERROR(P231*(1/Q231),"")</f>
        <v>0.12732274597279297</v>
      </c>
      <c r="S231" s="9">
        <f>IFERROR(1/R231,"")</f>
        <v>7.8540561810824085</v>
      </c>
    </row>
    <row r="232" spans="1:19" x14ac:dyDescent="0.25">
      <c r="A232" s="1">
        <v>29</v>
      </c>
      <c r="B232" s="11">
        <v>0.73958333333333337</v>
      </c>
      <c r="C232" s="1" t="s">
        <v>67</v>
      </c>
      <c r="D232" s="1">
        <v>7</v>
      </c>
      <c r="E232" s="1">
        <v>1</v>
      </c>
      <c r="F232" s="1" t="s">
        <v>256</v>
      </c>
      <c r="G232" s="2">
        <v>51.796199999999907</v>
      </c>
      <c r="H232" s="7">
        <f>1+COUNTIFS(A:A,A232,O:O,"&lt;"&amp;O232)</f>
        <v>4</v>
      </c>
      <c r="I232" s="2">
        <f>AVERAGEIF(A:A,A232,G:G)</f>
        <v>50.620903333333317</v>
      </c>
      <c r="J232" s="2">
        <f>G232-I232</f>
        <v>1.1752966666665898</v>
      </c>
      <c r="K232" s="2">
        <f>90+J232</f>
        <v>91.175296666666583</v>
      </c>
      <c r="L232" s="2">
        <f>EXP(0.06*K232)</f>
        <v>237.58318148801058</v>
      </c>
      <c r="M232" s="2">
        <f>SUMIF(A:A,A232,L:L)</f>
        <v>3405.0855185905084</v>
      </c>
      <c r="N232" s="3">
        <f>L232/M232</f>
        <v>6.9773043934108034E-2</v>
      </c>
      <c r="O232" s="8">
        <f>1/N232</f>
        <v>14.332182510832919</v>
      </c>
      <c r="P232" s="3">
        <f>IF(O232&gt;21,"",N232)</f>
        <v>6.9773043934108034E-2</v>
      </c>
      <c r="Q232" s="3">
        <f>IF(ISNUMBER(P232),SUMIF(A:A,A232,P:P),"")</f>
        <v>0.8749159761005818</v>
      </c>
      <c r="R232" s="3">
        <f>IFERROR(P232*(1/Q232),"")</f>
        <v>7.9748279652041482E-2</v>
      </c>
      <c r="S232" s="9">
        <f>IFERROR(1/R232,"")</f>
        <v>12.539455451117069</v>
      </c>
    </row>
    <row r="233" spans="1:19" x14ac:dyDescent="0.25">
      <c r="A233" s="1">
        <v>29</v>
      </c>
      <c r="B233" s="11">
        <v>0.73958333333333337</v>
      </c>
      <c r="C233" s="1" t="s">
        <v>67</v>
      </c>
      <c r="D233" s="1">
        <v>7</v>
      </c>
      <c r="E233" s="1">
        <v>2</v>
      </c>
      <c r="F233" s="1" t="s">
        <v>257</v>
      </c>
      <c r="G233" s="2">
        <v>48.729399999999998</v>
      </c>
      <c r="H233" s="7">
        <f>1+COUNTIFS(A:A,A233,O:O,"&lt;"&amp;O233)</f>
        <v>5</v>
      </c>
      <c r="I233" s="2">
        <f>AVERAGEIF(A:A,A233,G:G)</f>
        <v>50.620903333333317</v>
      </c>
      <c r="J233" s="2">
        <f>G233-I233</f>
        <v>-1.8915033333333184</v>
      </c>
      <c r="K233" s="2">
        <f>90+J233</f>
        <v>88.108496666666682</v>
      </c>
      <c r="L233" s="2">
        <f>EXP(0.06*K233)</f>
        <v>197.65237384161182</v>
      </c>
      <c r="M233" s="2">
        <f>SUMIF(A:A,A233,L:L)</f>
        <v>3405.0855185905084</v>
      </c>
      <c r="N233" s="3">
        <f>L233/M233</f>
        <v>5.80462290190666E-2</v>
      </c>
      <c r="O233" s="8">
        <f>1/N233</f>
        <v>17.227647978157673</v>
      </c>
      <c r="P233" s="3">
        <f>IF(O233&gt;21,"",N233)</f>
        <v>5.80462290190666E-2</v>
      </c>
      <c r="Q233" s="3">
        <f>IF(ISNUMBER(P233),SUMIF(A:A,A233,P:P),"")</f>
        <v>0.8749159761005818</v>
      </c>
      <c r="R233" s="3">
        <f>IFERROR(P233*(1/Q233),"")</f>
        <v>6.6344918374645734E-2</v>
      </c>
      <c r="S233" s="9">
        <f>IFERROR(1/R233,"")</f>
        <v>15.072744446727036</v>
      </c>
    </row>
    <row r="234" spans="1:19" x14ac:dyDescent="0.25">
      <c r="A234" s="1">
        <v>29</v>
      </c>
      <c r="B234" s="11">
        <v>0.73958333333333337</v>
      </c>
      <c r="C234" s="1" t="s">
        <v>67</v>
      </c>
      <c r="D234" s="1">
        <v>7</v>
      </c>
      <c r="E234" s="1">
        <v>13</v>
      </c>
      <c r="F234" s="1" t="s">
        <v>93</v>
      </c>
      <c r="G234" s="2">
        <v>47.048466666666698</v>
      </c>
      <c r="H234" s="7">
        <f>1+COUNTIFS(A:A,A234,O:O,"&lt;"&amp;O234)</f>
        <v>6</v>
      </c>
      <c r="I234" s="2">
        <f>AVERAGEIF(A:A,A234,G:G)</f>
        <v>50.620903333333317</v>
      </c>
      <c r="J234" s="2">
        <f>G234-I234</f>
        <v>-3.5724366666666185</v>
      </c>
      <c r="K234" s="2">
        <f>90+J234</f>
        <v>86.427563333333381</v>
      </c>
      <c r="L234" s="2">
        <f>EXP(0.06*K234)</f>
        <v>178.69023928562473</v>
      </c>
      <c r="M234" s="2">
        <f>SUMIF(A:A,A234,L:L)</f>
        <v>3405.0855185905084</v>
      </c>
      <c r="N234" s="3">
        <f>L234/M234</f>
        <v>5.2477460054980135E-2</v>
      </c>
      <c r="O234" s="8">
        <f>1/N234</f>
        <v>19.055800317932871</v>
      </c>
      <c r="P234" s="3">
        <f>IF(O234&gt;21,"",N234)</f>
        <v>5.2477460054980135E-2</v>
      </c>
      <c r="Q234" s="3">
        <f>IF(ISNUMBER(P234),SUMIF(A:A,A234,P:P),"")</f>
        <v>0.8749159761005818</v>
      </c>
      <c r="R234" s="3">
        <f>IFERROR(P234*(1/Q234),"")</f>
        <v>5.9979999781084391E-2</v>
      </c>
      <c r="S234" s="9">
        <f>IFERROR(1/R234,"")</f>
        <v>16.672224135542017</v>
      </c>
    </row>
    <row r="235" spans="1:19" x14ac:dyDescent="0.25">
      <c r="A235" s="1">
        <v>29</v>
      </c>
      <c r="B235" s="11">
        <v>0.73958333333333337</v>
      </c>
      <c r="C235" s="1" t="s">
        <v>67</v>
      </c>
      <c r="D235" s="1">
        <v>7</v>
      </c>
      <c r="E235" s="1">
        <v>4</v>
      </c>
      <c r="F235" s="1" t="s">
        <v>258</v>
      </c>
      <c r="G235" s="2">
        <v>45.377166666666703</v>
      </c>
      <c r="H235" s="7">
        <f>1+COUNTIFS(A:A,A235,O:O,"&lt;"&amp;O235)</f>
        <v>7</v>
      </c>
      <c r="I235" s="2">
        <f>AVERAGEIF(A:A,A235,G:G)</f>
        <v>50.620903333333317</v>
      </c>
      <c r="J235" s="2">
        <f>G235-I235</f>
        <v>-5.2437366666666136</v>
      </c>
      <c r="K235" s="2">
        <f>90+J235</f>
        <v>84.756263333333379</v>
      </c>
      <c r="L235" s="2">
        <f>EXP(0.06*K235)</f>
        <v>161.64067238981033</v>
      </c>
      <c r="M235" s="2">
        <f>SUMIF(A:A,A235,L:L)</f>
        <v>3405.0855185905084</v>
      </c>
      <c r="N235" s="3">
        <f>L235/M235</f>
        <v>4.7470370863613262E-2</v>
      </c>
      <c r="O235" s="8">
        <f>1/N235</f>
        <v>21.065771802649106</v>
      </c>
      <c r="P235" s="3" t="str">
        <f>IF(O235&gt;21,"",N235)</f>
        <v/>
      </c>
      <c r="Q235" s="3" t="str">
        <f>IF(ISNUMBER(P235),SUMIF(A:A,A235,P:P),"")</f>
        <v/>
      </c>
      <c r="R235" s="3" t="str">
        <f>IFERROR(P235*(1/Q235),"")</f>
        <v/>
      </c>
      <c r="S235" s="9" t="str">
        <f>IFERROR(1/R235,"")</f>
        <v/>
      </c>
    </row>
    <row r="236" spans="1:19" x14ac:dyDescent="0.25">
      <c r="A236" s="1">
        <v>29</v>
      </c>
      <c r="B236" s="11">
        <v>0.73958333333333337</v>
      </c>
      <c r="C236" s="1" t="s">
        <v>67</v>
      </c>
      <c r="D236" s="1">
        <v>7</v>
      </c>
      <c r="E236" s="1">
        <v>12</v>
      </c>
      <c r="F236" s="1" t="s">
        <v>263</v>
      </c>
      <c r="G236" s="2">
        <v>40.194566666666695</v>
      </c>
      <c r="H236" s="7">
        <f>1+COUNTIFS(A:A,A236,O:O,"&lt;"&amp;O236)</f>
        <v>8</v>
      </c>
      <c r="I236" s="2">
        <f>AVERAGEIF(A:A,A236,G:G)</f>
        <v>50.620903333333317</v>
      </c>
      <c r="J236" s="2">
        <f>G236-I236</f>
        <v>-10.426336666666622</v>
      </c>
      <c r="K236" s="2">
        <f>90+J236</f>
        <v>79.573663333333371</v>
      </c>
      <c r="L236" s="2">
        <f>EXP(0.06*K236)</f>
        <v>118.44157487950787</v>
      </c>
      <c r="M236" s="2">
        <f>SUMIF(A:A,A236,L:L)</f>
        <v>3405.0855185905084</v>
      </c>
      <c r="N236" s="3">
        <f>L236/M236</f>
        <v>3.4783729874877045E-2</v>
      </c>
      <c r="O236" s="8">
        <f>1/N236</f>
        <v>28.749073305167933</v>
      </c>
      <c r="P236" s="3" t="str">
        <f>IF(O236&gt;21,"",N236)</f>
        <v/>
      </c>
      <c r="Q236" s="3" t="str">
        <f>IF(ISNUMBER(P236),SUMIF(A:A,A236,P:P),"")</f>
        <v/>
      </c>
      <c r="R236" s="3" t="str">
        <f>IFERROR(P236*(1/Q236),"")</f>
        <v/>
      </c>
      <c r="S236" s="9" t="str">
        <f>IFERROR(1/R236,"")</f>
        <v/>
      </c>
    </row>
    <row r="237" spans="1:19" x14ac:dyDescent="0.25">
      <c r="A237" s="1">
        <v>29</v>
      </c>
      <c r="B237" s="11">
        <v>0.73958333333333337</v>
      </c>
      <c r="C237" s="1" t="s">
        <v>67</v>
      </c>
      <c r="D237" s="1">
        <v>7</v>
      </c>
      <c r="E237" s="1">
        <v>7</v>
      </c>
      <c r="F237" s="1" t="s">
        <v>260</v>
      </c>
      <c r="G237" s="2">
        <v>34.375066666666598</v>
      </c>
      <c r="H237" s="7">
        <f>1+COUNTIFS(A:A,A237,O:O,"&lt;"&amp;O237)</f>
        <v>9</v>
      </c>
      <c r="I237" s="2">
        <f>AVERAGEIF(A:A,A237,G:G)</f>
        <v>50.620903333333317</v>
      </c>
      <c r="J237" s="2">
        <f>G237-I237</f>
        <v>-16.245836666666719</v>
      </c>
      <c r="K237" s="2">
        <f>90+J237</f>
        <v>73.754163333333281</v>
      </c>
      <c r="L237" s="2">
        <f>EXP(0.06*K237)</f>
        <v>83.533671327103249</v>
      </c>
      <c r="M237" s="2">
        <f>SUMIF(A:A,A237,L:L)</f>
        <v>3405.0855185905084</v>
      </c>
      <c r="N237" s="3">
        <f>L237/M237</f>
        <v>2.4532033298735163E-2</v>
      </c>
      <c r="O237" s="8">
        <f>1/N237</f>
        <v>40.763029620196974</v>
      </c>
      <c r="P237" s="3" t="str">
        <f>IF(O237&gt;21,"",N237)</f>
        <v/>
      </c>
      <c r="Q237" s="3" t="str">
        <f>IF(ISNUMBER(P237),SUMIF(A:A,A237,P:P),"")</f>
        <v/>
      </c>
      <c r="R237" s="3" t="str">
        <f>IFERROR(P237*(1/Q237),"")</f>
        <v/>
      </c>
      <c r="S237" s="9" t="str">
        <f>IFERROR(1/R237,"")</f>
        <v/>
      </c>
    </row>
    <row r="238" spans="1:19" x14ac:dyDescent="0.25">
      <c r="A238" s="1">
        <v>29</v>
      </c>
      <c r="B238" s="11">
        <v>0.73958333333333337</v>
      </c>
      <c r="C238" s="1" t="s">
        <v>67</v>
      </c>
      <c r="D238" s="1">
        <v>7</v>
      </c>
      <c r="E238" s="1">
        <v>11</v>
      </c>
      <c r="F238" s="1" t="s">
        <v>262</v>
      </c>
      <c r="G238" s="2">
        <v>29.488500000000002</v>
      </c>
      <c r="H238" s="7">
        <f>1+COUNTIFS(A:A,A238,O:O,"&lt;"&amp;O238)</f>
        <v>10</v>
      </c>
      <c r="I238" s="2">
        <f>AVERAGEIF(A:A,A238,G:G)</f>
        <v>50.620903333333317</v>
      </c>
      <c r="J238" s="2">
        <f>G238-I238</f>
        <v>-21.132403333333315</v>
      </c>
      <c r="K238" s="2">
        <f>90+J238</f>
        <v>68.867596666666685</v>
      </c>
      <c r="L238" s="2">
        <f>EXP(0.06*K238)</f>
        <v>62.305879790516677</v>
      </c>
      <c r="M238" s="2">
        <f>SUMIF(A:A,A238,L:L)</f>
        <v>3405.0855185905084</v>
      </c>
      <c r="N238" s="3">
        <f>L238/M238</f>
        <v>1.829788986219277E-2</v>
      </c>
      <c r="O238" s="8">
        <f>1/N238</f>
        <v>54.651110457616596</v>
      </c>
      <c r="P238" s="3" t="str">
        <f>IF(O238&gt;21,"",N238)</f>
        <v/>
      </c>
      <c r="Q238" s="3" t="str">
        <f>IF(ISNUMBER(P238),SUMIF(A:A,A238,P:P),"")</f>
        <v/>
      </c>
      <c r="R238" s="3" t="str">
        <f>IFERROR(P238*(1/Q238),"")</f>
        <v/>
      </c>
      <c r="S238" s="9" t="str">
        <f>IFERROR(1/R238,"")</f>
        <v/>
      </c>
    </row>
    <row r="239" spans="1:19" x14ac:dyDescent="0.25">
      <c r="A239" s="1">
        <v>30</v>
      </c>
      <c r="B239" s="11">
        <v>0.74652777777777779</v>
      </c>
      <c r="C239" s="1" t="s">
        <v>47</v>
      </c>
      <c r="D239" s="1">
        <v>8</v>
      </c>
      <c r="E239" s="1">
        <v>6</v>
      </c>
      <c r="F239" s="1" t="s">
        <v>264</v>
      </c>
      <c r="G239" s="2">
        <v>58.512833333333404</v>
      </c>
      <c r="H239" s="7">
        <f>1+COUNTIFS(A:A,A239,O:O,"&lt;"&amp;O239)</f>
        <v>1</v>
      </c>
      <c r="I239" s="2">
        <f>AVERAGEIF(A:A,A239,G:G)</f>
        <v>36.826693333333353</v>
      </c>
      <c r="J239" s="2">
        <f>G239-I239</f>
        <v>21.686140000000051</v>
      </c>
      <c r="K239" s="2">
        <f>90+J239</f>
        <v>111.68614000000005</v>
      </c>
      <c r="L239" s="2">
        <f>EXP(0.06*K239)</f>
        <v>813.35559488108902</v>
      </c>
      <c r="M239" s="2">
        <f>SUMIF(A:A,A239,L:L)</f>
        <v>1506.4835501127739</v>
      </c>
      <c r="N239" s="3">
        <f>L239/M239</f>
        <v>0.53990340274223503</v>
      </c>
      <c r="O239" s="8">
        <f>1/N239</f>
        <v>1.8521831774367015</v>
      </c>
      <c r="P239" s="3">
        <f>IF(O239&gt;21,"",N239)</f>
        <v>0.53990340274223503</v>
      </c>
      <c r="Q239" s="3">
        <f>IF(ISNUMBER(P239),SUMIF(A:A,A239,P:P),"")</f>
        <v>1</v>
      </c>
      <c r="R239" s="3">
        <f>IFERROR(P239*(1/Q239),"")</f>
        <v>0.53990340274223503</v>
      </c>
      <c r="S239" s="9">
        <f>IFERROR(1/R239,"")</f>
        <v>1.8521831774367015</v>
      </c>
    </row>
    <row r="240" spans="1:19" x14ac:dyDescent="0.25">
      <c r="A240" s="1">
        <v>30</v>
      </c>
      <c r="B240" s="11">
        <v>0.74652777777777779</v>
      </c>
      <c r="C240" s="1" t="s">
        <v>47</v>
      </c>
      <c r="D240" s="1">
        <v>8</v>
      </c>
      <c r="E240" s="1">
        <v>7</v>
      </c>
      <c r="F240" s="1" t="s">
        <v>265</v>
      </c>
      <c r="G240" s="2">
        <v>38.683299999999996</v>
      </c>
      <c r="H240" s="7">
        <f>1+COUNTIFS(A:A,A240,O:O,"&lt;"&amp;O240)</f>
        <v>2</v>
      </c>
      <c r="I240" s="2">
        <f>AVERAGEIF(A:A,A240,G:G)</f>
        <v>36.826693333333353</v>
      </c>
      <c r="J240" s="2">
        <f>G240-I240</f>
        <v>1.856606666666643</v>
      </c>
      <c r="K240" s="2">
        <f>90+J240</f>
        <v>91.856606666666636</v>
      </c>
      <c r="L240" s="2">
        <f>EXP(0.06*K240)</f>
        <v>247.49648997772476</v>
      </c>
      <c r="M240" s="2">
        <f>SUMIF(A:A,A240,L:L)</f>
        <v>1506.4835501127739</v>
      </c>
      <c r="N240" s="3">
        <f>L240/M240</f>
        <v>0.16428754894747932</v>
      </c>
      <c r="O240" s="8">
        <f>1/N240</f>
        <v>6.0868885463723581</v>
      </c>
      <c r="P240" s="3">
        <f>IF(O240&gt;21,"",N240)</f>
        <v>0.16428754894747932</v>
      </c>
      <c r="Q240" s="3">
        <f>IF(ISNUMBER(P240),SUMIF(A:A,A240,P:P),"")</f>
        <v>1</v>
      </c>
      <c r="R240" s="3">
        <f>IFERROR(P240*(1/Q240),"")</f>
        <v>0.16428754894747932</v>
      </c>
      <c r="S240" s="9">
        <f>IFERROR(1/R240,"")</f>
        <v>6.0868885463723581</v>
      </c>
    </row>
    <row r="241" spans="1:19" x14ac:dyDescent="0.25">
      <c r="A241" s="1">
        <v>30</v>
      </c>
      <c r="B241" s="11">
        <v>0.74652777777777779</v>
      </c>
      <c r="C241" s="1" t="s">
        <v>47</v>
      </c>
      <c r="D241" s="1">
        <v>8</v>
      </c>
      <c r="E241" s="1">
        <v>12</v>
      </c>
      <c r="F241" s="1" t="s">
        <v>266</v>
      </c>
      <c r="G241" s="2">
        <v>37.599166666666697</v>
      </c>
      <c r="H241" s="7">
        <f>1+COUNTIFS(A:A,A241,O:O,"&lt;"&amp;O241)</f>
        <v>3</v>
      </c>
      <c r="I241" s="2">
        <f>AVERAGEIF(A:A,A241,G:G)</f>
        <v>36.826693333333353</v>
      </c>
      <c r="J241" s="2">
        <f>G241-I241</f>
        <v>0.77247333333334467</v>
      </c>
      <c r="K241" s="2">
        <f>90+J241</f>
        <v>90.772473333333352</v>
      </c>
      <c r="L241" s="2">
        <f>EXP(0.06*K241)</f>
        <v>231.90977612181993</v>
      </c>
      <c r="M241" s="2">
        <f>SUMIF(A:A,A241,L:L)</f>
        <v>1506.4835501127739</v>
      </c>
      <c r="N241" s="3">
        <f>L241/M241</f>
        <v>0.1539411274052474</v>
      </c>
      <c r="O241" s="8">
        <f>1/N241</f>
        <v>6.4959898427112135</v>
      </c>
      <c r="P241" s="3">
        <f>IF(O241&gt;21,"",N241)</f>
        <v>0.1539411274052474</v>
      </c>
      <c r="Q241" s="3">
        <f>IF(ISNUMBER(P241),SUMIF(A:A,A241,P:P),"")</f>
        <v>1</v>
      </c>
      <c r="R241" s="3">
        <f>IFERROR(P241*(1/Q241),"")</f>
        <v>0.1539411274052474</v>
      </c>
      <c r="S241" s="9">
        <f>IFERROR(1/R241,"")</f>
        <v>6.4959898427112135</v>
      </c>
    </row>
    <row r="242" spans="1:19" x14ac:dyDescent="0.25">
      <c r="A242" s="1">
        <v>30</v>
      </c>
      <c r="B242" s="11">
        <v>0.74652777777777779</v>
      </c>
      <c r="C242" s="1" t="s">
        <v>47</v>
      </c>
      <c r="D242" s="1">
        <v>8</v>
      </c>
      <c r="E242" s="1">
        <v>14</v>
      </c>
      <c r="F242" s="1" t="s">
        <v>268</v>
      </c>
      <c r="G242" s="2">
        <v>25.408599999999996</v>
      </c>
      <c r="H242" s="7">
        <f>1+COUNTIFS(A:A,A242,O:O,"&lt;"&amp;O242)</f>
        <v>4</v>
      </c>
      <c r="I242" s="2">
        <f>AVERAGEIF(A:A,A242,G:G)</f>
        <v>36.826693333333353</v>
      </c>
      <c r="J242" s="2">
        <f>G242-I242</f>
        <v>-11.418093333333356</v>
      </c>
      <c r="K242" s="2">
        <f>90+J242</f>
        <v>78.58190666666664</v>
      </c>
      <c r="L242" s="2">
        <f>EXP(0.06*K242)</f>
        <v>111.59925786835863</v>
      </c>
      <c r="M242" s="2">
        <f>SUMIF(A:A,A242,L:L)</f>
        <v>1506.4835501127739</v>
      </c>
      <c r="N242" s="3">
        <f>L242/M242</f>
        <v>7.4079307311390438E-2</v>
      </c>
      <c r="O242" s="8">
        <f>1/N242</f>
        <v>13.499046309876064</v>
      </c>
      <c r="P242" s="3">
        <f>IF(O242&gt;21,"",N242)</f>
        <v>7.4079307311390438E-2</v>
      </c>
      <c r="Q242" s="3">
        <f>IF(ISNUMBER(P242),SUMIF(A:A,A242,P:P),"")</f>
        <v>1</v>
      </c>
      <c r="R242" s="3">
        <f>IFERROR(P242*(1/Q242),"")</f>
        <v>7.4079307311390438E-2</v>
      </c>
      <c r="S242" s="9">
        <f>IFERROR(1/R242,"")</f>
        <v>13.499046309876064</v>
      </c>
    </row>
    <row r="243" spans="1:19" x14ac:dyDescent="0.25">
      <c r="A243" s="1">
        <v>30</v>
      </c>
      <c r="B243" s="11">
        <v>0.74652777777777779</v>
      </c>
      <c r="C243" s="1" t="s">
        <v>47</v>
      </c>
      <c r="D243" s="1">
        <v>8</v>
      </c>
      <c r="E243" s="1">
        <v>13</v>
      </c>
      <c r="F243" s="1" t="s">
        <v>267</v>
      </c>
      <c r="G243" s="2">
        <v>23.929566666666698</v>
      </c>
      <c r="H243" s="7">
        <f>1+COUNTIFS(A:A,A243,O:O,"&lt;"&amp;O243)</f>
        <v>5</v>
      </c>
      <c r="I243" s="2">
        <f>AVERAGEIF(A:A,A243,G:G)</f>
        <v>36.826693333333353</v>
      </c>
      <c r="J243" s="2">
        <f>G243-I243</f>
        <v>-12.897126666666654</v>
      </c>
      <c r="K243" s="2">
        <f>90+J243</f>
        <v>77.102873333333349</v>
      </c>
      <c r="L243" s="2">
        <f>EXP(0.06*K243)</f>
        <v>102.12243126378159</v>
      </c>
      <c r="M243" s="2">
        <f>SUMIF(A:A,A243,L:L)</f>
        <v>1506.4835501127739</v>
      </c>
      <c r="N243" s="3">
        <f>L243/M243</f>
        <v>6.7788613593647809E-2</v>
      </c>
      <c r="O243" s="8">
        <f>1/N243</f>
        <v>14.75173996025943</v>
      </c>
      <c r="P243" s="3">
        <f>IF(O243&gt;21,"",N243)</f>
        <v>6.7788613593647809E-2</v>
      </c>
      <c r="Q243" s="3">
        <f>IF(ISNUMBER(P243),SUMIF(A:A,A243,P:P),"")</f>
        <v>1</v>
      </c>
      <c r="R243" s="3">
        <f>IFERROR(P243*(1/Q243),"")</f>
        <v>6.7788613593647809E-2</v>
      </c>
      <c r="S243" s="9">
        <f>IFERROR(1/R243,"")</f>
        <v>14.75173996025943</v>
      </c>
    </row>
    <row r="244" spans="1:19" x14ac:dyDescent="0.25">
      <c r="A244" s="1">
        <v>31</v>
      </c>
      <c r="B244" s="11">
        <v>0.78125</v>
      </c>
      <c r="C244" s="1" t="s">
        <v>152</v>
      </c>
      <c r="D244" s="1">
        <v>6</v>
      </c>
      <c r="E244" s="1">
        <v>2</v>
      </c>
      <c r="F244" s="1" t="s">
        <v>270</v>
      </c>
      <c r="G244" s="2">
        <v>71.429200000000009</v>
      </c>
      <c r="H244" s="7">
        <f>1+COUNTIFS(A:A,A244,O:O,"&lt;"&amp;O244)</f>
        <v>1</v>
      </c>
      <c r="I244" s="2">
        <f>AVERAGEIF(A:A,A244,G:G)</f>
        <v>49.982456666666678</v>
      </c>
      <c r="J244" s="2">
        <f>G244-I244</f>
        <v>21.44674333333333</v>
      </c>
      <c r="K244" s="2">
        <f>90+J244</f>
        <v>111.44674333333333</v>
      </c>
      <c r="L244" s="2">
        <f>EXP(0.06*K244)</f>
        <v>801.75622274803357</v>
      </c>
      <c r="M244" s="2">
        <f>SUMIF(A:A,A244,L:L)</f>
        <v>2989.9354555676568</v>
      </c>
      <c r="N244" s="3">
        <f>L244/M244</f>
        <v>0.26815168242346404</v>
      </c>
      <c r="O244" s="8">
        <f>1/N244</f>
        <v>3.7292326155194657</v>
      </c>
      <c r="P244" s="3">
        <f>IF(O244&gt;21,"",N244)</f>
        <v>0.26815168242346404</v>
      </c>
      <c r="Q244" s="3">
        <f>IF(ISNUMBER(P244),SUMIF(A:A,A244,P:P),"")</f>
        <v>0.90573363467727774</v>
      </c>
      <c r="R244" s="3">
        <f>IFERROR(P244*(1/Q244),"")</f>
        <v>0.29606020153928503</v>
      </c>
      <c r="S244" s="9">
        <f>IFERROR(1/R244,"")</f>
        <v>3.3776914114114973</v>
      </c>
    </row>
    <row r="245" spans="1:19" x14ac:dyDescent="0.25">
      <c r="A245" s="1">
        <v>31</v>
      </c>
      <c r="B245" s="11">
        <v>0.78125</v>
      </c>
      <c r="C245" s="1" t="s">
        <v>152</v>
      </c>
      <c r="D245" s="1">
        <v>6</v>
      </c>
      <c r="E245" s="1">
        <v>8</v>
      </c>
      <c r="F245" s="1" t="s">
        <v>276</v>
      </c>
      <c r="G245" s="2">
        <v>66.363400000000098</v>
      </c>
      <c r="H245" s="7">
        <f>1+COUNTIFS(A:A,A245,O:O,"&lt;"&amp;O245)</f>
        <v>2</v>
      </c>
      <c r="I245" s="2">
        <f>AVERAGEIF(A:A,A245,G:G)</f>
        <v>49.982456666666678</v>
      </c>
      <c r="J245" s="2">
        <f>G245-I245</f>
        <v>16.38094333333342</v>
      </c>
      <c r="K245" s="2">
        <f>90+J245</f>
        <v>106.38094333333342</v>
      </c>
      <c r="L245" s="2">
        <f>EXP(0.06*K245)</f>
        <v>591.61530439499882</v>
      </c>
      <c r="M245" s="2">
        <f>SUMIF(A:A,A245,L:L)</f>
        <v>2989.9354555676568</v>
      </c>
      <c r="N245" s="3">
        <f>L245/M245</f>
        <v>0.19786892164957359</v>
      </c>
      <c r="O245" s="8">
        <f>1/N245</f>
        <v>5.0538507597014286</v>
      </c>
      <c r="P245" s="3">
        <f>IF(O245&gt;21,"",N245)</f>
        <v>0.19786892164957359</v>
      </c>
      <c r="Q245" s="3">
        <f>IF(ISNUMBER(P245),SUMIF(A:A,A245,P:P),"")</f>
        <v>0.90573363467727774</v>
      </c>
      <c r="R245" s="3">
        <f>IFERROR(P245*(1/Q245),"")</f>
        <v>0.21846259658898096</v>
      </c>
      <c r="S245" s="9">
        <f>IFERROR(1/R245,"")</f>
        <v>4.5774426177008971</v>
      </c>
    </row>
    <row r="246" spans="1:19" x14ac:dyDescent="0.25">
      <c r="A246" s="1">
        <v>31</v>
      </c>
      <c r="B246" s="11">
        <v>0.78125</v>
      </c>
      <c r="C246" s="1" t="s">
        <v>152</v>
      </c>
      <c r="D246" s="1">
        <v>6</v>
      </c>
      <c r="E246" s="1">
        <v>3</v>
      </c>
      <c r="F246" s="1" t="s">
        <v>271</v>
      </c>
      <c r="G246" s="2">
        <v>62.492366666666697</v>
      </c>
      <c r="H246" s="7">
        <f>1+COUNTIFS(A:A,A246,O:O,"&lt;"&amp;O246)</f>
        <v>3</v>
      </c>
      <c r="I246" s="2">
        <f>AVERAGEIF(A:A,A246,G:G)</f>
        <v>49.982456666666678</v>
      </c>
      <c r="J246" s="2">
        <f>G246-I246</f>
        <v>12.509910000000019</v>
      </c>
      <c r="K246" s="2">
        <f>90+J246</f>
        <v>102.50991000000002</v>
      </c>
      <c r="L246" s="2">
        <f>EXP(0.06*K246)</f>
        <v>468.99616901434194</v>
      </c>
      <c r="M246" s="2">
        <f>SUMIF(A:A,A246,L:L)</f>
        <v>2989.9354555676568</v>
      </c>
      <c r="N246" s="3">
        <f>L246/M246</f>
        <v>0.15685829208821508</v>
      </c>
      <c r="O246" s="8">
        <f>1/N246</f>
        <v>6.3751809782399826</v>
      </c>
      <c r="P246" s="3">
        <f>IF(O246&gt;21,"",N246)</f>
        <v>0.15685829208821508</v>
      </c>
      <c r="Q246" s="3">
        <f>IF(ISNUMBER(P246),SUMIF(A:A,A246,P:P),"")</f>
        <v>0.90573363467727774</v>
      </c>
      <c r="R246" s="3">
        <f>IFERROR(P246*(1/Q246),"")</f>
        <v>0.17318368898170078</v>
      </c>
      <c r="S246" s="9">
        <f>IFERROR(1/R246,"")</f>
        <v>5.7742158391467431</v>
      </c>
    </row>
    <row r="247" spans="1:19" x14ac:dyDescent="0.25">
      <c r="A247" s="1">
        <v>31</v>
      </c>
      <c r="B247" s="11">
        <v>0.78125</v>
      </c>
      <c r="C247" s="1" t="s">
        <v>152</v>
      </c>
      <c r="D247" s="1">
        <v>6</v>
      </c>
      <c r="E247" s="1">
        <v>6</v>
      </c>
      <c r="F247" s="1" t="s">
        <v>274</v>
      </c>
      <c r="G247" s="2">
        <v>54.305733333333293</v>
      </c>
      <c r="H247" s="7">
        <f>1+COUNTIFS(A:A,A247,O:O,"&lt;"&amp;O247)</f>
        <v>4</v>
      </c>
      <c r="I247" s="2">
        <f>AVERAGEIF(A:A,A247,G:G)</f>
        <v>49.982456666666678</v>
      </c>
      <c r="J247" s="2">
        <f>G247-I247</f>
        <v>4.3232766666666151</v>
      </c>
      <c r="K247" s="2">
        <f>90+J247</f>
        <v>94.323276666666615</v>
      </c>
      <c r="L247" s="2">
        <f>EXP(0.06*K247)</f>
        <v>286.97542932882106</v>
      </c>
      <c r="M247" s="2">
        <f>SUMIF(A:A,A247,L:L)</f>
        <v>2989.9354555676568</v>
      </c>
      <c r="N247" s="3">
        <f>L247/M247</f>
        <v>9.5980476365947864E-2</v>
      </c>
      <c r="O247" s="8">
        <f>1/N247</f>
        <v>10.41878554746142</v>
      </c>
      <c r="P247" s="3">
        <f>IF(O247&gt;21,"",N247)</f>
        <v>9.5980476365947864E-2</v>
      </c>
      <c r="Q247" s="3">
        <f>IF(ISNUMBER(P247),SUMIF(A:A,A247,P:P),"")</f>
        <v>0.90573363467727774</v>
      </c>
      <c r="R247" s="3">
        <f>IFERROR(P247*(1/Q247),"")</f>
        <v>0.10596987093246978</v>
      </c>
      <c r="S247" s="9">
        <f>IFERROR(1/R247,"")</f>
        <v>9.4366445028253239</v>
      </c>
    </row>
    <row r="248" spans="1:19" x14ac:dyDescent="0.25">
      <c r="A248" s="1">
        <v>31</v>
      </c>
      <c r="B248" s="11">
        <v>0.78125</v>
      </c>
      <c r="C248" s="1" t="s">
        <v>152</v>
      </c>
      <c r="D248" s="1">
        <v>6</v>
      </c>
      <c r="E248" s="1">
        <v>4</v>
      </c>
      <c r="F248" s="1" t="s">
        <v>272</v>
      </c>
      <c r="G248" s="2">
        <v>48.805466666666703</v>
      </c>
      <c r="H248" s="7">
        <f>1+COUNTIFS(A:A,A248,O:O,"&lt;"&amp;O248)</f>
        <v>5</v>
      </c>
      <c r="I248" s="2">
        <f>AVERAGEIF(A:A,A248,G:G)</f>
        <v>49.982456666666678</v>
      </c>
      <c r="J248" s="2">
        <f>G248-I248</f>
        <v>-1.1769899999999751</v>
      </c>
      <c r="K248" s="2">
        <f>90+J248</f>
        <v>88.823010000000025</v>
      </c>
      <c r="L248" s="2">
        <f>EXP(0.06*K248)</f>
        <v>206.31014606756199</v>
      </c>
      <c r="M248" s="2">
        <f>SUMIF(A:A,A248,L:L)</f>
        <v>2989.9354555676568</v>
      </c>
      <c r="N248" s="3">
        <f>L248/M248</f>
        <v>6.9001538372136129E-2</v>
      </c>
      <c r="O248" s="8">
        <f>1/N248</f>
        <v>14.492430510850976</v>
      </c>
      <c r="P248" s="3">
        <f>IF(O248&gt;21,"",N248)</f>
        <v>6.9001538372136129E-2</v>
      </c>
      <c r="Q248" s="3">
        <f>IF(ISNUMBER(P248),SUMIF(A:A,A248,P:P),"")</f>
        <v>0.90573363467727774</v>
      </c>
      <c r="R248" s="3">
        <f>IFERROR(P248*(1/Q248),"")</f>
        <v>7.6183036303738558E-2</v>
      </c>
      <c r="S248" s="9">
        <f>IFERROR(1/R248,"")</f>
        <v>13.126281761900932</v>
      </c>
    </row>
    <row r="249" spans="1:19" x14ac:dyDescent="0.25">
      <c r="A249" s="1">
        <v>31</v>
      </c>
      <c r="B249" s="11">
        <v>0.78125</v>
      </c>
      <c r="C249" s="1" t="s">
        <v>152</v>
      </c>
      <c r="D249" s="1">
        <v>6</v>
      </c>
      <c r="E249" s="1">
        <v>7</v>
      </c>
      <c r="F249" s="1" t="s">
        <v>275</v>
      </c>
      <c r="G249" s="2">
        <v>46.245999999999995</v>
      </c>
      <c r="H249" s="7">
        <f>1+COUNTIFS(A:A,A249,O:O,"&lt;"&amp;O249)</f>
        <v>6</v>
      </c>
      <c r="I249" s="2">
        <f>AVERAGEIF(A:A,A249,G:G)</f>
        <v>49.982456666666678</v>
      </c>
      <c r="J249" s="2">
        <f>G249-I249</f>
        <v>-3.7364566666666832</v>
      </c>
      <c r="K249" s="2">
        <f>90+J249</f>
        <v>86.263543333333317</v>
      </c>
      <c r="L249" s="2">
        <f>EXP(0.06*K249)</f>
        <v>176.94033759206766</v>
      </c>
      <c r="M249" s="2">
        <f>SUMIF(A:A,A249,L:L)</f>
        <v>2989.9354555676568</v>
      </c>
      <c r="N249" s="3">
        <f>L249/M249</f>
        <v>5.9178647907793883E-2</v>
      </c>
      <c r="O249" s="8">
        <f>1/N249</f>
        <v>16.897986610949573</v>
      </c>
      <c r="P249" s="3">
        <f>IF(O249&gt;21,"",N249)</f>
        <v>5.9178647907793883E-2</v>
      </c>
      <c r="Q249" s="3">
        <f>IF(ISNUMBER(P249),SUMIF(A:A,A249,P:P),"")</f>
        <v>0.90573363467727774</v>
      </c>
      <c r="R249" s="3">
        <f>IFERROR(P249*(1/Q249),"")</f>
        <v>6.5337805334876237E-2</v>
      </c>
      <c r="S249" s="9">
        <f>IFERROR(1/R249,"")</f>
        <v>15.305074831863331</v>
      </c>
    </row>
    <row r="250" spans="1:19" x14ac:dyDescent="0.25">
      <c r="A250" s="1">
        <v>31</v>
      </c>
      <c r="B250" s="11">
        <v>0.78125</v>
      </c>
      <c r="C250" s="1" t="s">
        <v>152</v>
      </c>
      <c r="D250" s="1">
        <v>6</v>
      </c>
      <c r="E250" s="1">
        <v>5</v>
      </c>
      <c r="F250" s="1" t="s">
        <v>273</v>
      </c>
      <c r="G250" s="2">
        <v>46.108966666666603</v>
      </c>
      <c r="H250" s="7">
        <f>1+COUNTIFS(A:A,A250,O:O,"&lt;"&amp;O250)</f>
        <v>7</v>
      </c>
      <c r="I250" s="2">
        <f>AVERAGEIF(A:A,A250,G:G)</f>
        <v>49.982456666666678</v>
      </c>
      <c r="J250" s="2">
        <f>G250-I250</f>
        <v>-3.8734900000000749</v>
      </c>
      <c r="K250" s="2">
        <f>90+J250</f>
        <v>86.126509999999925</v>
      </c>
      <c r="L250" s="2">
        <f>EXP(0.06*K250)</f>
        <v>175.49149847593102</v>
      </c>
      <c r="M250" s="2">
        <f>SUMIF(A:A,A250,L:L)</f>
        <v>2989.9354555676568</v>
      </c>
      <c r="N250" s="3">
        <f>L250/M250</f>
        <v>5.8694075870147147E-2</v>
      </c>
      <c r="O250" s="8">
        <f>1/N250</f>
        <v>17.037494588250564</v>
      </c>
      <c r="P250" s="3">
        <f>IF(O250&gt;21,"",N250)</f>
        <v>5.8694075870147147E-2</v>
      </c>
      <c r="Q250" s="3">
        <f>IF(ISNUMBER(P250),SUMIF(A:A,A250,P:P),"")</f>
        <v>0.90573363467727774</v>
      </c>
      <c r="R250" s="3">
        <f>IFERROR(P250*(1/Q250),"")</f>
        <v>6.480280031894857E-2</v>
      </c>
      <c r="S250" s="9">
        <f>IFERROR(1/R250,"")</f>
        <v>15.431431899210635</v>
      </c>
    </row>
    <row r="251" spans="1:19" x14ac:dyDescent="0.25">
      <c r="A251" s="1">
        <v>31</v>
      </c>
      <c r="B251" s="11">
        <v>0.78125</v>
      </c>
      <c r="C251" s="1" t="s">
        <v>152</v>
      </c>
      <c r="D251" s="1">
        <v>6</v>
      </c>
      <c r="E251" s="1">
        <v>1</v>
      </c>
      <c r="F251" s="1" t="s">
        <v>269</v>
      </c>
      <c r="G251" s="2">
        <v>41.592666666666702</v>
      </c>
      <c r="H251" s="7">
        <f>1+COUNTIFS(A:A,A251,O:O,"&lt;"&amp;O251)</f>
        <v>8</v>
      </c>
      <c r="I251" s="2">
        <f>AVERAGEIF(A:A,A251,G:G)</f>
        <v>49.982456666666678</v>
      </c>
      <c r="J251" s="2">
        <f>G251-I251</f>
        <v>-8.3897899999999765</v>
      </c>
      <c r="K251" s="2">
        <f>90+J251</f>
        <v>81.610210000000023</v>
      </c>
      <c r="L251" s="2">
        <f>EXP(0.06*K251)</f>
        <v>133.8356560686357</v>
      </c>
      <c r="M251" s="2">
        <f>SUMIF(A:A,A251,L:L)</f>
        <v>2989.9354555676568</v>
      </c>
      <c r="N251" s="3">
        <f>L251/M251</f>
        <v>4.4762055254208226E-2</v>
      </c>
      <c r="O251" s="8">
        <f>1/N251</f>
        <v>22.340350422269466</v>
      </c>
      <c r="P251" s="3" t="str">
        <f>IF(O251&gt;21,"",N251)</f>
        <v/>
      </c>
      <c r="Q251" s="3" t="str">
        <f>IF(ISNUMBER(P251),SUMIF(A:A,A251,P:P),"")</f>
        <v/>
      </c>
      <c r="R251" s="3" t="str">
        <f>IFERROR(P251*(1/Q251),"")</f>
        <v/>
      </c>
      <c r="S251" s="9" t="str">
        <f>IFERROR(1/R251,"")</f>
        <v/>
      </c>
    </row>
    <row r="252" spans="1:19" x14ac:dyDescent="0.25">
      <c r="A252" s="1">
        <v>31</v>
      </c>
      <c r="B252" s="11">
        <v>0.78125</v>
      </c>
      <c r="C252" s="1" t="s">
        <v>152</v>
      </c>
      <c r="D252" s="1">
        <v>6</v>
      </c>
      <c r="E252" s="1">
        <v>9</v>
      </c>
      <c r="F252" s="1" t="s">
        <v>277</v>
      </c>
      <c r="G252" s="2">
        <v>35.251766666666704</v>
      </c>
      <c r="H252" s="7">
        <f>1+COUNTIFS(A:A,A252,O:O,"&lt;"&amp;O252)</f>
        <v>9</v>
      </c>
      <c r="I252" s="2">
        <f>AVERAGEIF(A:A,A252,G:G)</f>
        <v>49.982456666666678</v>
      </c>
      <c r="J252" s="2">
        <f>G252-I252</f>
        <v>-14.730689999999974</v>
      </c>
      <c r="K252" s="2">
        <f>90+J252</f>
        <v>75.269310000000019</v>
      </c>
      <c r="L252" s="2">
        <f>EXP(0.06*K252)</f>
        <v>91.483497424593367</v>
      </c>
      <c r="M252" s="2">
        <f>SUMIF(A:A,A252,L:L)</f>
        <v>2989.9354555676568</v>
      </c>
      <c r="N252" s="3">
        <f>L252/M252</f>
        <v>3.0597147926467425E-2</v>
      </c>
      <c r="O252" s="8">
        <f>1/N252</f>
        <v>32.682784761614037</v>
      </c>
      <c r="P252" s="3" t="str">
        <f>IF(O252&gt;21,"",N252)</f>
        <v/>
      </c>
      <c r="Q252" s="3" t="str">
        <f>IF(ISNUMBER(P252),SUMIF(A:A,A252,P:P),"")</f>
        <v/>
      </c>
      <c r="R252" s="3" t="str">
        <f>IFERROR(P252*(1/Q252),"")</f>
        <v/>
      </c>
      <c r="S252" s="9" t="str">
        <f>IFERROR(1/R252,"")</f>
        <v/>
      </c>
    </row>
    <row r="253" spans="1:19" x14ac:dyDescent="0.25">
      <c r="A253" s="1">
        <v>31</v>
      </c>
      <c r="B253" s="11">
        <v>0.78125</v>
      </c>
      <c r="C253" s="1" t="s">
        <v>152</v>
      </c>
      <c r="D253" s="1">
        <v>6</v>
      </c>
      <c r="E253" s="1">
        <v>10</v>
      </c>
      <c r="F253" s="1" t="s">
        <v>278</v>
      </c>
      <c r="G253" s="2">
        <v>27.228999999999999</v>
      </c>
      <c r="H253" s="7">
        <f>1+COUNTIFS(A:A,A253,O:O,"&lt;"&amp;O253)</f>
        <v>10</v>
      </c>
      <c r="I253" s="2">
        <f>AVERAGEIF(A:A,A253,G:G)</f>
        <v>49.982456666666678</v>
      </c>
      <c r="J253" s="2">
        <f>G253-I253</f>
        <v>-22.753456666666679</v>
      </c>
      <c r="K253" s="2">
        <f>90+J253</f>
        <v>67.246543333333321</v>
      </c>
      <c r="L253" s="2">
        <f>EXP(0.06*K253)</f>
        <v>56.531194452671521</v>
      </c>
      <c r="M253" s="2">
        <f>SUMIF(A:A,A253,L:L)</f>
        <v>2989.9354555676568</v>
      </c>
      <c r="N253" s="3">
        <f>L253/M253</f>
        <v>1.8907162142046553E-2</v>
      </c>
      <c r="O253" s="8">
        <f>1/N253</f>
        <v>52.890010276907574</v>
      </c>
      <c r="P253" s="3" t="str">
        <f>IF(O253&gt;21,"",N253)</f>
        <v/>
      </c>
      <c r="Q253" s="3" t="str">
        <f>IF(ISNUMBER(P253),SUMIF(A:A,A253,P:P),"")</f>
        <v/>
      </c>
      <c r="R253" s="3" t="str">
        <f>IFERROR(P253*(1/Q253),"")</f>
        <v/>
      </c>
      <c r="S253" s="9" t="str">
        <f>IFERROR(1/R253,"")</f>
        <v/>
      </c>
    </row>
    <row r="254" spans="1:19" x14ac:dyDescent="0.25">
      <c r="A254" s="1">
        <v>32</v>
      </c>
      <c r="B254" s="11">
        <v>0.80208333333333337</v>
      </c>
      <c r="C254" s="1" t="s">
        <v>152</v>
      </c>
      <c r="D254" s="1">
        <v>7</v>
      </c>
      <c r="E254" s="1">
        <v>4</v>
      </c>
      <c r="F254" s="1" t="s">
        <v>28</v>
      </c>
      <c r="G254" s="2">
        <v>68.290199999999999</v>
      </c>
      <c r="H254" s="7">
        <f>1+COUNTIFS(A:A,A254,O:O,"&lt;"&amp;O254)</f>
        <v>1</v>
      </c>
      <c r="I254" s="2">
        <f>AVERAGEIF(A:A,A254,G:G)</f>
        <v>51.303783333333342</v>
      </c>
      <c r="J254" s="2">
        <f>G254-I254</f>
        <v>16.986416666666656</v>
      </c>
      <c r="K254" s="2">
        <f>90+J254</f>
        <v>106.98641666666666</v>
      </c>
      <c r="L254" s="2">
        <f>EXP(0.06*K254)</f>
        <v>613.50290545026144</v>
      </c>
      <c r="M254" s="2">
        <f>SUMIF(A:A,A254,L:L)</f>
        <v>3136.6171082028955</v>
      </c>
      <c r="N254" s="3">
        <f>L254/M254</f>
        <v>0.1955938147011396</v>
      </c>
      <c r="O254" s="8">
        <f>1/N254</f>
        <v>5.1126361103389923</v>
      </c>
      <c r="P254" s="3">
        <f>IF(O254&gt;21,"",N254)</f>
        <v>0.1955938147011396</v>
      </c>
      <c r="Q254" s="3">
        <f>IF(ISNUMBER(P254),SUMIF(A:A,A254,P:P),"")</f>
        <v>0.94645451026878302</v>
      </c>
      <c r="R254" s="3">
        <f>IFERROR(P254*(1/Q254),"")</f>
        <v>0.20665949877040898</v>
      </c>
      <c r="S254" s="9">
        <f>IFERROR(1/R254,"")</f>
        <v>4.8388775059933868</v>
      </c>
    </row>
    <row r="255" spans="1:19" x14ac:dyDescent="0.25">
      <c r="A255" s="1">
        <v>32</v>
      </c>
      <c r="B255" s="11">
        <v>0.80208333333333337</v>
      </c>
      <c r="C255" s="1" t="s">
        <v>152</v>
      </c>
      <c r="D255" s="1">
        <v>7</v>
      </c>
      <c r="E255" s="1">
        <v>1</v>
      </c>
      <c r="F255" s="1" t="s">
        <v>279</v>
      </c>
      <c r="G255" s="2">
        <v>68.18063333333329</v>
      </c>
      <c r="H255" s="7">
        <f>1+COUNTIFS(A:A,A255,O:O,"&lt;"&amp;O255)</f>
        <v>2</v>
      </c>
      <c r="I255" s="2">
        <f>AVERAGEIF(A:A,A255,G:G)</f>
        <v>51.303783333333342</v>
      </c>
      <c r="J255" s="2">
        <f>G255-I255</f>
        <v>16.876849999999948</v>
      </c>
      <c r="K255" s="2">
        <f>90+J255</f>
        <v>106.87684999999995</v>
      </c>
      <c r="L255" s="2">
        <f>EXP(0.06*K255)</f>
        <v>609.48296537050044</v>
      </c>
      <c r="M255" s="2">
        <f>SUMIF(A:A,A255,L:L)</f>
        <v>3136.6171082028955</v>
      </c>
      <c r="N255" s="3">
        <f>L255/M255</f>
        <v>0.19431219825224372</v>
      </c>
      <c r="O255" s="8">
        <f>1/N255</f>
        <v>5.1463573002342535</v>
      </c>
      <c r="P255" s="3">
        <f>IF(O255&gt;21,"",N255)</f>
        <v>0.19431219825224372</v>
      </c>
      <c r="Q255" s="3">
        <f>IF(ISNUMBER(P255),SUMIF(A:A,A255,P:P),"")</f>
        <v>0.94645451026878302</v>
      </c>
      <c r="R255" s="3">
        <f>IFERROR(P255*(1/Q255),"")</f>
        <v>0.2053053751067879</v>
      </c>
      <c r="S255" s="9">
        <f>IFERROR(1/R255,"")</f>
        <v>4.8707930782613866</v>
      </c>
    </row>
    <row r="256" spans="1:19" x14ac:dyDescent="0.25">
      <c r="A256" s="1">
        <v>32</v>
      </c>
      <c r="B256" s="11">
        <v>0.80208333333333337</v>
      </c>
      <c r="C256" s="1" t="s">
        <v>152</v>
      </c>
      <c r="D256" s="1">
        <v>7</v>
      </c>
      <c r="E256" s="1">
        <v>3</v>
      </c>
      <c r="F256" s="1" t="s">
        <v>281</v>
      </c>
      <c r="G256" s="2">
        <v>62.918666666666702</v>
      </c>
      <c r="H256" s="7">
        <f>1+COUNTIFS(A:A,A256,O:O,"&lt;"&amp;O256)</f>
        <v>3</v>
      </c>
      <c r="I256" s="2">
        <f>AVERAGEIF(A:A,A256,G:G)</f>
        <v>51.303783333333342</v>
      </c>
      <c r="J256" s="2">
        <f>G256-I256</f>
        <v>11.61488333333336</v>
      </c>
      <c r="K256" s="2">
        <f>90+J256</f>
        <v>101.61488333333335</v>
      </c>
      <c r="L256" s="2">
        <f>EXP(0.06*K256)</f>
        <v>444.47463979643487</v>
      </c>
      <c r="M256" s="2">
        <f>SUMIF(A:A,A256,L:L)</f>
        <v>3136.6171082028955</v>
      </c>
      <c r="N256" s="3">
        <f>L256/M256</f>
        <v>0.14170509962278877</v>
      </c>
      <c r="O256" s="8">
        <f>1/N256</f>
        <v>7.056909050287854</v>
      </c>
      <c r="P256" s="3">
        <f>IF(O256&gt;21,"",N256)</f>
        <v>0.14170509962278877</v>
      </c>
      <c r="Q256" s="3">
        <f>IF(ISNUMBER(P256),SUMIF(A:A,A256,P:P),"")</f>
        <v>0.94645451026878302</v>
      </c>
      <c r="R256" s="3">
        <f>IFERROR(P256*(1/Q256),"")</f>
        <v>0.14972203955427929</v>
      </c>
      <c r="S256" s="9">
        <f>IFERROR(1/R256,"")</f>
        <v>6.6790433992015332</v>
      </c>
    </row>
    <row r="257" spans="1:19" x14ac:dyDescent="0.25">
      <c r="A257" s="1">
        <v>32</v>
      </c>
      <c r="B257" s="11">
        <v>0.80208333333333337</v>
      </c>
      <c r="C257" s="1" t="s">
        <v>152</v>
      </c>
      <c r="D257" s="1">
        <v>7</v>
      </c>
      <c r="E257" s="1">
        <v>2</v>
      </c>
      <c r="F257" s="1" t="s">
        <v>280</v>
      </c>
      <c r="G257" s="2">
        <v>62.631166666666701</v>
      </c>
      <c r="H257" s="7">
        <f>1+COUNTIFS(A:A,A257,O:O,"&lt;"&amp;O257)</f>
        <v>4</v>
      </c>
      <c r="I257" s="2">
        <f>AVERAGEIF(A:A,A257,G:G)</f>
        <v>51.303783333333342</v>
      </c>
      <c r="J257" s="2">
        <f>G257-I257</f>
        <v>11.327383333333358</v>
      </c>
      <c r="K257" s="2">
        <f>90+J257</f>
        <v>101.32738333333336</v>
      </c>
      <c r="L257" s="2">
        <f>EXP(0.06*K257)</f>
        <v>436.87320314203083</v>
      </c>
      <c r="M257" s="2">
        <f>SUMIF(A:A,A257,L:L)</f>
        <v>3136.6171082028955</v>
      </c>
      <c r="N257" s="3">
        <f>L257/M257</f>
        <v>0.13928164900953899</v>
      </c>
      <c r="O257" s="8">
        <f>1/N257</f>
        <v>7.1796967304107158</v>
      </c>
      <c r="P257" s="3">
        <f>IF(O257&gt;21,"",N257)</f>
        <v>0.13928164900953899</v>
      </c>
      <c r="Q257" s="3">
        <f>IF(ISNUMBER(P257),SUMIF(A:A,A257,P:P),"")</f>
        <v>0.94645451026878302</v>
      </c>
      <c r="R257" s="3">
        <f>IFERROR(P257*(1/Q257),"")</f>
        <v>0.14716148266860124</v>
      </c>
      <c r="S257" s="9">
        <f>IFERROR(1/R257,"")</f>
        <v>6.7952563528592567</v>
      </c>
    </row>
    <row r="258" spans="1:19" x14ac:dyDescent="0.25">
      <c r="A258" s="1">
        <v>32</v>
      </c>
      <c r="B258" s="11">
        <v>0.80208333333333337</v>
      </c>
      <c r="C258" s="1" t="s">
        <v>152</v>
      </c>
      <c r="D258" s="1">
        <v>7</v>
      </c>
      <c r="E258" s="1">
        <v>7</v>
      </c>
      <c r="F258" s="1" t="s">
        <v>284</v>
      </c>
      <c r="G258" s="2">
        <v>59.987633333333399</v>
      </c>
      <c r="H258" s="7">
        <f>1+COUNTIFS(A:A,A258,O:O,"&lt;"&amp;O258)</f>
        <v>5</v>
      </c>
      <c r="I258" s="2">
        <f>AVERAGEIF(A:A,A258,G:G)</f>
        <v>51.303783333333342</v>
      </c>
      <c r="J258" s="2">
        <f>G258-I258</f>
        <v>8.6838500000000565</v>
      </c>
      <c r="K258" s="2">
        <f>90+J258</f>
        <v>98.683850000000064</v>
      </c>
      <c r="L258" s="2">
        <f>EXP(0.06*K258)</f>
        <v>372.79586835079317</v>
      </c>
      <c r="M258" s="2">
        <f>SUMIF(A:A,A258,L:L)</f>
        <v>3136.6171082028955</v>
      </c>
      <c r="N258" s="3">
        <f>L258/M258</f>
        <v>0.11885284543524796</v>
      </c>
      <c r="O258" s="8">
        <f>1/N258</f>
        <v>8.4137657482067478</v>
      </c>
      <c r="P258" s="3">
        <f>IF(O258&gt;21,"",N258)</f>
        <v>0.11885284543524796</v>
      </c>
      <c r="Q258" s="3">
        <f>IF(ISNUMBER(P258),SUMIF(A:A,A258,P:P),"")</f>
        <v>0.94645451026878302</v>
      </c>
      <c r="R258" s="3">
        <f>IFERROR(P258*(1/Q258),"")</f>
        <v>0.12557692329184952</v>
      </c>
      <c r="S258" s="9">
        <f>IFERROR(1/R258,"")</f>
        <v>7.9632465407352777</v>
      </c>
    </row>
    <row r="259" spans="1:19" x14ac:dyDescent="0.25">
      <c r="A259" s="1">
        <v>32</v>
      </c>
      <c r="B259" s="11">
        <v>0.80208333333333337</v>
      </c>
      <c r="C259" s="1" t="s">
        <v>152</v>
      </c>
      <c r="D259" s="1">
        <v>7</v>
      </c>
      <c r="E259" s="1">
        <v>6</v>
      </c>
      <c r="F259" s="1" t="s">
        <v>283</v>
      </c>
      <c r="G259" s="2">
        <v>53.453199999999903</v>
      </c>
      <c r="H259" s="7">
        <f>1+COUNTIFS(A:A,A259,O:O,"&lt;"&amp;O259)</f>
        <v>6</v>
      </c>
      <c r="I259" s="2">
        <f>AVERAGEIF(A:A,A259,G:G)</f>
        <v>51.303783333333342</v>
      </c>
      <c r="J259" s="2">
        <f>G259-I259</f>
        <v>2.1494166666665606</v>
      </c>
      <c r="K259" s="2">
        <f>90+J259</f>
        <v>92.149416666666554</v>
      </c>
      <c r="L259" s="2">
        <f>EXP(0.06*K259)</f>
        <v>251.88307708045156</v>
      </c>
      <c r="M259" s="2">
        <f>SUMIF(A:A,A259,L:L)</f>
        <v>3136.6171082028955</v>
      </c>
      <c r="N259" s="3">
        <f>L259/M259</f>
        <v>8.0304056373895871E-2</v>
      </c>
      <c r="O259" s="8">
        <f>1/N259</f>
        <v>12.452671074845805</v>
      </c>
      <c r="P259" s="3">
        <f>IF(O259&gt;21,"",N259)</f>
        <v>8.0304056373895871E-2</v>
      </c>
      <c r="Q259" s="3">
        <f>IF(ISNUMBER(P259),SUMIF(A:A,A259,P:P),"")</f>
        <v>0.94645451026878302</v>
      </c>
      <c r="R259" s="3">
        <f>IFERROR(P259*(1/Q259),"")</f>
        <v>8.4847243583941898E-2</v>
      </c>
      <c r="S259" s="9">
        <f>IFERROR(1/R259,"")</f>
        <v>11.785886703681426</v>
      </c>
    </row>
    <row r="260" spans="1:19" x14ac:dyDescent="0.25">
      <c r="A260" s="1">
        <v>32</v>
      </c>
      <c r="B260" s="11">
        <v>0.80208333333333337</v>
      </c>
      <c r="C260" s="1" t="s">
        <v>152</v>
      </c>
      <c r="D260" s="1">
        <v>7</v>
      </c>
      <c r="E260" s="1">
        <v>5</v>
      </c>
      <c r="F260" s="1" t="s">
        <v>282</v>
      </c>
      <c r="G260" s="2">
        <v>52.623633333333395</v>
      </c>
      <c r="H260" s="7">
        <f>1+COUNTIFS(A:A,A260,O:O,"&lt;"&amp;O260)</f>
        <v>7</v>
      </c>
      <c r="I260" s="2">
        <f>AVERAGEIF(A:A,A260,G:G)</f>
        <v>51.303783333333342</v>
      </c>
      <c r="J260" s="2">
        <f>G260-I260</f>
        <v>1.3198500000000521</v>
      </c>
      <c r="K260" s="2">
        <f>90+J260</f>
        <v>91.319850000000059</v>
      </c>
      <c r="L260" s="2">
        <f>EXP(0.06*K260)</f>
        <v>239.6527498543856</v>
      </c>
      <c r="M260" s="2">
        <f>SUMIF(A:A,A260,L:L)</f>
        <v>3136.6171082028955</v>
      </c>
      <c r="N260" s="3">
        <f>L260/M260</f>
        <v>7.6404846873928164E-2</v>
      </c>
      <c r="O260" s="8">
        <f>1/N260</f>
        <v>13.088174911861943</v>
      </c>
      <c r="P260" s="3">
        <f>IF(O260&gt;21,"",N260)</f>
        <v>7.6404846873928164E-2</v>
      </c>
      <c r="Q260" s="3">
        <f>IF(ISNUMBER(P260),SUMIF(A:A,A260,P:P),"")</f>
        <v>0.94645451026878302</v>
      </c>
      <c r="R260" s="3">
        <f>IFERROR(P260*(1/Q260),"")</f>
        <v>8.0727437024131252E-2</v>
      </c>
      <c r="S260" s="9">
        <f>IFERROR(1/R260,"")</f>
        <v>12.387362176518467</v>
      </c>
    </row>
    <row r="261" spans="1:19" x14ac:dyDescent="0.25">
      <c r="A261" s="1">
        <v>32</v>
      </c>
      <c r="B261" s="11">
        <v>0.80208333333333337</v>
      </c>
      <c r="C261" s="1" t="s">
        <v>152</v>
      </c>
      <c r="D261" s="1">
        <v>7</v>
      </c>
      <c r="E261" s="1">
        <v>8</v>
      </c>
      <c r="F261" s="1" t="s">
        <v>285</v>
      </c>
      <c r="G261" s="2">
        <v>29.669766666666703</v>
      </c>
      <c r="H261" s="7">
        <f>1+COUNTIFS(A:A,A261,O:O,"&lt;"&amp;O261)</f>
        <v>8</v>
      </c>
      <c r="I261" s="2">
        <f>AVERAGEIF(A:A,A261,G:G)</f>
        <v>51.303783333333342</v>
      </c>
      <c r="J261" s="2">
        <f>G261-I261</f>
        <v>-21.634016666666639</v>
      </c>
      <c r="K261" s="2">
        <f>90+J261</f>
        <v>68.365983333333361</v>
      </c>
      <c r="L261" s="2">
        <f>EXP(0.06*K261)</f>
        <v>60.458610079796522</v>
      </c>
      <c r="M261" s="2">
        <f>SUMIF(A:A,A261,L:L)</f>
        <v>3136.6171082028955</v>
      </c>
      <c r="N261" s="3">
        <f>L261/M261</f>
        <v>1.9275100528427548E-2</v>
      </c>
      <c r="O261" s="8">
        <f>1/N261</f>
        <v>51.88040386742302</v>
      </c>
      <c r="P261" s="3" t="str">
        <f>IF(O261&gt;21,"",N261)</f>
        <v/>
      </c>
      <c r="Q261" s="3" t="str">
        <f>IF(ISNUMBER(P261),SUMIF(A:A,A261,P:P),"")</f>
        <v/>
      </c>
      <c r="R261" s="3" t="str">
        <f>IFERROR(P261*(1/Q261),"")</f>
        <v/>
      </c>
      <c r="S261" s="9" t="str">
        <f>IFERROR(1/R261,"")</f>
        <v/>
      </c>
    </row>
    <row r="262" spans="1:19" x14ac:dyDescent="0.25">
      <c r="A262" s="1">
        <v>32</v>
      </c>
      <c r="B262" s="11">
        <v>0.80208333333333337</v>
      </c>
      <c r="C262" s="1" t="s">
        <v>152</v>
      </c>
      <c r="D262" s="1">
        <v>7</v>
      </c>
      <c r="E262" s="1">
        <v>10</v>
      </c>
      <c r="F262" s="1" t="s">
        <v>287</v>
      </c>
      <c r="G262" s="2">
        <v>29.136600000000001</v>
      </c>
      <c r="H262" s="7">
        <f>1+COUNTIFS(A:A,A262,O:O,"&lt;"&amp;O262)</f>
        <v>9</v>
      </c>
      <c r="I262" s="2">
        <f>AVERAGEIF(A:A,A262,G:G)</f>
        <v>51.303783333333342</v>
      </c>
      <c r="J262" s="2">
        <f>G262-I262</f>
        <v>-22.167183333333341</v>
      </c>
      <c r="K262" s="2">
        <f>90+J262</f>
        <v>67.832816666666659</v>
      </c>
      <c r="L262" s="2">
        <f>EXP(0.06*K262)</f>
        <v>58.555147354188321</v>
      </c>
      <c r="M262" s="2">
        <f>SUMIF(A:A,A262,L:L)</f>
        <v>3136.6171082028955</v>
      </c>
      <c r="N262" s="3">
        <f>L262/M262</f>
        <v>1.8668248413570988E-2</v>
      </c>
      <c r="O262" s="8">
        <f>1/N262</f>
        <v>53.566889503840351</v>
      </c>
      <c r="P262" s="3" t="str">
        <f>IF(O262&gt;21,"",N262)</f>
        <v/>
      </c>
      <c r="Q262" s="3" t="str">
        <f>IF(ISNUMBER(P262),SUMIF(A:A,A262,P:P),"")</f>
        <v/>
      </c>
      <c r="R262" s="3" t="str">
        <f>IFERROR(P262*(1/Q262),"")</f>
        <v/>
      </c>
      <c r="S262" s="9" t="str">
        <f>IFERROR(1/R262,"")</f>
        <v/>
      </c>
    </row>
    <row r="263" spans="1:19" x14ac:dyDescent="0.25">
      <c r="A263" s="1">
        <v>32</v>
      </c>
      <c r="B263" s="11">
        <v>0.80208333333333337</v>
      </c>
      <c r="C263" s="1" t="s">
        <v>152</v>
      </c>
      <c r="D263" s="1">
        <v>7</v>
      </c>
      <c r="E263" s="1">
        <v>9</v>
      </c>
      <c r="F263" s="1" t="s">
        <v>286</v>
      </c>
      <c r="G263" s="2">
        <v>26.146333333333398</v>
      </c>
      <c r="H263" s="7">
        <f>1+COUNTIFS(A:A,A263,O:O,"&lt;"&amp;O263)</f>
        <v>10</v>
      </c>
      <c r="I263" s="2">
        <f>AVERAGEIF(A:A,A263,G:G)</f>
        <v>51.303783333333342</v>
      </c>
      <c r="J263" s="2">
        <f>G263-I263</f>
        <v>-25.157449999999944</v>
      </c>
      <c r="K263" s="2">
        <f>90+J263</f>
        <v>64.84255000000006</v>
      </c>
      <c r="L263" s="2">
        <f>EXP(0.06*K263)</f>
        <v>48.937941724053083</v>
      </c>
      <c r="M263" s="2">
        <f>SUMIF(A:A,A263,L:L)</f>
        <v>3136.6171082028955</v>
      </c>
      <c r="N263" s="3">
        <f>L263/M263</f>
        <v>1.5602140789218535E-2</v>
      </c>
      <c r="O263" s="8">
        <f>1/N263</f>
        <v>64.093768509705072</v>
      </c>
      <c r="P263" s="3" t="str">
        <f>IF(O263&gt;21,"",N263)</f>
        <v/>
      </c>
      <c r="Q263" s="3" t="str">
        <f>IF(ISNUMBER(P263),SUMIF(A:A,A263,P:P),"")</f>
        <v/>
      </c>
      <c r="R263" s="3" t="str">
        <f>IFERROR(P263*(1/Q263),"")</f>
        <v/>
      </c>
      <c r="S263" s="9" t="str">
        <f>IFERROR(1/R263,"")</f>
        <v/>
      </c>
    </row>
    <row r="264" spans="1:19" x14ac:dyDescent="0.25">
      <c r="A264" s="1">
        <v>33</v>
      </c>
      <c r="B264" s="11">
        <v>0.82638888888888884</v>
      </c>
      <c r="C264" s="1" t="s">
        <v>152</v>
      </c>
      <c r="D264" s="1">
        <v>8</v>
      </c>
      <c r="E264" s="1">
        <v>4</v>
      </c>
      <c r="F264" s="1" t="s">
        <v>290</v>
      </c>
      <c r="G264" s="2">
        <v>77.331833333333293</v>
      </c>
      <c r="H264" s="7">
        <f>1+COUNTIFS(A:A,A264,O:O,"&lt;"&amp;O264)</f>
        <v>1</v>
      </c>
      <c r="I264" s="2">
        <f>AVERAGEIF(A:A,A264,G:G)</f>
        <v>49.238603030303011</v>
      </c>
      <c r="J264" s="2">
        <f>G264-I264</f>
        <v>28.093230303030282</v>
      </c>
      <c r="K264" s="2">
        <f>90+J264</f>
        <v>118.09323030303028</v>
      </c>
      <c r="L264" s="2">
        <f>EXP(0.06*K264)</f>
        <v>1194.6324193556563</v>
      </c>
      <c r="M264" s="2">
        <f>SUMIF(A:A,A264,L:L)</f>
        <v>3798.2029460971371</v>
      </c>
      <c r="N264" s="3">
        <f>L264/M264</f>
        <v>0.31452569446906647</v>
      </c>
      <c r="O264" s="8">
        <f>1/N264</f>
        <v>3.1793904841003373</v>
      </c>
      <c r="P264" s="3">
        <f>IF(O264&gt;21,"",N264)</f>
        <v>0.31452569446906647</v>
      </c>
      <c r="Q264" s="3">
        <f>IF(ISNUMBER(P264),SUMIF(A:A,A264,P:P),"")</f>
        <v>0.81870164443853433</v>
      </c>
      <c r="R264" s="3">
        <f>IFERROR(P264*(1/Q264),"")</f>
        <v>0.38417620949664544</v>
      </c>
      <c r="S264" s="9">
        <f>IFERROR(1/R264,"")</f>
        <v>2.6029722176451737</v>
      </c>
    </row>
    <row r="265" spans="1:19" x14ac:dyDescent="0.25">
      <c r="A265" s="1">
        <v>33</v>
      </c>
      <c r="B265" s="11">
        <v>0.82638888888888884</v>
      </c>
      <c r="C265" s="1" t="s">
        <v>152</v>
      </c>
      <c r="D265" s="1">
        <v>8</v>
      </c>
      <c r="E265" s="1">
        <v>3</v>
      </c>
      <c r="F265" s="1" t="s">
        <v>289</v>
      </c>
      <c r="G265" s="2">
        <v>69.876366666666598</v>
      </c>
      <c r="H265" s="7">
        <f>1+COUNTIFS(A:A,A265,O:O,"&lt;"&amp;O265)</f>
        <v>2</v>
      </c>
      <c r="I265" s="2">
        <f>AVERAGEIF(A:A,A265,G:G)</f>
        <v>49.238603030303011</v>
      </c>
      <c r="J265" s="2">
        <f>G265-I265</f>
        <v>20.637763636363587</v>
      </c>
      <c r="K265" s="2">
        <f>90+J265</f>
        <v>110.63776363636359</v>
      </c>
      <c r="L265" s="2">
        <f>EXP(0.06*K265)</f>
        <v>763.76932899741291</v>
      </c>
      <c r="M265" s="2">
        <f>SUMIF(A:A,A265,L:L)</f>
        <v>3798.2029460971371</v>
      </c>
      <c r="N265" s="3">
        <f>L265/M265</f>
        <v>0.20108702453149008</v>
      </c>
      <c r="O265" s="8">
        <f>1/N265</f>
        <v>4.9729712910611035</v>
      </c>
      <c r="P265" s="3">
        <f>IF(O265&gt;21,"",N265)</f>
        <v>0.20108702453149008</v>
      </c>
      <c r="Q265" s="3">
        <f>IF(ISNUMBER(P265),SUMIF(A:A,A265,P:P),"")</f>
        <v>0.81870164443853433</v>
      </c>
      <c r="R265" s="3">
        <f>IFERROR(P265*(1/Q265),"")</f>
        <v>0.2456169789049289</v>
      </c>
      <c r="S265" s="9">
        <f>IFERROR(1/R265,"")</f>
        <v>4.0713797737373465</v>
      </c>
    </row>
    <row r="266" spans="1:19" x14ac:dyDescent="0.25">
      <c r="A266" s="1">
        <v>33</v>
      </c>
      <c r="B266" s="11">
        <v>0.82638888888888884</v>
      </c>
      <c r="C266" s="1" t="s">
        <v>152</v>
      </c>
      <c r="D266" s="1">
        <v>8</v>
      </c>
      <c r="E266" s="1">
        <v>1</v>
      </c>
      <c r="F266" s="1" t="s">
        <v>288</v>
      </c>
      <c r="G266" s="2">
        <v>64.553766666666604</v>
      </c>
      <c r="H266" s="7">
        <f>1+COUNTIFS(A:A,A266,O:O,"&lt;"&amp;O266)</f>
        <v>3</v>
      </c>
      <c r="I266" s="2">
        <f>AVERAGEIF(A:A,A266,G:G)</f>
        <v>49.238603030303011</v>
      </c>
      <c r="J266" s="2">
        <f>G266-I266</f>
        <v>15.315163636363593</v>
      </c>
      <c r="K266" s="2">
        <f>90+J266</f>
        <v>105.31516363636359</v>
      </c>
      <c r="L266" s="2">
        <f>EXP(0.06*K266)</f>
        <v>554.96764690466648</v>
      </c>
      <c r="M266" s="2">
        <f>SUMIF(A:A,A266,L:L)</f>
        <v>3798.2029460971371</v>
      </c>
      <c r="N266" s="3">
        <f>L266/M266</f>
        <v>0.14611321584986034</v>
      </c>
      <c r="O266" s="8">
        <f>1/N266</f>
        <v>6.8440078755610791</v>
      </c>
      <c r="P266" s="3">
        <f>IF(O266&gt;21,"",N266)</f>
        <v>0.14611321584986034</v>
      </c>
      <c r="Q266" s="3">
        <f>IF(ISNUMBER(P266),SUMIF(A:A,A266,P:P),"")</f>
        <v>0.81870164443853433</v>
      </c>
      <c r="R266" s="3">
        <f>IFERROR(P266*(1/Q266),"")</f>
        <v>0.1784694300327988</v>
      </c>
      <c r="S266" s="9">
        <f>IFERROR(1/R266,"")</f>
        <v>5.6032005022721352</v>
      </c>
    </row>
    <row r="267" spans="1:19" x14ac:dyDescent="0.25">
      <c r="A267" s="1">
        <v>33</v>
      </c>
      <c r="B267" s="11">
        <v>0.82638888888888884</v>
      </c>
      <c r="C267" s="1" t="s">
        <v>152</v>
      </c>
      <c r="D267" s="1">
        <v>8</v>
      </c>
      <c r="E267" s="1">
        <v>2</v>
      </c>
      <c r="F267" s="1" t="s">
        <v>30</v>
      </c>
      <c r="G267" s="2">
        <v>55.969033333333293</v>
      </c>
      <c r="H267" s="7">
        <f>1+COUNTIFS(A:A,A267,O:O,"&lt;"&amp;O267)</f>
        <v>4</v>
      </c>
      <c r="I267" s="2">
        <f>AVERAGEIF(A:A,A267,G:G)</f>
        <v>49.238603030303011</v>
      </c>
      <c r="J267" s="2">
        <f>G267-I267</f>
        <v>6.7304303030302819</v>
      </c>
      <c r="K267" s="2">
        <f>90+J267</f>
        <v>96.730430303030289</v>
      </c>
      <c r="L267" s="2">
        <f>EXP(0.06*K267)</f>
        <v>331.56564633533441</v>
      </c>
      <c r="M267" s="2">
        <f>SUMIF(A:A,A267,L:L)</f>
        <v>3798.2029460971371</v>
      </c>
      <c r="N267" s="3">
        <f>L267/M267</f>
        <v>8.7295400230268466E-2</v>
      </c>
      <c r="O267" s="8">
        <f>1/N267</f>
        <v>11.455357296744072</v>
      </c>
      <c r="P267" s="3">
        <f>IF(O267&gt;21,"",N267)</f>
        <v>8.7295400230268466E-2</v>
      </c>
      <c r="Q267" s="3">
        <f>IF(ISNUMBER(P267),SUMIF(A:A,A267,P:P),"")</f>
        <v>0.81870164443853433</v>
      </c>
      <c r="R267" s="3">
        <f>IFERROR(P267*(1/Q267),"")</f>
        <v>0.10662663355236773</v>
      </c>
      <c r="S267" s="9">
        <f>IFERROR(1/R267,"")</f>
        <v>9.3785198564753358</v>
      </c>
    </row>
    <row r="268" spans="1:19" x14ac:dyDescent="0.25">
      <c r="A268" s="1">
        <v>33</v>
      </c>
      <c r="B268" s="11">
        <v>0.82638888888888884</v>
      </c>
      <c r="C268" s="1" t="s">
        <v>152</v>
      </c>
      <c r="D268" s="1">
        <v>8</v>
      </c>
      <c r="E268" s="1">
        <v>11</v>
      </c>
      <c r="F268" s="1" t="s">
        <v>297</v>
      </c>
      <c r="G268" s="2">
        <v>52.212699999999998</v>
      </c>
      <c r="H268" s="7">
        <f>1+COUNTIFS(A:A,A268,O:O,"&lt;"&amp;O268)</f>
        <v>5</v>
      </c>
      <c r="I268" s="2">
        <f>AVERAGEIF(A:A,A268,G:G)</f>
        <v>49.238603030303011</v>
      </c>
      <c r="J268" s="2">
        <f>G268-I268</f>
        <v>2.974096969696987</v>
      </c>
      <c r="K268" s="2">
        <f>90+J268</f>
        <v>92.974096969696987</v>
      </c>
      <c r="L268" s="2">
        <f>EXP(0.06*K268)</f>
        <v>264.65995628794161</v>
      </c>
      <c r="M268" s="2">
        <f>SUMIF(A:A,A268,L:L)</f>
        <v>3798.2029460971371</v>
      </c>
      <c r="N268" s="3">
        <f>L268/M268</f>
        <v>6.9680309357848899E-2</v>
      </c>
      <c r="O268" s="8">
        <f>1/N268</f>
        <v>14.351256606287706</v>
      </c>
      <c r="P268" s="3">
        <f>IF(O268&gt;21,"",N268)</f>
        <v>6.9680309357848899E-2</v>
      </c>
      <c r="Q268" s="3">
        <f>IF(ISNUMBER(P268),SUMIF(A:A,A268,P:P),"")</f>
        <v>0.81870164443853433</v>
      </c>
      <c r="R268" s="3">
        <f>IFERROR(P268*(1/Q268),"")</f>
        <v>8.5110748013259047E-2</v>
      </c>
      <c r="S268" s="9">
        <f>IFERROR(1/R268,"")</f>
        <v>11.749397383327123</v>
      </c>
    </row>
    <row r="269" spans="1:19" x14ac:dyDescent="0.25">
      <c r="A269" s="1">
        <v>33</v>
      </c>
      <c r="B269" s="11">
        <v>0.82638888888888884</v>
      </c>
      <c r="C269" s="1" t="s">
        <v>152</v>
      </c>
      <c r="D269" s="1">
        <v>8</v>
      </c>
      <c r="E269" s="1">
        <v>10</v>
      </c>
      <c r="F269" s="1" t="s">
        <v>296</v>
      </c>
      <c r="G269" s="2">
        <v>45.2759</v>
      </c>
      <c r="H269" s="7">
        <f>1+COUNTIFS(A:A,A269,O:O,"&lt;"&amp;O269)</f>
        <v>6</v>
      </c>
      <c r="I269" s="2">
        <f>AVERAGEIF(A:A,A269,G:G)</f>
        <v>49.238603030303011</v>
      </c>
      <c r="J269" s="2">
        <f>G269-I269</f>
        <v>-3.9627030303030111</v>
      </c>
      <c r="K269" s="2">
        <f>90+J269</f>
        <v>86.037296969696996</v>
      </c>
      <c r="L269" s="2">
        <f>EXP(0.06*K269)</f>
        <v>174.55464040898318</v>
      </c>
      <c r="M269" s="2">
        <f>SUMIF(A:A,A269,L:L)</f>
        <v>3798.2029460971371</v>
      </c>
      <c r="N269" s="3">
        <f>L269/M269</f>
        <v>4.5957165240037449E-2</v>
      </c>
      <c r="O269" s="8">
        <f>1/N269</f>
        <v>21.759392572995548</v>
      </c>
      <c r="P269" s="3" t="str">
        <f>IF(O269&gt;21,"",N269)</f>
        <v/>
      </c>
      <c r="Q269" s="3" t="str">
        <f>IF(ISNUMBER(P269),SUMIF(A:A,A269,P:P),"")</f>
        <v/>
      </c>
      <c r="R269" s="3" t="str">
        <f>IFERROR(P269*(1/Q269),"")</f>
        <v/>
      </c>
      <c r="S269" s="9" t="str">
        <f>IFERROR(1/R269,"")</f>
        <v/>
      </c>
    </row>
    <row r="270" spans="1:19" x14ac:dyDescent="0.25">
      <c r="A270" s="1">
        <v>33</v>
      </c>
      <c r="B270" s="11">
        <v>0.82638888888888884</v>
      </c>
      <c r="C270" s="1" t="s">
        <v>152</v>
      </c>
      <c r="D270" s="1">
        <v>8</v>
      </c>
      <c r="E270" s="1">
        <v>5</v>
      </c>
      <c r="F270" s="1" t="s">
        <v>291</v>
      </c>
      <c r="G270" s="2">
        <v>45.241566666666699</v>
      </c>
      <c r="H270" s="7">
        <f>1+COUNTIFS(A:A,A270,O:O,"&lt;"&amp;O270)</f>
        <v>7</v>
      </c>
      <c r="I270" s="2">
        <f>AVERAGEIF(A:A,A270,G:G)</f>
        <v>49.238603030303011</v>
      </c>
      <c r="J270" s="2">
        <f>G270-I270</f>
        <v>-3.9970363636363118</v>
      </c>
      <c r="K270" s="2">
        <f>90+J270</f>
        <v>86.002963636363688</v>
      </c>
      <c r="L270" s="2">
        <f>EXP(0.06*K270)</f>
        <v>174.19542796558713</v>
      </c>
      <c r="M270" s="2">
        <f>SUMIF(A:A,A270,L:L)</f>
        <v>3798.2029460971371</v>
      </c>
      <c r="N270" s="3">
        <f>L270/M270</f>
        <v>4.5862590924632539E-2</v>
      </c>
      <c r="O270" s="8">
        <f>1/N270</f>
        <v>21.804263122494145</v>
      </c>
      <c r="P270" s="3" t="str">
        <f>IF(O270&gt;21,"",N270)</f>
        <v/>
      </c>
      <c r="Q270" s="3" t="str">
        <f>IF(ISNUMBER(P270),SUMIF(A:A,A270,P:P),"")</f>
        <v/>
      </c>
      <c r="R270" s="3" t="str">
        <f>IFERROR(P270*(1/Q270),"")</f>
        <v/>
      </c>
      <c r="S270" s="9" t="str">
        <f>IFERROR(1/R270,"")</f>
        <v/>
      </c>
    </row>
    <row r="271" spans="1:19" x14ac:dyDescent="0.25">
      <c r="A271" s="1">
        <v>33</v>
      </c>
      <c r="B271" s="11">
        <v>0.82638888888888884</v>
      </c>
      <c r="C271" s="1" t="s">
        <v>152</v>
      </c>
      <c r="D271" s="1">
        <v>8</v>
      </c>
      <c r="E271" s="1">
        <v>6</v>
      </c>
      <c r="F271" s="1" t="s">
        <v>292</v>
      </c>
      <c r="G271" s="2">
        <v>37.902700000000003</v>
      </c>
      <c r="H271" s="7">
        <f>1+COUNTIFS(A:A,A271,O:O,"&lt;"&amp;O271)</f>
        <v>8</v>
      </c>
      <c r="I271" s="2">
        <f>AVERAGEIF(A:A,A271,G:G)</f>
        <v>49.238603030303011</v>
      </c>
      <c r="J271" s="2">
        <f>G271-I271</f>
        <v>-11.335903030303008</v>
      </c>
      <c r="K271" s="2">
        <f>90+J271</f>
        <v>78.664096969696999</v>
      </c>
      <c r="L271" s="2">
        <f>EXP(0.06*K271)</f>
        <v>112.15095969583594</v>
      </c>
      <c r="M271" s="2">
        <f>SUMIF(A:A,A271,L:L)</f>
        <v>3798.2029460971371</v>
      </c>
      <c r="N271" s="3">
        <f>L271/M271</f>
        <v>2.9527374204971653E-2</v>
      </c>
      <c r="O271" s="8">
        <f>1/N271</f>
        <v>33.866878682074805</v>
      </c>
      <c r="P271" s="3" t="str">
        <f>IF(O271&gt;21,"",N271)</f>
        <v/>
      </c>
      <c r="Q271" s="3" t="str">
        <f>IF(ISNUMBER(P271),SUMIF(A:A,A271,P:P),"")</f>
        <v/>
      </c>
      <c r="R271" s="3" t="str">
        <f>IFERROR(P271*(1/Q271),"")</f>
        <v/>
      </c>
      <c r="S271" s="9" t="str">
        <f>IFERROR(1/R271,"")</f>
        <v/>
      </c>
    </row>
    <row r="272" spans="1:19" x14ac:dyDescent="0.25">
      <c r="A272" s="1">
        <v>33</v>
      </c>
      <c r="B272" s="11">
        <v>0.82638888888888884</v>
      </c>
      <c r="C272" s="1" t="s">
        <v>152</v>
      </c>
      <c r="D272" s="1">
        <v>8</v>
      </c>
      <c r="E272" s="1">
        <v>9</v>
      </c>
      <c r="F272" s="1" t="s">
        <v>295</v>
      </c>
      <c r="G272" s="2">
        <v>35.480800000000002</v>
      </c>
      <c r="H272" s="7">
        <f>1+COUNTIFS(A:A,A272,O:O,"&lt;"&amp;O272)</f>
        <v>9</v>
      </c>
      <c r="I272" s="2">
        <f>AVERAGEIF(A:A,A272,G:G)</f>
        <v>49.238603030303011</v>
      </c>
      <c r="J272" s="2">
        <f>G272-I272</f>
        <v>-13.757803030303009</v>
      </c>
      <c r="K272" s="2">
        <f>90+J272</f>
        <v>76.242196969696991</v>
      </c>
      <c r="L272" s="2">
        <f>EXP(0.06*K272)</f>
        <v>96.982623005488804</v>
      </c>
      <c r="M272" s="2">
        <f>SUMIF(A:A,A272,L:L)</f>
        <v>3798.2029460971371</v>
      </c>
      <c r="N272" s="3">
        <f>L272/M272</f>
        <v>2.5533818066552708E-2</v>
      </c>
      <c r="O272" s="8">
        <f>1/N272</f>
        <v>39.163747364124966</v>
      </c>
      <c r="P272" s="3" t="str">
        <f>IF(O272&gt;21,"",N272)</f>
        <v/>
      </c>
      <c r="Q272" s="3" t="str">
        <f>IF(ISNUMBER(P272),SUMIF(A:A,A272,P:P),"")</f>
        <v/>
      </c>
      <c r="R272" s="3" t="str">
        <f>IFERROR(P272*(1/Q272),"")</f>
        <v/>
      </c>
      <c r="S272" s="9" t="str">
        <f>IFERROR(1/R272,"")</f>
        <v/>
      </c>
    </row>
    <row r="273" spans="1:19" x14ac:dyDescent="0.25">
      <c r="A273" s="1">
        <v>33</v>
      </c>
      <c r="B273" s="11">
        <v>0.82638888888888884</v>
      </c>
      <c r="C273" s="1" t="s">
        <v>152</v>
      </c>
      <c r="D273" s="1">
        <v>8</v>
      </c>
      <c r="E273" s="1">
        <v>8</v>
      </c>
      <c r="F273" s="1" t="s">
        <v>294</v>
      </c>
      <c r="G273" s="2">
        <v>29.581499999999998</v>
      </c>
      <c r="H273" s="7">
        <f>1+COUNTIFS(A:A,A273,O:O,"&lt;"&amp;O273)</f>
        <v>10</v>
      </c>
      <c r="I273" s="2">
        <f>AVERAGEIF(A:A,A273,G:G)</f>
        <v>49.238603030303011</v>
      </c>
      <c r="J273" s="2">
        <f>G273-I273</f>
        <v>-19.657103030303013</v>
      </c>
      <c r="K273" s="2">
        <f>90+J273</f>
        <v>70.342896969696994</v>
      </c>
      <c r="L273" s="2">
        <f>EXP(0.06*K273)</f>
        <v>68.072534342421164</v>
      </c>
      <c r="M273" s="2">
        <f>SUMIF(A:A,A273,L:L)</f>
        <v>3798.2029460971371</v>
      </c>
      <c r="N273" s="3">
        <f>L273/M273</f>
        <v>1.7922300442731593E-2</v>
      </c>
      <c r="O273" s="8">
        <f>1/N273</f>
        <v>55.79640868064741</v>
      </c>
      <c r="P273" s="3" t="str">
        <f>IF(O273&gt;21,"",N273)</f>
        <v/>
      </c>
      <c r="Q273" s="3" t="str">
        <f>IF(ISNUMBER(P273),SUMIF(A:A,A273,P:P),"")</f>
        <v/>
      </c>
      <c r="R273" s="3" t="str">
        <f>IFERROR(P273*(1/Q273),"")</f>
        <v/>
      </c>
      <c r="S273" s="9" t="str">
        <f>IFERROR(1/R273,"")</f>
        <v/>
      </c>
    </row>
    <row r="274" spans="1:19" x14ac:dyDescent="0.25">
      <c r="A274" s="1">
        <v>33</v>
      </c>
      <c r="B274" s="11">
        <v>0.82638888888888884</v>
      </c>
      <c r="C274" s="1" t="s">
        <v>152</v>
      </c>
      <c r="D274" s="1">
        <v>8</v>
      </c>
      <c r="E274" s="1">
        <v>7</v>
      </c>
      <c r="F274" s="1" t="s">
        <v>293</v>
      </c>
      <c r="G274" s="2">
        <v>28.1984666666667</v>
      </c>
      <c r="H274" s="7">
        <f>1+COUNTIFS(A:A,A274,O:O,"&lt;"&amp;O274)</f>
        <v>11</v>
      </c>
      <c r="I274" s="2">
        <f>AVERAGEIF(A:A,A274,G:G)</f>
        <v>49.238603030303011</v>
      </c>
      <c r="J274" s="2">
        <f>G274-I274</f>
        <v>-21.040136363636311</v>
      </c>
      <c r="K274" s="2">
        <f>90+J274</f>
        <v>68.959863636363693</v>
      </c>
      <c r="L274" s="2">
        <f>EXP(0.06*K274)</f>
        <v>62.651762797809631</v>
      </c>
      <c r="M274" s="2">
        <f>SUMIF(A:A,A274,L:L)</f>
        <v>3798.2029460971371</v>
      </c>
      <c r="N274" s="3">
        <f>L274/M274</f>
        <v>1.6495106682539902E-2</v>
      </c>
      <c r="O274" s="8">
        <f>1/N274</f>
        <v>60.624039555833953</v>
      </c>
      <c r="P274" s="3" t="str">
        <f>IF(O274&gt;21,"",N274)</f>
        <v/>
      </c>
      <c r="Q274" s="3" t="str">
        <f>IF(ISNUMBER(P274),SUMIF(A:A,A274,P:P),"")</f>
        <v/>
      </c>
      <c r="R274" s="3" t="str">
        <f>IFERROR(P274*(1/Q274),"")</f>
        <v/>
      </c>
      <c r="S274" s="9" t="str">
        <f>IFERROR(1/R274,"")</f>
        <v/>
      </c>
    </row>
    <row r="275" spans="1:19" x14ac:dyDescent="0.25">
      <c r="A275" s="1">
        <v>34</v>
      </c>
      <c r="B275" s="11">
        <v>0.84722222222222221</v>
      </c>
      <c r="C275" s="1" t="s">
        <v>152</v>
      </c>
      <c r="D275" s="1">
        <v>9</v>
      </c>
      <c r="E275" s="1">
        <v>1</v>
      </c>
      <c r="F275" s="1" t="s">
        <v>298</v>
      </c>
      <c r="G275" s="2">
        <v>69.333966666666697</v>
      </c>
      <c r="H275" s="7">
        <f>1+COUNTIFS(A:A,A275,O:O,"&lt;"&amp;O275)</f>
        <v>1</v>
      </c>
      <c r="I275" s="2">
        <f>AVERAGEIF(A:A,A275,G:G)</f>
        <v>48.355311111111106</v>
      </c>
      <c r="J275" s="2">
        <f>G275-I275</f>
        <v>20.978655555555591</v>
      </c>
      <c r="K275" s="2">
        <f>90+J275</f>
        <v>110.97865555555559</v>
      </c>
      <c r="L275" s="2">
        <f>EXP(0.06*K275)</f>
        <v>779.55195138040142</v>
      </c>
      <c r="M275" s="2">
        <f>SUMIF(A:A,A275,L:L)</f>
        <v>4550.3966525523165</v>
      </c>
      <c r="N275" s="3">
        <f>L275/M275</f>
        <v>0.17131516456771981</v>
      </c>
      <c r="O275" s="8">
        <f>1/N275</f>
        <v>5.8371948713548143</v>
      </c>
      <c r="P275" s="3">
        <f>IF(O275&gt;21,"",N275)</f>
        <v>0.17131516456771981</v>
      </c>
      <c r="Q275" s="3">
        <f>IF(ISNUMBER(P275),SUMIF(A:A,A275,P:P),"")</f>
        <v>0.77957672904606667</v>
      </c>
      <c r="R275" s="3">
        <f>IFERROR(P275*(1/Q275),"")</f>
        <v>0.21975407703273869</v>
      </c>
      <c r="S275" s="9">
        <f>IFERROR(1/R275,"")</f>
        <v>4.550541284615262</v>
      </c>
    </row>
    <row r="276" spans="1:19" x14ac:dyDescent="0.25">
      <c r="A276" s="1">
        <v>34</v>
      </c>
      <c r="B276" s="11">
        <v>0.84722222222222221</v>
      </c>
      <c r="C276" s="1" t="s">
        <v>152</v>
      </c>
      <c r="D276" s="1">
        <v>9</v>
      </c>
      <c r="E276" s="1">
        <v>5</v>
      </c>
      <c r="F276" s="1" t="s">
        <v>302</v>
      </c>
      <c r="G276" s="2">
        <v>65.708833333333303</v>
      </c>
      <c r="H276" s="7">
        <f>1+COUNTIFS(A:A,A276,O:O,"&lt;"&amp;O276)</f>
        <v>2</v>
      </c>
      <c r="I276" s="2">
        <f>AVERAGEIF(A:A,A276,G:G)</f>
        <v>48.355311111111106</v>
      </c>
      <c r="J276" s="2">
        <f>G276-I276</f>
        <v>17.353522222222196</v>
      </c>
      <c r="K276" s="2">
        <f>90+J276</f>
        <v>107.3535222222222</v>
      </c>
      <c r="L276" s="2">
        <f>EXP(0.06*K276)</f>
        <v>627.16604700620508</v>
      </c>
      <c r="M276" s="2">
        <f>SUMIF(A:A,A276,L:L)</f>
        <v>4550.3966525523165</v>
      </c>
      <c r="N276" s="3">
        <f>L276/M276</f>
        <v>0.13782667641829152</v>
      </c>
      <c r="O276" s="8">
        <f>1/N276</f>
        <v>7.2554894740775024</v>
      </c>
      <c r="P276" s="3">
        <f>IF(O276&gt;21,"",N276)</f>
        <v>0.13782667641829152</v>
      </c>
      <c r="Q276" s="3">
        <f>IF(ISNUMBER(P276),SUMIF(A:A,A276,P:P),"")</f>
        <v>0.77957672904606667</v>
      </c>
      <c r="R276" s="3">
        <f>IFERROR(P276*(1/Q276),"")</f>
        <v>0.17679680688640345</v>
      </c>
      <c r="S276" s="9">
        <f>IFERROR(1/R276,"")</f>
        <v>5.6562107518295059</v>
      </c>
    </row>
    <row r="277" spans="1:19" x14ac:dyDescent="0.25">
      <c r="A277" s="1">
        <v>34</v>
      </c>
      <c r="B277" s="11">
        <v>0.84722222222222221</v>
      </c>
      <c r="C277" s="1" t="s">
        <v>152</v>
      </c>
      <c r="D277" s="1">
        <v>9</v>
      </c>
      <c r="E277" s="1">
        <v>3</v>
      </c>
      <c r="F277" s="1" t="s">
        <v>300</v>
      </c>
      <c r="G277" s="2">
        <v>62.505933333333296</v>
      </c>
      <c r="H277" s="7">
        <f>1+COUNTIFS(A:A,A277,O:O,"&lt;"&amp;O277)</f>
        <v>3</v>
      </c>
      <c r="I277" s="2">
        <f>AVERAGEIF(A:A,A277,G:G)</f>
        <v>48.355311111111106</v>
      </c>
      <c r="J277" s="2">
        <f>G277-I277</f>
        <v>14.150622222222189</v>
      </c>
      <c r="K277" s="2">
        <f>90+J277</f>
        <v>104.15062222222218</v>
      </c>
      <c r="L277" s="2">
        <f>EXP(0.06*K277)</f>
        <v>517.51439094038722</v>
      </c>
      <c r="M277" s="2">
        <f>SUMIF(A:A,A277,L:L)</f>
        <v>4550.3966525523165</v>
      </c>
      <c r="N277" s="3">
        <f>L277/M277</f>
        <v>0.11372951205256217</v>
      </c>
      <c r="O277" s="8">
        <f>1/N277</f>
        <v>8.7927924946853881</v>
      </c>
      <c r="P277" s="3">
        <f>IF(O277&gt;21,"",N277)</f>
        <v>0.11372951205256217</v>
      </c>
      <c r="Q277" s="3">
        <f>IF(ISNUMBER(P277),SUMIF(A:A,A277,P:P),"")</f>
        <v>0.77957672904606667</v>
      </c>
      <c r="R277" s="3">
        <f>IFERROR(P277*(1/Q277),"")</f>
        <v>0.14588623263771341</v>
      </c>
      <c r="S277" s="9">
        <f>IFERROR(1/R277,"")</f>
        <v>6.8546564121876399</v>
      </c>
    </row>
    <row r="278" spans="1:19" x14ac:dyDescent="0.25">
      <c r="A278" s="1">
        <v>34</v>
      </c>
      <c r="B278" s="11">
        <v>0.84722222222222221</v>
      </c>
      <c r="C278" s="1" t="s">
        <v>152</v>
      </c>
      <c r="D278" s="1">
        <v>9</v>
      </c>
      <c r="E278" s="1">
        <v>8</v>
      </c>
      <c r="F278" s="1" t="s">
        <v>305</v>
      </c>
      <c r="G278" s="2">
        <v>59.634633333333298</v>
      </c>
      <c r="H278" s="7">
        <f>1+COUNTIFS(A:A,A278,O:O,"&lt;"&amp;O278)</f>
        <v>4</v>
      </c>
      <c r="I278" s="2">
        <f>AVERAGEIF(A:A,A278,G:G)</f>
        <v>48.355311111111106</v>
      </c>
      <c r="J278" s="2">
        <f>G278-I278</f>
        <v>11.279322222222191</v>
      </c>
      <c r="K278" s="2">
        <f>90+J278</f>
        <v>101.27932222222219</v>
      </c>
      <c r="L278" s="2">
        <f>EXP(0.06*K278)</f>
        <v>435.61522112071236</v>
      </c>
      <c r="M278" s="2">
        <f>SUMIF(A:A,A278,L:L)</f>
        <v>4550.3966525523165</v>
      </c>
      <c r="N278" s="3">
        <f>L278/M278</f>
        <v>9.5731263532021077E-2</v>
      </c>
      <c r="O278" s="8">
        <f>1/N278</f>
        <v>10.445908296880578</v>
      </c>
      <c r="P278" s="3">
        <f>IF(O278&gt;21,"",N278)</f>
        <v>9.5731263532021077E-2</v>
      </c>
      <c r="Q278" s="3">
        <f>IF(ISNUMBER(P278),SUMIF(A:A,A278,P:P),"")</f>
        <v>0.77957672904606667</v>
      </c>
      <c r="R278" s="3">
        <f>IFERROR(P278*(1/Q278),"")</f>
        <v>0.12279902665791878</v>
      </c>
      <c r="S278" s="9">
        <f>IFERROR(1/R278,"")</f>
        <v>8.1433870219973308</v>
      </c>
    </row>
    <row r="279" spans="1:19" x14ac:dyDescent="0.25">
      <c r="A279" s="1">
        <v>34</v>
      </c>
      <c r="B279" s="11">
        <v>0.84722222222222221</v>
      </c>
      <c r="C279" s="1" t="s">
        <v>152</v>
      </c>
      <c r="D279" s="1">
        <v>9</v>
      </c>
      <c r="E279" s="1">
        <v>2</v>
      </c>
      <c r="F279" s="1" t="s">
        <v>299</v>
      </c>
      <c r="G279" s="2">
        <v>58.832833333333298</v>
      </c>
      <c r="H279" s="7">
        <f>1+COUNTIFS(A:A,A279,O:O,"&lt;"&amp;O279)</f>
        <v>5</v>
      </c>
      <c r="I279" s="2">
        <f>AVERAGEIF(A:A,A279,G:G)</f>
        <v>48.355311111111106</v>
      </c>
      <c r="J279" s="2">
        <f>G279-I279</f>
        <v>10.477522222222191</v>
      </c>
      <c r="K279" s="2">
        <f>90+J279</f>
        <v>100.47752222222219</v>
      </c>
      <c r="L279" s="2">
        <f>EXP(0.06*K279)</f>
        <v>415.15474628152111</v>
      </c>
      <c r="M279" s="2">
        <f>SUMIF(A:A,A279,L:L)</f>
        <v>4550.3966525523165</v>
      </c>
      <c r="N279" s="3">
        <f>L279/M279</f>
        <v>9.1234847856320592E-2</v>
      </c>
      <c r="O279" s="8">
        <f>1/N279</f>
        <v>10.960724147584816</v>
      </c>
      <c r="P279" s="3">
        <f>IF(O279&gt;21,"",N279)</f>
        <v>9.1234847856320592E-2</v>
      </c>
      <c r="Q279" s="3">
        <f>IF(ISNUMBER(P279),SUMIF(A:A,A279,P:P),"")</f>
        <v>0.77957672904606667</v>
      </c>
      <c r="R279" s="3">
        <f>IFERROR(P279*(1/Q279),"")</f>
        <v>0.11703126126912562</v>
      </c>
      <c r="S279" s="9">
        <f>IFERROR(1/R279,"")</f>
        <v>8.5447254789504097</v>
      </c>
    </row>
    <row r="280" spans="1:19" x14ac:dyDescent="0.25">
      <c r="A280" s="1">
        <v>34</v>
      </c>
      <c r="B280" s="11">
        <v>0.84722222222222221</v>
      </c>
      <c r="C280" s="1" t="s">
        <v>152</v>
      </c>
      <c r="D280" s="1">
        <v>9</v>
      </c>
      <c r="E280" s="1">
        <v>7</v>
      </c>
      <c r="F280" s="1" t="s">
        <v>304</v>
      </c>
      <c r="G280" s="2">
        <v>58.2070333333333</v>
      </c>
      <c r="H280" s="7">
        <f>1+COUNTIFS(A:A,A280,O:O,"&lt;"&amp;O280)</f>
        <v>6</v>
      </c>
      <c r="I280" s="2">
        <f>AVERAGEIF(A:A,A280,G:G)</f>
        <v>48.355311111111106</v>
      </c>
      <c r="J280" s="2">
        <f>G280-I280</f>
        <v>9.8517222222221932</v>
      </c>
      <c r="K280" s="2">
        <f>90+J280</f>
        <v>99.851722222222193</v>
      </c>
      <c r="L280" s="2">
        <f>EXP(0.06*K280)</f>
        <v>399.85554058207629</v>
      </c>
      <c r="M280" s="2">
        <f>SUMIF(A:A,A280,L:L)</f>
        <v>4550.3966525523165</v>
      </c>
      <c r="N280" s="3">
        <f>L280/M280</f>
        <v>8.7872678167033508E-2</v>
      </c>
      <c r="O280" s="8">
        <f>1/N280</f>
        <v>11.380101538491198</v>
      </c>
      <c r="P280" s="3">
        <f>IF(O280&gt;21,"",N280)</f>
        <v>8.7872678167033508E-2</v>
      </c>
      <c r="Q280" s="3">
        <f>IF(ISNUMBER(P280),SUMIF(A:A,A280,P:P),"")</f>
        <v>0.77957672904606667</v>
      </c>
      <c r="R280" s="3">
        <f>IFERROR(P280*(1/Q280),"")</f>
        <v>0.11271844693794206</v>
      </c>
      <c r="S280" s="9">
        <f>IFERROR(1/R280,"")</f>
        <v>8.8716623335890805</v>
      </c>
    </row>
    <row r="281" spans="1:19" x14ac:dyDescent="0.25">
      <c r="A281" s="1">
        <v>34</v>
      </c>
      <c r="B281" s="11">
        <v>0.84722222222222221</v>
      </c>
      <c r="C281" s="1" t="s">
        <v>152</v>
      </c>
      <c r="D281" s="1">
        <v>9</v>
      </c>
      <c r="E281" s="1">
        <v>4</v>
      </c>
      <c r="F281" s="1" t="s">
        <v>301</v>
      </c>
      <c r="G281" s="2">
        <v>57.027066666666705</v>
      </c>
      <c r="H281" s="7">
        <f>1+COUNTIFS(A:A,A281,O:O,"&lt;"&amp;O281)</f>
        <v>7</v>
      </c>
      <c r="I281" s="2">
        <f>AVERAGEIF(A:A,A281,G:G)</f>
        <v>48.355311111111106</v>
      </c>
      <c r="J281" s="2">
        <f>G281-I281</f>
        <v>8.671755555555599</v>
      </c>
      <c r="K281" s="2">
        <f>90+J281</f>
        <v>98.671755555555592</v>
      </c>
      <c r="L281" s="2">
        <f>EXP(0.06*K281)</f>
        <v>372.52544094760242</v>
      </c>
      <c r="M281" s="2">
        <f>SUMIF(A:A,A281,L:L)</f>
        <v>4550.3966525523165</v>
      </c>
      <c r="N281" s="3">
        <f>L281/M281</f>
        <v>8.1866586452117973E-2</v>
      </c>
      <c r="O281" s="8">
        <f>1/N281</f>
        <v>12.21499568184486</v>
      </c>
      <c r="P281" s="3">
        <f>IF(O281&gt;21,"",N281)</f>
        <v>8.1866586452117973E-2</v>
      </c>
      <c r="Q281" s="3">
        <f>IF(ISNUMBER(P281),SUMIF(A:A,A281,P:P),"")</f>
        <v>0.77957672904606667</v>
      </c>
      <c r="R281" s="3">
        <f>IFERROR(P281*(1/Q281),"")</f>
        <v>0.10501414857815787</v>
      </c>
      <c r="S281" s="9">
        <f>IFERROR(1/R281,"")</f>
        <v>9.5225263789644465</v>
      </c>
    </row>
    <row r="282" spans="1:19" x14ac:dyDescent="0.25">
      <c r="A282" s="1">
        <v>34</v>
      </c>
      <c r="B282" s="11">
        <v>0.84722222222222221</v>
      </c>
      <c r="C282" s="1" t="s">
        <v>152</v>
      </c>
      <c r="D282" s="1">
        <v>9</v>
      </c>
      <c r="E282" s="1">
        <v>6</v>
      </c>
      <c r="F282" s="1" t="s">
        <v>303</v>
      </c>
      <c r="G282" s="2">
        <v>47.035733333333305</v>
      </c>
      <c r="H282" s="7">
        <f>1+COUNTIFS(A:A,A282,O:O,"&lt;"&amp;O282)</f>
        <v>8</v>
      </c>
      <c r="I282" s="2">
        <f>AVERAGEIF(A:A,A282,G:G)</f>
        <v>48.355311111111106</v>
      </c>
      <c r="J282" s="2">
        <f>G282-I282</f>
        <v>-1.3195777777778019</v>
      </c>
      <c r="K282" s="2">
        <f>90+J282</f>
        <v>88.680422222222205</v>
      </c>
      <c r="L282" s="2">
        <f>EXP(0.06*K282)</f>
        <v>204.55263645333392</v>
      </c>
      <c r="M282" s="2">
        <f>SUMIF(A:A,A282,L:L)</f>
        <v>4550.3966525523165</v>
      </c>
      <c r="N282" s="3">
        <f>L282/M282</f>
        <v>4.4952704582050092E-2</v>
      </c>
      <c r="O282" s="8">
        <f>1/N282</f>
        <v>22.245602557121924</v>
      </c>
      <c r="P282" s="3" t="str">
        <f>IF(O282&gt;21,"",N282)</f>
        <v/>
      </c>
      <c r="Q282" s="3" t="str">
        <f>IF(ISNUMBER(P282),SUMIF(A:A,A282,P:P),"")</f>
        <v/>
      </c>
      <c r="R282" s="3" t="str">
        <f>IFERROR(P282*(1/Q282),"")</f>
        <v/>
      </c>
      <c r="S282" s="9" t="str">
        <f>IFERROR(1/R282,"")</f>
        <v/>
      </c>
    </row>
    <row r="283" spans="1:19" x14ac:dyDescent="0.25">
      <c r="A283" s="1">
        <v>34</v>
      </c>
      <c r="B283" s="11">
        <v>0.84722222222222221</v>
      </c>
      <c r="C283" s="1" t="s">
        <v>152</v>
      </c>
      <c r="D283" s="1">
        <v>9</v>
      </c>
      <c r="E283" s="1">
        <v>12</v>
      </c>
      <c r="F283" s="1" t="s">
        <v>309</v>
      </c>
      <c r="G283" s="2">
        <v>46.579599999999999</v>
      </c>
      <c r="H283" s="7">
        <f>1+COUNTIFS(A:A,A283,O:O,"&lt;"&amp;O283)</f>
        <v>9</v>
      </c>
      <c r="I283" s="2">
        <f>AVERAGEIF(A:A,A283,G:G)</f>
        <v>48.355311111111106</v>
      </c>
      <c r="J283" s="2">
        <f>G283-I283</f>
        <v>-1.7757111111111072</v>
      </c>
      <c r="K283" s="2">
        <f>90+J283</f>
        <v>88.224288888888893</v>
      </c>
      <c r="L283" s="2">
        <f>EXP(0.06*K283)</f>
        <v>199.03035152753517</v>
      </c>
      <c r="M283" s="2">
        <f>SUMIF(A:A,A283,L:L)</f>
        <v>4550.3966525523165</v>
      </c>
      <c r="N283" s="3">
        <f>L283/M283</f>
        <v>4.3739121383165373E-2</v>
      </c>
      <c r="O283" s="8">
        <f>1/N283</f>
        <v>22.862827792990078</v>
      </c>
      <c r="P283" s="3" t="str">
        <f>IF(O283&gt;21,"",N283)</f>
        <v/>
      </c>
      <c r="Q283" s="3" t="str">
        <f>IF(ISNUMBER(P283),SUMIF(A:A,A283,P:P),"")</f>
        <v/>
      </c>
      <c r="R283" s="3" t="str">
        <f>IFERROR(P283*(1/Q283),"")</f>
        <v/>
      </c>
      <c r="S283" s="9" t="str">
        <f>IFERROR(1/R283,"")</f>
        <v/>
      </c>
    </row>
    <row r="284" spans="1:19" x14ac:dyDescent="0.25">
      <c r="A284" s="1">
        <v>34</v>
      </c>
      <c r="B284" s="11">
        <v>0.84722222222222221</v>
      </c>
      <c r="C284" s="1" t="s">
        <v>152</v>
      </c>
      <c r="D284" s="1">
        <v>9</v>
      </c>
      <c r="E284" s="1">
        <v>10</v>
      </c>
      <c r="F284" s="1" t="s">
        <v>307</v>
      </c>
      <c r="G284" s="2">
        <v>44.643000000000001</v>
      </c>
      <c r="H284" s="7">
        <f>1+COUNTIFS(A:A,A284,O:O,"&lt;"&amp;O284)</f>
        <v>10</v>
      </c>
      <c r="I284" s="2">
        <f>AVERAGEIF(A:A,A284,G:G)</f>
        <v>48.355311111111106</v>
      </c>
      <c r="J284" s="2">
        <f>G284-I284</f>
        <v>-3.7123111111111058</v>
      </c>
      <c r="K284" s="2">
        <f>90+J284</f>
        <v>86.287688888888894</v>
      </c>
      <c r="L284" s="2">
        <f>EXP(0.06*K284)</f>
        <v>177.19686273054137</v>
      </c>
      <c r="M284" s="2">
        <f>SUMIF(A:A,A284,L:L)</f>
        <v>4550.3966525523165</v>
      </c>
      <c r="N284" s="3">
        <f>L284/M284</f>
        <v>3.8940970702224756E-2</v>
      </c>
      <c r="O284" s="8">
        <f>1/N284</f>
        <v>25.679894002818695</v>
      </c>
      <c r="P284" s="3" t="str">
        <f>IF(O284&gt;21,"",N284)</f>
        <v/>
      </c>
      <c r="Q284" s="3" t="str">
        <f>IF(ISNUMBER(P284),SUMIF(A:A,A284,P:P),"")</f>
        <v/>
      </c>
      <c r="R284" s="3" t="str">
        <f>IFERROR(P284*(1/Q284),"")</f>
        <v/>
      </c>
      <c r="S284" s="9" t="str">
        <f>IFERROR(1/R284,"")</f>
        <v/>
      </c>
    </row>
    <row r="285" spans="1:19" x14ac:dyDescent="0.25">
      <c r="A285" s="1">
        <v>34</v>
      </c>
      <c r="B285" s="11">
        <v>0.84722222222222221</v>
      </c>
      <c r="C285" s="1" t="s">
        <v>152</v>
      </c>
      <c r="D285" s="1">
        <v>9</v>
      </c>
      <c r="E285" s="1">
        <v>9</v>
      </c>
      <c r="F285" s="1" t="s">
        <v>306</v>
      </c>
      <c r="G285" s="2">
        <v>39.526600000000002</v>
      </c>
      <c r="H285" s="7">
        <f>1+COUNTIFS(A:A,A285,O:O,"&lt;"&amp;O285)</f>
        <v>11</v>
      </c>
      <c r="I285" s="2">
        <f>AVERAGEIF(A:A,A285,G:G)</f>
        <v>48.355311111111106</v>
      </c>
      <c r="J285" s="2">
        <f>G285-I285</f>
        <v>-8.8287111111111045</v>
      </c>
      <c r="K285" s="2">
        <f>90+J285</f>
        <v>81.171288888888895</v>
      </c>
      <c r="L285" s="2">
        <f>EXP(0.06*K285)</f>
        <v>130.35706424294511</v>
      </c>
      <c r="M285" s="2">
        <f>SUMIF(A:A,A285,L:L)</f>
        <v>4550.3966525523165</v>
      </c>
      <c r="N285" s="3">
        <f>L285/M285</f>
        <v>2.864740685184617E-2</v>
      </c>
      <c r="O285" s="8">
        <f>1/N285</f>
        <v>34.907173454533996</v>
      </c>
      <c r="P285" s="3" t="str">
        <f>IF(O285&gt;21,"",N285)</f>
        <v/>
      </c>
      <c r="Q285" s="3" t="str">
        <f>IF(ISNUMBER(P285),SUMIF(A:A,A285,P:P),"")</f>
        <v/>
      </c>
      <c r="R285" s="3" t="str">
        <f>IFERROR(P285*(1/Q285),"")</f>
        <v/>
      </c>
      <c r="S285" s="9" t="str">
        <f>IFERROR(1/R285,"")</f>
        <v/>
      </c>
    </row>
    <row r="286" spans="1:19" x14ac:dyDescent="0.25">
      <c r="A286" s="1">
        <v>34</v>
      </c>
      <c r="B286" s="11">
        <v>0.84722222222222221</v>
      </c>
      <c r="C286" s="1" t="s">
        <v>152</v>
      </c>
      <c r="D286" s="1">
        <v>9</v>
      </c>
      <c r="E286" s="1">
        <v>14</v>
      </c>
      <c r="F286" s="1" t="s">
        <v>311</v>
      </c>
      <c r="G286" s="2">
        <v>36.5910333333333</v>
      </c>
      <c r="H286" s="7">
        <f>1+COUNTIFS(A:A,A286,O:O,"&lt;"&amp;O286)</f>
        <v>12</v>
      </c>
      <c r="I286" s="2">
        <f>AVERAGEIF(A:A,A286,G:G)</f>
        <v>48.355311111111106</v>
      </c>
      <c r="J286" s="2">
        <f>G286-I286</f>
        <v>-11.764277777777806</v>
      </c>
      <c r="K286" s="2">
        <f>90+J286</f>
        <v>78.235722222222194</v>
      </c>
      <c r="L286" s="2">
        <f>EXP(0.06*K286)</f>
        <v>109.30513046029284</v>
      </c>
      <c r="M286" s="2">
        <f>SUMIF(A:A,A286,L:L)</f>
        <v>4550.3966525523165</v>
      </c>
      <c r="N286" s="3">
        <f>L286/M286</f>
        <v>2.4021011530716476E-2</v>
      </c>
      <c r="O286" s="8">
        <f>1/N286</f>
        <v>41.63022022287722</v>
      </c>
      <c r="P286" s="3" t="str">
        <f>IF(O286&gt;21,"",N286)</f>
        <v/>
      </c>
      <c r="Q286" s="3" t="str">
        <f>IF(ISNUMBER(P286),SUMIF(A:A,A286,P:P),"")</f>
        <v/>
      </c>
      <c r="R286" s="3" t="str">
        <f>IFERROR(P286*(1/Q286),"")</f>
        <v/>
      </c>
      <c r="S286" s="9" t="str">
        <f>IFERROR(1/R286,"")</f>
        <v/>
      </c>
    </row>
    <row r="287" spans="1:19" x14ac:dyDescent="0.25">
      <c r="A287" s="1">
        <v>34</v>
      </c>
      <c r="B287" s="11">
        <v>0.84722222222222221</v>
      </c>
      <c r="C287" s="1" t="s">
        <v>152</v>
      </c>
      <c r="D287" s="1">
        <v>9</v>
      </c>
      <c r="E287" s="1">
        <v>11</v>
      </c>
      <c r="F287" s="1" t="s">
        <v>308</v>
      </c>
      <c r="G287" s="2">
        <v>30.531433333333403</v>
      </c>
      <c r="H287" s="7">
        <f>1+COUNTIFS(A:A,A287,O:O,"&lt;"&amp;O287)</f>
        <v>13</v>
      </c>
      <c r="I287" s="2">
        <f>AVERAGEIF(A:A,A287,G:G)</f>
        <v>48.355311111111106</v>
      </c>
      <c r="J287" s="2">
        <f>G287-I287</f>
        <v>-17.823877777777703</v>
      </c>
      <c r="K287" s="2">
        <f>90+J287</f>
        <v>72.17612222222229</v>
      </c>
      <c r="L287" s="2">
        <f>EXP(0.06*K287)</f>
        <v>75.987384518730238</v>
      </c>
      <c r="M287" s="2">
        <f>SUMIF(A:A,A287,L:L)</f>
        <v>4550.3966525523165</v>
      </c>
      <c r="N287" s="3">
        <f>L287/M287</f>
        <v>1.6699068305640771E-2</v>
      </c>
      <c r="O287" s="8">
        <f>1/N287</f>
        <v>59.883580430784299</v>
      </c>
      <c r="P287" s="3" t="str">
        <f>IF(O287&gt;21,"",N287)</f>
        <v/>
      </c>
      <c r="Q287" s="3" t="str">
        <f>IF(ISNUMBER(P287),SUMIF(A:A,A287,P:P),"")</f>
        <v/>
      </c>
      <c r="R287" s="3" t="str">
        <f>IFERROR(P287*(1/Q287),"")</f>
        <v/>
      </c>
      <c r="S287" s="9" t="str">
        <f>IFERROR(1/R287,"")</f>
        <v/>
      </c>
    </row>
    <row r="288" spans="1:19" x14ac:dyDescent="0.25">
      <c r="A288" s="1">
        <v>34</v>
      </c>
      <c r="B288" s="11">
        <v>0.84722222222222221</v>
      </c>
      <c r="C288" s="1" t="s">
        <v>152</v>
      </c>
      <c r="D288" s="1">
        <v>9</v>
      </c>
      <c r="E288" s="1">
        <v>13</v>
      </c>
      <c r="F288" s="1" t="s">
        <v>310</v>
      </c>
      <c r="G288" s="2">
        <v>25.625766666666699</v>
      </c>
      <c r="H288" s="7">
        <f>1+COUNTIFS(A:A,A288,O:O,"&lt;"&amp;O288)</f>
        <v>14</v>
      </c>
      <c r="I288" s="2">
        <f>AVERAGEIF(A:A,A288,G:G)</f>
        <v>48.355311111111106</v>
      </c>
      <c r="J288" s="2">
        <f>G288-I288</f>
        <v>-22.729544444444407</v>
      </c>
      <c r="K288" s="2">
        <f>90+J288</f>
        <v>67.2704555555556</v>
      </c>
      <c r="L288" s="2">
        <f>EXP(0.06*K288)</f>
        <v>56.612359853155937</v>
      </c>
      <c r="M288" s="2">
        <f>SUMIF(A:A,A288,L:L)</f>
        <v>4550.3966525523165</v>
      </c>
      <c r="N288" s="3">
        <f>L288/M288</f>
        <v>1.2441192312631048E-2</v>
      </c>
      <c r="O288" s="8">
        <f>1/N288</f>
        <v>80.378148241044372</v>
      </c>
      <c r="P288" s="3" t="str">
        <f>IF(O288&gt;21,"",N288)</f>
        <v/>
      </c>
      <c r="Q288" s="3" t="str">
        <f>IF(ISNUMBER(P288),SUMIF(A:A,A288,P:P),"")</f>
        <v/>
      </c>
      <c r="R288" s="3" t="str">
        <f>IFERROR(P288*(1/Q288),"")</f>
        <v/>
      </c>
      <c r="S288" s="9" t="str">
        <f>IFERROR(1/R288,"")</f>
        <v/>
      </c>
    </row>
    <row r="289" spans="1:19" x14ac:dyDescent="0.25">
      <c r="A289" s="1">
        <v>34</v>
      </c>
      <c r="B289" s="11">
        <v>0.84722222222222221</v>
      </c>
      <c r="C289" s="1" t="s">
        <v>152</v>
      </c>
      <c r="D289" s="1">
        <v>9</v>
      </c>
      <c r="E289" s="1">
        <v>15</v>
      </c>
      <c r="F289" s="1" t="s">
        <v>312</v>
      </c>
      <c r="G289" s="2">
        <v>23.546199999999999</v>
      </c>
      <c r="H289" s="7">
        <f>1+COUNTIFS(A:A,A289,O:O,"&lt;"&amp;O289)</f>
        <v>15</v>
      </c>
      <c r="I289" s="2">
        <f>AVERAGEIF(A:A,A289,G:G)</f>
        <v>48.355311111111106</v>
      </c>
      <c r="J289" s="2">
        <f>G289-I289</f>
        <v>-24.809111111111108</v>
      </c>
      <c r="K289" s="2">
        <f>90+J289</f>
        <v>65.190888888888892</v>
      </c>
      <c r="L289" s="2">
        <f>EXP(0.06*K289)</f>
        <v>49.971524506876356</v>
      </c>
      <c r="M289" s="2">
        <f>SUMIF(A:A,A289,L:L)</f>
        <v>4550.3966525523165</v>
      </c>
      <c r="N289" s="3">
        <f>L289/M289</f>
        <v>1.0981795285658744E-2</v>
      </c>
      <c r="O289" s="8">
        <f>1/N289</f>
        <v>91.059792500950351</v>
      </c>
      <c r="P289" s="3" t="str">
        <f>IF(O289&gt;21,"",N289)</f>
        <v/>
      </c>
      <c r="Q289" s="3" t="str">
        <f>IF(ISNUMBER(P289),SUMIF(A:A,A289,P:P),"")</f>
        <v/>
      </c>
      <c r="R289" s="3" t="str">
        <f>IFERROR(P289*(1/Q289),"")</f>
        <v/>
      </c>
      <c r="S289" s="9" t="str">
        <f>IFERROR(1/R289,"")</f>
        <v/>
      </c>
    </row>
  </sheetData>
  <autoFilter ref="A1:S68"/>
  <sortState ref="A2:T353">
    <sortCondition ref="B2:B353"/>
    <sortCondition ref="H2:H353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7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6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2018-02-03T22:12:54Z</cp:lastPrinted>
  <dcterms:created xsi:type="dcterms:W3CDTF">2016-03-11T05:58:01Z</dcterms:created>
  <dcterms:modified xsi:type="dcterms:W3CDTF">2018-02-03T22:23:57Z</dcterms:modified>
</cp:coreProperties>
</file>