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PRICES!$A$1:$S$73</definedName>
  </definedNames>
  <calcPr calcId="152511"/>
</workbook>
</file>

<file path=xl/calcChain.xml><?xml version="1.0" encoding="utf-8"?>
<calcChain xmlns="http://schemas.openxmlformats.org/spreadsheetml/2006/main">
  <c r="I112" i="1" l="1"/>
  <c r="J112" i="1" s="1"/>
  <c r="K112" i="1" s="1"/>
  <c r="L112" i="1" s="1"/>
  <c r="I246" i="1" l="1"/>
  <c r="J246" i="1" s="1"/>
  <c r="K246" i="1" s="1"/>
  <c r="L246" i="1" s="1"/>
  <c r="I247" i="1"/>
  <c r="J247" i="1" s="1"/>
  <c r="K247" i="1" s="1"/>
  <c r="L247" i="1" s="1"/>
  <c r="I254" i="1"/>
  <c r="J254" i="1" s="1"/>
  <c r="K254" i="1" s="1"/>
  <c r="L254" i="1" s="1"/>
  <c r="I263" i="1"/>
  <c r="J263" i="1" s="1"/>
  <c r="K263" i="1" s="1"/>
  <c r="L263" i="1" s="1"/>
  <c r="I255" i="1"/>
  <c r="J255" i="1" s="1"/>
  <c r="K255" i="1" s="1"/>
  <c r="L255" i="1" s="1"/>
  <c r="I259" i="1"/>
  <c r="J259" i="1" s="1"/>
  <c r="K259" i="1" s="1"/>
  <c r="L259" i="1" s="1"/>
  <c r="I256" i="1"/>
  <c r="J256" i="1" s="1"/>
  <c r="K256" i="1" s="1"/>
  <c r="L256" i="1" s="1"/>
  <c r="I264" i="1"/>
  <c r="J264" i="1" s="1"/>
  <c r="K264" i="1" s="1"/>
  <c r="L264" i="1" s="1"/>
  <c r="I261" i="1"/>
  <c r="J261" i="1" s="1"/>
  <c r="K261" i="1" s="1"/>
  <c r="L261" i="1" s="1"/>
  <c r="I262" i="1"/>
  <c r="J262" i="1" s="1"/>
  <c r="K262" i="1" s="1"/>
  <c r="L262" i="1" s="1"/>
  <c r="I257" i="1"/>
  <c r="J257" i="1" s="1"/>
  <c r="K257" i="1" s="1"/>
  <c r="L257" i="1" s="1"/>
  <c r="I258" i="1"/>
  <c r="J258" i="1" s="1"/>
  <c r="K258" i="1" s="1"/>
  <c r="L258" i="1" s="1"/>
  <c r="I265" i="1"/>
  <c r="J265" i="1" s="1"/>
  <c r="K265" i="1" s="1"/>
  <c r="L265" i="1" s="1"/>
  <c r="I260" i="1"/>
  <c r="J260" i="1" s="1"/>
  <c r="K260" i="1" s="1"/>
  <c r="L260" i="1" s="1"/>
  <c r="I267" i="1"/>
  <c r="J267" i="1" s="1"/>
  <c r="K267" i="1" s="1"/>
  <c r="L267" i="1" s="1"/>
  <c r="I266" i="1"/>
  <c r="J266" i="1" s="1"/>
  <c r="K266" i="1" s="1"/>
  <c r="L266" i="1" s="1"/>
  <c r="I271" i="1"/>
  <c r="J271" i="1" s="1"/>
  <c r="K271" i="1" s="1"/>
  <c r="L271" i="1" s="1"/>
  <c r="I269" i="1"/>
  <c r="J269" i="1" s="1"/>
  <c r="K269" i="1" s="1"/>
  <c r="L269" i="1" s="1"/>
  <c r="I270" i="1"/>
  <c r="J270" i="1" s="1"/>
  <c r="K270" i="1" s="1"/>
  <c r="L270" i="1" s="1"/>
  <c r="I274" i="1"/>
  <c r="J274" i="1" s="1"/>
  <c r="K274" i="1" s="1"/>
  <c r="L274" i="1" s="1"/>
  <c r="I272" i="1"/>
  <c r="J272" i="1" s="1"/>
  <c r="K272" i="1" s="1"/>
  <c r="L272" i="1" s="1"/>
  <c r="I276" i="1"/>
  <c r="J276" i="1" s="1"/>
  <c r="K276" i="1" s="1"/>
  <c r="L276" i="1" s="1"/>
  <c r="I273" i="1"/>
  <c r="J273" i="1" s="1"/>
  <c r="K273" i="1" s="1"/>
  <c r="L273" i="1" s="1"/>
  <c r="I268" i="1"/>
  <c r="J268" i="1" s="1"/>
  <c r="K268" i="1" s="1"/>
  <c r="L268" i="1" s="1"/>
  <c r="I275" i="1"/>
  <c r="J275" i="1" s="1"/>
  <c r="K275" i="1" s="1"/>
  <c r="L275" i="1" s="1"/>
  <c r="I281" i="1"/>
  <c r="J281" i="1" s="1"/>
  <c r="K281" i="1" s="1"/>
  <c r="L281" i="1" s="1"/>
  <c r="I278" i="1"/>
  <c r="J278" i="1" s="1"/>
  <c r="K278" i="1" s="1"/>
  <c r="L278" i="1" s="1"/>
  <c r="I282" i="1"/>
  <c r="J282" i="1" s="1"/>
  <c r="K282" i="1" s="1"/>
  <c r="L282" i="1" s="1"/>
  <c r="I284" i="1"/>
  <c r="J284" i="1" s="1"/>
  <c r="K284" i="1" s="1"/>
  <c r="L284" i="1" s="1"/>
  <c r="I277" i="1"/>
  <c r="J277" i="1" s="1"/>
  <c r="K277" i="1" s="1"/>
  <c r="L277" i="1" s="1"/>
  <c r="I288" i="1"/>
  <c r="J288" i="1" s="1"/>
  <c r="K288" i="1" s="1"/>
  <c r="L288" i="1" s="1"/>
  <c r="I285" i="1"/>
  <c r="J285" i="1" s="1"/>
  <c r="K285" i="1" s="1"/>
  <c r="L285" i="1" s="1"/>
  <c r="I286" i="1"/>
  <c r="J286" i="1" s="1"/>
  <c r="K286" i="1" s="1"/>
  <c r="L286" i="1" s="1"/>
  <c r="I283" i="1"/>
  <c r="J283" i="1" s="1"/>
  <c r="K283" i="1" s="1"/>
  <c r="L283" i="1" s="1"/>
  <c r="I280" i="1"/>
  <c r="J280" i="1" s="1"/>
  <c r="K280" i="1" s="1"/>
  <c r="L280" i="1" s="1"/>
  <c r="I279" i="1"/>
  <c r="J279" i="1" s="1"/>
  <c r="K279" i="1" s="1"/>
  <c r="L279" i="1" s="1"/>
  <c r="I287" i="1"/>
  <c r="J287" i="1" s="1"/>
  <c r="K287" i="1" s="1"/>
  <c r="L287" i="1" s="1"/>
  <c r="I289" i="1"/>
  <c r="J289" i="1" s="1"/>
  <c r="K289" i="1" s="1"/>
  <c r="L289" i="1" s="1"/>
  <c r="I294" i="1"/>
  <c r="J294" i="1" s="1"/>
  <c r="K294" i="1" s="1"/>
  <c r="L294" i="1" s="1"/>
  <c r="I291" i="1"/>
  <c r="J291" i="1" s="1"/>
  <c r="K291" i="1" s="1"/>
  <c r="L291" i="1" s="1"/>
  <c r="I298" i="1"/>
  <c r="J298" i="1" s="1"/>
  <c r="K298" i="1" s="1"/>
  <c r="L298" i="1" s="1"/>
  <c r="I290" i="1"/>
  <c r="J290" i="1" s="1"/>
  <c r="K290" i="1" s="1"/>
  <c r="L290" i="1" s="1"/>
  <c r="I292" i="1"/>
  <c r="J292" i="1" s="1"/>
  <c r="K292" i="1" s="1"/>
  <c r="L292" i="1" s="1"/>
  <c r="I296" i="1"/>
  <c r="J296" i="1" s="1"/>
  <c r="K296" i="1" s="1"/>
  <c r="L296" i="1" s="1"/>
  <c r="I293" i="1"/>
  <c r="J293" i="1" s="1"/>
  <c r="K293" i="1" s="1"/>
  <c r="L293" i="1" s="1"/>
  <c r="I297" i="1"/>
  <c r="J297" i="1" s="1"/>
  <c r="K297" i="1" s="1"/>
  <c r="L297" i="1" s="1"/>
  <c r="I295" i="1"/>
  <c r="J295" i="1" s="1"/>
  <c r="K295" i="1" s="1"/>
  <c r="L295" i="1" s="1"/>
  <c r="I305" i="1"/>
  <c r="J305" i="1" s="1"/>
  <c r="K305" i="1" s="1"/>
  <c r="L305" i="1" s="1"/>
  <c r="I308" i="1"/>
  <c r="J308" i="1" s="1"/>
  <c r="K308" i="1" s="1"/>
  <c r="L308" i="1" s="1"/>
  <c r="I306" i="1"/>
  <c r="J306" i="1" s="1"/>
  <c r="K306" i="1" s="1"/>
  <c r="L306" i="1" s="1"/>
  <c r="I303" i="1"/>
  <c r="J303" i="1" s="1"/>
  <c r="K303" i="1" s="1"/>
  <c r="L303" i="1" s="1"/>
  <c r="I299" i="1"/>
  <c r="J299" i="1" s="1"/>
  <c r="K299" i="1" s="1"/>
  <c r="L299" i="1" s="1"/>
  <c r="I302" i="1"/>
  <c r="J302" i="1" s="1"/>
  <c r="K302" i="1" s="1"/>
  <c r="L302" i="1" s="1"/>
  <c r="I304" i="1"/>
  <c r="J304" i="1" s="1"/>
  <c r="K304" i="1" s="1"/>
  <c r="L304" i="1" s="1"/>
  <c r="I301" i="1"/>
  <c r="J301" i="1" s="1"/>
  <c r="K301" i="1" s="1"/>
  <c r="L301" i="1" s="1"/>
  <c r="I300" i="1"/>
  <c r="J300" i="1" s="1"/>
  <c r="K300" i="1" s="1"/>
  <c r="L300" i="1" s="1"/>
  <c r="I310" i="1"/>
  <c r="J310" i="1" s="1"/>
  <c r="K310" i="1" s="1"/>
  <c r="L310" i="1" s="1"/>
  <c r="I307" i="1"/>
  <c r="J307" i="1" s="1"/>
  <c r="K307" i="1" s="1"/>
  <c r="L307" i="1" s="1"/>
  <c r="I309" i="1"/>
  <c r="J309" i="1" s="1"/>
  <c r="K309" i="1" s="1"/>
  <c r="L309" i="1" s="1"/>
  <c r="M286" i="1" l="1"/>
  <c r="N286" i="1" s="1"/>
  <c r="O286" i="1" s="1"/>
  <c r="M280" i="1"/>
  <c r="N280" i="1" s="1"/>
  <c r="O280" i="1" s="1"/>
  <c r="M284" i="1"/>
  <c r="N284" i="1" s="1"/>
  <c r="O284" i="1" s="1"/>
  <c r="M288" i="1"/>
  <c r="N288" i="1" s="1"/>
  <c r="O288" i="1" s="1"/>
  <c r="M278" i="1"/>
  <c r="N278" i="1" s="1"/>
  <c r="O278" i="1" s="1"/>
  <c r="M285" i="1"/>
  <c r="N285" i="1" s="1"/>
  <c r="O285" i="1" s="1"/>
  <c r="M283" i="1"/>
  <c r="N283" i="1" s="1"/>
  <c r="O283" i="1" s="1"/>
  <c r="M281" i="1"/>
  <c r="N281" i="1" s="1"/>
  <c r="O281" i="1" s="1"/>
  <c r="M282" i="1"/>
  <c r="N282" i="1" s="1"/>
  <c r="O282" i="1" s="1"/>
  <c r="M277" i="1"/>
  <c r="N277" i="1" s="1"/>
  <c r="O277" i="1" s="1"/>
  <c r="M296" i="1"/>
  <c r="N296" i="1" s="1"/>
  <c r="O296" i="1" s="1"/>
  <c r="M279" i="1"/>
  <c r="N279" i="1" s="1"/>
  <c r="O279" i="1" s="1"/>
  <c r="M260" i="1"/>
  <c r="N260" i="1" s="1"/>
  <c r="O260" i="1" s="1"/>
  <c r="M267" i="1"/>
  <c r="N267" i="1" s="1"/>
  <c r="O267" i="1" s="1"/>
  <c r="M300" i="1"/>
  <c r="N300" i="1" s="1"/>
  <c r="O300" i="1" s="1"/>
  <c r="M298" i="1"/>
  <c r="N298" i="1" s="1"/>
  <c r="O298" i="1" s="1"/>
  <c r="M307" i="1"/>
  <c r="N307" i="1" s="1"/>
  <c r="O307" i="1" s="1"/>
  <c r="M272" i="1"/>
  <c r="N272" i="1" s="1"/>
  <c r="O272" i="1" s="1"/>
  <c r="M261" i="1"/>
  <c r="N261" i="1" s="1"/>
  <c r="O261" i="1" s="1"/>
  <c r="M257" i="1"/>
  <c r="N257" i="1" s="1"/>
  <c r="O257" i="1" s="1"/>
  <c r="M262" i="1"/>
  <c r="N262" i="1" s="1"/>
  <c r="O262" i="1" s="1"/>
  <c r="M275" i="1"/>
  <c r="N275" i="1" s="1"/>
  <c r="O275" i="1" s="1"/>
  <c r="M268" i="1"/>
  <c r="N268" i="1" s="1"/>
  <c r="O268" i="1" s="1"/>
  <c r="M295" i="1"/>
  <c r="N295" i="1" s="1"/>
  <c r="O295" i="1" s="1"/>
  <c r="M305" i="1"/>
  <c r="N305" i="1" s="1"/>
  <c r="O305" i="1" s="1"/>
  <c r="M299" i="1"/>
  <c r="N299" i="1" s="1"/>
  <c r="O299" i="1" s="1"/>
  <c r="M306" i="1"/>
  <c r="N306" i="1" s="1"/>
  <c r="O306" i="1" s="1"/>
  <c r="M303" i="1"/>
  <c r="N303" i="1" s="1"/>
  <c r="O303" i="1" s="1"/>
  <c r="M304" i="1"/>
  <c r="N304" i="1" s="1"/>
  <c r="O304" i="1" s="1"/>
  <c r="M308" i="1"/>
  <c r="N308" i="1" s="1"/>
  <c r="O308" i="1" s="1"/>
  <c r="M292" i="1"/>
  <c r="N292" i="1" s="1"/>
  <c r="O292" i="1" s="1"/>
  <c r="M294" i="1"/>
  <c r="M309" i="1"/>
  <c r="N309" i="1" s="1"/>
  <c r="O309" i="1" s="1"/>
  <c r="M301" i="1"/>
  <c r="N301" i="1" s="1"/>
  <c r="O301" i="1" s="1"/>
  <c r="M310" i="1"/>
  <c r="N310" i="1" s="1"/>
  <c r="O310" i="1" s="1"/>
  <c r="M302" i="1"/>
  <c r="N302" i="1" s="1"/>
  <c r="O302" i="1" s="1"/>
  <c r="M297" i="1"/>
  <c r="N297" i="1" s="1"/>
  <c r="O297" i="1" s="1"/>
  <c r="M274" i="1"/>
  <c r="N274" i="1" s="1"/>
  <c r="O274" i="1" s="1"/>
  <c r="M266" i="1"/>
  <c r="N266" i="1" s="1"/>
  <c r="O266" i="1" s="1"/>
  <c r="M269" i="1"/>
  <c r="N269" i="1" s="1"/>
  <c r="O269" i="1" s="1"/>
  <c r="M265" i="1"/>
  <c r="N265" i="1" s="1"/>
  <c r="O265" i="1" s="1"/>
  <c r="M271" i="1"/>
  <c r="N271" i="1" s="1"/>
  <c r="O271" i="1" s="1"/>
  <c r="M270" i="1"/>
  <c r="N270" i="1" s="1"/>
  <c r="O270" i="1" s="1"/>
  <c r="M258" i="1"/>
  <c r="N258" i="1" s="1"/>
  <c r="O258" i="1" s="1"/>
  <c r="M291" i="1"/>
  <c r="N291" i="1" s="1"/>
  <c r="O291" i="1" s="1"/>
  <c r="M255" i="1"/>
  <c r="N255" i="1" s="1"/>
  <c r="O255" i="1" s="1"/>
  <c r="M293" i="1"/>
  <c r="N293" i="1" s="1"/>
  <c r="O293" i="1" s="1"/>
  <c r="M273" i="1"/>
  <c r="N273" i="1" s="1"/>
  <c r="O273" i="1" s="1"/>
  <c r="M290" i="1"/>
  <c r="N290" i="1" s="1"/>
  <c r="O290" i="1" s="1"/>
  <c r="N294" i="1"/>
  <c r="O294" i="1" s="1"/>
  <c r="M259" i="1"/>
  <c r="N259" i="1" s="1"/>
  <c r="O259" i="1" s="1"/>
  <c r="M263" i="1"/>
  <c r="N263" i="1" s="1"/>
  <c r="O263" i="1" s="1"/>
  <c r="M289" i="1"/>
  <c r="N289" i="1" s="1"/>
  <c r="O289" i="1" s="1"/>
  <c r="M287" i="1"/>
  <c r="N287" i="1" s="1"/>
  <c r="O287" i="1" s="1"/>
  <c r="M276" i="1"/>
  <c r="N276" i="1" s="1"/>
  <c r="O276" i="1" s="1"/>
  <c r="M264" i="1"/>
  <c r="N264" i="1" s="1"/>
  <c r="O264" i="1" s="1"/>
  <c r="M256" i="1"/>
  <c r="N256" i="1" s="1"/>
  <c r="O256" i="1" s="1"/>
  <c r="I161" i="1"/>
  <c r="J161" i="1" s="1"/>
  <c r="K161" i="1" s="1"/>
  <c r="L161" i="1" s="1"/>
  <c r="I172" i="1"/>
  <c r="J172" i="1" s="1"/>
  <c r="K172" i="1" s="1"/>
  <c r="L172" i="1" s="1"/>
  <c r="I176" i="1"/>
  <c r="J176" i="1" s="1"/>
  <c r="K176" i="1" s="1"/>
  <c r="L176" i="1" s="1"/>
  <c r="I177" i="1"/>
  <c r="J177" i="1" s="1"/>
  <c r="K177" i="1" s="1"/>
  <c r="L177" i="1" s="1"/>
  <c r="I180" i="1"/>
  <c r="J180" i="1" s="1"/>
  <c r="K180" i="1" s="1"/>
  <c r="L180" i="1" s="1"/>
  <c r="I173" i="1"/>
  <c r="J173" i="1" s="1"/>
  <c r="K173" i="1" s="1"/>
  <c r="L173" i="1" s="1"/>
  <c r="I171" i="1"/>
  <c r="J171" i="1" s="1"/>
  <c r="K171" i="1" s="1"/>
  <c r="L171" i="1" s="1"/>
  <c r="I175" i="1"/>
  <c r="J175" i="1" s="1"/>
  <c r="K175" i="1" s="1"/>
  <c r="L175" i="1" s="1"/>
  <c r="I174" i="1"/>
  <c r="J174" i="1" s="1"/>
  <c r="K174" i="1" s="1"/>
  <c r="L174" i="1" s="1"/>
  <c r="I178" i="1"/>
  <c r="J178" i="1" s="1"/>
  <c r="K178" i="1" s="1"/>
  <c r="L178" i="1" s="1"/>
  <c r="I179" i="1"/>
  <c r="J179" i="1" s="1"/>
  <c r="K179" i="1" s="1"/>
  <c r="L179" i="1" s="1"/>
  <c r="I181" i="1"/>
  <c r="J181" i="1" s="1"/>
  <c r="K181" i="1" s="1"/>
  <c r="L181" i="1" s="1"/>
  <c r="I187" i="1"/>
  <c r="J187" i="1" s="1"/>
  <c r="K187" i="1" s="1"/>
  <c r="L187" i="1" s="1"/>
  <c r="I188" i="1"/>
  <c r="J188" i="1" s="1"/>
  <c r="K188" i="1" s="1"/>
  <c r="L188" i="1" s="1"/>
  <c r="I184" i="1"/>
  <c r="J184" i="1" s="1"/>
  <c r="K184" i="1" s="1"/>
  <c r="L184" i="1" s="1"/>
  <c r="I186" i="1"/>
  <c r="J186" i="1" s="1"/>
  <c r="K186" i="1" s="1"/>
  <c r="L186" i="1" s="1"/>
  <c r="I183" i="1"/>
  <c r="J183" i="1" s="1"/>
  <c r="K183" i="1" s="1"/>
  <c r="L183" i="1" s="1"/>
  <c r="I182" i="1"/>
  <c r="J182" i="1" s="1"/>
  <c r="K182" i="1" s="1"/>
  <c r="L182" i="1" s="1"/>
  <c r="I185" i="1"/>
  <c r="J185" i="1" s="1"/>
  <c r="K185" i="1" s="1"/>
  <c r="L185" i="1" s="1"/>
  <c r="I189" i="1"/>
  <c r="J189" i="1" s="1"/>
  <c r="K189" i="1" s="1"/>
  <c r="L189" i="1" s="1"/>
  <c r="I197" i="1"/>
  <c r="J197" i="1" s="1"/>
  <c r="K197" i="1" s="1"/>
  <c r="L197" i="1" s="1"/>
  <c r="I192" i="1"/>
  <c r="J192" i="1" s="1"/>
  <c r="K192" i="1" s="1"/>
  <c r="L192" i="1" s="1"/>
  <c r="I201" i="1"/>
  <c r="J201" i="1" s="1"/>
  <c r="K201" i="1" s="1"/>
  <c r="L201" i="1" s="1"/>
  <c r="I193" i="1"/>
  <c r="J193" i="1" s="1"/>
  <c r="K193" i="1" s="1"/>
  <c r="L193" i="1" s="1"/>
  <c r="I199" i="1"/>
  <c r="J199" i="1" s="1"/>
  <c r="K199" i="1" s="1"/>
  <c r="L199" i="1" s="1"/>
  <c r="I191" i="1"/>
  <c r="J191" i="1" s="1"/>
  <c r="K191" i="1" s="1"/>
  <c r="L191" i="1" s="1"/>
  <c r="I198" i="1"/>
  <c r="J198" i="1" s="1"/>
  <c r="K198" i="1" s="1"/>
  <c r="L198" i="1" s="1"/>
  <c r="I196" i="1"/>
  <c r="J196" i="1" s="1"/>
  <c r="K196" i="1" s="1"/>
  <c r="L196" i="1" s="1"/>
  <c r="I190" i="1"/>
  <c r="J190" i="1" s="1"/>
  <c r="K190" i="1" s="1"/>
  <c r="L190" i="1" s="1"/>
  <c r="I195" i="1"/>
  <c r="J195" i="1" s="1"/>
  <c r="K195" i="1" s="1"/>
  <c r="L195" i="1" s="1"/>
  <c r="I194" i="1"/>
  <c r="J194" i="1" s="1"/>
  <c r="K194" i="1" s="1"/>
  <c r="L194" i="1" s="1"/>
  <c r="I202" i="1"/>
  <c r="J202" i="1" s="1"/>
  <c r="K202" i="1" s="1"/>
  <c r="L202" i="1" s="1"/>
  <c r="I200" i="1"/>
  <c r="J200" i="1" s="1"/>
  <c r="K200" i="1" s="1"/>
  <c r="L200" i="1" s="1"/>
  <c r="I207" i="1"/>
  <c r="J207" i="1" s="1"/>
  <c r="K207" i="1" s="1"/>
  <c r="L207" i="1" s="1"/>
  <c r="I208" i="1"/>
  <c r="J208" i="1" s="1"/>
  <c r="K208" i="1" s="1"/>
  <c r="L208" i="1" s="1"/>
  <c r="I210" i="1"/>
  <c r="J210" i="1" s="1"/>
  <c r="K210" i="1" s="1"/>
  <c r="L210" i="1" s="1"/>
  <c r="I205" i="1"/>
  <c r="J205" i="1" s="1"/>
  <c r="K205" i="1" s="1"/>
  <c r="L205" i="1" s="1"/>
  <c r="I209" i="1"/>
  <c r="J209" i="1" s="1"/>
  <c r="K209" i="1" s="1"/>
  <c r="L209" i="1" s="1"/>
  <c r="I203" i="1"/>
  <c r="J203" i="1" s="1"/>
  <c r="K203" i="1" s="1"/>
  <c r="L203" i="1" s="1"/>
  <c r="I204" i="1"/>
  <c r="J204" i="1" s="1"/>
  <c r="K204" i="1" s="1"/>
  <c r="L204" i="1" s="1"/>
  <c r="I206" i="1"/>
  <c r="J206" i="1" s="1"/>
  <c r="K206" i="1" s="1"/>
  <c r="L206" i="1" s="1"/>
  <c r="I213" i="1"/>
  <c r="J213" i="1" s="1"/>
  <c r="K213" i="1" s="1"/>
  <c r="L213" i="1" s="1"/>
  <c r="I211" i="1"/>
  <c r="J211" i="1" s="1"/>
  <c r="K211" i="1" s="1"/>
  <c r="L211" i="1" s="1"/>
  <c r="I214" i="1"/>
  <c r="J214" i="1" s="1"/>
  <c r="K214" i="1" s="1"/>
  <c r="L214" i="1" s="1"/>
  <c r="I212" i="1"/>
  <c r="J212" i="1" s="1"/>
  <c r="K212" i="1" s="1"/>
  <c r="L212" i="1" s="1"/>
  <c r="I216" i="1"/>
  <c r="J216" i="1" s="1"/>
  <c r="K216" i="1" s="1"/>
  <c r="L216" i="1" s="1"/>
  <c r="I215" i="1"/>
  <c r="J215" i="1" s="1"/>
  <c r="K215" i="1" s="1"/>
  <c r="L215" i="1" s="1"/>
  <c r="I217" i="1"/>
  <c r="J217" i="1" s="1"/>
  <c r="K217" i="1" s="1"/>
  <c r="L217" i="1" s="1"/>
  <c r="I218" i="1"/>
  <c r="J218" i="1" s="1"/>
  <c r="K218" i="1" s="1"/>
  <c r="L218" i="1" s="1"/>
  <c r="I222" i="1"/>
  <c r="J222" i="1" s="1"/>
  <c r="K222" i="1" s="1"/>
  <c r="L222" i="1" s="1"/>
  <c r="I226" i="1"/>
  <c r="J226" i="1" s="1"/>
  <c r="K226" i="1" s="1"/>
  <c r="L226" i="1" s="1"/>
  <c r="I221" i="1"/>
  <c r="J221" i="1" s="1"/>
  <c r="K221" i="1" s="1"/>
  <c r="L221" i="1" s="1"/>
  <c r="I223" i="1"/>
  <c r="J223" i="1" s="1"/>
  <c r="K223" i="1" s="1"/>
  <c r="L223" i="1" s="1"/>
  <c r="I225" i="1"/>
  <c r="J225" i="1" s="1"/>
  <c r="K225" i="1" s="1"/>
  <c r="L225" i="1" s="1"/>
  <c r="I220" i="1"/>
  <c r="J220" i="1" s="1"/>
  <c r="K220" i="1" s="1"/>
  <c r="L220" i="1" s="1"/>
  <c r="I224" i="1"/>
  <c r="J224" i="1" s="1"/>
  <c r="K224" i="1" s="1"/>
  <c r="L224" i="1" s="1"/>
  <c r="I219" i="1"/>
  <c r="J219" i="1" s="1"/>
  <c r="K219" i="1" s="1"/>
  <c r="L219" i="1" s="1"/>
  <c r="I228" i="1"/>
  <c r="J228" i="1" s="1"/>
  <c r="K228" i="1" s="1"/>
  <c r="L228" i="1" s="1"/>
  <c r="I227" i="1"/>
  <c r="J227" i="1" s="1"/>
  <c r="K227" i="1" s="1"/>
  <c r="L227" i="1" s="1"/>
  <c r="I230" i="1"/>
  <c r="J230" i="1" s="1"/>
  <c r="K230" i="1" s="1"/>
  <c r="L230" i="1" s="1"/>
  <c r="I229" i="1"/>
  <c r="J229" i="1" s="1"/>
  <c r="K229" i="1" s="1"/>
  <c r="L229" i="1" s="1"/>
  <c r="I231" i="1"/>
  <c r="J231" i="1" s="1"/>
  <c r="K231" i="1" s="1"/>
  <c r="L231" i="1" s="1"/>
  <c r="I233" i="1"/>
  <c r="J233" i="1" s="1"/>
  <c r="K233" i="1" s="1"/>
  <c r="L233" i="1" s="1"/>
  <c r="I238" i="1"/>
  <c r="J238" i="1" s="1"/>
  <c r="K238" i="1" s="1"/>
  <c r="L238" i="1" s="1"/>
  <c r="I234" i="1"/>
  <c r="J234" i="1" s="1"/>
  <c r="K234" i="1" s="1"/>
  <c r="L234" i="1" s="1"/>
  <c r="I239" i="1"/>
  <c r="J239" i="1" s="1"/>
  <c r="K239" i="1" s="1"/>
  <c r="L239" i="1" s="1"/>
  <c r="I241" i="1"/>
  <c r="J241" i="1" s="1"/>
  <c r="K241" i="1" s="1"/>
  <c r="L241" i="1" s="1"/>
  <c r="I240" i="1"/>
  <c r="J240" i="1" s="1"/>
  <c r="K240" i="1" s="1"/>
  <c r="L240" i="1" s="1"/>
  <c r="I236" i="1"/>
  <c r="J236" i="1" s="1"/>
  <c r="K236" i="1" s="1"/>
  <c r="L236" i="1" s="1"/>
  <c r="I242" i="1"/>
  <c r="J242" i="1" s="1"/>
  <c r="K242" i="1" s="1"/>
  <c r="L242" i="1" s="1"/>
  <c r="I235" i="1"/>
  <c r="J235" i="1" s="1"/>
  <c r="K235" i="1" s="1"/>
  <c r="L235" i="1" s="1"/>
  <c r="I232" i="1"/>
  <c r="J232" i="1" s="1"/>
  <c r="K232" i="1" s="1"/>
  <c r="L232" i="1" s="1"/>
  <c r="I237" i="1"/>
  <c r="J237" i="1" s="1"/>
  <c r="K237" i="1" s="1"/>
  <c r="L237" i="1" s="1"/>
  <c r="I251" i="1"/>
  <c r="J251" i="1" s="1"/>
  <c r="K251" i="1" s="1"/>
  <c r="L251" i="1" s="1"/>
  <c r="I248" i="1"/>
  <c r="J248" i="1" s="1"/>
  <c r="K248" i="1" s="1"/>
  <c r="L248" i="1" s="1"/>
  <c r="I245" i="1"/>
  <c r="J245" i="1" s="1"/>
  <c r="K245" i="1" s="1"/>
  <c r="L245" i="1" s="1"/>
  <c r="I252" i="1"/>
  <c r="J252" i="1" s="1"/>
  <c r="K252" i="1" s="1"/>
  <c r="L252" i="1" s="1"/>
  <c r="I244" i="1"/>
  <c r="J244" i="1" s="1"/>
  <c r="K244" i="1" s="1"/>
  <c r="L244" i="1" s="1"/>
  <c r="I250" i="1"/>
  <c r="J250" i="1" s="1"/>
  <c r="K250" i="1" s="1"/>
  <c r="L250" i="1" s="1"/>
  <c r="I253" i="1"/>
  <c r="J253" i="1" s="1"/>
  <c r="K253" i="1" s="1"/>
  <c r="L253" i="1" s="1"/>
  <c r="I243" i="1"/>
  <c r="J243" i="1" s="1"/>
  <c r="K243" i="1" s="1"/>
  <c r="L243" i="1" s="1"/>
  <c r="I249" i="1"/>
  <c r="J249" i="1" s="1"/>
  <c r="K249" i="1" s="1"/>
  <c r="L249" i="1" s="1"/>
  <c r="M247" i="1" l="1"/>
  <c r="N247" i="1" s="1"/>
  <c r="O247" i="1" s="1"/>
  <c r="M254" i="1"/>
  <c r="N254" i="1" s="1"/>
  <c r="O254" i="1" s="1"/>
  <c r="M246" i="1"/>
  <c r="N246" i="1" s="1"/>
  <c r="O246" i="1" s="1"/>
  <c r="H305" i="1"/>
  <c r="P305" i="1"/>
  <c r="P295" i="1"/>
  <c r="H295" i="1"/>
  <c r="H290" i="1"/>
  <c r="P290" i="1"/>
  <c r="P247" i="1"/>
  <c r="H301" i="1"/>
  <c r="P301" i="1"/>
  <c r="H269" i="1"/>
  <c r="P269" i="1"/>
  <c r="H258" i="1"/>
  <c r="P258" i="1"/>
  <c r="H297" i="1"/>
  <c r="P297" i="1"/>
  <c r="H273" i="1"/>
  <c r="P273" i="1"/>
  <c r="H293" i="1"/>
  <c r="P293" i="1"/>
  <c r="H255" i="1"/>
  <c r="P255" i="1"/>
  <c r="H289" i="1"/>
  <c r="P289" i="1"/>
  <c r="H257" i="1"/>
  <c r="P257" i="1"/>
  <c r="H271" i="1"/>
  <c r="P271" i="1"/>
  <c r="H291" i="1"/>
  <c r="P291" i="1"/>
  <c r="H298" i="1"/>
  <c r="P298" i="1"/>
  <c r="H281" i="1"/>
  <c r="P281" i="1"/>
  <c r="H263" i="1"/>
  <c r="P263" i="1"/>
  <c r="H256" i="1"/>
  <c r="P256" i="1"/>
  <c r="H259" i="1"/>
  <c r="P259" i="1"/>
  <c r="P306" i="1"/>
  <c r="H306" i="1"/>
  <c r="H267" i="1"/>
  <c r="P267" i="1"/>
  <c r="H270" i="1"/>
  <c r="P270" i="1"/>
  <c r="H304" i="1"/>
  <c r="P304" i="1"/>
  <c r="P246" i="1"/>
  <c r="H303" i="1"/>
  <c r="P303" i="1"/>
  <c r="H264" i="1"/>
  <c r="P264" i="1"/>
  <c r="H276" i="1"/>
  <c r="P276" i="1"/>
  <c r="P310" i="1"/>
  <c r="H310" i="1"/>
  <c r="H266" i="1"/>
  <c r="P266" i="1"/>
  <c r="H265" i="1"/>
  <c r="P265" i="1"/>
  <c r="H294" i="1"/>
  <c r="P294" i="1"/>
  <c r="H296" i="1"/>
  <c r="P296" i="1"/>
  <c r="H278" i="1"/>
  <c r="P278" i="1"/>
  <c r="H268" i="1"/>
  <c r="P268" i="1"/>
  <c r="H308" i="1"/>
  <c r="P308" i="1"/>
  <c r="P254" i="1"/>
  <c r="H284" i="1"/>
  <c r="P284" i="1"/>
  <c r="H260" i="1"/>
  <c r="P260" i="1"/>
  <c r="H280" i="1"/>
  <c r="P280" i="1"/>
  <c r="H300" i="1"/>
  <c r="P300" i="1"/>
  <c r="H262" i="1"/>
  <c r="P262" i="1"/>
  <c r="H287" i="1"/>
  <c r="P287" i="1"/>
  <c r="H286" i="1"/>
  <c r="P286" i="1"/>
  <c r="H288" i="1"/>
  <c r="P288" i="1"/>
  <c r="H282" i="1"/>
  <c r="P282" i="1"/>
  <c r="P302" i="1"/>
  <c r="H302" i="1"/>
  <c r="H299" i="1"/>
  <c r="P299" i="1"/>
  <c r="H277" i="1"/>
  <c r="P277" i="1"/>
  <c r="P307" i="1"/>
  <c r="H307" i="1"/>
  <c r="H261" i="1"/>
  <c r="P261" i="1"/>
  <c r="H272" i="1"/>
  <c r="P272" i="1"/>
  <c r="H285" i="1"/>
  <c r="P285" i="1"/>
  <c r="P292" i="1"/>
  <c r="H292" i="1"/>
  <c r="H275" i="1"/>
  <c r="P275" i="1"/>
  <c r="H279" i="1"/>
  <c r="P279" i="1"/>
  <c r="H283" i="1"/>
  <c r="P283" i="1"/>
  <c r="H274" i="1"/>
  <c r="P274" i="1"/>
  <c r="P309" i="1"/>
  <c r="H309" i="1"/>
  <c r="M214" i="1"/>
  <c r="N214" i="1" s="1"/>
  <c r="O214" i="1" s="1"/>
  <c r="M210" i="1"/>
  <c r="N210" i="1" s="1"/>
  <c r="O210" i="1" s="1"/>
  <c r="M218" i="1"/>
  <c r="N218" i="1" s="1"/>
  <c r="O218" i="1" s="1"/>
  <c r="M184" i="1"/>
  <c r="N184" i="1" s="1"/>
  <c r="O184" i="1" s="1"/>
  <c r="M192" i="1"/>
  <c r="N192" i="1" s="1"/>
  <c r="O192" i="1" s="1"/>
  <c r="M186" i="1"/>
  <c r="N186" i="1" s="1"/>
  <c r="O186" i="1" s="1"/>
  <c r="M201" i="1"/>
  <c r="N201" i="1" s="1"/>
  <c r="O201" i="1" s="1"/>
  <c r="M183" i="1"/>
  <c r="N183" i="1" s="1"/>
  <c r="O183" i="1" s="1"/>
  <c r="M182" i="1"/>
  <c r="N182" i="1" s="1"/>
  <c r="O182" i="1" s="1"/>
  <c r="M185" i="1"/>
  <c r="N185" i="1" s="1"/>
  <c r="O185" i="1" s="1"/>
  <c r="M181" i="1"/>
  <c r="N181" i="1" s="1"/>
  <c r="O181" i="1" s="1"/>
  <c r="M189" i="1"/>
  <c r="N189" i="1" s="1"/>
  <c r="O189" i="1" s="1"/>
  <c r="M188" i="1"/>
  <c r="N188" i="1" s="1"/>
  <c r="O188" i="1" s="1"/>
  <c r="M197" i="1"/>
  <c r="N197" i="1" s="1"/>
  <c r="O197" i="1" s="1"/>
  <c r="M187" i="1"/>
  <c r="N187" i="1" s="1"/>
  <c r="O187" i="1" s="1"/>
  <c r="M253" i="1"/>
  <c r="N253" i="1" s="1"/>
  <c r="O253" i="1" s="1"/>
  <c r="M237" i="1"/>
  <c r="N237" i="1" s="1"/>
  <c r="O237" i="1" s="1"/>
  <c r="M239" i="1"/>
  <c r="N239" i="1" s="1"/>
  <c r="O239" i="1" s="1"/>
  <c r="M241" i="1"/>
  <c r="N241" i="1" s="1"/>
  <c r="O241" i="1" s="1"/>
  <c r="M228" i="1"/>
  <c r="N228" i="1" s="1"/>
  <c r="O228" i="1" s="1"/>
  <c r="M229" i="1"/>
  <c r="N229" i="1" s="1"/>
  <c r="O229" i="1" s="1"/>
  <c r="M220" i="1"/>
  <c r="N220" i="1" s="1"/>
  <c r="O220" i="1" s="1"/>
  <c r="M224" i="1"/>
  <c r="N224" i="1" s="1"/>
  <c r="O224" i="1" s="1"/>
  <c r="M227" i="1"/>
  <c r="N227" i="1" s="1"/>
  <c r="O227" i="1" s="1"/>
  <c r="M223" i="1"/>
  <c r="N223" i="1" s="1"/>
  <c r="O223" i="1" s="1"/>
  <c r="M225" i="1"/>
  <c r="N225" i="1" s="1"/>
  <c r="O225" i="1" s="1"/>
  <c r="M219" i="1"/>
  <c r="N219" i="1" s="1"/>
  <c r="O219" i="1" s="1"/>
  <c r="M230" i="1"/>
  <c r="N230" i="1" s="1"/>
  <c r="O230" i="1" s="1"/>
  <c r="M251" i="1"/>
  <c r="N251" i="1" s="1"/>
  <c r="O251" i="1" s="1"/>
  <c r="M243" i="1"/>
  <c r="N243" i="1" s="1"/>
  <c r="O243" i="1" s="1"/>
  <c r="M248" i="1"/>
  <c r="N248" i="1" s="1"/>
  <c r="O248" i="1" s="1"/>
  <c r="M244" i="1"/>
  <c r="N244" i="1" s="1"/>
  <c r="O244" i="1" s="1"/>
  <c r="M249" i="1"/>
  <c r="N249" i="1" s="1"/>
  <c r="O249" i="1" s="1"/>
  <c r="M245" i="1"/>
  <c r="N245" i="1" s="1"/>
  <c r="O245" i="1" s="1"/>
  <c r="M250" i="1"/>
  <c r="N250" i="1" s="1"/>
  <c r="O250" i="1" s="1"/>
  <c r="M252" i="1"/>
  <c r="N252" i="1" s="1"/>
  <c r="O252" i="1" s="1"/>
  <c r="M235" i="1"/>
  <c r="N235" i="1" s="1"/>
  <c r="O235" i="1" s="1"/>
  <c r="M240" i="1"/>
  <c r="N240" i="1" s="1"/>
  <c r="O240" i="1" s="1"/>
  <c r="M232" i="1"/>
  <c r="N232" i="1" s="1"/>
  <c r="O232" i="1" s="1"/>
  <c r="M231" i="1"/>
  <c r="N231" i="1" s="1"/>
  <c r="O231" i="1" s="1"/>
  <c r="M242" i="1"/>
  <c r="N242" i="1" s="1"/>
  <c r="O242" i="1" s="1"/>
  <c r="M236" i="1"/>
  <c r="N236" i="1" s="1"/>
  <c r="O236" i="1" s="1"/>
  <c r="M234" i="1"/>
  <c r="N234" i="1" s="1"/>
  <c r="O234" i="1" s="1"/>
  <c r="M238" i="1"/>
  <c r="N238" i="1" s="1"/>
  <c r="O238" i="1" s="1"/>
  <c r="M233" i="1"/>
  <c r="N233" i="1" s="1"/>
  <c r="O233" i="1" s="1"/>
  <c r="M212" i="1"/>
  <c r="N212" i="1" s="1"/>
  <c r="O212" i="1" s="1"/>
  <c r="M216" i="1"/>
  <c r="N216" i="1" s="1"/>
  <c r="O216" i="1" s="1"/>
  <c r="M226" i="1"/>
  <c r="N226" i="1" s="1"/>
  <c r="O226" i="1" s="1"/>
  <c r="M215" i="1"/>
  <c r="N215" i="1" s="1"/>
  <c r="O215" i="1" s="1"/>
  <c r="M221" i="1"/>
  <c r="N221" i="1" s="1"/>
  <c r="O221" i="1" s="1"/>
  <c r="M217" i="1"/>
  <c r="N217" i="1" s="1"/>
  <c r="O217" i="1" s="1"/>
  <c r="M222" i="1"/>
  <c r="N222" i="1" s="1"/>
  <c r="O222" i="1" s="1"/>
  <c r="M196" i="1"/>
  <c r="N196" i="1" s="1"/>
  <c r="O196" i="1" s="1"/>
  <c r="M178" i="1"/>
  <c r="N178" i="1" s="1"/>
  <c r="O178" i="1" s="1"/>
  <c r="M179" i="1"/>
  <c r="N179" i="1" s="1"/>
  <c r="O179" i="1" s="1"/>
  <c r="M174" i="1"/>
  <c r="N174" i="1" s="1"/>
  <c r="O174" i="1" s="1"/>
  <c r="M209" i="1"/>
  <c r="N209" i="1" s="1"/>
  <c r="O209" i="1" s="1"/>
  <c r="M203" i="1"/>
  <c r="N203" i="1" s="1"/>
  <c r="O203" i="1" s="1"/>
  <c r="M204" i="1"/>
  <c r="N204" i="1" s="1"/>
  <c r="O204" i="1" s="1"/>
  <c r="M206" i="1"/>
  <c r="N206" i="1" s="1"/>
  <c r="O206" i="1" s="1"/>
  <c r="M207" i="1"/>
  <c r="N207" i="1" s="1"/>
  <c r="O207" i="1" s="1"/>
  <c r="M213" i="1"/>
  <c r="N213" i="1" s="1"/>
  <c r="O213" i="1" s="1"/>
  <c r="M208" i="1"/>
  <c r="N208" i="1" s="1"/>
  <c r="O208" i="1" s="1"/>
  <c r="M211" i="1"/>
  <c r="N211" i="1" s="1"/>
  <c r="O211" i="1" s="1"/>
  <c r="M205" i="1"/>
  <c r="N205" i="1" s="1"/>
  <c r="O205" i="1" s="1"/>
  <c r="M195" i="1"/>
  <c r="N195" i="1" s="1"/>
  <c r="O195" i="1" s="1"/>
  <c r="M194" i="1"/>
  <c r="N194" i="1" s="1"/>
  <c r="O194" i="1" s="1"/>
  <c r="M193" i="1"/>
  <c r="N193" i="1" s="1"/>
  <c r="O193" i="1" s="1"/>
  <c r="M202" i="1"/>
  <c r="N202" i="1" s="1"/>
  <c r="O202" i="1" s="1"/>
  <c r="M199" i="1"/>
  <c r="N199" i="1" s="1"/>
  <c r="O199" i="1" s="1"/>
  <c r="M200" i="1"/>
  <c r="N200" i="1" s="1"/>
  <c r="O200" i="1" s="1"/>
  <c r="M191" i="1"/>
  <c r="N191" i="1" s="1"/>
  <c r="O191" i="1" s="1"/>
  <c r="M198" i="1"/>
  <c r="N198" i="1" s="1"/>
  <c r="O198" i="1" s="1"/>
  <c r="M190" i="1"/>
  <c r="N190" i="1" s="1"/>
  <c r="O190" i="1" s="1"/>
  <c r="I103" i="1"/>
  <c r="J103" i="1" s="1"/>
  <c r="K103" i="1" s="1"/>
  <c r="L103" i="1" s="1"/>
  <c r="I107" i="1"/>
  <c r="J107" i="1" s="1"/>
  <c r="K107" i="1" s="1"/>
  <c r="L107" i="1" s="1"/>
  <c r="I115" i="1"/>
  <c r="J115" i="1" s="1"/>
  <c r="K115" i="1" s="1"/>
  <c r="L115" i="1" s="1"/>
  <c r="I114" i="1"/>
  <c r="J114" i="1" s="1"/>
  <c r="K114" i="1" s="1"/>
  <c r="L114" i="1" s="1"/>
  <c r="I113" i="1"/>
  <c r="J113" i="1" s="1"/>
  <c r="K113" i="1" s="1"/>
  <c r="L113" i="1" s="1"/>
  <c r="I118" i="1"/>
  <c r="J118" i="1" s="1"/>
  <c r="K118" i="1" s="1"/>
  <c r="L118" i="1" s="1"/>
  <c r="I117" i="1"/>
  <c r="J117" i="1" s="1"/>
  <c r="K117" i="1" s="1"/>
  <c r="L117" i="1" s="1"/>
  <c r="I116" i="1"/>
  <c r="J116" i="1" s="1"/>
  <c r="K116" i="1" s="1"/>
  <c r="L116" i="1" s="1"/>
  <c r="I121" i="1"/>
  <c r="J121" i="1" s="1"/>
  <c r="K121" i="1" s="1"/>
  <c r="L121" i="1" s="1"/>
  <c r="I119" i="1"/>
  <c r="J119" i="1" s="1"/>
  <c r="K119" i="1" s="1"/>
  <c r="L119" i="1" s="1"/>
  <c r="I125" i="1"/>
  <c r="J125" i="1" s="1"/>
  <c r="K125" i="1" s="1"/>
  <c r="L125" i="1" s="1"/>
  <c r="I124" i="1"/>
  <c r="J124" i="1" s="1"/>
  <c r="K124" i="1" s="1"/>
  <c r="L124" i="1" s="1"/>
  <c r="I126" i="1"/>
  <c r="J126" i="1" s="1"/>
  <c r="K126" i="1" s="1"/>
  <c r="L126" i="1" s="1"/>
  <c r="I120" i="1"/>
  <c r="J120" i="1" s="1"/>
  <c r="K120" i="1" s="1"/>
  <c r="L120" i="1" s="1"/>
  <c r="I127" i="1"/>
  <c r="J127" i="1" s="1"/>
  <c r="K127" i="1" s="1"/>
  <c r="L127" i="1" s="1"/>
  <c r="I123" i="1"/>
  <c r="J123" i="1" s="1"/>
  <c r="K123" i="1" s="1"/>
  <c r="L123" i="1" s="1"/>
  <c r="I128" i="1"/>
  <c r="J128" i="1" s="1"/>
  <c r="K128" i="1" s="1"/>
  <c r="L128" i="1" s="1"/>
  <c r="I122" i="1"/>
  <c r="J122" i="1" s="1"/>
  <c r="K122" i="1" s="1"/>
  <c r="L122" i="1" s="1"/>
  <c r="I134" i="1"/>
  <c r="J134" i="1" s="1"/>
  <c r="K134" i="1" s="1"/>
  <c r="L134" i="1" s="1"/>
  <c r="I135" i="1"/>
  <c r="J135" i="1" s="1"/>
  <c r="K135" i="1" s="1"/>
  <c r="L135" i="1" s="1"/>
  <c r="I131" i="1"/>
  <c r="J131" i="1" s="1"/>
  <c r="K131" i="1" s="1"/>
  <c r="L131" i="1" s="1"/>
  <c r="I129" i="1"/>
  <c r="J129" i="1" s="1"/>
  <c r="K129" i="1" s="1"/>
  <c r="L129" i="1" s="1"/>
  <c r="I132" i="1"/>
  <c r="J132" i="1" s="1"/>
  <c r="K132" i="1" s="1"/>
  <c r="L132" i="1" s="1"/>
  <c r="I137" i="1"/>
  <c r="J137" i="1" s="1"/>
  <c r="K137" i="1" s="1"/>
  <c r="L137" i="1" s="1"/>
  <c r="I133" i="1"/>
  <c r="J133" i="1" s="1"/>
  <c r="K133" i="1" s="1"/>
  <c r="L133" i="1" s="1"/>
  <c r="I138" i="1"/>
  <c r="J138" i="1" s="1"/>
  <c r="K138" i="1" s="1"/>
  <c r="L138" i="1" s="1"/>
  <c r="I130" i="1"/>
  <c r="J130" i="1" s="1"/>
  <c r="K130" i="1" s="1"/>
  <c r="L130" i="1" s="1"/>
  <c r="I140" i="1"/>
  <c r="J140" i="1" s="1"/>
  <c r="K140" i="1" s="1"/>
  <c r="L140" i="1" s="1"/>
  <c r="I139" i="1"/>
  <c r="J139" i="1" s="1"/>
  <c r="K139" i="1" s="1"/>
  <c r="L139" i="1" s="1"/>
  <c r="I136" i="1"/>
  <c r="J136" i="1" s="1"/>
  <c r="K136" i="1" s="1"/>
  <c r="L136" i="1" s="1"/>
  <c r="I141" i="1"/>
  <c r="J141" i="1" s="1"/>
  <c r="K141" i="1" s="1"/>
  <c r="L141" i="1" s="1"/>
  <c r="I143" i="1"/>
  <c r="J143" i="1" s="1"/>
  <c r="K143" i="1" s="1"/>
  <c r="L143" i="1" s="1"/>
  <c r="I146" i="1"/>
  <c r="J146" i="1" s="1"/>
  <c r="K146" i="1" s="1"/>
  <c r="L146" i="1" s="1"/>
  <c r="I142" i="1"/>
  <c r="J142" i="1" s="1"/>
  <c r="K142" i="1" s="1"/>
  <c r="L142" i="1" s="1"/>
  <c r="I144" i="1"/>
  <c r="J144" i="1" s="1"/>
  <c r="K144" i="1" s="1"/>
  <c r="L144" i="1" s="1"/>
  <c r="I145" i="1"/>
  <c r="J145" i="1" s="1"/>
  <c r="K145" i="1" s="1"/>
  <c r="L145" i="1" s="1"/>
  <c r="I147" i="1"/>
  <c r="J147" i="1" s="1"/>
  <c r="K147" i="1" s="1"/>
  <c r="L147" i="1" s="1"/>
  <c r="I154" i="1"/>
  <c r="J154" i="1" s="1"/>
  <c r="K154" i="1" s="1"/>
  <c r="L154" i="1" s="1"/>
  <c r="I157" i="1"/>
  <c r="J157" i="1" s="1"/>
  <c r="K157" i="1" s="1"/>
  <c r="L157" i="1" s="1"/>
  <c r="I156" i="1"/>
  <c r="J156" i="1" s="1"/>
  <c r="K156" i="1" s="1"/>
  <c r="L156" i="1" s="1"/>
  <c r="I149" i="1"/>
  <c r="J149" i="1" s="1"/>
  <c r="K149" i="1" s="1"/>
  <c r="L149" i="1" s="1"/>
  <c r="I151" i="1"/>
  <c r="J151" i="1" s="1"/>
  <c r="K151" i="1" s="1"/>
  <c r="L151" i="1" s="1"/>
  <c r="I152" i="1"/>
  <c r="J152" i="1" s="1"/>
  <c r="K152" i="1" s="1"/>
  <c r="L152" i="1" s="1"/>
  <c r="I153" i="1"/>
  <c r="J153" i="1" s="1"/>
  <c r="K153" i="1" s="1"/>
  <c r="L153" i="1" s="1"/>
  <c r="I150" i="1"/>
  <c r="J150" i="1" s="1"/>
  <c r="K150" i="1" s="1"/>
  <c r="L150" i="1" s="1"/>
  <c r="I148" i="1"/>
  <c r="J148" i="1" s="1"/>
  <c r="K148" i="1" s="1"/>
  <c r="L148" i="1" s="1"/>
  <c r="I155" i="1"/>
  <c r="J155" i="1" s="1"/>
  <c r="K155" i="1" s="1"/>
  <c r="L155" i="1" s="1"/>
  <c r="I159" i="1"/>
  <c r="J159" i="1" s="1"/>
  <c r="K159" i="1" s="1"/>
  <c r="L159" i="1" s="1"/>
  <c r="I158" i="1"/>
  <c r="J158" i="1" s="1"/>
  <c r="K158" i="1" s="1"/>
  <c r="L158" i="1" s="1"/>
  <c r="I169" i="1"/>
  <c r="J169" i="1" s="1"/>
  <c r="K169" i="1" s="1"/>
  <c r="L169" i="1" s="1"/>
  <c r="I160" i="1"/>
  <c r="J160" i="1" s="1"/>
  <c r="K160" i="1" s="1"/>
  <c r="L160" i="1" s="1"/>
  <c r="I164" i="1"/>
  <c r="J164" i="1" s="1"/>
  <c r="K164" i="1" s="1"/>
  <c r="L164" i="1" s="1"/>
  <c r="I167" i="1"/>
  <c r="J167" i="1" s="1"/>
  <c r="K167" i="1" s="1"/>
  <c r="L167" i="1" s="1"/>
  <c r="I166" i="1"/>
  <c r="J166" i="1" s="1"/>
  <c r="K166" i="1" s="1"/>
  <c r="L166" i="1" s="1"/>
  <c r="I168" i="1"/>
  <c r="J168" i="1" s="1"/>
  <c r="K168" i="1" s="1"/>
  <c r="L168" i="1" s="1"/>
  <c r="I170" i="1"/>
  <c r="J170" i="1" s="1"/>
  <c r="K170" i="1" s="1"/>
  <c r="L170" i="1" s="1"/>
  <c r="I162" i="1"/>
  <c r="J162" i="1" s="1"/>
  <c r="K162" i="1" s="1"/>
  <c r="L162" i="1" s="1"/>
  <c r="I163" i="1"/>
  <c r="J163" i="1" s="1"/>
  <c r="K163" i="1" s="1"/>
  <c r="L163" i="1" s="1"/>
  <c r="I165" i="1"/>
  <c r="J165" i="1" s="1"/>
  <c r="K165" i="1" s="1"/>
  <c r="L165" i="1" s="1"/>
  <c r="M112" i="1" l="1"/>
  <c r="N112" i="1" s="1"/>
  <c r="O112" i="1" s="1"/>
  <c r="H254" i="1"/>
  <c r="H246" i="1"/>
  <c r="Q285" i="1"/>
  <c r="R285" i="1" s="1"/>
  <c r="S285" i="1" s="1"/>
  <c r="Q310" i="1"/>
  <c r="R310" i="1" s="1"/>
  <c r="S310" i="1" s="1"/>
  <c r="Q264" i="1"/>
  <c r="R264" i="1" s="1"/>
  <c r="S264" i="1" s="1"/>
  <c r="Q267" i="1"/>
  <c r="R267" i="1" s="1"/>
  <c r="S267" i="1" s="1"/>
  <c r="Q259" i="1"/>
  <c r="R259" i="1" s="1"/>
  <c r="S259" i="1" s="1"/>
  <c r="Q281" i="1"/>
  <c r="R281" i="1" s="1"/>
  <c r="S281" i="1" s="1"/>
  <c r="Q301" i="1"/>
  <c r="R301" i="1" s="1"/>
  <c r="S301" i="1" s="1"/>
  <c r="Q309" i="1"/>
  <c r="R309" i="1" s="1"/>
  <c r="S309" i="1" s="1"/>
  <c r="Q307" i="1"/>
  <c r="R307" i="1" s="1"/>
  <c r="S307" i="1" s="1"/>
  <c r="Q262" i="1"/>
  <c r="R262" i="1" s="1"/>
  <c r="S262" i="1" s="1"/>
  <c r="Q284" i="1"/>
  <c r="R284" i="1" s="1"/>
  <c r="S284" i="1" s="1"/>
  <c r="Q268" i="1"/>
  <c r="R268" i="1" s="1"/>
  <c r="S268" i="1" s="1"/>
  <c r="Q294" i="1"/>
  <c r="R294" i="1" s="1"/>
  <c r="S294" i="1" s="1"/>
  <c r="Q276" i="1"/>
  <c r="R276" i="1" s="1"/>
  <c r="S276" i="1" s="1"/>
  <c r="Q274" i="1"/>
  <c r="R274" i="1" s="1"/>
  <c r="S274" i="1" s="1"/>
  <c r="Q283" i="1"/>
  <c r="R283" i="1" s="1"/>
  <c r="S283" i="1" s="1"/>
  <c r="Q272" i="1"/>
  <c r="R272" i="1" s="1"/>
  <c r="S272" i="1" s="1"/>
  <c r="Q277" i="1"/>
  <c r="R277" i="1" s="1"/>
  <c r="S277" i="1" s="1"/>
  <c r="Q256" i="1"/>
  <c r="R256" i="1" s="1"/>
  <c r="S256" i="1" s="1"/>
  <c r="Q291" i="1"/>
  <c r="R291" i="1" s="1"/>
  <c r="S291" i="1" s="1"/>
  <c r="Q293" i="1"/>
  <c r="R293" i="1" s="1"/>
  <c r="S293" i="1" s="1"/>
  <c r="Q297" i="1"/>
  <c r="R297" i="1" s="1"/>
  <c r="S297" i="1" s="1"/>
  <c r="Q269" i="1"/>
  <c r="R269" i="1" s="1"/>
  <c r="S269" i="1" s="1"/>
  <c r="Q279" i="1"/>
  <c r="R279" i="1" s="1"/>
  <c r="S279" i="1" s="1"/>
  <c r="Q299" i="1"/>
  <c r="R299" i="1" s="1"/>
  <c r="S299" i="1" s="1"/>
  <c r="Q288" i="1"/>
  <c r="R288" i="1" s="1"/>
  <c r="S288" i="1" s="1"/>
  <c r="Q300" i="1"/>
  <c r="R300" i="1" s="1"/>
  <c r="S300" i="1" s="1"/>
  <c r="Q278" i="1"/>
  <c r="R278" i="1" s="1"/>
  <c r="S278" i="1" s="1"/>
  <c r="Q265" i="1"/>
  <c r="R265" i="1" s="1"/>
  <c r="S265" i="1" s="1"/>
  <c r="H247" i="1"/>
  <c r="Q295" i="1"/>
  <c r="R295" i="1" s="1"/>
  <c r="S295" i="1" s="1"/>
  <c r="Q303" i="1"/>
  <c r="R303" i="1" s="1"/>
  <c r="S303" i="1" s="1"/>
  <c r="Q304" i="1"/>
  <c r="R304" i="1" s="1"/>
  <c r="S304" i="1" s="1"/>
  <c r="Q263" i="1"/>
  <c r="R263" i="1" s="1"/>
  <c r="S263" i="1" s="1"/>
  <c r="Q257" i="1"/>
  <c r="R257" i="1" s="1"/>
  <c r="S257" i="1" s="1"/>
  <c r="Q273" i="1"/>
  <c r="R273" i="1" s="1"/>
  <c r="S273" i="1" s="1"/>
  <c r="Q258" i="1"/>
  <c r="R258" i="1" s="1"/>
  <c r="S258" i="1" s="1"/>
  <c r="Q290" i="1"/>
  <c r="R290" i="1" s="1"/>
  <c r="S290" i="1" s="1"/>
  <c r="Q261" i="1"/>
  <c r="R261" i="1" s="1"/>
  <c r="S261" i="1" s="1"/>
  <c r="Q286" i="1"/>
  <c r="R286" i="1" s="1"/>
  <c r="S286" i="1" s="1"/>
  <c r="Q280" i="1"/>
  <c r="R280" i="1" s="1"/>
  <c r="S280" i="1" s="1"/>
  <c r="Q266" i="1"/>
  <c r="R266" i="1" s="1"/>
  <c r="S266" i="1" s="1"/>
  <c r="Q306" i="1"/>
  <c r="R306" i="1" s="1"/>
  <c r="S306" i="1" s="1"/>
  <c r="Q275" i="1"/>
  <c r="R275" i="1" s="1"/>
  <c r="S275" i="1" s="1"/>
  <c r="Q302" i="1"/>
  <c r="R302" i="1" s="1"/>
  <c r="S302" i="1" s="1"/>
  <c r="Q270" i="1"/>
  <c r="R270" i="1" s="1"/>
  <c r="S270" i="1" s="1"/>
  <c r="Q298" i="1"/>
  <c r="R298" i="1" s="1"/>
  <c r="S298" i="1" s="1"/>
  <c r="Q271" i="1"/>
  <c r="R271" i="1" s="1"/>
  <c r="S271" i="1" s="1"/>
  <c r="Q289" i="1"/>
  <c r="R289" i="1" s="1"/>
  <c r="S289" i="1" s="1"/>
  <c r="Q255" i="1"/>
  <c r="R255" i="1" s="1"/>
  <c r="S255" i="1" s="1"/>
  <c r="Q305" i="1"/>
  <c r="R305" i="1" s="1"/>
  <c r="S305" i="1" s="1"/>
  <c r="Q292" i="1"/>
  <c r="R292" i="1" s="1"/>
  <c r="S292" i="1" s="1"/>
  <c r="Q282" i="1"/>
  <c r="R282" i="1" s="1"/>
  <c r="S282" i="1" s="1"/>
  <c r="Q287" i="1"/>
  <c r="R287" i="1" s="1"/>
  <c r="S287" i="1" s="1"/>
  <c r="Q260" i="1"/>
  <c r="R260" i="1" s="1"/>
  <c r="S260" i="1" s="1"/>
  <c r="Q308" i="1"/>
  <c r="R308" i="1" s="1"/>
  <c r="S308" i="1" s="1"/>
  <c r="Q296" i="1"/>
  <c r="R296" i="1" s="1"/>
  <c r="S296" i="1" s="1"/>
  <c r="M175" i="1"/>
  <c r="N175" i="1" s="1"/>
  <c r="O175" i="1" s="1"/>
  <c r="P175" i="1" s="1"/>
  <c r="M171" i="1"/>
  <c r="N171" i="1" s="1"/>
  <c r="O171" i="1" s="1"/>
  <c r="M173" i="1"/>
  <c r="N173" i="1" s="1"/>
  <c r="O173" i="1" s="1"/>
  <c r="M180" i="1"/>
  <c r="N180" i="1" s="1"/>
  <c r="O180" i="1" s="1"/>
  <c r="M177" i="1"/>
  <c r="N177" i="1" s="1"/>
  <c r="O177" i="1" s="1"/>
  <c r="P177" i="1" s="1"/>
  <c r="M161" i="1"/>
  <c r="N161" i="1" s="1"/>
  <c r="O161" i="1" s="1"/>
  <c r="P161" i="1" s="1"/>
  <c r="M172" i="1"/>
  <c r="N172" i="1" s="1"/>
  <c r="O172" i="1" s="1"/>
  <c r="M176" i="1"/>
  <c r="N176" i="1" s="1"/>
  <c r="O176" i="1" s="1"/>
  <c r="P176" i="1" s="1"/>
  <c r="H207" i="1"/>
  <c r="P207" i="1"/>
  <c r="P240" i="1"/>
  <c r="H240" i="1"/>
  <c r="P181" i="1"/>
  <c r="P206" i="1"/>
  <c r="H206" i="1"/>
  <c r="P235" i="1"/>
  <c r="H235" i="1"/>
  <c r="P194" i="1"/>
  <c r="H194" i="1"/>
  <c r="P204" i="1"/>
  <c r="H204" i="1"/>
  <c r="P217" i="1"/>
  <c r="H217" i="1"/>
  <c r="P250" i="1"/>
  <c r="H250" i="1"/>
  <c r="P243" i="1"/>
  <c r="H243" i="1"/>
  <c r="P241" i="1"/>
  <c r="H241" i="1"/>
  <c r="H198" i="1"/>
  <c r="P198" i="1"/>
  <c r="P195" i="1"/>
  <c r="H195" i="1"/>
  <c r="P221" i="1"/>
  <c r="H221" i="1"/>
  <c r="H245" i="1"/>
  <c r="P245" i="1"/>
  <c r="P225" i="1"/>
  <c r="H225" i="1"/>
  <c r="H248" i="1"/>
  <c r="P248" i="1"/>
  <c r="P209" i="1"/>
  <c r="H209" i="1"/>
  <c r="P236" i="1"/>
  <c r="H236" i="1"/>
  <c r="H223" i="1"/>
  <c r="P223" i="1"/>
  <c r="P252" i="1"/>
  <c r="H252" i="1"/>
  <c r="P205" i="1"/>
  <c r="H205" i="1"/>
  <c r="P179" i="1"/>
  <c r="H179" i="1"/>
  <c r="P180" i="1"/>
  <c r="H233" i="1"/>
  <c r="P233" i="1"/>
  <c r="H231" i="1"/>
  <c r="P231" i="1"/>
  <c r="H227" i="1"/>
  <c r="P227" i="1"/>
  <c r="P199" i="1"/>
  <c r="H199" i="1"/>
  <c r="H208" i="1"/>
  <c r="P208" i="1"/>
  <c r="P174" i="1"/>
  <c r="P196" i="1"/>
  <c r="H196" i="1"/>
  <c r="P249" i="1"/>
  <c r="H249" i="1"/>
  <c r="H234" i="1"/>
  <c r="P234" i="1"/>
  <c r="P190" i="1"/>
  <c r="H190" i="1"/>
  <c r="H213" i="1"/>
  <c r="P213" i="1"/>
  <c r="P178" i="1"/>
  <c r="H178" i="1"/>
  <c r="H224" i="1"/>
  <c r="P224" i="1"/>
  <c r="H244" i="1"/>
  <c r="P244" i="1"/>
  <c r="P239" i="1"/>
  <c r="H239" i="1"/>
  <c r="P200" i="1"/>
  <c r="H200" i="1"/>
  <c r="H226" i="1"/>
  <c r="P226" i="1"/>
  <c r="P184" i="1"/>
  <c r="H184" i="1"/>
  <c r="H212" i="1"/>
  <c r="P212" i="1"/>
  <c r="H189" i="1"/>
  <c r="P189" i="1"/>
  <c r="P242" i="1"/>
  <c r="H242" i="1"/>
  <c r="P251" i="1"/>
  <c r="Q254" i="1" s="1"/>
  <c r="R254" i="1" s="1"/>
  <c r="S254" i="1" s="1"/>
  <c r="H251" i="1"/>
  <c r="P211" i="1"/>
  <c r="H211" i="1"/>
  <c r="P192" i="1"/>
  <c r="H192" i="1"/>
  <c r="P230" i="1"/>
  <c r="H230" i="1"/>
  <c r="P203" i="1"/>
  <c r="H203" i="1"/>
  <c r="P214" i="1"/>
  <c r="H214" i="1"/>
  <c r="H215" i="1"/>
  <c r="P215" i="1"/>
  <c r="H222" i="1"/>
  <c r="P222" i="1"/>
  <c r="H218" i="1"/>
  <c r="P218" i="1"/>
  <c r="P187" i="1"/>
  <c r="H187" i="1"/>
  <c r="P173" i="1"/>
  <c r="P193" i="1"/>
  <c r="H193" i="1"/>
  <c r="P188" i="1"/>
  <c r="H188" i="1"/>
  <c r="P228" i="1"/>
  <c r="H228" i="1"/>
  <c r="P237" i="1"/>
  <c r="H237" i="1"/>
  <c r="P171" i="1"/>
  <c r="P183" i="1"/>
  <c r="H183" i="1"/>
  <c r="P182" i="1"/>
  <c r="H182" i="1"/>
  <c r="H185" i="1"/>
  <c r="P185" i="1"/>
  <c r="H220" i="1"/>
  <c r="P220" i="1"/>
  <c r="P253" i="1"/>
  <c r="H253" i="1"/>
  <c r="P201" i="1"/>
  <c r="H201" i="1"/>
  <c r="P210" i="1"/>
  <c r="H210" i="1"/>
  <c r="H238" i="1"/>
  <c r="P238" i="1"/>
  <c r="P186" i="1"/>
  <c r="H186" i="1"/>
  <c r="H229" i="1"/>
  <c r="P229" i="1"/>
  <c r="H191" i="1"/>
  <c r="P191" i="1"/>
  <c r="P172" i="1"/>
  <c r="P202" i="1"/>
  <c r="H202" i="1"/>
  <c r="P197" i="1"/>
  <c r="H197" i="1"/>
  <c r="P216" i="1"/>
  <c r="H216" i="1"/>
  <c r="H232" i="1"/>
  <c r="P232" i="1"/>
  <c r="H219" i="1"/>
  <c r="P219" i="1"/>
  <c r="M170" i="1"/>
  <c r="N170" i="1" s="1"/>
  <c r="O170" i="1" s="1"/>
  <c r="M162" i="1"/>
  <c r="N162" i="1" s="1"/>
  <c r="O162" i="1" s="1"/>
  <c r="M168" i="1"/>
  <c r="N168" i="1" s="1"/>
  <c r="O168" i="1" s="1"/>
  <c r="M163" i="1"/>
  <c r="N163" i="1" s="1"/>
  <c r="O163" i="1" s="1"/>
  <c r="M165" i="1"/>
  <c r="N165" i="1" s="1"/>
  <c r="O165" i="1" s="1"/>
  <c r="M166" i="1"/>
  <c r="N166" i="1" s="1"/>
  <c r="O166" i="1" s="1"/>
  <c r="M152" i="1"/>
  <c r="N152" i="1" s="1"/>
  <c r="O152" i="1" s="1"/>
  <c r="M160" i="1"/>
  <c r="N160" i="1" s="1"/>
  <c r="O160" i="1" s="1"/>
  <c r="M150" i="1"/>
  <c r="N150" i="1" s="1"/>
  <c r="O150" i="1" s="1"/>
  <c r="M155" i="1"/>
  <c r="N155" i="1" s="1"/>
  <c r="O155" i="1" s="1"/>
  <c r="M164" i="1"/>
  <c r="N164" i="1" s="1"/>
  <c r="O164" i="1" s="1"/>
  <c r="M158" i="1"/>
  <c r="N158" i="1" s="1"/>
  <c r="O158" i="1" s="1"/>
  <c r="M153" i="1"/>
  <c r="N153" i="1" s="1"/>
  <c r="O153" i="1" s="1"/>
  <c r="M169" i="1"/>
  <c r="N169" i="1" s="1"/>
  <c r="O169" i="1" s="1"/>
  <c r="M167" i="1"/>
  <c r="N167" i="1" s="1"/>
  <c r="O167" i="1" s="1"/>
  <c r="M148" i="1"/>
  <c r="N148" i="1" s="1"/>
  <c r="O148" i="1" s="1"/>
  <c r="M146" i="1"/>
  <c r="N146" i="1" s="1"/>
  <c r="O146" i="1" s="1"/>
  <c r="M144" i="1"/>
  <c r="N144" i="1" s="1"/>
  <c r="O144" i="1" s="1"/>
  <c r="M143" i="1"/>
  <c r="N143" i="1" s="1"/>
  <c r="O143" i="1" s="1"/>
  <c r="M139" i="1"/>
  <c r="N139" i="1" s="1"/>
  <c r="O139" i="1" s="1"/>
  <c r="M145" i="1"/>
  <c r="N145" i="1" s="1"/>
  <c r="O145" i="1" s="1"/>
  <c r="M156" i="1"/>
  <c r="N156" i="1" s="1"/>
  <c r="O156" i="1" s="1"/>
  <c r="M154" i="1"/>
  <c r="N154" i="1" s="1"/>
  <c r="O154" i="1" s="1"/>
  <c r="M137" i="1"/>
  <c r="N137" i="1" s="1"/>
  <c r="O137" i="1" s="1"/>
  <c r="M134" i="1"/>
  <c r="N134" i="1" s="1"/>
  <c r="O134" i="1" s="1"/>
  <c r="M133" i="1"/>
  <c r="N133" i="1" s="1"/>
  <c r="O133" i="1" s="1"/>
  <c r="M151" i="1"/>
  <c r="N151" i="1" s="1"/>
  <c r="O151" i="1" s="1"/>
  <c r="M135" i="1"/>
  <c r="N135" i="1" s="1"/>
  <c r="O135" i="1" s="1"/>
  <c r="M149" i="1"/>
  <c r="N149" i="1" s="1"/>
  <c r="O149" i="1" s="1"/>
  <c r="M128" i="1"/>
  <c r="N128" i="1" s="1"/>
  <c r="O128" i="1" s="1"/>
  <c r="M120" i="1"/>
  <c r="N120" i="1" s="1"/>
  <c r="O120" i="1" s="1"/>
  <c r="M157" i="1"/>
  <c r="N157" i="1" s="1"/>
  <c r="O157" i="1" s="1"/>
  <c r="M123" i="1"/>
  <c r="N123" i="1" s="1"/>
  <c r="O123" i="1" s="1"/>
  <c r="M147" i="1"/>
  <c r="N147" i="1" s="1"/>
  <c r="O147" i="1" s="1"/>
  <c r="M129" i="1"/>
  <c r="N129" i="1" s="1"/>
  <c r="O129" i="1" s="1"/>
  <c r="M125" i="1"/>
  <c r="N125" i="1" s="1"/>
  <c r="O125" i="1" s="1"/>
  <c r="M159" i="1"/>
  <c r="N159" i="1" s="1"/>
  <c r="O159" i="1" s="1"/>
  <c r="M141" i="1"/>
  <c r="N141" i="1" s="1"/>
  <c r="O141" i="1" s="1"/>
  <c r="M138" i="1"/>
  <c r="N138" i="1" s="1"/>
  <c r="O138" i="1" s="1"/>
  <c r="M140" i="1"/>
  <c r="N140" i="1" s="1"/>
  <c r="O140" i="1" s="1"/>
  <c r="M142" i="1"/>
  <c r="N142" i="1" s="1"/>
  <c r="O142" i="1" s="1"/>
  <c r="M136" i="1"/>
  <c r="N136" i="1" s="1"/>
  <c r="O136" i="1" s="1"/>
  <c r="M130" i="1"/>
  <c r="N130" i="1" s="1"/>
  <c r="O130" i="1" s="1"/>
  <c r="M122" i="1"/>
  <c r="N122" i="1" s="1"/>
  <c r="O122" i="1" s="1"/>
  <c r="M124" i="1"/>
  <c r="N124" i="1" s="1"/>
  <c r="O124" i="1" s="1"/>
  <c r="M127" i="1"/>
  <c r="N127" i="1" s="1"/>
  <c r="O127" i="1" s="1"/>
  <c r="M132" i="1"/>
  <c r="N132" i="1" s="1"/>
  <c r="O132" i="1" s="1"/>
  <c r="M131" i="1"/>
  <c r="N131" i="1" s="1"/>
  <c r="O131" i="1" s="1"/>
  <c r="M126" i="1"/>
  <c r="N126" i="1" s="1"/>
  <c r="O126" i="1" s="1"/>
  <c r="I18" i="1"/>
  <c r="J18" i="1" s="1"/>
  <c r="K18" i="1" s="1"/>
  <c r="L18" i="1" s="1"/>
  <c r="I104" i="1"/>
  <c r="J104" i="1" s="1"/>
  <c r="K104" i="1" s="1"/>
  <c r="L104" i="1" s="1"/>
  <c r="I105" i="1"/>
  <c r="J105" i="1" s="1"/>
  <c r="K105" i="1" s="1"/>
  <c r="L105" i="1" s="1"/>
  <c r="I108" i="1"/>
  <c r="J108" i="1" s="1"/>
  <c r="K108" i="1" s="1"/>
  <c r="L108" i="1" s="1"/>
  <c r="I109" i="1"/>
  <c r="J109" i="1" s="1"/>
  <c r="K109" i="1" s="1"/>
  <c r="L109" i="1" s="1"/>
  <c r="I100" i="1"/>
  <c r="J100" i="1" s="1"/>
  <c r="K100" i="1" s="1"/>
  <c r="L100" i="1" s="1"/>
  <c r="I102" i="1"/>
  <c r="J102" i="1" s="1"/>
  <c r="K102" i="1" s="1"/>
  <c r="L102" i="1" s="1"/>
  <c r="I110" i="1"/>
  <c r="J110" i="1" s="1"/>
  <c r="K110" i="1" s="1"/>
  <c r="L110" i="1" s="1"/>
  <c r="I111" i="1"/>
  <c r="J111" i="1" s="1"/>
  <c r="K111" i="1" s="1"/>
  <c r="L111" i="1" s="1"/>
  <c r="I106" i="1"/>
  <c r="J106" i="1" s="1"/>
  <c r="K106" i="1" s="1"/>
  <c r="L106" i="1" s="1"/>
  <c r="I5" i="1"/>
  <c r="J5" i="1" s="1"/>
  <c r="K5" i="1" s="1"/>
  <c r="L5" i="1" s="1"/>
  <c r="I101" i="1"/>
  <c r="J101" i="1" s="1"/>
  <c r="K101" i="1" s="1"/>
  <c r="L101" i="1" s="1"/>
  <c r="I63" i="1"/>
  <c r="J63" i="1" s="1"/>
  <c r="K63" i="1" s="1"/>
  <c r="L63" i="1" s="1"/>
  <c r="I89" i="1"/>
  <c r="J89" i="1" s="1"/>
  <c r="K89" i="1" s="1"/>
  <c r="L89" i="1" s="1"/>
  <c r="I36" i="1"/>
  <c r="J36" i="1" s="1"/>
  <c r="K36" i="1" s="1"/>
  <c r="L36" i="1" s="1"/>
  <c r="I75" i="1"/>
  <c r="J75" i="1" s="1"/>
  <c r="K75" i="1" s="1"/>
  <c r="L75" i="1" s="1"/>
  <c r="I52" i="1"/>
  <c r="J52" i="1" s="1"/>
  <c r="K52" i="1" s="1"/>
  <c r="L52" i="1" s="1"/>
  <c r="I91" i="1"/>
  <c r="J91" i="1" s="1"/>
  <c r="K91" i="1" s="1"/>
  <c r="L91" i="1" s="1"/>
  <c r="I65" i="1"/>
  <c r="J65" i="1" s="1"/>
  <c r="K65" i="1" s="1"/>
  <c r="L65" i="1" s="1"/>
  <c r="I70" i="1"/>
  <c r="J70" i="1" s="1"/>
  <c r="K70" i="1" s="1"/>
  <c r="L70" i="1" s="1"/>
  <c r="I71" i="1"/>
  <c r="J71" i="1" s="1"/>
  <c r="K71" i="1" s="1"/>
  <c r="L71" i="1" s="1"/>
  <c r="I90" i="1"/>
  <c r="J90" i="1" s="1"/>
  <c r="K90" i="1" s="1"/>
  <c r="L90" i="1" s="1"/>
  <c r="I49" i="1"/>
  <c r="J49" i="1" s="1"/>
  <c r="K49" i="1" s="1"/>
  <c r="L49" i="1" s="1"/>
  <c r="I95" i="1"/>
  <c r="J95" i="1" s="1"/>
  <c r="K95" i="1" s="1"/>
  <c r="L95" i="1" s="1"/>
  <c r="I93" i="1"/>
  <c r="J93" i="1" s="1"/>
  <c r="K93" i="1" s="1"/>
  <c r="L93" i="1" s="1"/>
  <c r="I88" i="1"/>
  <c r="J88" i="1" s="1"/>
  <c r="K88" i="1" s="1"/>
  <c r="L88" i="1" s="1"/>
  <c r="I79" i="1"/>
  <c r="J79" i="1" s="1"/>
  <c r="K79" i="1" s="1"/>
  <c r="L79" i="1" s="1"/>
  <c r="I50" i="1"/>
  <c r="J50" i="1" s="1"/>
  <c r="K50" i="1" s="1"/>
  <c r="L50" i="1" s="1"/>
  <c r="I74" i="1"/>
  <c r="J74" i="1" s="1"/>
  <c r="K74" i="1" s="1"/>
  <c r="L74" i="1" s="1"/>
  <c r="I73" i="1"/>
  <c r="J73" i="1" s="1"/>
  <c r="K73" i="1" s="1"/>
  <c r="L73" i="1" s="1"/>
  <c r="I47" i="1"/>
  <c r="J47" i="1" s="1"/>
  <c r="K47" i="1" s="1"/>
  <c r="L47" i="1" s="1"/>
  <c r="I31" i="1"/>
  <c r="J31" i="1" s="1"/>
  <c r="K31" i="1" s="1"/>
  <c r="L31" i="1" s="1"/>
  <c r="I24" i="1"/>
  <c r="J24" i="1" s="1"/>
  <c r="K24" i="1" s="1"/>
  <c r="L24" i="1" s="1"/>
  <c r="I21" i="1"/>
  <c r="J21" i="1" s="1"/>
  <c r="K21" i="1" s="1"/>
  <c r="L21" i="1" s="1"/>
  <c r="I10" i="1"/>
  <c r="J10" i="1" s="1"/>
  <c r="K10" i="1" s="1"/>
  <c r="L10" i="1" s="1"/>
  <c r="I15" i="1"/>
  <c r="J15" i="1" s="1"/>
  <c r="K15" i="1" s="1"/>
  <c r="L15" i="1" s="1"/>
  <c r="I9" i="1"/>
  <c r="J9" i="1" s="1"/>
  <c r="K9" i="1" s="1"/>
  <c r="L9" i="1" s="1"/>
  <c r="I72" i="1"/>
  <c r="J72" i="1" s="1"/>
  <c r="K72" i="1" s="1"/>
  <c r="L72" i="1" s="1"/>
  <c r="I6" i="1"/>
  <c r="J6" i="1" s="1"/>
  <c r="K6" i="1" s="1"/>
  <c r="L6" i="1" s="1"/>
  <c r="I8" i="1"/>
  <c r="J8" i="1" s="1"/>
  <c r="K8" i="1" s="1"/>
  <c r="L8" i="1" s="1"/>
  <c r="I97" i="1"/>
  <c r="J97" i="1" s="1"/>
  <c r="K97" i="1" s="1"/>
  <c r="L97" i="1" s="1"/>
  <c r="I17" i="1"/>
  <c r="J17" i="1" s="1"/>
  <c r="K17" i="1" s="1"/>
  <c r="L17" i="1" s="1"/>
  <c r="I99" i="1"/>
  <c r="J99" i="1" s="1"/>
  <c r="K99" i="1" s="1"/>
  <c r="L99" i="1" s="1"/>
  <c r="I28" i="1"/>
  <c r="J28" i="1" s="1"/>
  <c r="K28" i="1" s="1"/>
  <c r="L28" i="1" s="1"/>
  <c r="I44" i="1"/>
  <c r="J44" i="1" s="1"/>
  <c r="K44" i="1" s="1"/>
  <c r="L44" i="1" s="1"/>
  <c r="I22" i="1"/>
  <c r="J22" i="1" s="1"/>
  <c r="K22" i="1" s="1"/>
  <c r="L22" i="1" s="1"/>
  <c r="I82" i="1"/>
  <c r="J82" i="1" s="1"/>
  <c r="K82" i="1" s="1"/>
  <c r="L82" i="1" s="1"/>
  <c r="I81" i="1"/>
  <c r="J81" i="1" s="1"/>
  <c r="K81" i="1" s="1"/>
  <c r="L81" i="1" s="1"/>
  <c r="I38" i="1"/>
  <c r="J38" i="1" s="1"/>
  <c r="K38" i="1" s="1"/>
  <c r="L38" i="1" s="1"/>
  <c r="I98" i="1"/>
  <c r="J98" i="1" s="1"/>
  <c r="K98" i="1" s="1"/>
  <c r="L98" i="1" s="1"/>
  <c r="I83" i="1"/>
  <c r="J83" i="1" s="1"/>
  <c r="K83" i="1" s="1"/>
  <c r="L83" i="1" s="1"/>
  <c r="I29" i="1"/>
  <c r="J29" i="1" s="1"/>
  <c r="K29" i="1" s="1"/>
  <c r="L29" i="1" s="1"/>
  <c r="I92" i="1"/>
  <c r="J92" i="1" s="1"/>
  <c r="K92" i="1" s="1"/>
  <c r="L92" i="1" s="1"/>
  <c r="I40" i="1"/>
  <c r="J40" i="1" s="1"/>
  <c r="K40" i="1" s="1"/>
  <c r="L40" i="1" s="1"/>
  <c r="I32" i="1"/>
  <c r="J32" i="1" s="1"/>
  <c r="K32" i="1" s="1"/>
  <c r="L32" i="1" s="1"/>
  <c r="I54" i="1"/>
  <c r="J54" i="1" s="1"/>
  <c r="K54" i="1" s="1"/>
  <c r="L54" i="1" s="1"/>
  <c r="I3" i="1"/>
  <c r="J3" i="1" s="1"/>
  <c r="K3" i="1" s="1"/>
  <c r="L3" i="1" s="1"/>
  <c r="I78" i="1"/>
  <c r="J78" i="1" s="1"/>
  <c r="K78" i="1" s="1"/>
  <c r="L78" i="1" s="1"/>
  <c r="I13" i="1"/>
  <c r="J13" i="1" s="1"/>
  <c r="K13" i="1" s="1"/>
  <c r="L13" i="1" s="1"/>
  <c r="I30" i="1"/>
  <c r="J30" i="1" s="1"/>
  <c r="K30" i="1" s="1"/>
  <c r="L30" i="1" s="1"/>
  <c r="I64" i="1"/>
  <c r="J64" i="1" s="1"/>
  <c r="K64" i="1" s="1"/>
  <c r="L64" i="1" s="1"/>
  <c r="I42" i="1"/>
  <c r="J42" i="1" s="1"/>
  <c r="K42" i="1" s="1"/>
  <c r="L42" i="1" s="1"/>
  <c r="I7" i="1"/>
  <c r="J7" i="1" s="1"/>
  <c r="K7" i="1" s="1"/>
  <c r="L7" i="1" s="1"/>
  <c r="I55" i="1"/>
  <c r="J55" i="1" s="1"/>
  <c r="K55" i="1" s="1"/>
  <c r="L55" i="1" s="1"/>
  <c r="I68" i="1"/>
  <c r="J68" i="1" s="1"/>
  <c r="K68" i="1" s="1"/>
  <c r="L68" i="1" s="1"/>
  <c r="I85" i="1"/>
  <c r="J85" i="1" s="1"/>
  <c r="K85" i="1" s="1"/>
  <c r="L85" i="1" s="1"/>
  <c r="I77" i="1"/>
  <c r="J77" i="1" s="1"/>
  <c r="K77" i="1" s="1"/>
  <c r="L77" i="1" s="1"/>
  <c r="I66" i="1"/>
  <c r="J66" i="1" s="1"/>
  <c r="K66" i="1" s="1"/>
  <c r="L66" i="1" s="1"/>
  <c r="I57" i="1"/>
  <c r="J57" i="1" s="1"/>
  <c r="K57" i="1" s="1"/>
  <c r="L57" i="1" s="1"/>
  <c r="I46" i="1"/>
  <c r="J46" i="1" s="1"/>
  <c r="K46" i="1" s="1"/>
  <c r="L46" i="1" s="1"/>
  <c r="I61" i="1"/>
  <c r="J61" i="1" s="1"/>
  <c r="K61" i="1" s="1"/>
  <c r="L61" i="1" s="1"/>
  <c r="I60" i="1"/>
  <c r="J60" i="1" s="1"/>
  <c r="K60" i="1" s="1"/>
  <c r="L60" i="1" s="1"/>
  <c r="I14" i="1"/>
  <c r="J14" i="1" s="1"/>
  <c r="K14" i="1" s="1"/>
  <c r="L14" i="1" s="1"/>
  <c r="I84" i="1"/>
  <c r="J84" i="1" s="1"/>
  <c r="K84" i="1" s="1"/>
  <c r="L84" i="1" s="1"/>
  <c r="I35" i="1"/>
  <c r="J35" i="1" s="1"/>
  <c r="K35" i="1" s="1"/>
  <c r="L35" i="1" s="1"/>
  <c r="I25" i="1"/>
  <c r="J25" i="1" s="1"/>
  <c r="K25" i="1" s="1"/>
  <c r="L25" i="1" s="1"/>
  <c r="I2" i="1"/>
  <c r="J2" i="1" s="1"/>
  <c r="K2" i="1" s="1"/>
  <c r="L2" i="1" s="1"/>
  <c r="I43" i="1"/>
  <c r="J43" i="1" s="1"/>
  <c r="K43" i="1" s="1"/>
  <c r="L43" i="1" s="1"/>
  <c r="I34" i="1"/>
  <c r="J34" i="1" s="1"/>
  <c r="K34" i="1" s="1"/>
  <c r="L34" i="1" s="1"/>
  <c r="I23" i="1"/>
  <c r="J23" i="1" s="1"/>
  <c r="K23" i="1" s="1"/>
  <c r="L23" i="1" s="1"/>
  <c r="I45" i="1"/>
  <c r="J45" i="1" s="1"/>
  <c r="K45" i="1" s="1"/>
  <c r="L45" i="1" s="1"/>
  <c r="I53" i="1"/>
  <c r="J53" i="1" s="1"/>
  <c r="K53" i="1" s="1"/>
  <c r="L53" i="1" s="1"/>
  <c r="I33" i="1"/>
  <c r="J33" i="1" s="1"/>
  <c r="K33" i="1" s="1"/>
  <c r="L33" i="1" s="1"/>
  <c r="I59" i="1"/>
  <c r="J59" i="1" s="1"/>
  <c r="K59" i="1" s="1"/>
  <c r="L59" i="1" s="1"/>
  <c r="I69" i="1"/>
  <c r="J69" i="1" s="1"/>
  <c r="K69" i="1" s="1"/>
  <c r="L69" i="1" s="1"/>
  <c r="I26" i="1"/>
  <c r="J26" i="1" s="1"/>
  <c r="K26" i="1" s="1"/>
  <c r="L26" i="1" s="1"/>
  <c r="I86" i="1"/>
  <c r="J86" i="1" s="1"/>
  <c r="K86" i="1" s="1"/>
  <c r="L86" i="1" s="1"/>
  <c r="I58" i="1"/>
  <c r="J58" i="1" s="1"/>
  <c r="K58" i="1" s="1"/>
  <c r="L58" i="1" s="1"/>
  <c r="I11" i="1"/>
  <c r="J11" i="1" s="1"/>
  <c r="K11" i="1" s="1"/>
  <c r="L11" i="1" s="1"/>
  <c r="I94" i="1"/>
  <c r="J94" i="1" s="1"/>
  <c r="K94" i="1" s="1"/>
  <c r="L94" i="1" s="1"/>
  <c r="I51" i="1"/>
  <c r="J51" i="1" s="1"/>
  <c r="K51" i="1" s="1"/>
  <c r="L51" i="1" s="1"/>
  <c r="I62" i="1"/>
  <c r="J62" i="1" s="1"/>
  <c r="K62" i="1" s="1"/>
  <c r="L62" i="1" s="1"/>
  <c r="I19" i="1"/>
  <c r="J19" i="1" s="1"/>
  <c r="K19" i="1" s="1"/>
  <c r="L19" i="1" s="1"/>
  <c r="I76" i="1"/>
  <c r="J76" i="1" s="1"/>
  <c r="K76" i="1" s="1"/>
  <c r="L76" i="1" s="1"/>
  <c r="I67" i="1"/>
  <c r="J67" i="1" s="1"/>
  <c r="K67" i="1" s="1"/>
  <c r="L67" i="1" s="1"/>
  <c r="I41" i="1"/>
  <c r="J41" i="1" s="1"/>
  <c r="K41" i="1" s="1"/>
  <c r="L41" i="1" s="1"/>
  <c r="I16" i="1"/>
  <c r="J16" i="1" s="1"/>
  <c r="K16" i="1" s="1"/>
  <c r="L16" i="1" s="1"/>
  <c r="I27" i="1"/>
  <c r="J27" i="1" s="1"/>
  <c r="K27" i="1" s="1"/>
  <c r="L27" i="1" s="1"/>
  <c r="I20" i="1"/>
  <c r="J20" i="1" s="1"/>
  <c r="K20" i="1" s="1"/>
  <c r="L20" i="1" s="1"/>
  <c r="I39" i="1"/>
  <c r="J39" i="1" s="1"/>
  <c r="K39" i="1" s="1"/>
  <c r="L39" i="1" s="1"/>
  <c r="I87" i="1"/>
  <c r="J87" i="1" s="1"/>
  <c r="K87" i="1" s="1"/>
  <c r="L87" i="1" s="1"/>
  <c r="I48" i="1"/>
  <c r="J48" i="1" s="1"/>
  <c r="K48" i="1" s="1"/>
  <c r="L48" i="1" s="1"/>
  <c r="I37" i="1"/>
  <c r="J37" i="1" s="1"/>
  <c r="K37" i="1" s="1"/>
  <c r="L37" i="1" s="1"/>
  <c r="I80" i="1"/>
  <c r="J80" i="1" s="1"/>
  <c r="K80" i="1" s="1"/>
  <c r="L80" i="1" s="1"/>
  <c r="I96" i="1"/>
  <c r="J96" i="1" s="1"/>
  <c r="K96" i="1" s="1"/>
  <c r="L96" i="1" s="1"/>
  <c r="I4" i="1"/>
  <c r="J4" i="1" s="1"/>
  <c r="K4" i="1" s="1"/>
  <c r="L4" i="1" s="1"/>
  <c r="I56" i="1"/>
  <c r="J56" i="1" s="1"/>
  <c r="K56" i="1" s="1"/>
  <c r="L56" i="1" s="1"/>
  <c r="I12" i="1"/>
  <c r="J12" i="1" s="1"/>
  <c r="K12" i="1" s="1"/>
  <c r="L12" i="1" s="1"/>
  <c r="H174" i="1" l="1"/>
  <c r="P112" i="1"/>
  <c r="Q247" i="1"/>
  <c r="R247" i="1" s="1"/>
  <c r="S247" i="1" s="1"/>
  <c r="Q246" i="1"/>
  <c r="R246" i="1" s="1"/>
  <c r="S246" i="1" s="1"/>
  <c r="H181" i="1"/>
  <c r="H173" i="1"/>
  <c r="H175" i="1"/>
  <c r="H171" i="1"/>
  <c r="H180" i="1"/>
  <c r="H172" i="1"/>
  <c r="H161" i="1"/>
  <c r="Q185" i="1"/>
  <c r="R185" i="1" s="1"/>
  <c r="S185" i="1" s="1"/>
  <c r="Q218" i="1"/>
  <c r="R218" i="1" s="1"/>
  <c r="S218" i="1" s="1"/>
  <c r="H176" i="1"/>
  <c r="H177" i="1"/>
  <c r="Q238" i="1"/>
  <c r="R238" i="1" s="1"/>
  <c r="S238" i="1" s="1"/>
  <c r="Q201" i="1"/>
  <c r="R201" i="1" s="1"/>
  <c r="S201" i="1" s="1"/>
  <c r="Q253" i="1"/>
  <c r="R253" i="1" s="1"/>
  <c r="S253" i="1" s="1"/>
  <c r="Q182" i="1"/>
  <c r="R182" i="1" s="1"/>
  <c r="S182" i="1" s="1"/>
  <c r="Q188" i="1"/>
  <c r="R188" i="1" s="1"/>
  <c r="S188" i="1" s="1"/>
  <c r="Q230" i="1"/>
  <c r="R230" i="1" s="1"/>
  <c r="S230" i="1" s="1"/>
  <c r="Q251" i="1"/>
  <c r="R251" i="1" s="1"/>
  <c r="S251" i="1" s="1"/>
  <c r="Q184" i="1"/>
  <c r="R184" i="1" s="1"/>
  <c r="S184" i="1" s="1"/>
  <c r="Q178" i="1"/>
  <c r="R178" i="1" s="1"/>
  <c r="S178" i="1" s="1"/>
  <c r="Q196" i="1"/>
  <c r="R196" i="1" s="1"/>
  <c r="S196" i="1" s="1"/>
  <c r="Q199" i="1"/>
  <c r="R199" i="1" s="1"/>
  <c r="S199" i="1" s="1"/>
  <c r="Q236" i="1"/>
  <c r="R236" i="1" s="1"/>
  <c r="S236" i="1" s="1"/>
  <c r="Q217" i="1"/>
  <c r="R217" i="1" s="1"/>
  <c r="S217" i="1" s="1"/>
  <c r="Q235" i="1"/>
  <c r="R235" i="1" s="1"/>
  <c r="S235" i="1" s="1"/>
  <c r="Q222" i="1"/>
  <c r="R222" i="1" s="1"/>
  <c r="S222" i="1" s="1"/>
  <c r="Q226" i="1"/>
  <c r="R226" i="1" s="1"/>
  <c r="S226" i="1" s="1"/>
  <c r="Q213" i="1"/>
  <c r="R213" i="1" s="1"/>
  <c r="S213" i="1" s="1"/>
  <c r="Q234" i="1"/>
  <c r="R234" i="1" s="1"/>
  <c r="S234" i="1" s="1"/>
  <c r="Q231" i="1"/>
  <c r="R231" i="1" s="1"/>
  <c r="S231" i="1" s="1"/>
  <c r="Q223" i="1"/>
  <c r="R223" i="1" s="1"/>
  <c r="S223" i="1" s="1"/>
  <c r="Q232" i="1"/>
  <c r="R232" i="1" s="1"/>
  <c r="S232" i="1" s="1"/>
  <c r="Q202" i="1"/>
  <c r="R202" i="1" s="1"/>
  <c r="S202" i="1" s="1"/>
  <c r="Q210" i="1"/>
  <c r="R210" i="1" s="1"/>
  <c r="S210" i="1" s="1"/>
  <c r="Q183" i="1"/>
  <c r="R183" i="1" s="1"/>
  <c r="S183" i="1" s="1"/>
  <c r="Q193" i="1"/>
  <c r="R193" i="1" s="1"/>
  <c r="S193" i="1" s="1"/>
  <c r="Q203" i="1"/>
  <c r="R203" i="1" s="1"/>
  <c r="S203" i="1" s="1"/>
  <c r="Q192" i="1"/>
  <c r="R192" i="1" s="1"/>
  <c r="S192" i="1" s="1"/>
  <c r="Q239" i="1"/>
  <c r="R239" i="1" s="1"/>
  <c r="S239" i="1" s="1"/>
  <c r="Q252" i="1"/>
  <c r="R252" i="1" s="1"/>
  <c r="S252" i="1" s="1"/>
  <c r="Q209" i="1"/>
  <c r="R209" i="1" s="1"/>
  <c r="S209" i="1" s="1"/>
  <c r="Q225" i="1"/>
  <c r="R225" i="1" s="1"/>
  <c r="S225" i="1" s="1"/>
  <c r="Q221" i="1"/>
  <c r="R221" i="1" s="1"/>
  <c r="S221" i="1" s="1"/>
  <c r="Q241" i="1"/>
  <c r="R241" i="1" s="1"/>
  <c r="S241" i="1" s="1"/>
  <c r="Q206" i="1"/>
  <c r="R206" i="1" s="1"/>
  <c r="S206" i="1" s="1"/>
  <c r="Q240" i="1"/>
  <c r="R240" i="1" s="1"/>
  <c r="S240" i="1" s="1"/>
  <c r="Q191" i="1"/>
  <c r="R191" i="1" s="1"/>
  <c r="S191" i="1" s="1"/>
  <c r="Q215" i="1"/>
  <c r="R215" i="1" s="1"/>
  <c r="S215" i="1" s="1"/>
  <c r="Q189" i="1"/>
  <c r="R189" i="1" s="1"/>
  <c r="S189" i="1" s="1"/>
  <c r="Q244" i="1"/>
  <c r="R244" i="1" s="1"/>
  <c r="S244" i="1" s="1"/>
  <c r="Q227" i="1"/>
  <c r="R227" i="1" s="1"/>
  <c r="S227" i="1" s="1"/>
  <c r="Q233" i="1"/>
  <c r="R233" i="1" s="1"/>
  <c r="S233" i="1" s="1"/>
  <c r="Q181" i="1"/>
  <c r="R181" i="1" s="1"/>
  <c r="S181" i="1" s="1"/>
  <c r="Q219" i="1"/>
  <c r="R219" i="1" s="1"/>
  <c r="S219" i="1" s="1"/>
  <c r="Q229" i="1"/>
  <c r="R229" i="1" s="1"/>
  <c r="S229" i="1" s="1"/>
  <c r="Q220" i="1"/>
  <c r="R220" i="1" s="1"/>
  <c r="S220" i="1" s="1"/>
  <c r="Q216" i="1"/>
  <c r="R216" i="1" s="1"/>
  <c r="S216" i="1" s="1"/>
  <c r="Q237" i="1"/>
  <c r="R237" i="1" s="1"/>
  <c r="S237" i="1" s="1"/>
  <c r="Q211" i="1"/>
  <c r="R211" i="1" s="1"/>
  <c r="S211" i="1" s="1"/>
  <c r="Q242" i="1"/>
  <c r="R242" i="1" s="1"/>
  <c r="S242" i="1" s="1"/>
  <c r="Q174" i="1"/>
  <c r="R174" i="1" s="1"/>
  <c r="S174" i="1" s="1"/>
  <c r="Q179" i="1"/>
  <c r="R179" i="1" s="1"/>
  <c r="S179" i="1" s="1"/>
  <c r="Q195" i="1"/>
  <c r="R195" i="1" s="1"/>
  <c r="S195" i="1" s="1"/>
  <c r="Q243" i="1"/>
  <c r="R243" i="1" s="1"/>
  <c r="S243" i="1" s="1"/>
  <c r="Q204" i="1"/>
  <c r="R204" i="1" s="1"/>
  <c r="S204" i="1" s="1"/>
  <c r="Q212" i="1"/>
  <c r="R212" i="1" s="1"/>
  <c r="S212" i="1" s="1"/>
  <c r="Q224" i="1"/>
  <c r="R224" i="1" s="1"/>
  <c r="S224" i="1" s="1"/>
  <c r="Q208" i="1"/>
  <c r="R208" i="1" s="1"/>
  <c r="S208" i="1" s="1"/>
  <c r="Q248" i="1"/>
  <c r="R248" i="1" s="1"/>
  <c r="S248" i="1" s="1"/>
  <c r="Q245" i="1"/>
  <c r="R245" i="1" s="1"/>
  <c r="S245" i="1" s="1"/>
  <c r="Q198" i="1"/>
  <c r="R198" i="1" s="1"/>
  <c r="S198" i="1" s="1"/>
  <c r="Q207" i="1"/>
  <c r="R207" i="1" s="1"/>
  <c r="S207" i="1" s="1"/>
  <c r="Q197" i="1"/>
  <c r="R197" i="1" s="1"/>
  <c r="S197" i="1" s="1"/>
  <c r="Q186" i="1"/>
  <c r="R186" i="1" s="1"/>
  <c r="S186" i="1" s="1"/>
  <c r="Q228" i="1"/>
  <c r="R228" i="1" s="1"/>
  <c r="S228" i="1" s="1"/>
  <c r="Q187" i="1"/>
  <c r="R187" i="1" s="1"/>
  <c r="S187" i="1" s="1"/>
  <c r="Q214" i="1"/>
  <c r="R214" i="1" s="1"/>
  <c r="S214" i="1" s="1"/>
  <c r="Q200" i="1"/>
  <c r="R200" i="1" s="1"/>
  <c r="S200" i="1" s="1"/>
  <c r="Q190" i="1"/>
  <c r="R190" i="1" s="1"/>
  <c r="S190" i="1" s="1"/>
  <c r="Q249" i="1"/>
  <c r="R249" i="1" s="1"/>
  <c r="S249" i="1" s="1"/>
  <c r="Q205" i="1"/>
  <c r="R205" i="1" s="1"/>
  <c r="S205" i="1" s="1"/>
  <c r="Q250" i="1"/>
  <c r="R250" i="1" s="1"/>
  <c r="S250" i="1" s="1"/>
  <c r="Q194" i="1"/>
  <c r="R194" i="1" s="1"/>
  <c r="S194" i="1" s="1"/>
  <c r="M119" i="1"/>
  <c r="N119" i="1" s="1"/>
  <c r="O119" i="1" s="1"/>
  <c r="M121" i="1"/>
  <c r="N121" i="1" s="1"/>
  <c r="O121" i="1" s="1"/>
  <c r="P121" i="1" s="1"/>
  <c r="M117" i="1"/>
  <c r="N117" i="1" s="1"/>
  <c r="O117" i="1" s="1"/>
  <c r="P117" i="1" s="1"/>
  <c r="M116" i="1"/>
  <c r="N116" i="1" s="1"/>
  <c r="O116" i="1" s="1"/>
  <c r="M118" i="1"/>
  <c r="N118" i="1" s="1"/>
  <c r="O118" i="1" s="1"/>
  <c r="P118" i="1" s="1"/>
  <c r="M115" i="1"/>
  <c r="N115" i="1" s="1"/>
  <c r="O115" i="1" s="1"/>
  <c r="M103" i="1"/>
  <c r="N103" i="1" s="1"/>
  <c r="O103" i="1" s="1"/>
  <c r="P103" i="1" s="1"/>
  <c r="M113" i="1"/>
  <c r="N113" i="1" s="1"/>
  <c r="O113" i="1" s="1"/>
  <c r="P113" i="1" s="1"/>
  <c r="M114" i="1"/>
  <c r="N114" i="1" s="1"/>
  <c r="O114" i="1" s="1"/>
  <c r="M107" i="1"/>
  <c r="N107" i="1" s="1"/>
  <c r="O107" i="1" s="1"/>
  <c r="H132" i="1"/>
  <c r="P132" i="1"/>
  <c r="P124" i="1"/>
  <c r="H129" i="1"/>
  <c r="P129" i="1"/>
  <c r="P128" i="1"/>
  <c r="P149" i="1"/>
  <c r="H149" i="1"/>
  <c r="H148" i="1"/>
  <c r="P148" i="1"/>
  <c r="P160" i="1"/>
  <c r="H160" i="1"/>
  <c r="H151" i="1"/>
  <c r="P151" i="1"/>
  <c r="P120" i="1"/>
  <c r="P122" i="1"/>
  <c r="H142" i="1"/>
  <c r="P142" i="1"/>
  <c r="H135" i="1"/>
  <c r="P135" i="1"/>
  <c r="H154" i="1"/>
  <c r="P154" i="1"/>
  <c r="H131" i="1"/>
  <c r="P131" i="1"/>
  <c r="H145" i="1"/>
  <c r="P145" i="1"/>
  <c r="H141" i="1"/>
  <c r="P141" i="1"/>
  <c r="H140" i="1"/>
  <c r="P140" i="1"/>
  <c r="P127" i="1"/>
  <c r="H138" i="1"/>
  <c r="P138" i="1"/>
  <c r="P166" i="1"/>
  <c r="H166" i="1"/>
  <c r="P126" i="1"/>
  <c r="H133" i="1"/>
  <c r="P133" i="1"/>
  <c r="H143" i="1"/>
  <c r="P143" i="1"/>
  <c r="P164" i="1"/>
  <c r="H164" i="1"/>
  <c r="P162" i="1"/>
  <c r="H162" i="1"/>
  <c r="H144" i="1"/>
  <c r="P144" i="1"/>
  <c r="H155" i="1"/>
  <c r="P155" i="1"/>
  <c r="P167" i="1"/>
  <c r="H167" i="1"/>
  <c r="P168" i="1"/>
  <c r="H168" i="1"/>
  <c r="P107" i="1"/>
  <c r="H152" i="1"/>
  <c r="P152" i="1"/>
  <c r="H156" i="1"/>
  <c r="P156" i="1"/>
  <c r="P116" i="1"/>
  <c r="P119" i="1"/>
  <c r="P159" i="1"/>
  <c r="H159" i="1"/>
  <c r="P134" i="1"/>
  <c r="H134" i="1"/>
  <c r="H150" i="1"/>
  <c r="P150" i="1"/>
  <c r="P170" i="1"/>
  <c r="H170" i="1"/>
  <c r="P158" i="1"/>
  <c r="H158" i="1"/>
  <c r="P169" i="1"/>
  <c r="H169" i="1"/>
  <c r="H157" i="1"/>
  <c r="P157" i="1"/>
  <c r="P153" i="1"/>
  <c r="H153" i="1"/>
  <c r="H130" i="1"/>
  <c r="P130" i="1"/>
  <c r="H139" i="1"/>
  <c r="P139" i="1"/>
  <c r="P146" i="1"/>
  <c r="H146" i="1"/>
  <c r="P165" i="1"/>
  <c r="H165" i="1"/>
  <c r="H137" i="1"/>
  <c r="P137" i="1"/>
  <c r="H136" i="1"/>
  <c r="P136" i="1"/>
  <c r="P123" i="1"/>
  <c r="H125" i="1"/>
  <c r="P125" i="1"/>
  <c r="P115" i="1"/>
  <c r="P147" i="1"/>
  <c r="H147" i="1"/>
  <c r="H163" i="1"/>
  <c r="P163" i="1"/>
  <c r="Q171" i="1" s="1"/>
  <c r="R171" i="1" s="1"/>
  <c r="S171" i="1" s="1"/>
  <c r="M87" i="1"/>
  <c r="N87" i="1" s="1"/>
  <c r="O87" i="1" s="1"/>
  <c r="M97" i="1"/>
  <c r="N97" i="1" s="1"/>
  <c r="O97" i="1" s="1"/>
  <c r="M92" i="1"/>
  <c r="N92" i="1" s="1"/>
  <c r="O92" i="1" s="1"/>
  <c r="M95" i="1"/>
  <c r="N95" i="1" s="1"/>
  <c r="O95" i="1" s="1"/>
  <c r="M110" i="1"/>
  <c r="N110" i="1" s="1"/>
  <c r="O110" i="1" s="1"/>
  <c r="M89" i="1"/>
  <c r="N89" i="1" s="1"/>
  <c r="O89" i="1" s="1"/>
  <c r="M99" i="1"/>
  <c r="N99" i="1" s="1"/>
  <c r="O99" i="1" s="1"/>
  <c r="M101" i="1"/>
  <c r="N101" i="1" s="1"/>
  <c r="O101" i="1" s="1"/>
  <c r="M98" i="1"/>
  <c r="N98" i="1" s="1"/>
  <c r="O98" i="1" s="1"/>
  <c r="M108" i="1"/>
  <c r="N108" i="1" s="1"/>
  <c r="O108" i="1" s="1"/>
  <c r="M111" i="1"/>
  <c r="N111" i="1" s="1"/>
  <c r="O111" i="1" s="1"/>
  <c r="M96" i="1"/>
  <c r="N96" i="1" s="1"/>
  <c r="O96" i="1" s="1"/>
  <c r="M106" i="1"/>
  <c r="N106" i="1" s="1"/>
  <c r="O106" i="1" s="1"/>
  <c r="M104" i="1"/>
  <c r="N104" i="1" s="1"/>
  <c r="O104" i="1" s="1"/>
  <c r="M90" i="1"/>
  <c r="N90" i="1" s="1"/>
  <c r="O90" i="1" s="1"/>
  <c r="M93" i="1"/>
  <c r="N93" i="1" s="1"/>
  <c r="O93" i="1" s="1"/>
  <c r="M105" i="1"/>
  <c r="N105" i="1" s="1"/>
  <c r="O105" i="1" s="1"/>
  <c r="M73" i="1"/>
  <c r="N73" i="1" s="1"/>
  <c r="O73" i="1" s="1"/>
  <c r="M68" i="1"/>
  <c r="N68" i="1" s="1"/>
  <c r="O68" i="1" s="1"/>
  <c r="M69" i="1"/>
  <c r="N69" i="1" s="1"/>
  <c r="O69" i="1" s="1"/>
  <c r="M66" i="1"/>
  <c r="N66" i="1" s="1"/>
  <c r="O66" i="1" s="1"/>
  <c r="M63" i="1"/>
  <c r="N63" i="1" s="1"/>
  <c r="O63" i="1" s="1"/>
  <c r="M61" i="1"/>
  <c r="N61" i="1" s="1"/>
  <c r="O61" i="1" s="1"/>
  <c r="M67" i="1"/>
  <c r="N67" i="1" s="1"/>
  <c r="O67" i="1" s="1"/>
  <c r="M8" i="1"/>
  <c r="N8" i="1" s="1"/>
  <c r="O8" i="1" s="1"/>
  <c r="M12" i="1"/>
  <c r="N12" i="1" s="1"/>
  <c r="O12" i="1" s="1"/>
  <c r="M3" i="1"/>
  <c r="N3" i="1" s="1"/>
  <c r="O3" i="1" s="1"/>
  <c r="M7" i="1"/>
  <c r="N7" i="1" s="1"/>
  <c r="O7" i="1" s="1"/>
  <c r="M10" i="1"/>
  <c r="N10" i="1" s="1"/>
  <c r="O10" i="1" s="1"/>
  <c r="M4" i="1"/>
  <c r="N4" i="1" s="1"/>
  <c r="O4" i="1" s="1"/>
  <c r="M5" i="1"/>
  <c r="N5" i="1" s="1"/>
  <c r="O5" i="1" s="1"/>
  <c r="M102" i="1"/>
  <c r="N102" i="1" s="1"/>
  <c r="O102" i="1" s="1"/>
  <c r="M109" i="1"/>
  <c r="N109" i="1" s="1"/>
  <c r="O109" i="1" s="1"/>
  <c r="M100" i="1"/>
  <c r="N100" i="1" s="1"/>
  <c r="O100" i="1" s="1"/>
  <c r="M18" i="1"/>
  <c r="N18" i="1" s="1"/>
  <c r="O18" i="1" s="1"/>
  <c r="M19" i="1"/>
  <c r="N19" i="1" s="1"/>
  <c r="O19" i="1" s="1"/>
  <c r="M21" i="1"/>
  <c r="N21" i="1" s="1"/>
  <c r="O21" i="1" s="1"/>
  <c r="M20" i="1"/>
  <c r="N20" i="1" s="1"/>
  <c r="O20" i="1" s="1"/>
  <c r="M27" i="1"/>
  <c r="N27" i="1" s="1"/>
  <c r="O27" i="1" s="1"/>
  <c r="M22" i="1"/>
  <c r="N22" i="1" s="1"/>
  <c r="O22" i="1" s="1"/>
  <c r="M78" i="1"/>
  <c r="N78" i="1" s="1"/>
  <c r="O78" i="1" s="1"/>
  <c r="M71" i="1"/>
  <c r="N71" i="1" s="1"/>
  <c r="O71" i="1" s="1"/>
  <c r="M76" i="1"/>
  <c r="N76" i="1" s="1"/>
  <c r="O76" i="1" s="1"/>
  <c r="M74" i="1"/>
  <c r="N74" i="1" s="1"/>
  <c r="O74" i="1" s="1"/>
  <c r="M70" i="1"/>
  <c r="N70" i="1" s="1"/>
  <c r="O70" i="1" s="1"/>
  <c r="M72" i="1"/>
  <c r="N72" i="1" s="1"/>
  <c r="O72" i="1" s="1"/>
  <c r="M75" i="1"/>
  <c r="N75" i="1" s="1"/>
  <c r="O75" i="1" s="1"/>
  <c r="M58" i="1"/>
  <c r="N58" i="1" s="1"/>
  <c r="O58" i="1" s="1"/>
  <c r="M62" i="1"/>
  <c r="N62" i="1" s="1"/>
  <c r="O62" i="1" s="1"/>
  <c r="M54" i="1"/>
  <c r="N54" i="1" s="1"/>
  <c r="O54" i="1" s="1"/>
  <c r="M65" i="1"/>
  <c r="N65" i="1" s="1"/>
  <c r="O65" i="1" s="1"/>
  <c r="M56" i="1"/>
  <c r="N56" i="1" s="1"/>
  <c r="O56" i="1" s="1"/>
  <c r="M64" i="1"/>
  <c r="N64" i="1" s="1"/>
  <c r="O64" i="1" s="1"/>
  <c r="M55" i="1"/>
  <c r="N55" i="1" s="1"/>
  <c r="O55" i="1" s="1"/>
  <c r="M59" i="1"/>
  <c r="N59" i="1" s="1"/>
  <c r="O59" i="1" s="1"/>
  <c r="M60" i="1"/>
  <c r="N60" i="1" s="1"/>
  <c r="O60" i="1" s="1"/>
  <c r="M57" i="1"/>
  <c r="N57" i="1" s="1"/>
  <c r="O57" i="1" s="1"/>
  <c r="M81" i="1"/>
  <c r="N81" i="1" s="1"/>
  <c r="O81" i="1" s="1"/>
  <c r="M79" i="1"/>
  <c r="N79" i="1" s="1"/>
  <c r="O79" i="1" s="1"/>
  <c r="M80" i="1"/>
  <c r="N80" i="1" s="1"/>
  <c r="O80" i="1" s="1"/>
  <c r="M84" i="1"/>
  <c r="N84" i="1" s="1"/>
  <c r="O84" i="1" s="1"/>
  <c r="M83" i="1"/>
  <c r="N83" i="1" s="1"/>
  <c r="O83" i="1" s="1"/>
  <c r="M82" i="1"/>
  <c r="N82" i="1" s="1"/>
  <c r="O82" i="1" s="1"/>
  <c r="M77" i="1"/>
  <c r="N77" i="1" s="1"/>
  <c r="O77" i="1" s="1"/>
  <c r="M52" i="1"/>
  <c r="N52" i="1" s="1"/>
  <c r="O52" i="1" s="1"/>
  <c r="M50" i="1"/>
  <c r="N50" i="1" s="1"/>
  <c r="O50" i="1" s="1"/>
  <c r="M53" i="1"/>
  <c r="N53" i="1" s="1"/>
  <c r="O53" i="1" s="1"/>
  <c r="M51" i="1"/>
  <c r="N51" i="1" s="1"/>
  <c r="O51" i="1" s="1"/>
  <c r="M49" i="1"/>
  <c r="N49" i="1" s="1"/>
  <c r="O49" i="1" s="1"/>
  <c r="M45" i="1"/>
  <c r="N45" i="1" s="1"/>
  <c r="O45" i="1" s="1"/>
  <c r="M48" i="1"/>
  <c r="N48" i="1" s="1"/>
  <c r="O48" i="1" s="1"/>
  <c r="M44" i="1"/>
  <c r="N44" i="1" s="1"/>
  <c r="O44" i="1" s="1"/>
  <c r="M47" i="1"/>
  <c r="N47" i="1" s="1"/>
  <c r="O47" i="1" s="1"/>
  <c r="M94" i="1"/>
  <c r="N94" i="1" s="1"/>
  <c r="O94" i="1" s="1"/>
  <c r="M88" i="1"/>
  <c r="N88" i="1" s="1"/>
  <c r="O88" i="1" s="1"/>
  <c r="M86" i="1"/>
  <c r="N86" i="1" s="1"/>
  <c r="O86" i="1" s="1"/>
  <c r="M85" i="1"/>
  <c r="N85" i="1" s="1"/>
  <c r="O85" i="1" s="1"/>
  <c r="M91" i="1"/>
  <c r="N91" i="1" s="1"/>
  <c r="O91" i="1" s="1"/>
  <c r="M13" i="1"/>
  <c r="N13" i="1" s="1"/>
  <c r="O13" i="1" s="1"/>
  <c r="M6" i="1"/>
  <c r="N6" i="1" s="1"/>
  <c r="O6" i="1" s="1"/>
  <c r="M14" i="1"/>
  <c r="N14" i="1" s="1"/>
  <c r="O14" i="1" s="1"/>
  <c r="M17" i="1"/>
  <c r="N17" i="1" s="1"/>
  <c r="O17" i="1" s="1"/>
  <c r="M2" i="1"/>
  <c r="N2" i="1" s="1"/>
  <c r="O2" i="1" s="1"/>
  <c r="M16" i="1"/>
  <c r="N16" i="1" s="1"/>
  <c r="O16" i="1" s="1"/>
  <c r="M15" i="1"/>
  <c r="N15" i="1" s="1"/>
  <c r="O15" i="1" s="1"/>
  <c r="M11" i="1"/>
  <c r="N11" i="1" s="1"/>
  <c r="O11" i="1" s="1"/>
  <c r="M9" i="1"/>
  <c r="N9" i="1" s="1"/>
  <c r="O9" i="1" s="1"/>
  <c r="M38" i="1"/>
  <c r="N38" i="1" s="1"/>
  <c r="O38" i="1" s="1"/>
  <c r="M40" i="1"/>
  <c r="N40" i="1" s="1"/>
  <c r="O40" i="1" s="1"/>
  <c r="M42" i="1"/>
  <c r="N42" i="1" s="1"/>
  <c r="O42" i="1" s="1"/>
  <c r="M39" i="1"/>
  <c r="N39" i="1" s="1"/>
  <c r="O39" i="1" s="1"/>
  <c r="M46" i="1"/>
  <c r="N46" i="1" s="1"/>
  <c r="O46" i="1" s="1"/>
  <c r="M43" i="1"/>
  <c r="N43" i="1" s="1"/>
  <c r="O43" i="1" s="1"/>
  <c r="M41" i="1"/>
  <c r="N41" i="1" s="1"/>
  <c r="O41" i="1" s="1"/>
  <c r="M37" i="1"/>
  <c r="N37" i="1" s="1"/>
  <c r="O37" i="1" s="1"/>
  <c r="M24" i="1"/>
  <c r="N24" i="1" s="1"/>
  <c r="O24" i="1" s="1"/>
  <c r="M23" i="1"/>
  <c r="N23" i="1" s="1"/>
  <c r="O23" i="1" s="1"/>
  <c r="M32" i="1"/>
  <c r="N32" i="1" s="1"/>
  <c r="O32" i="1" s="1"/>
  <c r="M36" i="1"/>
  <c r="N36" i="1" s="1"/>
  <c r="O36" i="1" s="1"/>
  <c r="M35" i="1"/>
  <c r="N35" i="1" s="1"/>
  <c r="O35" i="1" s="1"/>
  <c r="M30" i="1"/>
  <c r="N30" i="1" s="1"/>
  <c r="O30" i="1" s="1"/>
  <c r="M31" i="1"/>
  <c r="N31" i="1" s="1"/>
  <c r="O31" i="1" s="1"/>
  <c r="M25" i="1"/>
  <c r="N25" i="1" s="1"/>
  <c r="O25" i="1" s="1"/>
  <c r="M29" i="1"/>
  <c r="N29" i="1" s="1"/>
  <c r="O29" i="1" s="1"/>
  <c r="M33" i="1"/>
  <c r="N33" i="1" s="1"/>
  <c r="O33" i="1" s="1"/>
  <c r="M34" i="1"/>
  <c r="N34" i="1" s="1"/>
  <c r="O34" i="1" s="1"/>
  <c r="M26" i="1"/>
  <c r="N26" i="1" s="1"/>
  <c r="O26" i="1" s="1"/>
  <c r="M28" i="1"/>
  <c r="N28" i="1" s="1"/>
  <c r="O28" i="1" s="1"/>
  <c r="H112" i="1" l="1"/>
  <c r="H128" i="1"/>
  <c r="H123" i="1"/>
  <c r="H127" i="1"/>
  <c r="H122" i="1"/>
  <c r="Q175" i="1"/>
  <c r="R175" i="1" s="1"/>
  <c r="S175" i="1" s="1"/>
  <c r="Q173" i="1"/>
  <c r="R173" i="1" s="1"/>
  <c r="S173" i="1" s="1"/>
  <c r="Q180" i="1"/>
  <c r="R180" i="1" s="1"/>
  <c r="S180" i="1" s="1"/>
  <c r="H126" i="1"/>
  <c r="Q176" i="1"/>
  <c r="R176" i="1" s="1"/>
  <c r="S176" i="1" s="1"/>
  <c r="H120" i="1"/>
  <c r="Q161" i="1"/>
  <c r="R161" i="1" s="1"/>
  <c r="S161" i="1" s="1"/>
  <c r="Q172" i="1"/>
  <c r="R172" i="1" s="1"/>
  <c r="S172" i="1" s="1"/>
  <c r="Q177" i="1"/>
  <c r="R177" i="1" s="1"/>
  <c r="S177" i="1" s="1"/>
  <c r="H119" i="1"/>
  <c r="H118" i="1"/>
  <c r="P114" i="1"/>
  <c r="Q125" i="1" s="1"/>
  <c r="R125" i="1" s="1"/>
  <c r="S125" i="1" s="1"/>
  <c r="H116" i="1"/>
  <c r="H117" i="1"/>
  <c r="H121" i="1"/>
  <c r="H124" i="1"/>
  <c r="H114" i="1"/>
  <c r="H113" i="1"/>
  <c r="Q156" i="1"/>
  <c r="R156" i="1" s="1"/>
  <c r="S156" i="1" s="1"/>
  <c r="Q127" i="1"/>
  <c r="R127" i="1" s="1"/>
  <c r="S127" i="1" s="1"/>
  <c r="Q141" i="1"/>
  <c r="R141" i="1" s="1"/>
  <c r="S141" i="1" s="1"/>
  <c r="Q131" i="1"/>
  <c r="R131" i="1" s="1"/>
  <c r="S131" i="1" s="1"/>
  <c r="Q142" i="1"/>
  <c r="R142" i="1" s="1"/>
  <c r="S142" i="1" s="1"/>
  <c r="Q169" i="1"/>
  <c r="R169" i="1" s="1"/>
  <c r="S169" i="1" s="1"/>
  <c r="Q164" i="1"/>
  <c r="R164" i="1" s="1"/>
  <c r="S164" i="1" s="1"/>
  <c r="Q149" i="1"/>
  <c r="R149" i="1" s="1"/>
  <c r="S149" i="1" s="1"/>
  <c r="Q152" i="1"/>
  <c r="R152" i="1" s="1"/>
  <c r="S152" i="1" s="1"/>
  <c r="Q122" i="1"/>
  <c r="R122" i="1" s="1"/>
  <c r="S122" i="1" s="1"/>
  <c r="Q151" i="1"/>
  <c r="R151" i="1" s="1"/>
  <c r="S151" i="1" s="1"/>
  <c r="Q132" i="1"/>
  <c r="R132" i="1" s="1"/>
  <c r="S132" i="1" s="1"/>
  <c r="Q147" i="1"/>
  <c r="R147" i="1" s="1"/>
  <c r="S147" i="1" s="1"/>
  <c r="Q163" i="1"/>
  <c r="R163" i="1" s="1"/>
  <c r="S163" i="1" s="1"/>
  <c r="H115" i="1"/>
  <c r="Q153" i="1"/>
  <c r="R153" i="1" s="1"/>
  <c r="S153" i="1" s="1"/>
  <c r="Q170" i="1"/>
  <c r="R170" i="1" s="1"/>
  <c r="S170" i="1" s="1"/>
  <c r="Q134" i="1"/>
  <c r="R134" i="1" s="1"/>
  <c r="S134" i="1" s="1"/>
  <c r="Q167" i="1"/>
  <c r="R167" i="1" s="1"/>
  <c r="S167" i="1" s="1"/>
  <c r="Q160" i="1"/>
  <c r="R160" i="1" s="1"/>
  <c r="S160" i="1" s="1"/>
  <c r="Q137" i="1"/>
  <c r="R137" i="1" s="1"/>
  <c r="S137" i="1" s="1"/>
  <c r="Q139" i="1"/>
  <c r="R139" i="1" s="1"/>
  <c r="S139" i="1" s="1"/>
  <c r="Q130" i="1"/>
  <c r="R130" i="1" s="1"/>
  <c r="S130" i="1" s="1"/>
  <c r="Q157" i="1"/>
  <c r="R157" i="1" s="1"/>
  <c r="S157" i="1" s="1"/>
  <c r="Q119" i="1"/>
  <c r="R119" i="1" s="1"/>
  <c r="S119" i="1" s="1"/>
  <c r="Q155" i="1"/>
  <c r="R155" i="1" s="1"/>
  <c r="S155" i="1" s="1"/>
  <c r="Q143" i="1"/>
  <c r="R143" i="1" s="1"/>
  <c r="S143" i="1" s="1"/>
  <c r="Q145" i="1"/>
  <c r="R145" i="1" s="1"/>
  <c r="S145" i="1" s="1"/>
  <c r="Q154" i="1"/>
  <c r="R154" i="1" s="1"/>
  <c r="S154" i="1" s="1"/>
  <c r="Q120" i="1"/>
  <c r="R120" i="1" s="1"/>
  <c r="S120" i="1" s="1"/>
  <c r="Q148" i="1"/>
  <c r="R148" i="1" s="1"/>
  <c r="S148" i="1" s="1"/>
  <c r="Q136" i="1"/>
  <c r="R136" i="1" s="1"/>
  <c r="S136" i="1" s="1"/>
  <c r="Q165" i="1"/>
  <c r="R165" i="1" s="1"/>
  <c r="S165" i="1" s="1"/>
  <c r="H107" i="1"/>
  <c r="Q162" i="1"/>
  <c r="R162" i="1" s="1"/>
  <c r="S162" i="1" s="1"/>
  <c r="Q166" i="1"/>
  <c r="R166" i="1" s="1"/>
  <c r="S166" i="1" s="1"/>
  <c r="H103" i="1"/>
  <c r="Q150" i="1"/>
  <c r="R150" i="1" s="1"/>
  <c r="S150" i="1" s="1"/>
  <c r="Q144" i="1"/>
  <c r="R144" i="1" s="1"/>
  <c r="S144" i="1" s="1"/>
  <c r="Q133" i="1"/>
  <c r="R133" i="1" s="1"/>
  <c r="S133" i="1" s="1"/>
  <c r="Q138" i="1"/>
  <c r="R138" i="1" s="1"/>
  <c r="S138" i="1" s="1"/>
  <c r="Q140" i="1"/>
  <c r="R140" i="1" s="1"/>
  <c r="S140" i="1" s="1"/>
  <c r="Q121" i="1"/>
  <c r="R121" i="1" s="1"/>
  <c r="S121" i="1" s="1"/>
  <c r="Q135" i="1"/>
  <c r="R135" i="1" s="1"/>
  <c r="S135" i="1" s="1"/>
  <c r="Q129" i="1"/>
  <c r="R129" i="1" s="1"/>
  <c r="S129" i="1" s="1"/>
  <c r="Q123" i="1"/>
  <c r="R123" i="1" s="1"/>
  <c r="S123" i="1" s="1"/>
  <c r="Q146" i="1"/>
  <c r="R146" i="1" s="1"/>
  <c r="S146" i="1" s="1"/>
  <c r="Q158" i="1"/>
  <c r="R158" i="1" s="1"/>
  <c r="S158" i="1" s="1"/>
  <c r="Q159" i="1"/>
  <c r="R159" i="1" s="1"/>
  <c r="S159" i="1" s="1"/>
  <c r="Q168" i="1"/>
  <c r="R168" i="1" s="1"/>
  <c r="S168" i="1" s="1"/>
  <c r="H43" i="1"/>
  <c r="P43" i="1"/>
  <c r="P16" i="1"/>
  <c r="H16" i="1"/>
  <c r="H86" i="1"/>
  <c r="P86" i="1"/>
  <c r="H49" i="1"/>
  <c r="P49" i="1"/>
  <c r="P64" i="1"/>
  <c r="H64" i="1"/>
  <c r="H74" i="1"/>
  <c r="P74" i="1"/>
  <c r="P21" i="1"/>
  <c r="H21" i="1"/>
  <c r="P3" i="1"/>
  <c r="H3" i="1"/>
  <c r="P68" i="1"/>
  <c r="H68" i="1"/>
  <c r="H96" i="1"/>
  <c r="P96" i="1"/>
  <c r="H110" i="1"/>
  <c r="P110" i="1"/>
  <c r="P23" i="1"/>
  <c r="H23" i="1"/>
  <c r="P31" i="1"/>
  <c r="H31" i="1"/>
  <c r="H24" i="1"/>
  <c r="P24" i="1"/>
  <c r="P46" i="1"/>
  <c r="H46" i="1"/>
  <c r="H2" i="1"/>
  <c r="P2" i="1"/>
  <c r="P88" i="1"/>
  <c r="H88" i="1"/>
  <c r="P51" i="1"/>
  <c r="H51" i="1"/>
  <c r="H79" i="1"/>
  <c r="P79" i="1"/>
  <c r="H56" i="1"/>
  <c r="P56" i="1"/>
  <c r="P76" i="1"/>
  <c r="H76" i="1"/>
  <c r="H19" i="1"/>
  <c r="P19" i="1"/>
  <c r="H12" i="1"/>
  <c r="P12" i="1"/>
  <c r="P111" i="1"/>
  <c r="H111" i="1"/>
  <c r="H95" i="1"/>
  <c r="P95" i="1"/>
  <c r="H81" i="1"/>
  <c r="P81" i="1"/>
  <c r="H65" i="1"/>
  <c r="P65" i="1"/>
  <c r="H71" i="1"/>
  <c r="P71" i="1"/>
  <c r="P18" i="1"/>
  <c r="H18" i="1"/>
  <c r="H8" i="1"/>
  <c r="P8" i="1"/>
  <c r="H73" i="1"/>
  <c r="P73" i="1"/>
  <c r="H108" i="1"/>
  <c r="P108" i="1"/>
  <c r="P92" i="1"/>
  <c r="H92" i="1"/>
  <c r="H26" i="1"/>
  <c r="P26" i="1"/>
  <c r="P35" i="1"/>
  <c r="H35" i="1"/>
  <c r="H14" i="1"/>
  <c r="P14" i="1"/>
  <c r="H94" i="1"/>
  <c r="P94" i="1"/>
  <c r="H50" i="1"/>
  <c r="P50" i="1"/>
  <c r="P77" i="1"/>
  <c r="H77" i="1"/>
  <c r="P54" i="1"/>
  <c r="H54" i="1"/>
  <c r="H78" i="1"/>
  <c r="P78" i="1"/>
  <c r="P67" i="1"/>
  <c r="H67" i="1"/>
  <c r="H105" i="1"/>
  <c r="P105" i="1"/>
  <c r="P98" i="1"/>
  <c r="H98" i="1"/>
  <c r="H97" i="1"/>
  <c r="P97" i="1"/>
  <c r="H39" i="1"/>
  <c r="P39" i="1"/>
  <c r="P17" i="1"/>
  <c r="H17" i="1"/>
  <c r="P34" i="1"/>
  <c r="H34" i="1"/>
  <c r="P36" i="1"/>
  <c r="H36" i="1"/>
  <c r="P42" i="1"/>
  <c r="H42" i="1"/>
  <c r="H6" i="1"/>
  <c r="P6" i="1"/>
  <c r="H47" i="1"/>
  <c r="P47" i="1"/>
  <c r="P52" i="1"/>
  <c r="H52" i="1"/>
  <c r="H82" i="1"/>
  <c r="P82" i="1"/>
  <c r="P57" i="1"/>
  <c r="H57" i="1"/>
  <c r="H62" i="1"/>
  <c r="P62" i="1"/>
  <c r="H75" i="1"/>
  <c r="P75" i="1"/>
  <c r="H22" i="1"/>
  <c r="P22" i="1"/>
  <c r="H5" i="1"/>
  <c r="P5" i="1"/>
  <c r="P61" i="1"/>
  <c r="H61" i="1"/>
  <c r="H93" i="1"/>
  <c r="P93" i="1"/>
  <c r="P101" i="1"/>
  <c r="H101" i="1"/>
  <c r="H87" i="1"/>
  <c r="P87" i="1"/>
  <c r="H28" i="1"/>
  <c r="P28" i="1"/>
  <c r="P53" i="1"/>
  <c r="H53" i="1"/>
  <c r="P33" i="1"/>
  <c r="H33" i="1"/>
  <c r="P32" i="1"/>
  <c r="H32" i="1"/>
  <c r="P40" i="1"/>
  <c r="H40" i="1"/>
  <c r="H9" i="1"/>
  <c r="P9" i="1"/>
  <c r="P13" i="1"/>
  <c r="H13" i="1"/>
  <c r="P44" i="1"/>
  <c r="H44" i="1"/>
  <c r="H83" i="1"/>
  <c r="P83" i="1"/>
  <c r="P60" i="1"/>
  <c r="H60" i="1"/>
  <c r="H58" i="1"/>
  <c r="P58" i="1"/>
  <c r="H72" i="1"/>
  <c r="P72" i="1"/>
  <c r="H27" i="1"/>
  <c r="P27" i="1"/>
  <c r="P100" i="1"/>
  <c r="H100" i="1"/>
  <c r="H4" i="1"/>
  <c r="P4" i="1"/>
  <c r="P63" i="1"/>
  <c r="H63" i="1"/>
  <c r="H90" i="1"/>
  <c r="P90" i="1"/>
  <c r="P37" i="1"/>
  <c r="H37" i="1"/>
  <c r="P11" i="1"/>
  <c r="H11" i="1"/>
  <c r="P91" i="1"/>
  <c r="H91" i="1"/>
  <c r="H48" i="1"/>
  <c r="P48" i="1"/>
  <c r="P84" i="1"/>
  <c r="H84" i="1"/>
  <c r="P59" i="1"/>
  <c r="H59" i="1"/>
  <c r="P70" i="1"/>
  <c r="H70" i="1"/>
  <c r="P109" i="1"/>
  <c r="H109" i="1"/>
  <c r="H10" i="1"/>
  <c r="P10" i="1"/>
  <c r="H66" i="1"/>
  <c r="P66" i="1"/>
  <c r="H104" i="1"/>
  <c r="P104" i="1"/>
  <c r="H99" i="1"/>
  <c r="P99" i="1"/>
  <c r="H30" i="1"/>
  <c r="P30" i="1"/>
  <c r="H29" i="1"/>
  <c r="P29" i="1"/>
  <c r="H25" i="1"/>
  <c r="P25" i="1"/>
  <c r="H41" i="1"/>
  <c r="P41" i="1"/>
  <c r="H38" i="1"/>
  <c r="P38" i="1"/>
  <c r="P15" i="1"/>
  <c r="H15" i="1"/>
  <c r="H85" i="1"/>
  <c r="P85" i="1"/>
  <c r="H45" i="1"/>
  <c r="P45" i="1"/>
  <c r="P80" i="1"/>
  <c r="H80" i="1"/>
  <c r="P55" i="1"/>
  <c r="H55" i="1"/>
  <c r="H20" i="1"/>
  <c r="P20" i="1"/>
  <c r="P102" i="1"/>
  <c r="H102" i="1"/>
  <c r="P7" i="1"/>
  <c r="H7" i="1"/>
  <c r="H69" i="1"/>
  <c r="P69" i="1"/>
  <c r="P106" i="1"/>
  <c r="H106" i="1"/>
  <c r="P89" i="1"/>
  <c r="H89" i="1"/>
  <c r="Q112" i="1" l="1"/>
  <c r="R112" i="1" s="1"/>
  <c r="S112" i="1" s="1"/>
  <c r="Q128" i="1"/>
  <c r="R128" i="1" s="1"/>
  <c r="S128" i="1" s="1"/>
  <c r="Q124" i="1"/>
  <c r="R124" i="1" s="1"/>
  <c r="S124" i="1" s="1"/>
  <c r="Q126" i="1"/>
  <c r="R126" i="1" s="1"/>
  <c r="S126" i="1" s="1"/>
  <c r="Q117" i="1"/>
  <c r="R117" i="1" s="1"/>
  <c r="S117" i="1" s="1"/>
  <c r="Q118" i="1"/>
  <c r="R118" i="1" s="1"/>
  <c r="S118" i="1" s="1"/>
  <c r="Q116" i="1"/>
  <c r="R116" i="1" s="1"/>
  <c r="S116" i="1" s="1"/>
  <c r="Q115" i="1"/>
  <c r="R115" i="1" s="1"/>
  <c r="S115" i="1" s="1"/>
  <c r="Q113" i="1"/>
  <c r="R113" i="1" s="1"/>
  <c r="S113" i="1" s="1"/>
  <c r="Q114" i="1"/>
  <c r="R114" i="1" s="1"/>
  <c r="S114" i="1" s="1"/>
  <c r="Q107" i="1"/>
  <c r="R107" i="1" s="1"/>
  <c r="S107" i="1" s="1"/>
  <c r="Q103" i="1"/>
  <c r="R103" i="1" s="1"/>
  <c r="S103" i="1" s="1"/>
  <c r="Q69" i="1"/>
  <c r="R69" i="1" s="1"/>
  <c r="S69" i="1" s="1"/>
  <c r="Q110" i="1"/>
  <c r="R110" i="1" s="1"/>
  <c r="S110" i="1" s="1"/>
  <c r="Q58" i="1"/>
  <c r="R58" i="1" s="1"/>
  <c r="S58" i="1" s="1"/>
  <c r="Q21" i="1"/>
  <c r="R21" i="1" s="1"/>
  <c r="S21" i="1" s="1"/>
  <c r="Q33" i="1"/>
  <c r="R33" i="1" s="1"/>
  <c r="S33" i="1" s="1"/>
  <c r="Q87" i="1"/>
  <c r="R87" i="1" s="1"/>
  <c r="S87" i="1" s="1"/>
  <c r="Q31" i="1"/>
  <c r="R31" i="1" s="1"/>
  <c r="S31" i="1" s="1"/>
  <c r="Q41" i="1"/>
  <c r="R41" i="1" s="1"/>
  <c r="S41" i="1" s="1"/>
  <c r="Q94" i="1"/>
  <c r="R94" i="1" s="1"/>
  <c r="S94" i="1" s="1"/>
  <c r="Q105" i="1"/>
  <c r="R105" i="1" s="1"/>
  <c r="S105" i="1" s="1"/>
  <c r="Q77" i="1"/>
  <c r="R77" i="1" s="1"/>
  <c r="S77" i="1" s="1"/>
  <c r="Q65" i="1"/>
  <c r="R65" i="1" s="1"/>
  <c r="S65" i="1" s="1"/>
  <c r="Q20" i="1"/>
  <c r="R20" i="1" s="1"/>
  <c r="S20" i="1" s="1"/>
  <c r="Q45" i="1"/>
  <c r="R45" i="1" s="1"/>
  <c r="S45" i="1" s="1"/>
  <c r="Q85" i="1"/>
  <c r="R85" i="1" s="1"/>
  <c r="S85" i="1" s="1"/>
  <c r="Q92" i="1"/>
  <c r="R92" i="1" s="1"/>
  <c r="S92" i="1" s="1"/>
  <c r="Q24" i="1"/>
  <c r="R24" i="1" s="1"/>
  <c r="S24" i="1" s="1"/>
  <c r="Q10" i="1"/>
  <c r="R10" i="1" s="1"/>
  <c r="S10" i="1" s="1"/>
  <c r="Q9" i="1"/>
  <c r="R9" i="1" s="1"/>
  <c r="S9" i="1" s="1"/>
  <c r="Q83" i="1"/>
  <c r="R83" i="1" s="1"/>
  <c r="S83" i="1" s="1"/>
  <c r="Q99" i="1"/>
  <c r="R99" i="1" s="1"/>
  <c r="S99" i="1" s="1"/>
  <c r="Q102" i="1"/>
  <c r="R102" i="1" s="1"/>
  <c r="S102" i="1" s="1"/>
  <c r="Q32" i="1"/>
  <c r="R32" i="1" s="1"/>
  <c r="S32" i="1" s="1"/>
  <c r="Q98" i="1"/>
  <c r="R98" i="1" s="1"/>
  <c r="S98" i="1" s="1"/>
  <c r="Q12" i="1"/>
  <c r="R12" i="1" s="1"/>
  <c r="S12" i="1" s="1"/>
  <c r="Q43" i="1"/>
  <c r="R43" i="1" s="1"/>
  <c r="S43" i="1" s="1"/>
  <c r="Q55" i="1"/>
  <c r="R55" i="1" s="1"/>
  <c r="S55" i="1" s="1"/>
  <c r="Q15" i="1"/>
  <c r="R15" i="1" s="1"/>
  <c r="S15" i="1" s="1"/>
  <c r="Q17" i="1"/>
  <c r="R17" i="1" s="1"/>
  <c r="S17" i="1" s="1"/>
  <c r="Q46" i="1"/>
  <c r="R46" i="1" s="1"/>
  <c r="S46" i="1" s="1"/>
  <c r="Q26" i="1"/>
  <c r="R26" i="1" s="1"/>
  <c r="S26" i="1" s="1"/>
  <c r="Q90" i="1"/>
  <c r="R90" i="1" s="1"/>
  <c r="S90" i="1" s="1"/>
  <c r="Q40" i="1"/>
  <c r="R40" i="1" s="1"/>
  <c r="S40" i="1" s="1"/>
  <c r="Q97" i="1"/>
  <c r="R97" i="1" s="1"/>
  <c r="S97" i="1" s="1"/>
  <c r="Q30" i="1"/>
  <c r="R30" i="1" s="1"/>
  <c r="S30" i="1" s="1"/>
  <c r="Q23" i="1"/>
  <c r="R23" i="1" s="1"/>
  <c r="S23" i="1" s="1"/>
  <c r="Q25" i="1"/>
  <c r="R25" i="1" s="1"/>
  <c r="S25" i="1" s="1"/>
  <c r="Q48" i="1"/>
  <c r="R48" i="1" s="1"/>
  <c r="S48" i="1" s="1"/>
  <c r="Q27" i="1"/>
  <c r="R27" i="1" s="1"/>
  <c r="S27" i="1" s="1"/>
  <c r="Q14" i="1"/>
  <c r="R14" i="1" s="1"/>
  <c r="S14" i="1" s="1"/>
  <c r="Q108" i="1"/>
  <c r="R108" i="1" s="1"/>
  <c r="S108" i="1" s="1"/>
  <c r="Q56" i="1"/>
  <c r="R56" i="1" s="1"/>
  <c r="S56" i="1" s="1"/>
  <c r="Q49" i="1"/>
  <c r="R49" i="1" s="1"/>
  <c r="S49" i="1" s="1"/>
  <c r="Q4" i="1"/>
  <c r="R4" i="1" s="1"/>
  <c r="S4" i="1" s="1"/>
  <c r="Q89" i="1"/>
  <c r="R89" i="1" s="1"/>
  <c r="S89" i="1" s="1"/>
  <c r="Q109" i="1"/>
  <c r="R109" i="1" s="1"/>
  <c r="S109" i="1" s="1"/>
  <c r="Q70" i="1"/>
  <c r="R70" i="1" s="1"/>
  <c r="S70" i="1" s="1"/>
  <c r="Q61" i="1"/>
  <c r="R61" i="1" s="1"/>
  <c r="S61" i="1" s="1"/>
  <c r="Q18" i="1"/>
  <c r="R18" i="1" s="1"/>
  <c r="S18" i="1" s="1"/>
  <c r="Q76" i="1"/>
  <c r="R76" i="1" s="1"/>
  <c r="S76" i="1" s="1"/>
  <c r="Q51" i="1"/>
  <c r="R51" i="1" s="1"/>
  <c r="S51" i="1" s="1"/>
  <c r="Q68" i="1"/>
  <c r="R68" i="1" s="1"/>
  <c r="S68" i="1" s="1"/>
  <c r="Q29" i="1"/>
  <c r="R29" i="1" s="1"/>
  <c r="S29" i="1" s="1"/>
  <c r="Q104" i="1"/>
  <c r="R104" i="1" s="1"/>
  <c r="S104" i="1" s="1"/>
  <c r="Q22" i="1"/>
  <c r="R22" i="1" s="1"/>
  <c r="S22" i="1" s="1"/>
  <c r="Q62" i="1"/>
  <c r="R62" i="1" s="1"/>
  <c r="S62" i="1" s="1"/>
  <c r="Q78" i="1"/>
  <c r="R78" i="1" s="1"/>
  <c r="S78" i="1" s="1"/>
  <c r="Q73" i="1"/>
  <c r="R73" i="1" s="1"/>
  <c r="S73" i="1" s="1"/>
  <c r="Q71" i="1"/>
  <c r="R71" i="1" s="1"/>
  <c r="S71" i="1" s="1"/>
  <c r="Q79" i="1"/>
  <c r="R79" i="1" s="1"/>
  <c r="S79" i="1" s="1"/>
  <c r="Q74" i="1"/>
  <c r="R74" i="1" s="1"/>
  <c r="S74" i="1" s="1"/>
  <c r="Q86" i="1"/>
  <c r="R86" i="1" s="1"/>
  <c r="S86" i="1" s="1"/>
  <c r="Q72" i="1"/>
  <c r="R72" i="1" s="1"/>
  <c r="S72" i="1" s="1"/>
  <c r="Q5" i="1"/>
  <c r="R5" i="1" s="1"/>
  <c r="S5" i="1" s="1"/>
  <c r="Q106" i="1"/>
  <c r="R106" i="1" s="1"/>
  <c r="S106" i="1" s="1"/>
  <c r="Q59" i="1"/>
  <c r="R59" i="1" s="1"/>
  <c r="S59" i="1" s="1"/>
  <c r="Q91" i="1"/>
  <c r="R91" i="1" s="1"/>
  <c r="S91" i="1" s="1"/>
  <c r="Q44" i="1"/>
  <c r="R44" i="1" s="1"/>
  <c r="S44" i="1" s="1"/>
  <c r="Q52" i="1"/>
  <c r="R52" i="1" s="1"/>
  <c r="S52" i="1" s="1"/>
  <c r="Q42" i="1"/>
  <c r="R42" i="1" s="1"/>
  <c r="S42" i="1" s="1"/>
  <c r="Q54" i="1"/>
  <c r="R54" i="1" s="1"/>
  <c r="S54" i="1" s="1"/>
  <c r="Q35" i="1"/>
  <c r="R35" i="1" s="1"/>
  <c r="S35" i="1" s="1"/>
  <c r="Q88" i="1"/>
  <c r="R88" i="1" s="1"/>
  <c r="S88" i="1" s="1"/>
  <c r="Q3" i="1"/>
  <c r="R3" i="1" s="1"/>
  <c r="S3" i="1" s="1"/>
  <c r="Q64" i="1"/>
  <c r="R64" i="1" s="1"/>
  <c r="S64" i="1" s="1"/>
  <c r="Q38" i="1"/>
  <c r="R38" i="1" s="1"/>
  <c r="S38" i="1" s="1"/>
  <c r="Q66" i="1"/>
  <c r="R66" i="1" s="1"/>
  <c r="S66" i="1" s="1"/>
  <c r="Q28" i="1"/>
  <c r="R28" i="1" s="1"/>
  <c r="S28" i="1" s="1"/>
  <c r="Q50" i="1"/>
  <c r="R50" i="1" s="1"/>
  <c r="S50" i="1" s="1"/>
  <c r="Q8" i="1"/>
  <c r="R8" i="1" s="1"/>
  <c r="S8" i="1" s="1"/>
  <c r="Q95" i="1"/>
  <c r="R95" i="1" s="1"/>
  <c r="S95" i="1" s="1"/>
  <c r="Q2" i="1"/>
  <c r="R2" i="1" s="1"/>
  <c r="S2" i="1" s="1"/>
  <c r="Q75" i="1"/>
  <c r="R75" i="1" s="1"/>
  <c r="S75" i="1" s="1"/>
  <c r="Q47" i="1"/>
  <c r="R47" i="1" s="1"/>
  <c r="S47" i="1" s="1"/>
  <c r="Q39" i="1"/>
  <c r="R39" i="1" s="1"/>
  <c r="S39" i="1" s="1"/>
  <c r="Q80" i="1"/>
  <c r="R80" i="1" s="1"/>
  <c r="S80" i="1" s="1"/>
  <c r="Q84" i="1"/>
  <c r="R84" i="1" s="1"/>
  <c r="S84" i="1" s="1"/>
  <c r="Q11" i="1"/>
  <c r="R11" i="1" s="1"/>
  <c r="S11" i="1" s="1"/>
  <c r="Q13" i="1"/>
  <c r="R13" i="1" s="1"/>
  <c r="S13" i="1" s="1"/>
  <c r="Q101" i="1"/>
  <c r="R101" i="1" s="1"/>
  <c r="S101" i="1" s="1"/>
  <c r="Q57" i="1"/>
  <c r="R57" i="1" s="1"/>
  <c r="S57" i="1" s="1"/>
  <c r="Q36" i="1"/>
  <c r="R36" i="1" s="1"/>
  <c r="S36" i="1" s="1"/>
  <c r="Q67" i="1"/>
  <c r="R67" i="1" s="1"/>
  <c r="S67" i="1" s="1"/>
  <c r="Q16" i="1"/>
  <c r="R16" i="1" s="1"/>
  <c r="S16" i="1" s="1"/>
  <c r="Q82" i="1"/>
  <c r="R82" i="1" s="1"/>
  <c r="S82" i="1" s="1"/>
  <c r="Q81" i="1"/>
  <c r="R81" i="1" s="1"/>
  <c r="S81" i="1" s="1"/>
  <c r="Q19" i="1"/>
  <c r="R19" i="1" s="1"/>
  <c r="S19" i="1" s="1"/>
  <c r="Q96" i="1"/>
  <c r="R96" i="1" s="1"/>
  <c r="S96" i="1" s="1"/>
  <c r="Q93" i="1"/>
  <c r="R93" i="1" s="1"/>
  <c r="S93" i="1" s="1"/>
  <c r="Q6" i="1"/>
  <c r="R6" i="1" s="1"/>
  <c r="S6" i="1" s="1"/>
  <c r="Q7" i="1"/>
  <c r="R7" i="1" s="1"/>
  <c r="S7" i="1" s="1"/>
  <c r="Q37" i="1"/>
  <c r="R37" i="1" s="1"/>
  <c r="S37" i="1" s="1"/>
  <c r="Q63" i="1"/>
  <c r="R63" i="1" s="1"/>
  <c r="S63" i="1" s="1"/>
  <c r="Q100" i="1"/>
  <c r="R100" i="1" s="1"/>
  <c r="S100" i="1" s="1"/>
  <c r="Q60" i="1"/>
  <c r="R60" i="1" s="1"/>
  <c r="S60" i="1" s="1"/>
  <c r="Q53" i="1"/>
  <c r="R53" i="1" s="1"/>
  <c r="S53" i="1" s="1"/>
  <c r="Q34" i="1"/>
  <c r="R34" i="1" s="1"/>
  <c r="S34" i="1" s="1"/>
  <c r="Q111" i="1"/>
  <c r="R111" i="1" s="1"/>
  <c r="S111" i="1" s="1"/>
</calcChain>
</file>

<file path=xl/sharedStrings.xml><?xml version="1.0" encoding="utf-8"?>
<sst xmlns="http://schemas.openxmlformats.org/spreadsheetml/2006/main" count="637" uniqueCount="334">
  <si>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</si>
  <si>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</si>
  <si>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</si>
  <si>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</si>
  <si>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</si>
  <si>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</si>
  <si>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</si>
  <si>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</si>
  <si>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</si>
  <si>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</si>
  <si>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</si>
  <si>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</si>
  <si>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</si>
  <si>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</si>
  <si>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</si>
  <si>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</si>
  <si>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</si>
  <si>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</si>
  <si>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</si>
  <si>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Occhilupo           </t>
  </si>
  <si>
    <t xml:space="preserve">Benicos Prince      </t>
  </si>
  <si>
    <t xml:space="preserve">Subsolar            </t>
  </si>
  <si>
    <t xml:space="preserve">The Equalizer       </t>
  </si>
  <si>
    <t xml:space="preserve">Kopi Luwak          </t>
  </si>
  <si>
    <t xml:space="preserve">Splitter            </t>
  </si>
  <si>
    <t xml:space="preserve">Davor               </t>
  </si>
  <si>
    <t xml:space="preserve">Colosseum King      </t>
  </si>
  <si>
    <t>Ascot</t>
  </si>
  <si>
    <t xml:space="preserve">Something More      </t>
  </si>
  <si>
    <t xml:space="preserve">Rejuvenate          </t>
  </si>
  <si>
    <t xml:space="preserve">Call Me Handsome    </t>
  </si>
  <si>
    <t xml:space="preserve">Tip Top             </t>
  </si>
  <si>
    <t xml:space="preserve">Upsidedown Bob      </t>
  </si>
  <si>
    <t xml:space="preserve">Someday             </t>
  </si>
  <si>
    <t xml:space="preserve">Torgersen           </t>
  </si>
  <si>
    <t xml:space="preserve">Colour Charge       </t>
  </si>
  <si>
    <t xml:space="preserve">Bracteate           </t>
  </si>
  <si>
    <t xml:space="preserve">Bodega Negra        </t>
  </si>
  <si>
    <t xml:space="preserve">Reckless Abandon    </t>
  </si>
  <si>
    <t xml:space="preserve">Steamin             </t>
  </si>
  <si>
    <t xml:space="preserve">Bold Peak           </t>
  </si>
  <si>
    <t xml:space="preserve">Same Old            </t>
  </si>
  <si>
    <t xml:space="preserve">Time To Torque      </t>
  </si>
  <si>
    <t xml:space="preserve">Atlanta Blue        </t>
  </si>
  <si>
    <t>Warrnambool</t>
  </si>
  <si>
    <t xml:space="preserve">Affronted           </t>
  </si>
  <si>
    <t xml:space="preserve">Argyle Valley       </t>
  </si>
  <si>
    <t xml:space="preserve">Comics              </t>
  </si>
  <si>
    <t xml:space="preserve">Flying Bolt         </t>
  </si>
  <si>
    <t xml:space="preserve">Furious Dan         </t>
  </si>
  <si>
    <t xml:space="preserve">John Monash         </t>
  </si>
  <si>
    <t xml:space="preserve">Pentelligentsia     </t>
  </si>
  <si>
    <t xml:space="preserve">Police Camp         </t>
  </si>
  <si>
    <t xml:space="preserve">Power Of Words      </t>
  </si>
  <si>
    <t xml:space="preserve">Freedoms Light      </t>
  </si>
  <si>
    <t xml:space="preserve">Mango Delight       </t>
  </si>
  <si>
    <t xml:space="preserve">Skilled Hunter      </t>
  </si>
  <si>
    <t xml:space="preserve">All Well            </t>
  </si>
  <si>
    <t xml:space="preserve">Timikar             </t>
  </si>
  <si>
    <t xml:space="preserve">Canterbury King     </t>
  </si>
  <si>
    <t xml:space="preserve">Valhalla Princess   </t>
  </si>
  <si>
    <t xml:space="preserve">Nullarbor           </t>
  </si>
  <si>
    <t xml:space="preserve">Watch The Wolf      </t>
  </si>
  <si>
    <t xml:space="preserve">Pinkish             </t>
  </si>
  <si>
    <t xml:space="preserve">Nishiazabu          </t>
  </si>
  <si>
    <t xml:space="preserve">Access All Areas    </t>
  </si>
  <si>
    <t xml:space="preserve">Unrealistic         </t>
  </si>
  <si>
    <t xml:space="preserve">Florida Pearl       </t>
  </si>
  <si>
    <t xml:space="preserve">Cape Sounion        </t>
  </si>
  <si>
    <t xml:space="preserve">Aurora Rising       </t>
  </si>
  <si>
    <t xml:space="preserve">Days Go By          </t>
  </si>
  <si>
    <t xml:space="preserve">Dream Diamond       </t>
  </si>
  <si>
    <t>Murray Bridge</t>
  </si>
  <si>
    <t xml:space="preserve">Jagarna             </t>
  </si>
  <si>
    <t xml:space="preserve">Henry The Dolphin   </t>
  </si>
  <si>
    <t xml:space="preserve">Casino Club         </t>
  </si>
  <si>
    <t xml:space="preserve">Spying On You       </t>
  </si>
  <si>
    <t xml:space="preserve">High Rolla          </t>
  </si>
  <si>
    <t xml:space="preserve">Discern             </t>
  </si>
  <si>
    <t>Randwick</t>
  </si>
  <si>
    <t xml:space="preserve">Invincible Quest    </t>
  </si>
  <si>
    <t xml:space="preserve">Akasaki             </t>
  </si>
  <si>
    <t xml:space="preserve">Loverboy Charlie    </t>
  </si>
  <si>
    <t xml:space="preserve">Star Shaft          </t>
  </si>
  <si>
    <t xml:space="preserve">What Could Be       </t>
  </si>
  <si>
    <t xml:space="preserve">Moccasin Miss       </t>
  </si>
  <si>
    <t xml:space="preserve">Atomic Knight       </t>
  </si>
  <si>
    <t xml:space="preserve">The Informer        </t>
  </si>
  <si>
    <t xml:space="preserve">Rosss Point         </t>
  </si>
  <si>
    <t xml:space="preserve">Lifes Drink         </t>
  </si>
  <si>
    <t xml:space="preserve">Rondalago           </t>
  </si>
  <si>
    <t xml:space="preserve">Coller Bay          </t>
  </si>
  <si>
    <t xml:space="preserve">Irish Delight       </t>
  </si>
  <si>
    <t xml:space="preserve">Tzarevna            </t>
  </si>
  <si>
    <t xml:space="preserve">Grecian Spy         </t>
  </si>
  <si>
    <t xml:space="preserve">Day In Court        </t>
  </si>
  <si>
    <t xml:space="preserve">Valentinian         </t>
  </si>
  <si>
    <t xml:space="preserve">Snip Of Magic       </t>
  </si>
  <si>
    <t xml:space="preserve">Double Pockets      </t>
  </si>
  <si>
    <t xml:space="preserve">Rug Rat             </t>
  </si>
  <si>
    <t xml:space="preserve">Just Like Heaven    </t>
  </si>
  <si>
    <t xml:space="preserve">Hattan Man          </t>
  </si>
  <si>
    <t xml:space="preserve">Super Rules         </t>
  </si>
  <si>
    <t xml:space="preserve">Angels Belle        </t>
  </si>
  <si>
    <t>Ipswich</t>
  </si>
  <si>
    <t xml:space="preserve">Flynn Effect        </t>
  </si>
  <si>
    <t xml:space="preserve">Hard Evidence       </t>
  </si>
  <si>
    <t xml:space="preserve">High Wind           </t>
  </si>
  <si>
    <t xml:space="preserve">Montezuma           </t>
  </si>
  <si>
    <t xml:space="preserve">Prince Morpheus     </t>
  </si>
  <si>
    <t xml:space="preserve">Alcazar             </t>
  </si>
  <si>
    <t xml:space="preserve">Monaco Snob         </t>
  </si>
  <si>
    <t xml:space="preserve">Usena               </t>
  </si>
  <si>
    <t xml:space="preserve">Canberra            </t>
  </si>
  <si>
    <t xml:space="preserve">Allez Bien          </t>
  </si>
  <si>
    <t xml:space="preserve">Queen Of Heights    </t>
  </si>
  <si>
    <t xml:space="preserve">Sensacova           </t>
  </si>
  <si>
    <t xml:space="preserve">Mull Over           </t>
  </si>
  <si>
    <t xml:space="preserve">Stella Victoria     </t>
  </si>
  <si>
    <t xml:space="preserve">Midnight Delight    </t>
  </si>
  <si>
    <t xml:space="preserve">Maxey Campo         </t>
  </si>
  <si>
    <t xml:space="preserve">None Better         </t>
  </si>
  <si>
    <t xml:space="preserve">Black Platinum      </t>
  </si>
  <si>
    <t xml:space="preserve">Black Mosheen       </t>
  </si>
  <si>
    <t xml:space="preserve">Favonski            </t>
  </si>
  <si>
    <t xml:space="preserve">Good Offa           </t>
  </si>
  <si>
    <t xml:space="preserve">Galileos Journey    </t>
  </si>
  <si>
    <t xml:space="preserve">Jawsome             </t>
  </si>
  <si>
    <t xml:space="preserve">Golden Rule         </t>
  </si>
  <si>
    <t xml:space="preserve">Street Outlaw       </t>
  </si>
  <si>
    <t xml:space="preserve">Every Single One    </t>
  </si>
  <si>
    <t xml:space="preserve">Love And Rock It    </t>
  </si>
  <si>
    <t xml:space="preserve">Suilven             </t>
  </si>
  <si>
    <t xml:space="preserve">The Sheepish Lion   </t>
  </si>
  <si>
    <t xml:space="preserve">Baby Merlin         </t>
  </si>
  <si>
    <t xml:space="preserve">Salute The Prince   </t>
  </si>
  <si>
    <t xml:space="preserve">Go Daisy            </t>
  </si>
  <si>
    <t xml:space="preserve">Hot Choice          </t>
  </si>
  <si>
    <t xml:space="preserve">Flying Colours      </t>
  </si>
  <si>
    <t xml:space="preserve">Court Rules         </t>
  </si>
  <si>
    <t xml:space="preserve">Stormy Destiny      </t>
  </si>
  <si>
    <t xml:space="preserve">Lake Argyle         </t>
  </si>
  <si>
    <t xml:space="preserve">The Gavel           </t>
  </si>
  <si>
    <t xml:space="preserve">Go Benny            </t>
  </si>
  <si>
    <t xml:space="preserve">Meteorologist       </t>
  </si>
  <si>
    <t xml:space="preserve">Napoleon            </t>
  </si>
  <si>
    <t xml:space="preserve">Rock On Ivy         </t>
  </si>
  <si>
    <t xml:space="preserve">Itsa Fait Accompli  </t>
  </si>
  <si>
    <t xml:space="preserve">My Friend Charlie   </t>
  </si>
  <si>
    <t xml:space="preserve">Equipped            </t>
  </si>
  <si>
    <t xml:space="preserve">Lucky Legend        </t>
  </si>
  <si>
    <t xml:space="preserve">Varuska             </t>
  </si>
  <si>
    <t xml:space="preserve">Colesberg           </t>
  </si>
  <si>
    <t xml:space="preserve">Mazaz               </t>
  </si>
  <si>
    <t xml:space="preserve">Its A Fireball      </t>
  </si>
  <si>
    <t xml:space="preserve">Le Dezaley          </t>
  </si>
  <si>
    <t xml:space="preserve">Sand Cat            </t>
  </si>
  <si>
    <t xml:space="preserve">Lets Tango          </t>
  </si>
  <si>
    <t xml:space="preserve">Exalted Adam        </t>
  </si>
  <si>
    <t xml:space="preserve">Going Gaga          </t>
  </si>
  <si>
    <t xml:space="preserve">Mappinga Melody     </t>
  </si>
  <si>
    <t>Sandown</t>
  </si>
  <si>
    <t xml:space="preserve">Stylish Missile     </t>
  </si>
  <si>
    <t xml:space="preserve">Twilight Song       </t>
  </si>
  <si>
    <t xml:space="preserve">Ambitious Gem       </t>
  </si>
  <si>
    <t xml:space="preserve">Blue Wonder         </t>
  </si>
  <si>
    <t xml:space="preserve">Egyptian Gold       </t>
  </si>
  <si>
    <t xml:space="preserve">Platinum Angel      </t>
  </si>
  <si>
    <t xml:space="preserve">Rip Girl            </t>
  </si>
  <si>
    <t xml:space="preserve">Shagra              </t>
  </si>
  <si>
    <t xml:space="preserve">Tennessee Sky       </t>
  </si>
  <si>
    <t xml:space="preserve">Zelsignoret         </t>
  </si>
  <si>
    <t xml:space="preserve">Patronizing         </t>
  </si>
  <si>
    <t xml:space="preserve">Kuttamurra Al       </t>
  </si>
  <si>
    <t xml:space="preserve">Savwell             </t>
  </si>
  <si>
    <t xml:space="preserve">Gregory             </t>
  </si>
  <si>
    <t xml:space="preserve">Shoreline           </t>
  </si>
  <si>
    <t xml:space="preserve">Rideonabigjetplane  </t>
  </si>
  <si>
    <t xml:space="preserve">Honey Holt          </t>
  </si>
  <si>
    <t xml:space="preserve">Flavian             </t>
  </si>
  <si>
    <t xml:space="preserve">Real Good           </t>
  </si>
  <si>
    <t xml:space="preserve">Exalted Traveller   </t>
  </si>
  <si>
    <t xml:space="preserve">Art Music           </t>
  </si>
  <si>
    <t xml:space="preserve">Connermara Rose     </t>
  </si>
  <si>
    <t xml:space="preserve">Makin The Grade     </t>
  </si>
  <si>
    <t xml:space="preserve">Evil Princess       </t>
  </si>
  <si>
    <t xml:space="preserve">A Little Chunky     </t>
  </si>
  <si>
    <t xml:space="preserve">Party Set           </t>
  </si>
  <si>
    <t xml:space="preserve">Chapelco            </t>
  </si>
  <si>
    <t xml:space="preserve">Victime De Lamour   </t>
  </si>
  <si>
    <t xml:space="preserve">Hand From Above     </t>
  </si>
  <si>
    <t xml:space="preserve">Onslaught           </t>
  </si>
  <si>
    <t xml:space="preserve">So You Win          </t>
  </si>
  <si>
    <t xml:space="preserve">All In The Reflexs  </t>
  </si>
  <si>
    <t xml:space="preserve">Danzie              </t>
  </si>
  <si>
    <t xml:space="preserve">Gracious Grey       </t>
  </si>
  <si>
    <t xml:space="preserve">Raise The Limit     </t>
  </si>
  <si>
    <t xml:space="preserve">Budderoo Knight     </t>
  </si>
  <si>
    <t xml:space="preserve">Just Before Dark    </t>
  </si>
  <si>
    <t xml:space="preserve">Kaptive Hero        </t>
  </si>
  <si>
    <t xml:space="preserve">Tradies Tea Break   </t>
  </si>
  <si>
    <t xml:space="preserve">Hell On Earth       </t>
  </si>
  <si>
    <t xml:space="preserve">Atlantic Express    </t>
  </si>
  <si>
    <t xml:space="preserve">Dry Biscuit         </t>
  </si>
  <si>
    <t xml:space="preserve">Montevideo          </t>
  </si>
  <si>
    <t xml:space="preserve">Dreams Of Paris     </t>
  </si>
  <si>
    <t xml:space="preserve">Gretzky             </t>
  </si>
  <si>
    <t xml:space="preserve">Near Queue          </t>
  </si>
  <si>
    <t xml:space="preserve">Foxlago             </t>
  </si>
  <si>
    <t xml:space="preserve">Tivoli Street       </t>
  </si>
  <si>
    <t xml:space="preserve">Jim N Andy          </t>
  </si>
  <si>
    <t xml:space="preserve">Sharpamal           </t>
  </si>
  <si>
    <t xml:space="preserve">Love Ya Mrs         </t>
  </si>
  <si>
    <t xml:space="preserve">Rocky Nugget        </t>
  </si>
  <si>
    <t xml:space="preserve">Never So Sirius     </t>
  </si>
  <si>
    <t xml:space="preserve">The Overdraft       </t>
  </si>
  <si>
    <t xml:space="preserve">Scorcha             </t>
  </si>
  <si>
    <t xml:space="preserve">Wake Up Sailor      </t>
  </si>
  <si>
    <t xml:space="preserve">Robocop             </t>
  </si>
  <si>
    <t xml:space="preserve">Kazoom              </t>
  </si>
  <si>
    <t xml:space="preserve">Moore Alpha         </t>
  </si>
  <si>
    <t xml:space="preserve">Just Live On        </t>
  </si>
  <si>
    <t xml:space="preserve">Red Menace          </t>
  </si>
  <si>
    <t xml:space="preserve">Jocks Glen          </t>
  </si>
  <si>
    <t xml:space="preserve">Zaaladd             </t>
  </si>
  <si>
    <t xml:space="preserve">Kosmos Tercedes     </t>
  </si>
  <si>
    <t xml:space="preserve">The Great Artiste   </t>
  </si>
  <si>
    <t xml:space="preserve">Casque              </t>
  </si>
  <si>
    <t xml:space="preserve">Heza Magic Man      </t>
  </si>
  <si>
    <t xml:space="preserve">Lord Laurie         </t>
  </si>
  <si>
    <t xml:space="preserve">Ayers Rock          </t>
  </si>
  <si>
    <t xml:space="preserve">Freehearted         </t>
  </si>
  <si>
    <t xml:space="preserve">Theodolite          </t>
  </si>
  <si>
    <t xml:space="preserve">Avapardi            </t>
  </si>
  <si>
    <t xml:space="preserve">Patient             </t>
  </si>
  <si>
    <t xml:space="preserve">Port Triano         </t>
  </si>
  <si>
    <t xml:space="preserve">Kentucky Flyer      </t>
  </si>
  <si>
    <t xml:space="preserve">Big Girl            </t>
  </si>
  <si>
    <t xml:space="preserve">Rustic Debutante    </t>
  </si>
  <si>
    <t xml:space="preserve">Booma Lacka         </t>
  </si>
  <si>
    <t xml:space="preserve">Salvaged            </t>
  </si>
  <si>
    <t xml:space="preserve">Colonel Jessep      </t>
  </si>
  <si>
    <t xml:space="preserve">Miss Rumour Mill    </t>
  </si>
  <si>
    <t xml:space="preserve">Silver Zapato       </t>
  </si>
  <si>
    <t xml:space="preserve">Sugar Cain          </t>
  </si>
  <si>
    <t xml:space="preserve">Top Rated           </t>
  </si>
  <si>
    <t xml:space="preserve">Great Lane          </t>
  </si>
  <si>
    <t xml:space="preserve">Mr Fergus           </t>
  </si>
  <si>
    <t xml:space="preserve">Charlton            </t>
  </si>
  <si>
    <t xml:space="preserve">King Valour         </t>
  </si>
  <si>
    <t xml:space="preserve">Savvy Dresser       </t>
  </si>
  <si>
    <t xml:space="preserve">Skyfire             </t>
  </si>
  <si>
    <t xml:space="preserve">Amendment           </t>
  </si>
  <si>
    <t xml:space="preserve">Manning Road        </t>
  </si>
  <si>
    <t xml:space="preserve">Siddles Birthday    </t>
  </si>
  <si>
    <t xml:space="preserve">Beach God           </t>
  </si>
  <si>
    <t xml:space="preserve">Charlie Cheval      </t>
  </si>
  <si>
    <t xml:space="preserve">Savaland            </t>
  </si>
  <si>
    <t xml:space="preserve">Allys Reward        </t>
  </si>
  <si>
    <t xml:space="preserve">Majoras Mask        </t>
  </si>
  <si>
    <t xml:space="preserve">Vigneto             </t>
  </si>
  <si>
    <t xml:space="preserve">Fair Foot           </t>
  </si>
  <si>
    <t xml:space="preserve">Lexden Gambler      </t>
  </si>
  <si>
    <t xml:space="preserve">On Stage            </t>
  </si>
  <si>
    <t xml:space="preserve">Jewel Of Denmark    </t>
  </si>
  <si>
    <t xml:space="preserve">Mrs Hartley         </t>
  </si>
  <si>
    <t xml:space="preserve">Smallamountofmerit  </t>
  </si>
  <si>
    <t xml:space="preserve">Cassowary Street    </t>
  </si>
  <si>
    <t xml:space="preserve">Black Attack        </t>
  </si>
  <si>
    <t xml:space="preserve">Triple Express      </t>
  </si>
  <si>
    <t xml:space="preserve">Rogali              </t>
  </si>
  <si>
    <t xml:space="preserve">Bobby Be Good       </t>
  </si>
  <si>
    <t xml:space="preserve">Robbers Cobber      </t>
  </si>
  <si>
    <t xml:space="preserve">Bo Rossa            </t>
  </si>
  <si>
    <t xml:space="preserve">Bunker Buster       </t>
  </si>
  <si>
    <t xml:space="preserve">Givus A Cuddle      </t>
  </si>
  <si>
    <t xml:space="preserve">Street Comic        </t>
  </si>
  <si>
    <t xml:space="preserve">Arazona             </t>
  </si>
  <si>
    <t xml:space="preserve">Madam Shazam        </t>
  </si>
  <si>
    <t xml:space="preserve">Alfie Junior        </t>
  </si>
  <si>
    <t xml:space="preserve">Rostam              </t>
  </si>
  <si>
    <t xml:space="preserve">Pittsburgh          </t>
  </si>
  <si>
    <t xml:space="preserve">Peaceful State      </t>
  </si>
  <si>
    <t xml:space="preserve">Domesday Warrior    </t>
  </si>
  <si>
    <t xml:space="preserve">Kapaulenko          </t>
  </si>
  <si>
    <t xml:space="preserve">Sandhurst Delight   </t>
  </si>
  <si>
    <t xml:space="preserve">Booradley           </t>
  </si>
  <si>
    <t xml:space="preserve">Critical Thinking   </t>
  </si>
  <si>
    <t xml:space="preserve">Emperors Chariot    </t>
  </si>
  <si>
    <t xml:space="preserve">Kaching             </t>
  </si>
  <si>
    <t xml:space="preserve">Multiverse          </t>
  </si>
  <si>
    <t xml:space="preserve">Slik Sam            </t>
  </si>
  <si>
    <t xml:space="preserve">Hoboken             </t>
  </si>
  <si>
    <t xml:space="preserve">On The Turps        </t>
  </si>
  <si>
    <t xml:space="preserve">Nanga Parbat        </t>
  </si>
  <si>
    <t xml:space="preserve">Pirates Fortune     </t>
  </si>
  <si>
    <t xml:space="preserve">Venus Ebony         </t>
  </si>
  <si>
    <t xml:space="preserve">Massagi             </t>
  </si>
  <si>
    <t xml:space="preserve">Showcase            </t>
  </si>
  <si>
    <t xml:space="preserve">Vigorhesta          </t>
  </si>
  <si>
    <t xml:space="preserve">Go Down             </t>
  </si>
  <si>
    <t xml:space="preserve">Bellaria            </t>
  </si>
  <si>
    <t xml:space="preserve">Miss Clooney        </t>
  </si>
  <si>
    <t xml:space="preserve">Windbern            </t>
  </si>
  <si>
    <t xml:space="preserve">Duecourse           </t>
  </si>
  <si>
    <t xml:space="preserve">Kissee Mee          </t>
  </si>
  <si>
    <t xml:space="preserve">Shes Going Off      </t>
  </si>
  <si>
    <t xml:space="preserve">Elle Olove          </t>
  </si>
  <si>
    <t xml:space="preserve">Lipstick Lover      </t>
  </si>
  <si>
    <t xml:space="preserve">Miss Mo             </t>
  </si>
  <si>
    <t xml:space="preserve">Shes Got Speed      </t>
  </si>
  <si>
    <t xml:space="preserve">Miss Magda          </t>
  </si>
  <si>
    <t xml:space="preserve">Jeraft              </t>
  </si>
  <si>
    <t xml:space="preserve">Sadlers Hills       </t>
  </si>
  <si>
    <t xml:space="preserve">Dixie Win           </t>
  </si>
  <si>
    <t xml:space="preserve">Tyson Fight         </t>
  </si>
  <si>
    <t xml:space="preserve">Double The Pro      </t>
  </si>
  <si>
    <t xml:space="preserve">Yindi               </t>
  </si>
  <si>
    <t xml:space="preserve">The Black Watch     </t>
  </si>
  <si>
    <t xml:space="preserve">Glen Albyn          </t>
  </si>
  <si>
    <t xml:space="preserve">Whats Up Doc        </t>
  </si>
  <si>
    <t xml:space="preserve">Outspoken Duke      </t>
  </si>
  <si>
    <t xml:space="preserve">Sharkmouth          </t>
  </si>
  <si>
    <t xml:space="preserve">Silver Plated       </t>
  </si>
  <si>
    <t xml:space="preserve">Beg To Differ       </t>
  </si>
  <si>
    <t xml:space="preserve">Net Profit          </t>
  </si>
  <si>
    <t xml:space="preserve">Dark Prospect       </t>
  </si>
  <si>
    <t xml:space="preserve">Geiger Gem          </t>
  </si>
  <si>
    <t xml:space="preserve">Four Letter Werd    </t>
  </si>
  <si>
    <t xml:space="preserve">In This Life        </t>
  </si>
  <si>
    <t xml:space="preserve">Greco               </t>
  </si>
  <si>
    <t xml:space="preserve">Anvil Green         </t>
  </si>
  <si>
    <t xml:space="preserve">Ominous Warning     </t>
  </si>
  <si>
    <t xml:space="preserve">Stride Out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</si>
</sst>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0"/>
  <sheetViews>
    <sheetView tabSelected="1" topLeftCell="B1" workbookViewId="0">
      <pane ySplit="1" topLeftCell="A2" activePane="bottomLeft" state="frozen"/>
      <selection activeCell="B1" sqref="B1"/>
      <selection pane="bottomLeft" activeCell="B300" sqref="A300:XFD300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0.140625" style="12" customWidth="1"/>
    <col min="7" max="7" width="10.28515625" style="13" bestFit="1" customWidth="1"/>
    <col min="8" max="8" width="7.710937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9.2851562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0.52083333333333337</v>
      </c>
      <c r="C2" s="5" t="s">
        <v>44</v>
      </c>
      <c r="D2" s="5">
        <v>1</v>
      </c>
      <c r="E2" s="5">
        <v>10</v>
      </c>
      <c r="F2" s="5" t="s">
        <v>54</v>
      </c>
      <c r="G2" s="2">
        <v>59.709100000000007</v>
      </c>
      <c r="H2" s="7">
        <f>1+COUNTIFS(A:A,A2,O:O,"&lt;"&amp;O2)</f>
        <v>1</v>
      </c>
      <c r="I2" s="2">
        <f>AVERAGEIF(A:A,A2,G:G)</f>
        <v>45.445884848484859</v>
      </c>
      <c r="J2" s="2">
        <f t="shared" ref="J2:J60" si="0">G2-I2</f>
        <v>14.263215151515148</v>
      </c>
      <c r="K2" s="2">
        <f t="shared" ref="K2:K60" si="1">90+J2</f>
        <v>104.26321515151514</v>
      </c>
      <c r="L2" s="2">
        <f t="shared" ref="L2:L60" si="2">EXP(0.06*K2)</f>
        <v>521.0223343615628</v>
      </c>
      <c r="M2" s="2">
        <f>SUMIF(A:A,A2,L:L)</f>
        <v>2778.1297924158353</v>
      </c>
      <c r="N2" s="3">
        <f t="shared" ref="N2:N60" si="3">L2/M2</f>
        <v>0.18754427377148811</v>
      </c>
      <c r="O2" s="8">
        <f t="shared" ref="O2:O60" si="4">1/N2</f>
        <v>5.3320742877942644</v>
      </c>
      <c r="P2" s="3">
        <f t="shared" ref="P2:P60" si="5">IF(O2&gt;21,"",N2)</f>
        <v>0.18754427377148811</v>
      </c>
      <c r="Q2" s="3">
        <f>IF(ISNUMBER(P2),SUMIF(A:A,A2,P:P),"")</f>
        <v>0.93279446355947537</v>
      </c>
      <c r="R2" s="3">
        <f t="shared" ref="R2:R60" si="6">IFERROR(P2*(1/Q2),"")</f>
        <v>0.20105637533035187</v>
      </c>
      <c r="S2" s="9">
        <f t="shared" ref="S2:S60" si="7">IFERROR(1/R2,"")</f>
        <v>4.973729374942323</v>
      </c>
    </row>
    <row r="3" spans="1:19" x14ac:dyDescent="0.25">
      <c r="A3" s="5">
        <v>1</v>
      </c>
      <c r="B3" s="6">
        <v>0.52083333333333337</v>
      </c>
      <c r="C3" s="5" t="s">
        <v>44</v>
      </c>
      <c r="D3" s="5">
        <v>1</v>
      </c>
      <c r="E3" s="5">
        <v>2</v>
      </c>
      <c r="F3" s="5" t="s">
        <v>46</v>
      </c>
      <c r="G3" s="2">
        <v>54.542299999999997</v>
      </c>
      <c r="H3" s="7">
        <f>1+COUNTIFS(A:A,A3,O:O,"&lt;"&amp;O3)</f>
        <v>2</v>
      </c>
      <c r="I3" s="2">
        <f>AVERAGEIF(A:A,A3,G:G)</f>
        <v>45.445884848484859</v>
      </c>
      <c r="J3" s="2">
        <f t="shared" si="0"/>
        <v>9.0964151515151386</v>
      </c>
      <c r="K3" s="2">
        <f t="shared" si="1"/>
        <v>99.096415151515146</v>
      </c>
      <c r="L3" s="2">
        <f t="shared" si="2"/>
        <v>382.13918813662895</v>
      </c>
      <c r="M3" s="2">
        <f>SUMIF(A:A,A3,L:L)</f>
        <v>2778.1297924158353</v>
      </c>
      <c r="N3" s="3">
        <f t="shared" si="3"/>
        <v>0.13755267632918056</v>
      </c>
      <c r="O3" s="8">
        <f t="shared" si="4"/>
        <v>7.2699421537017308</v>
      </c>
      <c r="P3" s="3">
        <f t="shared" si="5"/>
        <v>0.13755267632918056</v>
      </c>
      <c r="Q3" s="3">
        <f>IF(ISNUMBER(P3),SUMIF(A:A,A3,P:P),"")</f>
        <v>0.93279446355947537</v>
      </c>
      <c r="R3" s="3">
        <f t="shared" si="6"/>
        <v>0.14746300680676172</v>
      </c>
      <c r="S3" s="9">
        <f t="shared" si="7"/>
        <v>6.7813617913706228</v>
      </c>
    </row>
    <row r="4" spans="1:19" x14ac:dyDescent="0.25">
      <c r="A4" s="5">
        <v>1</v>
      </c>
      <c r="B4" s="6">
        <v>0.52083333333333337</v>
      </c>
      <c r="C4" s="5" t="s">
        <v>44</v>
      </c>
      <c r="D4" s="5">
        <v>1</v>
      </c>
      <c r="E4" s="5">
        <v>3</v>
      </c>
      <c r="F4" s="5" t="s">
        <v>47</v>
      </c>
      <c r="G4" s="2">
        <v>51.016966666666697</v>
      </c>
      <c r="H4" s="7">
        <f>1+COUNTIFS(A:A,A4,O:O,"&lt;"&amp;O4)</f>
        <v>3</v>
      </c>
      <c r="I4" s="2">
        <f>AVERAGEIF(A:A,A4,G:G)</f>
        <v>45.445884848484859</v>
      </c>
      <c r="J4" s="2">
        <f t="shared" si="0"/>
        <v>5.5710818181818382</v>
      </c>
      <c r="K4" s="2">
        <f t="shared" si="1"/>
        <v>95.571081818181838</v>
      </c>
      <c r="L4" s="2">
        <f t="shared" si="2"/>
        <v>309.28553419167457</v>
      </c>
      <c r="M4" s="2">
        <f>SUMIF(A:A,A4,L:L)</f>
        <v>2778.1297924158353</v>
      </c>
      <c r="N4" s="3">
        <f t="shared" si="3"/>
        <v>0.11132868415147833</v>
      </c>
      <c r="O4" s="8">
        <f t="shared" si="4"/>
        <v>8.9824110257097747</v>
      </c>
      <c r="P4" s="3">
        <f t="shared" si="5"/>
        <v>0.11132868415147833</v>
      </c>
      <c r="Q4" s="3">
        <f>IF(ISNUMBER(P4),SUMIF(A:A,A4,P:P),"")</f>
        <v>0.93279446355947537</v>
      </c>
      <c r="R4" s="3">
        <f t="shared" si="6"/>
        <v>0.11934964078437625</v>
      </c>
      <c r="S4" s="9">
        <f t="shared" si="7"/>
        <v>8.3787432741976655</v>
      </c>
    </row>
    <row r="5" spans="1:19" x14ac:dyDescent="0.25">
      <c r="A5" s="5">
        <v>1</v>
      </c>
      <c r="B5" s="6">
        <v>0.52083333333333337</v>
      </c>
      <c r="C5" s="5" t="s">
        <v>44</v>
      </c>
      <c r="D5" s="5">
        <v>1</v>
      </c>
      <c r="E5" s="5">
        <v>7</v>
      </c>
      <c r="F5" s="5" t="s">
        <v>51</v>
      </c>
      <c r="G5" s="2">
        <v>49.3160666666667</v>
      </c>
      <c r="H5" s="7">
        <f>1+COUNTIFS(A:A,A5,O:O,"&lt;"&amp;O5)</f>
        <v>4</v>
      </c>
      <c r="I5" s="2">
        <f>AVERAGEIF(A:A,A5,G:G)</f>
        <v>45.445884848484859</v>
      </c>
      <c r="J5" s="2">
        <f t="shared" si="0"/>
        <v>3.870181818181841</v>
      </c>
      <c r="K5" s="2">
        <f t="shared" si="1"/>
        <v>93.870181818181834</v>
      </c>
      <c r="L5" s="2">
        <f t="shared" si="2"/>
        <v>279.27889581120724</v>
      </c>
      <c r="M5" s="2">
        <f>SUMIF(A:A,A5,L:L)</f>
        <v>2778.1297924158353</v>
      </c>
      <c r="N5" s="3">
        <f t="shared" si="3"/>
        <v>0.10052766309681628</v>
      </c>
      <c r="O5" s="8">
        <f t="shared" si="4"/>
        <v>9.9475106572100351</v>
      </c>
      <c r="P5" s="3">
        <f t="shared" si="5"/>
        <v>0.10052766309681628</v>
      </c>
      <c r="Q5" s="3">
        <f>IF(ISNUMBER(P5),SUMIF(A:A,A5,P:P),"")</f>
        <v>0.93279446355947537</v>
      </c>
      <c r="R5" s="3">
        <f t="shared" si="6"/>
        <v>0.10777043284885084</v>
      </c>
      <c r="S5" s="9">
        <f t="shared" si="7"/>
        <v>9.2789828672443999</v>
      </c>
    </row>
    <row r="6" spans="1:19" x14ac:dyDescent="0.25">
      <c r="A6" s="5">
        <v>1</v>
      </c>
      <c r="B6" s="6">
        <v>0.52083333333333337</v>
      </c>
      <c r="C6" s="5" t="s">
        <v>44</v>
      </c>
      <c r="D6" s="5">
        <v>1</v>
      </c>
      <c r="E6" s="5">
        <v>8</v>
      </c>
      <c r="F6" s="5" t="s">
        <v>52</v>
      </c>
      <c r="G6" s="2">
        <v>48.9371333333333</v>
      </c>
      <c r="H6" s="7">
        <f>1+COUNTIFS(A:A,A6,O:O,"&lt;"&amp;O6)</f>
        <v>5</v>
      </c>
      <c r="I6" s="2">
        <f>AVERAGEIF(A:A,A6,G:G)</f>
        <v>45.445884848484859</v>
      </c>
      <c r="J6" s="2">
        <f t="shared" si="0"/>
        <v>3.4912484848484411</v>
      </c>
      <c r="K6" s="2">
        <f t="shared" si="1"/>
        <v>93.491248484848441</v>
      </c>
      <c r="L6" s="2">
        <f t="shared" si="2"/>
        <v>273.00085009764695</v>
      </c>
      <c r="M6" s="2">
        <f>SUMIF(A:A,A6,L:L)</f>
        <v>2778.1297924158353</v>
      </c>
      <c r="N6" s="3">
        <f t="shared" si="3"/>
        <v>9.8267853014976675E-2</v>
      </c>
      <c r="O6" s="8">
        <f t="shared" si="4"/>
        <v>10.176267917928291</v>
      </c>
      <c r="P6" s="3">
        <f t="shared" si="5"/>
        <v>9.8267853014976675E-2</v>
      </c>
      <c r="Q6" s="3">
        <f>IF(ISNUMBER(P6),SUMIF(A:A,A6,P:P),"")</f>
        <v>0.93279446355947537</v>
      </c>
      <c r="R6" s="3">
        <f t="shared" si="6"/>
        <v>0.10534780903393631</v>
      </c>
      <c r="S6" s="9">
        <f t="shared" si="7"/>
        <v>9.4923663735414188</v>
      </c>
    </row>
    <row r="7" spans="1:19" x14ac:dyDescent="0.25">
      <c r="A7" s="5">
        <v>1</v>
      </c>
      <c r="B7" s="6">
        <v>0.52083333333333337</v>
      </c>
      <c r="C7" s="5" t="s">
        <v>44</v>
      </c>
      <c r="D7" s="5">
        <v>1</v>
      </c>
      <c r="E7" s="5">
        <v>1</v>
      </c>
      <c r="F7" s="5" t="s">
        <v>45</v>
      </c>
      <c r="G7" s="2">
        <v>46.707799999999999</v>
      </c>
      <c r="H7" s="7">
        <f>1+COUNTIFS(A:A,A7,O:O,"&lt;"&amp;O7)</f>
        <v>6</v>
      </c>
      <c r="I7" s="2">
        <f>AVERAGEIF(A:A,A7,G:G)</f>
        <v>45.445884848484859</v>
      </c>
      <c r="J7" s="2">
        <f t="shared" si="0"/>
        <v>1.2619151515151401</v>
      </c>
      <c r="K7" s="2">
        <f t="shared" si="1"/>
        <v>91.26191515151514</v>
      </c>
      <c r="L7" s="2">
        <f t="shared" si="2"/>
        <v>238.82114132008482</v>
      </c>
      <c r="M7" s="2">
        <f>SUMIF(A:A,A7,L:L)</f>
        <v>2778.1297924158353</v>
      </c>
      <c r="N7" s="3">
        <f t="shared" si="3"/>
        <v>8.596471697328735E-2</v>
      </c>
      <c r="O7" s="8">
        <f t="shared" si="4"/>
        <v>11.632679490013789</v>
      </c>
      <c r="P7" s="3">
        <f t="shared" si="5"/>
        <v>8.596471697328735E-2</v>
      </c>
      <c r="Q7" s="3">
        <f>IF(ISNUMBER(P7),SUMIF(A:A,A7,P:P),"")</f>
        <v>0.93279446355947537</v>
      </c>
      <c r="R7" s="3">
        <f t="shared" si="6"/>
        <v>9.2158262437849692E-2</v>
      </c>
      <c r="S7" s="9">
        <f t="shared" si="7"/>
        <v>10.850899024646724</v>
      </c>
    </row>
    <row r="8" spans="1:19" x14ac:dyDescent="0.25">
      <c r="A8" s="5">
        <v>1</v>
      </c>
      <c r="B8" s="6">
        <v>0.52083333333333337</v>
      </c>
      <c r="C8" s="5" t="s">
        <v>44</v>
      </c>
      <c r="D8" s="5">
        <v>1</v>
      </c>
      <c r="E8" s="5">
        <v>6</v>
      </c>
      <c r="F8" s="5" t="s">
        <v>50</v>
      </c>
      <c r="G8" s="2">
        <v>46.459233333333302</v>
      </c>
      <c r="H8" s="7">
        <f>1+COUNTIFS(A:A,A8,O:O,"&lt;"&amp;O8)</f>
        <v>7</v>
      </c>
      <c r="I8" s="2">
        <f>AVERAGEIF(A:A,A8,G:G)</f>
        <v>45.445884848484859</v>
      </c>
      <c r="J8" s="2">
        <f t="shared" si="0"/>
        <v>1.0133484848484429</v>
      </c>
      <c r="K8" s="2">
        <f t="shared" si="1"/>
        <v>91.01334848484845</v>
      </c>
      <c r="L8" s="2">
        <f t="shared" si="2"/>
        <v>235.28579145204841</v>
      </c>
      <c r="M8" s="2">
        <f>SUMIF(A:A,A8,L:L)</f>
        <v>2778.1297924158353</v>
      </c>
      <c r="N8" s="3">
        <f t="shared" si="3"/>
        <v>8.4692152286897346E-2</v>
      </c>
      <c r="O8" s="8">
        <f t="shared" si="4"/>
        <v>11.807469440763159</v>
      </c>
      <c r="P8" s="3">
        <f t="shared" si="5"/>
        <v>8.4692152286897346E-2</v>
      </c>
      <c r="Q8" s="3">
        <f>IF(ISNUMBER(P8),SUMIF(A:A,A8,P:P),"")</f>
        <v>0.93279446355947537</v>
      </c>
      <c r="R8" s="3">
        <f t="shared" si="6"/>
        <v>9.0794012609935845E-2</v>
      </c>
      <c r="S8" s="9">
        <f t="shared" si="7"/>
        <v>11.013942122991567</v>
      </c>
    </row>
    <row r="9" spans="1:19" x14ac:dyDescent="0.25">
      <c r="A9" s="5">
        <v>1</v>
      </c>
      <c r="B9" s="6">
        <v>0.52083333333333337</v>
      </c>
      <c r="C9" s="5" t="s">
        <v>44</v>
      </c>
      <c r="D9" s="5">
        <v>1</v>
      </c>
      <c r="E9" s="5">
        <v>11</v>
      </c>
      <c r="F9" s="5" t="s">
        <v>55</v>
      </c>
      <c r="G9" s="2">
        <v>45.315800000000003</v>
      </c>
      <c r="H9" s="7">
        <f>1+COUNTIFS(A:A,A9,O:O,"&lt;"&amp;O9)</f>
        <v>8</v>
      </c>
      <c r="I9" s="2">
        <f>AVERAGEIF(A:A,A9,G:G)</f>
        <v>45.445884848484859</v>
      </c>
      <c r="J9" s="2">
        <f t="shared" si="0"/>
        <v>-0.1300848484848558</v>
      </c>
      <c r="K9" s="2">
        <f t="shared" si="1"/>
        <v>89.869915151515144</v>
      </c>
      <c r="L9" s="2">
        <f t="shared" si="2"/>
        <v>219.68504546415116</v>
      </c>
      <c r="M9" s="2">
        <f>SUMIF(A:A,A9,L:L)</f>
        <v>2778.1297924158353</v>
      </c>
      <c r="N9" s="3">
        <f t="shared" si="3"/>
        <v>7.9076595364219876E-2</v>
      </c>
      <c r="O9" s="8">
        <f t="shared" si="4"/>
        <v>12.645966804641596</v>
      </c>
      <c r="P9" s="3">
        <f t="shared" si="5"/>
        <v>7.9076595364219876E-2</v>
      </c>
      <c r="Q9" s="3">
        <f>IF(ISNUMBER(P9),SUMIF(A:A,A9,P:P),"")</f>
        <v>0.93279446355947537</v>
      </c>
      <c r="R9" s="3">
        <f t="shared" si="6"/>
        <v>8.4773868685357953E-2</v>
      </c>
      <c r="S9" s="9">
        <f t="shared" si="7"/>
        <v>11.796087821726589</v>
      </c>
    </row>
    <row r="10" spans="1:19" x14ac:dyDescent="0.25">
      <c r="A10" s="5">
        <v>1</v>
      </c>
      <c r="B10" s="6">
        <v>0.52083333333333337</v>
      </c>
      <c r="C10" s="5" t="s">
        <v>44</v>
      </c>
      <c r="D10" s="5">
        <v>1</v>
      </c>
      <c r="E10" s="5">
        <v>5</v>
      </c>
      <c r="F10" s="5" t="s">
        <v>49</v>
      </c>
      <c r="G10" s="2">
        <v>36.939833333333397</v>
      </c>
      <c r="H10" s="7">
        <f>1+COUNTIFS(A:A,A10,O:O,"&lt;"&amp;O10)</f>
        <v>9</v>
      </c>
      <c r="I10" s="2">
        <f>AVERAGEIF(A:A,A10,G:G)</f>
        <v>45.445884848484859</v>
      </c>
      <c r="J10" s="2">
        <f t="shared" si="0"/>
        <v>-8.5060515151514622</v>
      </c>
      <c r="K10" s="2">
        <f t="shared" si="1"/>
        <v>81.493948484848545</v>
      </c>
      <c r="L10" s="2">
        <f t="shared" si="2"/>
        <v>132.90530858012119</v>
      </c>
      <c r="M10" s="2">
        <f>SUMIF(A:A,A10,L:L)</f>
        <v>2778.1297924158353</v>
      </c>
      <c r="N10" s="3">
        <f t="shared" si="3"/>
        <v>4.7839848571131008E-2</v>
      </c>
      <c r="O10" s="8">
        <f t="shared" si="4"/>
        <v>20.903076198352576</v>
      </c>
      <c r="P10" s="3">
        <f t="shared" si="5"/>
        <v>4.7839848571131008E-2</v>
      </c>
      <c r="Q10" s="3">
        <f>IF(ISNUMBER(P10),SUMIF(A:A,A10,P:P),"")</f>
        <v>0.93279446355947537</v>
      </c>
      <c r="R10" s="3">
        <f t="shared" si="6"/>
        <v>5.128659146257971E-2</v>
      </c>
      <c r="S10" s="9">
        <f t="shared" si="7"/>
        <v>19.498273749185127</v>
      </c>
    </row>
    <row r="11" spans="1:19" x14ac:dyDescent="0.25">
      <c r="A11" s="5">
        <v>1</v>
      </c>
      <c r="B11" s="6">
        <v>0.52083333333333337</v>
      </c>
      <c r="C11" s="5" t="s">
        <v>44</v>
      </c>
      <c r="D11" s="5">
        <v>1</v>
      </c>
      <c r="E11" s="5">
        <v>9</v>
      </c>
      <c r="F11" s="5" t="s">
        <v>53</v>
      </c>
      <c r="G11" s="2">
        <v>34.872100000000003</v>
      </c>
      <c r="H11" s="7">
        <f>1+COUNTIFS(A:A,A11,O:O,"&lt;"&amp;O11)</f>
        <v>10</v>
      </c>
      <c r="I11" s="2">
        <f>AVERAGEIF(A:A,A11,G:G)</f>
        <v>45.445884848484859</v>
      </c>
      <c r="J11" s="2">
        <f t="shared" si="0"/>
        <v>-10.573784848484856</v>
      </c>
      <c r="K11" s="2">
        <f t="shared" si="1"/>
        <v>79.426215151515152</v>
      </c>
      <c r="L11" s="2">
        <f t="shared" si="2"/>
        <v>117.39835661071993</v>
      </c>
      <c r="M11" s="2">
        <f>SUMIF(A:A,A11,L:L)</f>
        <v>2778.1297924158353</v>
      </c>
      <c r="N11" s="3">
        <f t="shared" si="3"/>
        <v>4.2258053216668263E-2</v>
      </c>
      <c r="O11" s="8">
        <f t="shared" si="4"/>
        <v>23.664128464998953</v>
      </c>
      <c r="P11" s="3" t="str">
        <f t="shared" si="5"/>
        <v/>
      </c>
      <c r="Q11" s="3" t="str">
        <f>IF(ISNUMBER(P11),SUMIF(A:A,A11,P:P),"")</f>
        <v/>
      </c>
      <c r="R11" s="3" t="str">
        <f t="shared" si="6"/>
        <v/>
      </c>
      <c r="S11" s="9" t="str">
        <f t="shared" si="7"/>
        <v/>
      </c>
    </row>
    <row r="12" spans="1:19" x14ac:dyDescent="0.25">
      <c r="A12" s="5">
        <v>1</v>
      </c>
      <c r="B12" s="6">
        <v>0.52083333333333337</v>
      </c>
      <c r="C12" s="5" t="s">
        <v>44</v>
      </c>
      <c r="D12" s="5">
        <v>1</v>
      </c>
      <c r="E12" s="5">
        <v>4</v>
      </c>
      <c r="F12" s="5" t="s">
        <v>48</v>
      </c>
      <c r="G12" s="2">
        <v>26.0884</v>
      </c>
      <c r="H12" s="7">
        <f>1+COUNTIFS(A:A,A12,O:O,"&lt;"&amp;O12)</f>
        <v>11</v>
      </c>
      <c r="I12" s="2">
        <f>AVERAGEIF(A:A,A12,G:G)</f>
        <v>45.445884848484859</v>
      </c>
      <c r="J12" s="2">
        <f t="shared" si="0"/>
        <v>-19.357484848484859</v>
      </c>
      <c r="K12" s="2">
        <f t="shared" si="1"/>
        <v>70.642515151515141</v>
      </c>
      <c r="L12" s="2">
        <f t="shared" si="2"/>
        <v>69.307346389989448</v>
      </c>
      <c r="M12" s="2">
        <f>SUMIF(A:A,A12,L:L)</f>
        <v>2778.1297924158353</v>
      </c>
      <c r="N12" s="3">
        <f t="shared" si="3"/>
        <v>2.4947483223856304E-2</v>
      </c>
      <c r="O12" s="8">
        <f t="shared" si="4"/>
        <v>40.084203726159402</v>
      </c>
      <c r="P12" s="3" t="str">
        <f t="shared" si="5"/>
        <v/>
      </c>
      <c r="Q12" s="3" t="str">
        <f>IF(ISNUMBER(P12),SUMIF(A:A,A12,P:P),"")</f>
        <v/>
      </c>
      <c r="R12" s="3" t="str">
        <f t="shared" si="6"/>
        <v/>
      </c>
      <c r="S12" s="9" t="str">
        <f t="shared" si="7"/>
        <v/>
      </c>
    </row>
    <row r="13" spans="1:19" x14ac:dyDescent="0.25">
      <c r="A13" s="5">
        <v>2</v>
      </c>
      <c r="B13" s="6">
        <v>0.54166666666666663</v>
      </c>
      <c r="C13" s="5" t="s">
        <v>44</v>
      </c>
      <c r="D13" s="5">
        <v>2</v>
      </c>
      <c r="E13" s="5">
        <v>1</v>
      </c>
      <c r="F13" s="5" t="s">
        <v>56</v>
      </c>
      <c r="G13" s="2">
        <v>56.570933333333294</v>
      </c>
      <c r="H13" s="7">
        <f>1+COUNTIFS(A:A,A13,O:O,"&lt;"&amp;O13)</f>
        <v>1</v>
      </c>
      <c r="I13" s="2">
        <f>AVERAGEIF(A:A,A13,G:G)</f>
        <v>49.515316666666642</v>
      </c>
      <c r="J13" s="2">
        <f t="shared" si="0"/>
        <v>7.0556166666666513</v>
      </c>
      <c r="K13" s="2">
        <f t="shared" si="1"/>
        <v>97.055616666666651</v>
      </c>
      <c r="L13" s="2">
        <f t="shared" si="2"/>
        <v>338.0984076494999</v>
      </c>
      <c r="M13" s="2">
        <f>SUMIF(A:A,A13,L:L)</f>
        <v>2388.6884937290247</v>
      </c>
      <c r="N13" s="3">
        <f t="shared" si="3"/>
        <v>0.1415414393869702</v>
      </c>
      <c r="O13" s="8">
        <f t="shared" si="4"/>
        <v>7.0650687482838785</v>
      </c>
      <c r="P13" s="3">
        <f t="shared" si="5"/>
        <v>0.1415414393869702</v>
      </c>
      <c r="Q13" s="3">
        <f>IF(ISNUMBER(P13),SUMIF(A:A,A13,P:P),"")</f>
        <v>0.96095719797825729</v>
      </c>
      <c r="R13" s="3">
        <f t="shared" si="6"/>
        <v>0.14729213713655198</v>
      </c>
      <c r="S13" s="9">
        <f t="shared" si="7"/>
        <v>6.789228667874629</v>
      </c>
    </row>
    <row r="14" spans="1:19" x14ac:dyDescent="0.25">
      <c r="A14" s="5">
        <v>2</v>
      </c>
      <c r="B14" s="6">
        <v>0.54166666666666663</v>
      </c>
      <c r="C14" s="5" t="s">
        <v>44</v>
      </c>
      <c r="D14" s="5">
        <v>2</v>
      </c>
      <c r="E14" s="5">
        <v>2</v>
      </c>
      <c r="F14" s="5" t="s">
        <v>57</v>
      </c>
      <c r="G14" s="2">
        <v>56.208599999999997</v>
      </c>
      <c r="H14" s="7">
        <f>1+COUNTIFS(A:A,A14,O:O,"&lt;"&amp;O14)</f>
        <v>2</v>
      </c>
      <c r="I14" s="2">
        <f>AVERAGEIF(A:A,A14,G:G)</f>
        <v>49.515316666666642</v>
      </c>
      <c r="J14" s="2">
        <f t="shared" si="0"/>
        <v>6.6932833333333548</v>
      </c>
      <c r="K14" s="2">
        <f t="shared" si="1"/>
        <v>96.693283333333355</v>
      </c>
      <c r="L14" s="2">
        <f t="shared" si="2"/>
        <v>330.82746973061791</v>
      </c>
      <c r="M14" s="2">
        <f>SUMIF(A:A,A14,L:L)</f>
        <v>2388.6884937290247</v>
      </c>
      <c r="N14" s="3">
        <f t="shared" si="3"/>
        <v>0.13849753561384523</v>
      </c>
      <c r="O14" s="8">
        <f t="shared" si="4"/>
        <v>7.2203450809996408</v>
      </c>
      <c r="P14" s="3">
        <f t="shared" si="5"/>
        <v>0.13849753561384523</v>
      </c>
      <c r="Q14" s="3">
        <f>IF(ISNUMBER(P14),SUMIF(A:A,A14,P:P),"")</f>
        <v>0.96095719797825729</v>
      </c>
      <c r="R14" s="3">
        <f t="shared" si="6"/>
        <v>0.14412456236888388</v>
      </c>
      <c r="S14" s="9">
        <f t="shared" si="7"/>
        <v>6.9384425774735075</v>
      </c>
    </row>
    <row r="15" spans="1:19" x14ac:dyDescent="0.25">
      <c r="A15" s="5">
        <v>2</v>
      </c>
      <c r="B15" s="6">
        <v>0.54166666666666663</v>
      </c>
      <c r="C15" s="5" t="s">
        <v>44</v>
      </c>
      <c r="D15" s="5">
        <v>2</v>
      </c>
      <c r="E15" s="5">
        <v>5</v>
      </c>
      <c r="F15" s="5" t="s">
        <v>60</v>
      </c>
      <c r="G15" s="2">
        <v>55.459433333333394</v>
      </c>
      <c r="H15" s="7">
        <f>1+COUNTIFS(A:A,A15,O:O,"&lt;"&amp;O15)</f>
        <v>3</v>
      </c>
      <c r="I15" s="2">
        <f>AVERAGEIF(A:A,A15,G:G)</f>
        <v>49.515316666666642</v>
      </c>
      <c r="J15" s="2">
        <f t="shared" si="0"/>
        <v>5.9441166666667513</v>
      </c>
      <c r="K15" s="2">
        <f t="shared" si="1"/>
        <v>95.944116666666758</v>
      </c>
      <c r="L15" s="2">
        <f t="shared" si="2"/>
        <v>316.28604189043176</v>
      </c>
      <c r="M15" s="2">
        <f>SUMIF(A:A,A15,L:L)</f>
        <v>2388.6884937290247</v>
      </c>
      <c r="N15" s="3">
        <f t="shared" si="3"/>
        <v>0.13240991561719792</v>
      </c>
      <c r="O15" s="8">
        <f t="shared" si="4"/>
        <v>7.5523044882155039</v>
      </c>
      <c r="P15" s="3">
        <f t="shared" si="5"/>
        <v>0.13240991561719792</v>
      </c>
      <c r="Q15" s="3">
        <f>IF(ISNUMBER(P15),SUMIF(A:A,A15,P:P),"")</f>
        <v>0.96095719797825729</v>
      </c>
      <c r="R15" s="3">
        <f t="shared" si="6"/>
        <v>0.13778960800311715</v>
      </c>
      <c r="S15" s="9">
        <f t="shared" si="7"/>
        <v>7.2574413592741873</v>
      </c>
    </row>
    <row r="16" spans="1:19" x14ac:dyDescent="0.25">
      <c r="A16" s="5">
        <v>2</v>
      </c>
      <c r="B16" s="6">
        <v>0.54166666666666663</v>
      </c>
      <c r="C16" s="5" t="s">
        <v>44</v>
      </c>
      <c r="D16" s="5">
        <v>2</v>
      </c>
      <c r="E16" s="5">
        <v>3</v>
      </c>
      <c r="F16" s="5" t="s">
        <v>58</v>
      </c>
      <c r="G16" s="2">
        <v>54.413500000000006</v>
      </c>
      <c r="H16" s="7">
        <f>1+COUNTIFS(A:A,A16,O:O,"&lt;"&amp;O16)</f>
        <v>4</v>
      </c>
      <c r="I16" s="2">
        <f>AVERAGEIF(A:A,A16,G:G)</f>
        <v>49.515316666666642</v>
      </c>
      <c r="J16" s="2">
        <f t="shared" si="0"/>
        <v>4.898183333333364</v>
      </c>
      <c r="K16" s="2">
        <f t="shared" si="1"/>
        <v>94.898183333333364</v>
      </c>
      <c r="L16" s="2">
        <f t="shared" si="2"/>
        <v>297.04718552347384</v>
      </c>
      <c r="M16" s="2">
        <f>SUMIF(A:A,A16,L:L)</f>
        <v>2388.6884937290247</v>
      </c>
      <c r="N16" s="3">
        <f t="shared" si="3"/>
        <v>0.12435576522569007</v>
      </c>
      <c r="O16" s="8">
        <f t="shared" si="4"/>
        <v>8.0414446261106249</v>
      </c>
      <c r="P16" s="3">
        <f t="shared" si="5"/>
        <v>0.12435576522569007</v>
      </c>
      <c r="Q16" s="3">
        <f>IF(ISNUMBER(P16),SUMIF(A:A,A16,P:P),"")</f>
        <v>0.96095719797825729</v>
      </c>
      <c r="R16" s="3">
        <f t="shared" si="6"/>
        <v>0.12940822493168291</v>
      </c>
      <c r="S16" s="9">
        <f t="shared" si="7"/>
        <v>7.7274840956045816</v>
      </c>
    </row>
    <row r="17" spans="1:19" x14ac:dyDescent="0.25">
      <c r="A17" s="5">
        <v>2</v>
      </c>
      <c r="B17" s="6">
        <v>0.54166666666666663</v>
      </c>
      <c r="C17" s="5" t="s">
        <v>44</v>
      </c>
      <c r="D17" s="5">
        <v>2</v>
      </c>
      <c r="E17" s="5">
        <v>4</v>
      </c>
      <c r="F17" s="5" t="s">
        <v>59</v>
      </c>
      <c r="G17" s="2">
        <v>54.194133333333305</v>
      </c>
      <c r="H17" s="7">
        <f>1+COUNTIFS(A:A,A17,O:O,"&lt;"&amp;O17)</f>
        <v>5</v>
      </c>
      <c r="I17" s="2">
        <f>AVERAGEIF(A:A,A17,G:G)</f>
        <v>49.515316666666642</v>
      </c>
      <c r="J17" s="2">
        <f t="shared" si="0"/>
        <v>4.6788166666666626</v>
      </c>
      <c r="K17" s="2">
        <f t="shared" si="1"/>
        <v>94.678816666666663</v>
      </c>
      <c r="L17" s="2">
        <f t="shared" si="2"/>
        <v>293.16306791855209</v>
      </c>
      <c r="M17" s="2">
        <f>SUMIF(A:A,A17,L:L)</f>
        <v>2388.6884937290247</v>
      </c>
      <c r="N17" s="3">
        <f t="shared" si="3"/>
        <v>0.12272971912754096</v>
      </c>
      <c r="O17" s="8">
        <f t="shared" si="4"/>
        <v>8.1479857292005864</v>
      </c>
      <c r="P17" s="3">
        <f t="shared" si="5"/>
        <v>0.12272971912754096</v>
      </c>
      <c r="Q17" s="3">
        <f>IF(ISNUMBER(P17),SUMIF(A:A,A17,P:P),"")</f>
        <v>0.96095719797825729</v>
      </c>
      <c r="R17" s="3">
        <f t="shared" si="6"/>
        <v>0.12771611408473768</v>
      </c>
      <c r="S17" s="9">
        <f t="shared" si="7"/>
        <v>7.8298655354994233</v>
      </c>
    </row>
    <row r="18" spans="1:19" x14ac:dyDescent="0.25">
      <c r="A18" s="5">
        <v>2</v>
      </c>
      <c r="B18" s="6">
        <v>0.54166666666666663</v>
      </c>
      <c r="C18" s="5" t="s">
        <v>44</v>
      </c>
      <c r="D18" s="5">
        <v>2</v>
      </c>
      <c r="E18" s="5">
        <v>8</v>
      </c>
      <c r="F18" s="5" t="s">
        <v>62</v>
      </c>
      <c r="G18" s="2">
        <v>50.371533333333296</v>
      </c>
      <c r="H18" s="7">
        <f>1+COUNTIFS(A:A,A18,O:O,"&lt;"&amp;O18)</f>
        <v>6</v>
      </c>
      <c r="I18" s="2">
        <f>AVERAGEIF(A:A,A18,G:G)</f>
        <v>49.515316666666642</v>
      </c>
      <c r="J18" s="2">
        <f t="shared" si="0"/>
        <v>0.85621666666665419</v>
      </c>
      <c r="K18" s="2">
        <f t="shared" si="1"/>
        <v>90.856216666666654</v>
      </c>
      <c r="L18" s="2">
        <f t="shared" si="2"/>
        <v>233.07796235947916</v>
      </c>
      <c r="M18" s="2">
        <f>SUMIF(A:A,A18,L:L)</f>
        <v>2388.6884937290247</v>
      </c>
      <c r="N18" s="3">
        <f t="shared" si="3"/>
        <v>9.7575704396523022E-2</v>
      </c>
      <c r="O18" s="8">
        <f t="shared" si="4"/>
        <v>10.248452790422629</v>
      </c>
      <c r="P18" s="3">
        <f t="shared" si="5"/>
        <v>9.7575704396523022E-2</v>
      </c>
      <c r="Q18" s="3">
        <f>IF(ISNUMBER(P18),SUMIF(A:A,A18,P:P),"")</f>
        <v>0.96095719797825729</v>
      </c>
      <c r="R18" s="3">
        <f t="shared" si="6"/>
        <v>0.10154011500388468</v>
      </c>
      <c r="S18" s="9">
        <f t="shared" si="7"/>
        <v>9.8483244770969822</v>
      </c>
    </row>
    <row r="19" spans="1:19" x14ac:dyDescent="0.25">
      <c r="A19" s="5">
        <v>2</v>
      </c>
      <c r="B19" s="6">
        <v>0.54166666666666663</v>
      </c>
      <c r="C19" s="5" t="s">
        <v>44</v>
      </c>
      <c r="D19" s="5">
        <v>2</v>
      </c>
      <c r="E19" s="5">
        <v>7</v>
      </c>
      <c r="F19" s="5" t="s">
        <v>61</v>
      </c>
      <c r="G19" s="2">
        <v>45.5017</v>
      </c>
      <c r="H19" s="7">
        <f>1+COUNTIFS(A:A,A19,O:O,"&lt;"&amp;O19)</f>
        <v>7</v>
      </c>
      <c r="I19" s="2">
        <f>AVERAGEIF(A:A,A19,G:G)</f>
        <v>49.515316666666642</v>
      </c>
      <c r="J19" s="2">
        <f t="shared" si="0"/>
        <v>-4.0136166666666426</v>
      </c>
      <c r="K19" s="2">
        <f t="shared" si="1"/>
        <v>85.98638333333335</v>
      </c>
      <c r="L19" s="2">
        <f t="shared" si="2"/>
        <v>174.02222135548411</v>
      </c>
      <c r="M19" s="2">
        <f>SUMIF(A:A,A19,L:L)</f>
        <v>2388.6884937290247</v>
      </c>
      <c r="N19" s="3">
        <f t="shared" si="3"/>
        <v>7.2852622605392506E-2</v>
      </c>
      <c r="O19" s="8">
        <f t="shared" si="4"/>
        <v>13.726341814988835</v>
      </c>
      <c r="P19" s="3">
        <f t="shared" si="5"/>
        <v>7.2852622605392506E-2</v>
      </c>
      <c r="Q19" s="3">
        <f>IF(ISNUMBER(P19),SUMIF(A:A,A19,P:P),"")</f>
        <v>0.96095719797825729</v>
      </c>
      <c r="R19" s="3">
        <f t="shared" si="6"/>
        <v>7.5812557269632819E-2</v>
      </c>
      <c r="S19" s="9">
        <f t="shared" si="7"/>
        <v>13.190426969023456</v>
      </c>
    </row>
    <row r="20" spans="1:19" x14ac:dyDescent="0.25">
      <c r="A20" s="5">
        <v>2</v>
      </c>
      <c r="B20" s="6">
        <v>0.54166666666666663</v>
      </c>
      <c r="C20" s="5" t="s">
        <v>44</v>
      </c>
      <c r="D20" s="5">
        <v>2</v>
      </c>
      <c r="E20" s="5">
        <v>9</v>
      </c>
      <c r="F20" s="5" t="s">
        <v>63</v>
      </c>
      <c r="G20" s="2">
        <v>45.124099999999999</v>
      </c>
      <c r="H20" s="7">
        <f>1+COUNTIFS(A:A,A20,O:O,"&lt;"&amp;O20)</f>
        <v>8</v>
      </c>
      <c r="I20" s="2">
        <f>AVERAGEIF(A:A,A20,G:G)</f>
        <v>49.515316666666642</v>
      </c>
      <c r="J20" s="2">
        <f t="shared" si="0"/>
        <v>-4.3912166666666437</v>
      </c>
      <c r="K20" s="2">
        <f t="shared" si="1"/>
        <v>85.608783333333349</v>
      </c>
      <c r="L20" s="2">
        <f t="shared" si="2"/>
        <v>170.12390083075243</v>
      </c>
      <c r="M20" s="2">
        <f>SUMIF(A:A,A20,L:L)</f>
        <v>2388.6884937290247</v>
      </c>
      <c r="N20" s="3">
        <f t="shared" si="3"/>
        <v>7.1220630600170448E-2</v>
      </c>
      <c r="O20" s="8">
        <f t="shared" si="4"/>
        <v>14.04087539766331</v>
      </c>
      <c r="P20" s="3">
        <f t="shared" si="5"/>
        <v>7.1220630600170448E-2</v>
      </c>
      <c r="Q20" s="3">
        <f>IF(ISNUMBER(P20),SUMIF(A:A,A20,P:P),"")</f>
        <v>0.96095719797825729</v>
      </c>
      <c r="R20" s="3">
        <f t="shared" si="6"/>
        <v>7.4114258938910507E-2</v>
      </c>
      <c r="S20" s="9">
        <f t="shared" si="7"/>
        <v>13.492680279300384</v>
      </c>
    </row>
    <row r="21" spans="1:19" x14ac:dyDescent="0.25">
      <c r="A21" s="5">
        <v>2</v>
      </c>
      <c r="B21" s="6">
        <v>0.54166666666666663</v>
      </c>
      <c r="C21" s="5" t="s">
        <v>44</v>
      </c>
      <c r="D21" s="5">
        <v>2</v>
      </c>
      <c r="E21" s="5">
        <v>10</v>
      </c>
      <c r="F21" s="5" t="s">
        <v>64</v>
      </c>
      <c r="G21" s="2">
        <v>42.203866666666599</v>
      </c>
      <c r="H21" s="7">
        <f>1+COUNTIFS(A:A,A21,O:O,"&lt;"&amp;O21)</f>
        <v>9</v>
      </c>
      <c r="I21" s="2">
        <f>AVERAGEIF(A:A,A21,G:G)</f>
        <v>49.515316666666642</v>
      </c>
      <c r="J21" s="2">
        <f t="shared" si="0"/>
        <v>-7.3114500000000433</v>
      </c>
      <c r="K21" s="2">
        <f t="shared" si="1"/>
        <v>82.688549999999964</v>
      </c>
      <c r="L21" s="2">
        <f t="shared" si="2"/>
        <v>142.78114451845624</v>
      </c>
      <c r="M21" s="2">
        <f>SUMIF(A:A,A21,L:L)</f>
        <v>2388.6884937290247</v>
      </c>
      <c r="N21" s="3">
        <f t="shared" si="3"/>
        <v>5.9773865404926879E-2</v>
      </c>
      <c r="O21" s="8">
        <f t="shared" si="4"/>
        <v>16.729719472309291</v>
      </c>
      <c r="P21" s="3">
        <f t="shared" si="5"/>
        <v>5.9773865404926879E-2</v>
      </c>
      <c r="Q21" s="3">
        <f>IF(ISNUMBER(P21),SUMIF(A:A,A21,P:P),"")</f>
        <v>0.96095719797825729</v>
      </c>
      <c r="R21" s="3">
        <f t="shared" si="6"/>
        <v>6.2202422262598353E-2</v>
      </c>
      <c r="S21" s="9">
        <f t="shared" si="7"/>
        <v>16.076544347072627</v>
      </c>
    </row>
    <row r="22" spans="1:19" x14ac:dyDescent="0.25">
      <c r="A22" s="5">
        <v>2</v>
      </c>
      <c r="B22" s="6">
        <v>0.54166666666666663</v>
      </c>
      <c r="C22" s="5" t="s">
        <v>44</v>
      </c>
      <c r="D22" s="5">
        <v>2</v>
      </c>
      <c r="E22" s="5">
        <v>11</v>
      </c>
      <c r="F22" s="5" t="s">
        <v>65</v>
      </c>
      <c r="G22" s="2">
        <v>35.105366666666598</v>
      </c>
      <c r="H22" s="7">
        <f>1+COUNTIFS(A:A,A22,O:O,"&lt;"&amp;O22)</f>
        <v>10</v>
      </c>
      <c r="I22" s="2">
        <f>AVERAGEIF(A:A,A22,G:G)</f>
        <v>49.515316666666642</v>
      </c>
      <c r="J22" s="2">
        <f t="shared" si="0"/>
        <v>-14.409950000000045</v>
      </c>
      <c r="K22" s="2">
        <f t="shared" si="1"/>
        <v>75.590049999999962</v>
      </c>
      <c r="L22" s="2">
        <f t="shared" si="2"/>
        <v>93.261091952277312</v>
      </c>
      <c r="M22" s="2">
        <f>SUMIF(A:A,A22,L:L)</f>
        <v>2388.6884937290247</v>
      </c>
      <c r="N22" s="3">
        <f t="shared" si="3"/>
        <v>3.904280202174279E-2</v>
      </c>
      <c r="O22" s="8">
        <f t="shared" si="4"/>
        <v>25.612915780048361</v>
      </c>
      <c r="P22" s="3" t="str">
        <f t="shared" si="5"/>
        <v/>
      </c>
      <c r="Q22" s="3" t="str">
        <f>IF(ISNUMBER(P22),SUMIF(A:A,A22,P:P),"")</f>
        <v/>
      </c>
      <c r="R22" s="3" t="str">
        <f t="shared" si="6"/>
        <v/>
      </c>
      <c r="S22" s="9" t="str">
        <f t="shared" si="7"/>
        <v/>
      </c>
    </row>
    <row r="23" spans="1:19" x14ac:dyDescent="0.25">
      <c r="A23" s="5">
        <v>3</v>
      </c>
      <c r="B23" s="6">
        <v>0.625</v>
      </c>
      <c r="C23" s="5" t="s">
        <v>44</v>
      </c>
      <c r="D23" s="5">
        <v>6</v>
      </c>
      <c r="E23" s="5">
        <v>2</v>
      </c>
      <c r="F23" s="5" t="s">
        <v>67</v>
      </c>
      <c r="G23" s="2">
        <v>70.121833333333299</v>
      </c>
      <c r="H23" s="7">
        <f>1+COUNTIFS(A:A,A23,O:O,"&lt;"&amp;O23)</f>
        <v>1</v>
      </c>
      <c r="I23" s="2">
        <f>AVERAGEIF(A:A,A23,G:G)</f>
        <v>50.798722222222189</v>
      </c>
      <c r="J23" s="2">
        <f t="shared" si="0"/>
        <v>19.32311111111111</v>
      </c>
      <c r="K23" s="2">
        <f t="shared" si="1"/>
        <v>109.3231111111111</v>
      </c>
      <c r="L23" s="2">
        <f t="shared" si="2"/>
        <v>705.838647437384</v>
      </c>
      <c r="M23" s="2">
        <f>SUMIF(A:A,A23,L:L)</f>
        <v>1985.372565121135</v>
      </c>
      <c r="N23" s="3">
        <f t="shared" si="3"/>
        <v>0.35551949283348644</v>
      </c>
      <c r="O23" s="8">
        <f t="shared" si="4"/>
        <v>2.8127852907023776</v>
      </c>
      <c r="P23" s="3">
        <f t="shared" si="5"/>
        <v>0.35551949283348644</v>
      </c>
      <c r="Q23" s="3">
        <f>IF(ISNUMBER(P23),SUMIF(A:A,A23,P:P),"")</f>
        <v>0.9853751800796775</v>
      </c>
      <c r="R23" s="3">
        <f t="shared" si="6"/>
        <v>0.36079607039091355</v>
      </c>
      <c r="S23" s="9">
        <f t="shared" si="7"/>
        <v>2.7716488123513234</v>
      </c>
    </row>
    <row r="24" spans="1:19" x14ac:dyDescent="0.25">
      <c r="A24" s="5">
        <v>3</v>
      </c>
      <c r="B24" s="6">
        <v>0.625</v>
      </c>
      <c r="C24" s="5" t="s">
        <v>44</v>
      </c>
      <c r="D24" s="5">
        <v>6</v>
      </c>
      <c r="E24" s="5">
        <v>4</v>
      </c>
      <c r="F24" s="5" t="s">
        <v>69</v>
      </c>
      <c r="G24" s="2">
        <v>64.516866666666701</v>
      </c>
      <c r="H24" s="7">
        <f>1+COUNTIFS(A:A,A24,O:O,"&lt;"&amp;O24)</f>
        <v>2</v>
      </c>
      <c r="I24" s="2">
        <f>AVERAGEIF(A:A,A24,G:G)</f>
        <v>50.798722222222189</v>
      </c>
      <c r="J24" s="2">
        <f t="shared" si="0"/>
        <v>13.718144444444512</v>
      </c>
      <c r="K24" s="2">
        <f t="shared" si="1"/>
        <v>103.7181444444445</v>
      </c>
      <c r="L24" s="2">
        <f t="shared" si="2"/>
        <v>504.25831506651878</v>
      </c>
      <c r="M24" s="2">
        <f>SUMIF(A:A,A24,L:L)</f>
        <v>1985.372565121135</v>
      </c>
      <c r="N24" s="3">
        <f t="shared" si="3"/>
        <v>0.25398674481822109</v>
      </c>
      <c r="O24" s="8">
        <f t="shared" si="4"/>
        <v>3.9372133404666543</v>
      </c>
      <c r="P24" s="3">
        <f t="shared" si="5"/>
        <v>0.25398674481822109</v>
      </c>
      <c r="Q24" s="3">
        <f>IF(ISNUMBER(P24),SUMIF(A:A,A24,P:P),"")</f>
        <v>0.9853751800796775</v>
      </c>
      <c r="R24" s="3">
        <f t="shared" si="6"/>
        <v>0.25775638554005764</v>
      </c>
      <c r="S24" s="9">
        <f t="shared" si="7"/>
        <v>3.8796323043744385</v>
      </c>
    </row>
    <row r="25" spans="1:19" x14ac:dyDescent="0.25">
      <c r="A25" s="5">
        <v>3</v>
      </c>
      <c r="B25" s="6">
        <v>0.625</v>
      </c>
      <c r="C25" s="5" t="s">
        <v>44</v>
      </c>
      <c r="D25" s="5">
        <v>6</v>
      </c>
      <c r="E25" s="5">
        <v>3</v>
      </c>
      <c r="F25" s="5" t="s">
        <v>68</v>
      </c>
      <c r="G25" s="2">
        <v>59.827566666666598</v>
      </c>
      <c r="H25" s="7">
        <f>1+COUNTIFS(A:A,A25,O:O,"&lt;"&amp;O25)</f>
        <v>3</v>
      </c>
      <c r="I25" s="2">
        <f>AVERAGEIF(A:A,A25,G:G)</f>
        <v>50.798722222222189</v>
      </c>
      <c r="J25" s="2">
        <f t="shared" si="0"/>
        <v>9.0288444444444096</v>
      </c>
      <c r="K25" s="2">
        <f t="shared" si="1"/>
        <v>99.028844444444417</v>
      </c>
      <c r="L25" s="2">
        <f t="shared" si="2"/>
        <v>380.5930395764837</v>
      </c>
      <c r="M25" s="2">
        <f>SUMIF(A:A,A25,L:L)</f>
        <v>1985.372565121135</v>
      </c>
      <c r="N25" s="3">
        <f t="shared" si="3"/>
        <v>0.19169854880777115</v>
      </c>
      <c r="O25" s="8">
        <f t="shared" si="4"/>
        <v>5.2165235794391238</v>
      </c>
      <c r="P25" s="3">
        <f t="shared" si="5"/>
        <v>0.19169854880777115</v>
      </c>
      <c r="Q25" s="3">
        <f>IF(ISNUMBER(P25),SUMIF(A:A,A25,P:P),"")</f>
        <v>0.9853751800796775</v>
      </c>
      <c r="R25" s="3">
        <f t="shared" si="6"/>
        <v>0.19454371561527498</v>
      </c>
      <c r="S25" s="9">
        <f t="shared" si="7"/>
        <v>5.1402328614797108</v>
      </c>
    </row>
    <row r="26" spans="1:19" x14ac:dyDescent="0.25">
      <c r="A26" s="5">
        <v>3</v>
      </c>
      <c r="B26" s="6">
        <v>0.625</v>
      </c>
      <c r="C26" s="5" t="s">
        <v>44</v>
      </c>
      <c r="D26" s="5">
        <v>6</v>
      </c>
      <c r="E26" s="5">
        <v>5</v>
      </c>
      <c r="F26" s="5" t="s">
        <v>70</v>
      </c>
      <c r="G26" s="2">
        <v>52.265300000000003</v>
      </c>
      <c r="H26" s="7">
        <f>1+COUNTIFS(A:A,A26,O:O,"&lt;"&amp;O26)</f>
        <v>4</v>
      </c>
      <c r="I26" s="2">
        <f>AVERAGEIF(A:A,A26,G:G)</f>
        <v>50.798722222222189</v>
      </c>
      <c r="J26" s="2">
        <f t="shared" si="0"/>
        <v>1.4665777777778146</v>
      </c>
      <c r="K26" s="2">
        <f t="shared" si="1"/>
        <v>91.466577777777815</v>
      </c>
      <c r="L26" s="2">
        <f t="shared" si="2"/>
        <v>241.77188718230079</v>
      </c>
      <c r="M26" s="2">
        <f>SUMIF(A:A,A26,L:L)</f>
        <v>1985.372565121135</v>
      </c>
      <c r="N26" s="3">
        <f t="shared" si="3"/>
        <v>0.12177658311076207</v>
      </c>
      <c r="O26" s="8">
        <f t="shared" si="4"/>
        <v>8.2117593912981484</v>
      </c>
      <c r="P26" s="3">
        <f t="shared" si="5"/>
        <v>0.12177658311076207</v>
      </c>
      <c r="Q26" s="3">
        <f>IF(ISNUMBER(P26),SUMIF(A:A,A26,P:P),"")</f>
        <v>0.9853751800796775</v>
      </c>
      <c r="R26" s="3">
        <f t="shared" si="6"/>
        <v>0.12358397651229171</v>
      </c>
      <c r="S26" s="9">
        <f t="shared" si="7"/>
        <v>8.0916638889713965</v>
      </c>
    </row>
    <row r="27" spans="1:19" x14ac:dyDescent="0.25">
      <c r="A27" s="5">
        <v>3</v>
      </c>
      <c r="B27" s="6">
        <v>0.625</v>
      </c>
      <c r="C27" s="5" t="s">
        <v>44</v>
      </c>
      <c r="D27" s="5">
        <v>6</v>
      </c>
      <c r="E27" s="5">
        <v>1</v>
      </c>
      <c r="F27" s="5" t="s">
        <v>66</v>
      </c>
      <c r="G27" s="2">
        <v>41.1199333333333</v>
      </c>
      <c r="H27" s="7">
        <f>1+COUNTIFS(A:A,A27,O:O,"&lt;"&amp;O27)</f>
        <v>5</v>
      </c>
      <c r="I27" s="2">
        <f>AVERAGEIF(A:A,A27,G:G)</f>
        <v>50.798722222222189</v>
      </c>
      <c r="J27" s="2">
        <f t="shared" si="0"/>
        <v>-9.6787888888888887</v>
      </c>
      <c r="K27" s="2">
        <f t="shared" si="1"/>
        <v>80.321211111111111</v>
      </c>
      <c r="L27" s="2">
        <f t="shared" si="2"/>
        <v>123.87495961880231</v>
      </c>
      <c r="M27" s="2">
        <f>SUMIF(A:A,A27,L:L)</f>
        <v>1985.372565121135</v>
      </c>
      <c r="N27" s="3">
        <f t="shared" si="3"/>
        <v>6.2393810509436667E-2</v>
      </c>
      <c r="O27" s="8">
        <f t="shared" si="4"/>
        <v>16.027230775539127</v>
      </c>
      <c r="P27" s="3">
        <f t="shared" si="5"/>
        <v>6.2393810509436667E-2</v>
      </c>
      <c r="Q27" s="3">
        <f>IF(ISNUMBER(P27),SUMIF(A:A,A27,P:P),"")</f>
        <v>0.9853751800796775</v>
      </c>
      <c r="R27" s="3">
        <f t="shared" si="6"/>
        <v>6.331985194146203E-2</v>
      </c>
      <c r="S27" s="9">
        <f t="shared" si="7"/>
        <v>15.792835411625418</v>
      </c>
    </row>
    <row r="28" spans="1:19" x14ac:dyDescent="0.25">
      <c r="A28" s="5">
        <v>3</v>
      </c>
      <c r="B28" s="6">
        <v>0.625</v>
      </c>
      <c r="C28" s="5" t="s">
        <v>44</v>
      </c>
      <c r="D28" s="5">
        <v>6</v>
      </c>
      <c r="E28" s="5">
        <v>6</v>
      </c>
      <c r="F28" s="5" t="s">
        <v>71</v>
      </c>
      <c r="G28" s="2">
        <v>16.940833333333298</v>
      </c>
      <c r="H28" s="7">
        <f>1+COUNTIFS(A:A,A28,O:O,"&lt;"&amp;O28)</f>
        <v>6</v>
      </c>
      <c r="I28" s="2">
        <f>AVERAGEIF(A:A,A28,G:G)</f>
        <v>50.798722222222189</v>
      </c>
      <c r="J28" s="2">
        <f t="shared" si="0"/>
        <v>-33.857888888888894</v>
      </c>
      <c r="K28" s="2">
        <f t="shared" si="1"/>
        <v>56.142111111111106</v>
      </c>
      <c r="L28" s="2">
        <f t="shared" si="2"/>
        <v>29.035716239645446</v>
      </c>
      <c r="M28" s="2">
        <f>SUMIF(A:A,A28,L:L)</f>
        <v>1985.372565121135</v>
      </c>
      <c r="N28" s="3">
        <f t="shared" si="3"/>
        <v>1.4624819920322545E-2</v>
      </c>
      <c r="O28" s="8">
        <f t="shared" si="4"/>
        <v>68.376910310560959</v>
      </c>
      <c r="P28" s="3" t="str">
        <f t="shared" si="5"/>
        <v/>
      </c>
      <c r="Q28" s="3" t="str">
        <f>IF(ISNUMBER(P28),SUMIF(A:A,A28,P:P),"")</f>
        <v/>
      </c>
      <c r="R28" s="3" t="str">
        <f t="shared" si="6"/>
        <v/>
      </c>
      <c r="S28" s="9" t="str">
        <f t="shared" si="7"/>
        <v/>
      </c>
    </row>
    <row r="29" spans="1:19" x14ac:dyDescent="0.25">
      <c r="A29" s="5">
        <v>4</v>
      </c>
      <c r="B29" s="6">
        <v>0.63194444444444442</v>
      </c>
      <c r="C29" s="5" t="s">
        <v>72</v>
      </c>
      <c r="D29" s="5">
        <v>3</v>
      </c>
      <c r="E29" s="5">
        <v>5</v>
      </c>
      <c r="F29" s="5" t="s">
        <v>76</v>
      </c>
      <c r="G29" s="2">
        <v>60.713466666666704</v>
      </c>
      <c r="H29" s="7">
        <f>1+COUNTIFS(A:A,A29,O:O,"&lt;"&amp;O29)</f>
        <v>1</v>
      </c>
      <c r="I29" s="2">
        <f>AVERAGEIF(A:A,A29,G:G)</f>
        <v>51.549449999999986</v>
      </c>
      <c r="J29" s="2">
        <f t="shared" si="0"/>
        <v>9.1640166666667184</v>
      </c>
      <c r="K29" s="2">
        <f t="shared" si="1"/>
        <v>99.164016666666726</v>
      </c>
      <c r="L29" s="2">
        <f t="shared" si="2"/>
        <v>383.69232713077952</v>
      </c>
      <c r="M29" s="2">
        <f>SUMIF(A:A,A29,L:L)</f>
        <v>1459.3969929373502</v>
      </c>
      <c r="N29" s="3">
        <f t="shared" si="3"/>
        <v>0.26291155113216741</v>
      </c>
      <c r="O29" s="8">
        <f t="shared" si="4"/>
        <v>3.8035605346883115</v>
      </c>
      <c r="P29" s="3">
        <f t="shared" si="5"/>
        <v>0.26291155113216741</v>
      </c>
      <c r="Q29" s="3">
        <f>IF(ISNUMBER(P29),SUMIF(A:A,A29,P:P),"")</f>
        <v>1</v>
      </c>
      <c r="R29" s="3">
        <f t="shared" si="6"/>
        <v>0.26291155113216741</v>
      </c>
      <c r="S29" s="9">
        <f t="shared" si="7"/>
        <v>3.8035605346883115</v>
      </c>
    </row>
    <row r="30" spans="1:19" x14ac:dyDescent="0.25">
      <c r="A30" s="5">
        <v>4</v>
      </c>
      <c r="B30" s="6">
        <v>0.63194444444444442</v>
      </c>
      <c r="C30" s="5" t="s">
        <v>72</v>
      </c>
      <c r="D30" s="5">
        <v>3</v>
      </c>
      <c r="E30" s="5">
        <v>3</v>
      </c>
      <c r="F30" s="5" t="s">
        <v>74</v>
      </c>
      <c r="G30" s="2">
        <v>57.593466666666707</v>
      </c>
      <c r="H30" s="7">
        <f>1+COUNTIFS(A:A,A30,O:O,"&lt;"&amp;O30)</f>
        <v>2</v>
      </c>
      <c r="I30" s="2">
        <f>AVERAGEIF(A:A,A30,G:G)</f>
        <v>51.549449999999986</v>
      </c>
      <c r="J30" s="2">
        <f t="shared" si="0"/>
        <v>6.044016666666721</v>
      </c>
      <c r="K30" s="2">
        <f t="shared" si="1"/>
        <v>96.044016666666721</v>
      </c>
      <c r="L30" s="2">
        <f t="shared" si="2"/>
        <v>318.1875535628763</v>
      </c>
      <c r="M30" s="2">
        <f>SUMIF(A:A,A30,L:L)</f>
        <v>1459.3969929373502</v>
      </c>
      <c r="N30" s="3">
        <f t="shared" si="3"/>
        <v>0.21802672960320102</v>
      </c>
      <c r="O30" s="8">
        <f t="shared" si="4"/>
        <v>4.5865935879511452</v>
      </c>
      <c r="P30" s="3">
        <f t="shared" si="5"/>
        <v>0.21802672960320102</v>
      </c>
      <c r="Q30" s="3">
        <f>IF(ISNUMBER(P30),SUMIF(A:A,A30,P:P),"")</f>
        <v>1</v>
      </c>
      <c r="R30" s="3">
        <f t="shared" si="6"/>
        <v>0.21802672960320102</v>
      </c>
      <c r="S30" s="9">
        <f t="shared" si="7"/>
        <v>4.5865935879511452</v>
      </c>
    </row>
    <row r="31" spans="1:19" x14ac:dyDescent="0.25">
      <c r="A31" s="5">
        <v>4</v>
      </c>
      <c r="B31" s="6">
        <v>0.63194444444444442</v>
      </c>
      <c r="C31" s="5" t="s">
        <v>72</v>
      </c>
      <c r="D31" s="5">
        <v>3</v>
      </c>
      <c r="E31" s="5">
        <v>2</v>
      </c>
      <c r="F31" s="5" t="s">
        <v>73</v>
      </c>
      <c r="G31" s="2">
        <v>56.121599999999901</v>
      </c>
      <c r="H31" s="7">
        <f>1+COUNTIFS(A:A,A31,O:O,"&lt;"&amp;O31)</f>
        <v>3</v>
      </c>
      <c r="I31" s="2">
        <f>AVERAGEIF(A:A,A31,G:G)</f>
        <v>51.549449999999986</v>
      </c>
      <c r="J31" s="2">
        <f t="shared" si="0"/>
        <v>4.5721499999999153</v>
      </c>
      <c r="K31" s="2">
        <f t="shared" si="1"/>
        <v>94.572149999999908</v>
      </c>
      <c r="L31" s="2">
        <f t="shared" si="2"/>
        <v>291.29281547548027</v>
      </c>
      <c r="M31" s="2">
        <f>SUMIF(A:A,A31,L:L)</f>
        <v>1459.3969929373502</v>
      </c>
      <c r="N31" s="3">
        <f t="shared" si="3"/>
        <v>0.1995980647384992</v>
      </c>
      <c r="O31" s="8">
        <f t="shared" si="4"/>
        <v>5.0100686161969401</v>
      </c>
      <c r="P31" s="3">
        <f t="shared" si="5"/>
        <v>0.1995980647384992</v>
      </c>
      <c r="Q31" s="3">
        <f>IF(ISNUMBER(P31),SUMIF(A:A,A31,P:P),"")</f>
        <v>1</v>
      </c>
      <c r="R31" s="3">
        <f t="shared" si="6"/>
        <v>0.1995980647384992</v>
      </c>
      <c r="S31" s="9">
        <f t="shared" si="7"/>
        <v>5.0100686161969401</v>
      </c>
    </row>
    <row r="32" spans="1:19" x14ac:dyDescent="0.25">
      <c r="A32" s="5">
        <v>4</v>
      </c>
      <c r="B32" s="6">
        <v>0.63194444444444442</v>
      </c>
      <c r="C32" s="5" t="s">
        <v>72</v>
      </c>
      <c r="D32" s="5">
        <v>3</v>
      </c>
      <c r="E32" s="5">
        <v>4</v>
      </c>
      <c r="F32" s="5" t="s">
        <v>75</v>
      </c>
      <c r="G32" s="2">
        <v>51.012433333333398</v>
      </c>
      <c r="H32" s="7">
        <f>1+COUNTIFS(A:A,A32,O:O,"&lt;"&amp;O32)</f>
        <v>4</v>
      </c>
      <c r="I32" s="2">
        <f>AVERAGEIF(A:A,A32,G:G)</f>
        <v>51.549449999999986</v>
      </c>
      <c r="J32" s="2">
        <f t="shared" si="0"/>
        <v>-0.53701666666658809</v>
      </c>
      <c r="K32" s="2">
        <f t="shared" si="1"/>
        <v>89.462983333333412</v>
      </c>
      <c r="L32" s="2">
        <f t="shared" si="2"/>
        <v>214.38618682523042</v>
      </c>
      <c r="M32" s="2">
        <f>SUMIF(A:A,A32,L:L)</f>
        <v>1459.3969929373502</v>
      </c>
      <c r="N32" s="3">
        <f t="shared" si="3"/>
        <v>0.14690052663033937</v>
      </c>
      <c r="O32" s="8">
        <f t="shared" si="4"/>
        <v>6.8073275361115693</v>
      </c>
      <c r="P32" s="3">
        <f t="shared" si="5"/>
        <v>0.14690052663033937</v>
      </c>
      <c r="Q32" s="3">
        <f>IF(ISNUMBER(P32),SUMIF(A:A,A32,P:P),"")</f>
        <v>1</v>
      </c>
      <c r="R32" s="3">
        <f t="shared" si="6"/>
        <v>0.14690052663033937</v>
      </c>
      <c r="S32" s="9">
        <f t="shared" si="7"/>
        <v>6.8073275361115693</v>
      </c>
    </row>
    <row r="33" spans="1:19" x14ac:dyDescent="0.25">
      <c r="A33" s="5">
        <v>4</v>
      </c>
      <c r="B33" s="6">
        <v>0.63194444444444442</v>
      </c>
      <c r="C33" s="5" t="s">
        <v>72</v>
      </c>
      <c r="D33" s="5">
        <v>3</v>
      </c>
      <c r="E33" s="5">
        <v>6</v>
      </c>
      <c r="F33" s="5" t="s">
        <v>77</v>
      </c>
      <c r="G33" s="2">
        <v>44.614266666666602</v>
      </c>
      <c r="H33" s="7">
        <f>1+COUNTIFS(A:A,A33,O:O,"&lt;"&amp;O33)</f>
        <v>5</v>
      </c>
      <c r="I33" s="2">
        <f>AVERAGEIF(A:A,A33,G:G)</f>
        <v>51.549449999999986</v>
      </c>
      <c r="J33" s="2">
        <f t="shared" si="0"/>
        <v>-6.9351833333333843</v>
      </c>
      <c r="K33" s="2">
        <f t="shared" si="1"/>
        <v>83.064816666666616</v>
      </c>
      <c r="L33" s="2">
        <f t="shared" si="2"/>
        <v>146.04123305196782</v>
      </c>
      <c r="M33" s="2">
        <f>SUMIF(A:A,A33,L:L)</f>
        <v>1459.3969929373502</v>
      </c>
      <c r="N33" s="3">
        <f t="shared" si="3"/>
        <v>0.10006957240471522</v>
      </c>
      <c r="O33" s="8">
        <f t="shared" si="4"/>
        <v>9.993047596482791</v>
      </c>
      <c r="P33" s="3">
        <f t="shared" si="5"/>
        <v>0.10006957240471522</v>
      </c>
      <c r="Q33" s="3">
        <f>IF(ISNUMBER(P33),SUMIF(A:A,A33,P:P),"")</f>
        <v>1</v>
      </c>
      <c r="R33" s="3">
        <f t="shared" si="6"/>
        <v>0.10006957240471522</v>
      </c>
      <c r="S33" s="9">
        <f t="shared" si="7"/>
        <v>9.993047596482791</v>
      </c>
    </row>
    <row r="34" spans="1:19" x14ac:dyDescent="0.25">
      <c r="A34" s="5">
        <v>4</v>
      </c>
      <c r="B34" s="6">
        <v>0.63194444444444442</v>
      </c>
      <c r="C34" s="5" t="s">
        <v>72</v>
      </c>
      <c r="D34" s="5">
        <v>3</v>
      </c>
      <c r="E34" s="5">
        <v>7</v>
      </c>
      <c r="F34" s="5" t="s">
        <v>78</v>
      </c>
      <c r="G34" s="2">
        <v>39.241466666666604</v>
      </c>
      <c r="H34" s="7">
        <f>1+COUNTIFS(A:A,A34,O:O,"&lt;"&amp;O34)</f>
        <v>6</v>
      </c>
      <c r="I34" s="2">
        <f>AVERAGEIF(A:A,A34,G:G)</f>
        <v>51.549449999999986</v>
      </c>
      <c r="J34" s="2">
        <f t="shared" si="0"/>
        <v>-12.307983333333382</v>
      </c>
      <c r="K34" s="2">
        <f t="shared" si="1"/>
        <v>77.692016666666618</v>
      </c>
      <c r="L34" s="2">
        <f t="shared" si="2"/>
        <v>105.79687689101584</v>
      </c>
      <c r="M34" s="2">
        <f>SUMIF(A:A,A34,L:L)</f>
        <v>1459.3969929373502</v>
      </c>
      <c r="N34" s="3">
        <f t="shared" si="3"/>
        <v>7.2493555491077777E-2</v>
      </c>
      <c r="O34" s="8">
        <f t="shared" si="4"/>
        <v>13.794329623177003</v>
      </c>
      <c r="P34" s="3">
        <f t="shared" si="5"/>
        <v>7.2493555491077777E-2</v>
      </c>
      <c r="Q34" s="3">
        <f>IF(ISNUMBER(P34),SUMIF(A:A,A34,P:P),"")</f>
        <v>1</v>
      </c>
      <c r="R34" s="3">
        <f t="shared" si="6"/>
        <v>7.2493555491077777E-2</v>
      </c>
      <c r="S34" s="9">
        <f t="shared" si="7"/>
        <v>13.794329623177003</v>
      </c>
    </row>
    <row r="35" spans="1:19" x14ac:dyDescent="0.25">
      <c r="A35" s="5">
        <v>5</v>
      </c>
      <c r="B35" s="6">
        <v>0.64236111111111105</v>
      </c>
      <c r="C35" s="5" t="s">
        <v>79</v>
      </c>
      <c r="D35" s="5">
        <v>4</v>
      </c>
      <c r="E35" s="5">
        <v>2</v>
      </c>
      <c r="F35" s="5" t="s">
        <v>81</v>
      </c>
      <c r="G35" s="2">
        <v>72.546566666666706</v>
      </c>
      <c r="H35" s="7">
        <f>1+COUNTIFS(A:A,A35,O:O,"&lt;"&amp;O35)</f>
        <v>1</v>
      </c>
      <c r="I35" s="2">
        <f>AVERAGEIF(A:A,A35,G:G)</f>
        <v>52.124111111111119</v>
      </c>
      <c r="J35" s="2">
        <f t="shared" si="0"/>
        <v>20.422455555555587</v>
      </c>
      <c r="K35" s="2">
        <f t="shared" si="1"/>
        <v>110.42245555555559</v>
      </c>
      <c r="L35" s="2">
        <f t="shared" si="2"/>
        <v>753.96604461992604</v>
      </c>
      <c r="M35" s="2">
        <f>SUMIF(A:A,A35,L:L)</f>
        <v>1787.0433634753888</v>
      </c>
      <c r="N35" s="3">
        <f t="shared" si="3"/>
        <v>0.42190696657390298</v>
      </c>
      <c r="O35" s="8">
        <f t="shared" si="4"/>
        <v>2.3701907748063595</v>
      </c>
      <c r="P35" s="3">
        <f t="shared" si="5"/>
        <v>0.42190696657390298</v>
      </c>
      <c r="Q35" s="3">
        <f>IF(ISNUMBER(P35),SUMIF(A:A,A35,P:P),"")</f>
        <v>0.96173786245495574</v>
      </c>
      <c r="R35" s="3">
        <f t="shared" si="6"/>
        <v>0.43869227057041599</v>
      </c>
      <c r="S35" s="9">
        <f t="shared" si="7"/>
        <v>2.279502209372724</v>
      </c>
    </row>
    <row r="36" spans="1:19" x14ac:dyDescent="0.25">
      <c r="A36" s="5">
        <v>5</v>
      </c>
      <c r="B36" s="6">
        <v>0.64236111111111105</v>
      </c>
      <c r="C36" s="5" t="s">
        <v>79</v>
      </c>
      <c r="D36" s="5">
        <v>4</v>
      </c>
      <c r="E36" s="5">
        <v>1</v>
      </c>
      <c r="F36" s="5" t="s">
        <v>80</v>
      </c>
      <c r="G36" s="2">
        <v>61.538733333333298</v>
      </c>
      <c r="H36" s="7">
        <f>1+COUNTIFS(A:A,A36,O:O,"&lt;"&amp;O36)</f>
        <v>2</v>
      </c>
      <c r="I36" s="2">
        <f>AVERAGEIF(A:A,A36,G:G)</f>
        <v>52.124111111111119</v>
      </c>
      <c r="J36" s="2">
        <f t="shared" si="0"/>
        <v>9.414622222222178</v>
      </c>
      <c r="K36" s="2">
        <f t="shared" si="1"/>
        <v>99.414622222222178</v>
      </c>
      <c r="L36" s="2">
        <f t="shared" si="2"/>
        <v>389.5052458300998</v>
      </c>
      <c r="M36" s="2">
        <f>SUMIF(A:A,A36,L:L)</f>
        <v>1787.0433634753888</v>
      </c>
      <c r="N36" s="3">
        <f t="shared" si="3"/>
        <v>0.21796071309237935</v>
      </c>
      <c r="O36" s="8">
        <f t="shared" si="4"/>
        <v>4.5879827874125425</v>
      </c>
      <c r="P36" s="3">
        <f t="shared" si="5"/>
        <v>0.21796071309237935</v>
      </c>
      <c r="Q36" s="3">
        <f>IF(ISNUMBER(P36),SUMIF(A:A,A36,P:P),"")</f>
        <v>0.96173786245495574</v>
      </c>
      <c r="R36" s="3">
        <f t="shared" si="6"/>
        <v>0.22663214333270343</v>
      </c>
      <c r="S36" s="9">
        <f t="shared" si="7"/>
        <v>4.4124367589462681</v>
      </c>
    </row>
    <row r="37" spans="1:19" x14ac:dyDescent="0.25">
      <c r="A37" s="5">
        <v>5</v>
      </c>
      <c r="B37" s="6">
        <v>0.64236111111111105</v>
      </c>
      <c r="C37" s="5" t="s">
        <v>79</v>
      </c>
      <c r="D37" s="5">
        <v>4</v>
      </c>
      <c r="E37" s="5">
        <v>4</v>
      </c>
      <c r="F37" s="5" t="s">
        <v>82</v>
      </c>
      <c r="G37" s="2">
        <v>56.613199999999999</v>
      </c>
      <c r="H37" s="7">
        <f>1+COUNTIFS(A:A,A37,O:O,"&lt;"&amp;O37)</f>
        <v>3</v>
      </c>
      <c r="I37" s="2">
        <f>AVERAGEIF(A:A,A37,G:G)</f>
        <v>52.124111111111119</v>
      </c>
      <c r="J37" s="2">
        <f t="shared" si="0"/>
        <v>4.4890888888888796</v>
      </c>
      <c r="K37" s="2">
        <f t="shared" si="1"/>
        <v>94.489088888888887</v>
      </c>
      <c r="L37" s="2">
        <f t="shared" si="2"/>
        <v>289.84472058905027</v>
      </c>
      <c r="M37" s="2">
        <f>SUMIF(A:A,A37,L:L)</f>
        <v>1787.0433634753888</v>
      </c>
      <c r="N37" s="3">
        <f t="shared" si="3"/>
        <v>0.16219232644996867</v>
      </c>
      <c r="O37" s="8">
        <f t="shared" si="4"/>
        <v>6.1655197991655246</v>
      </c>
      <c r="P37" s="3">
        <f t="shared" si="5"/>
        <v>0.16219232644996867</v>
      </c>
      <c r="Q37" s="3">
        <f>IF(ISNUMBER(P37),SUMIF(A:A,A37,P:P),"")</f>
        <v>0.96173786245495574</v>
      </c>
      <c r="R37" s="3">
        <f t="shared" si="6"/>
        <v>0.16864504641207798</v>
      </c>
      <c r="S37" s="9">
        <f t="shared" si="7"/>
        <v>5.9296138325731595</v>
      </c>
    </row>
    <row r="38" spans="1:19" x14ac:dyDescent="0.25">
      <c r="A38" s="5">
        <v>5</v>
      </c>
      <c r="B38" s="6">
        <v>0.64236111111111105</v>
      </c>
      <c r="C38" s="5" t="s">
        <v>79</v>
      </c>
      <c r="D38" s="5">
        <v>4</v>
      </c>
      <c r="E38" s="5">
        <v>7</v>
      </c>
      <c r="F38" s="5" t="s">
        <v>85</v>
      </c>
      <c r="G38" s="2">
        <v>46.015900000000002</v>
      </c>
      <c r="H38" s="7">
        <f>1+COUNTIFS(A:A,A38,O:O,"&lt;"&amp;O38)</f>
        <v>4</v>
      </c>
      <c r="I38" s="2">
        <f>AVERAGEIF(A:A,A38,G:G)</f>
        <v>52.124111111111119</v>
      </c>
      <c r="J38" s="2">
        <f t="shared" si="0"/>
        <v>-6.1082111111111175</v>
      </c>
      <c r="K38" s="2">
        <f t="shared" si="1"/>
        <v>83.891788888888883</v>
      </c>
      <c r="L38" s="2">
        <f t="shared" si="2"/>
        <v>153.47034149358706</v>
      </c>
      <c r="M38" s="2">
        <f>SUMIF(A:A,A38,L:L)</f>
        <v>1787.0433634753888</v>
      </c>
      <c r="N38" s="3">
        <f t="shared" si="3"/>
        <v>8.5879472558025957E-2</v>
      </c>
      <c r="O38" s="8">
        <f t="shared" si="4"/>
        <v>11.644226148738078</v>
      </c>
      <c r="P38" s="3">
        <f t="shared" si="5"/>
        <v>8.5879472558025957E-2</v>
      </c>
      <c r="Q38" s="3">
        <f>IF(ISNUMBER(P38),SUMIF(A:A,A38,P:P),"")</f>
        <v>0.96173786245495574</v>
      </c>
      <c r="R38" s="3">
        <f t="shared" si="6"/>
        <v>8.9296133500253283E-2</v>
      </c>
      <c r="S38" s="9">
        <f t="shared" si="7"/>
        <v>11.198693166229461</v>
      </c>
    </row>
    <row r="39" spans="1:19" x14ac:dyDescent="0.25">
      <c r="A39" s="5">
        <v>5</v>
      </c>
      <c r="B39" s="6">
        <v>0.64236111111111105</v>
      </c>
      <c r="C39" s="5" t="s">
        <v>79</v>
      </c>
      <c r="D39" s="5">
        <v>4</v>
      </c>
      <c r="E39" s="5">
        <v>6</v>
      </c>
      <c r="F39" s="5" t="s">
        <v>84</v>
      </c>
      <c r="G39" s="2">
        <v>43.489100000000001</v>
      </c>
      <c r="H39" s="7">
        <f>1+COUNTIFS(A:A,A39,O:O,"&lt;"&amp;O39)</f>
        <v>5</v>
      </c>
      <c r="I39" s="2">
        <f>AVERAGEIF(A:A,A39,G:G)</f>
        <v>52.124111111111119</v>
      </c>
      <c r="J39" s="2">
        <f t="shared" si="0"/>
        <v>-8.635011111111119</v>
      </c>
      <c r="K39" s="2">
        <f t="shared" si="1"/>
        <v>81.364988888888888</v>
      </c>
      <c r="L39" s="2">
        <f t="shared" si="2"/>
        <v>131.8809119704716</v>
      </c>
      <c r="M39" s="2">
        <f>SUMIF(A:A,A39,L:L)</f>
        <v>1787.0433634753888</v>
      </c>
      <c r="N39" s="3">
        <f t="shared" si="3"/>
        <v>7.3798383780678684E-2</v>
      </c>
      <c r="O39" s="8">
        <f t="shared" si="4"/>
        <v>13.5504322556968</v>
      </c>
      <c r="P39" s="3">
        <f t="shared" si="5"/>
        <v>7.3798383780678684E-2</v>
      </c>
      <c r="Q39" s="3">
        <f>IF(ISNUMBER(P39),SUMIF(A:A,A39,P:P),"")</f>
        <v>0.96173786245495574</v>
      </c>
      <c r="R39" s="3">
        <f t="shared" si="6"/>
        <v>7.67344061845492E-2</v>
      </c>
      <c r="S39" s="9">
        <f t="shared" si="7"/>
        <v>13.031963752934525</v>
      </c>
    </row>
    <row r="40" spans="1:19" x14ac:dyDescent="0.25">
      <c r="A40" s="5">
        <v>5</v>
      </c>
      <c r="B40" s="6">
        <v>0.64236111111111105</v>
      </c>
      <c r="C40" s="5" t="s">
        <v>79</v>
      </c>
      <c r="D40" s="5">
        <v>4</v>
      </c>
      <c r="E40" s="5">
        <v>5</v>
      </c>
      <c r="F40" s="5" t="s">
        <v>83</v>
      </c>
      <c r="G40" s="2">
        <v>32.541166666666697</v>
      </c>
      <c r="H40" s="7">
        <f>1+COUNTIFS(A:A,A40,O:O,"&lt;"&amp;O40)</f>
        <v>6</v>
      </c>
      <c r="I40" s="2">
        <f>AVERAGEIF(A:A,A40,G:G)</f>
        <v>52.124111111111119</v>
      </c>
      <c r="J40" s="2">
        <f t="shared" si="0"/>
        <v>-19.582944444444422</v>
      </c>
      <c r="K40" s="2">
        <f t="shared" si="1"/>
        <v>70.417055555555578</v>
      </c>
      <c r="L40" s="2">
        <f t="shared" si="2"/>
        <v>68.376098972254198</v>
      </c>
      <c r="M40" s="2">
        <f>SUMIF(A:A,A40,L:L)</f>
        <v>1787.0433634753888</v>
      </c>
      <c r="N40" s="3">
        <f t="shared" si="3"/>
        <v>3.8262137545044456E-2</v>
      </c>
      <c r="O40" s="8">
        <f t="shared" si="4"/>
        <v>26.135497495996944</v>
      </c>
      <c r="P40" s="3" t="str">
        <f t="shared" si="5"/>
        <v/>
      </c>
      <c r="Q40" s="3" t="str">
        <f>IF(ISNUMBER(P40),SUMIF(A:A,A40,P:P),"")</f>
        <v/>
      </c>
      <c r="R40" s="3" t="str">
        <f t="shared" si="6"/>
        <v/>
      </c>
      <c r="S40" s="9" t="str">
        <f t="shared" si="7"/>
        <v/>
      </c>
    </row>
    <row r="41" spans="1:19" x14ac:dyDescent="0.25">
      <c r="A41" s="5">
        <v>6</v>
      </c>
      <c r="B41" s="6">
        <v>0.64583333333333337</v>
      </c>
      <c r="C41" s="5" t="s">
        <v>44</v>
      </c>
      <c r="D41" s="5">
        <v>7</v>
      </c>
      <c r="E41" s="5">
        <v>5</v>
      </c>
      <c r="F41" s="5" t="s">
        <v>89</v>
      </c>
      <c r="G41" s="2">
        <v>71.662766666666698</v>
      </c>
      <c r="H41" s="7">
        <f>1+COUNTIFS(A:A,A41,O:O,"&lt;"&amp;O41)</f>
        <v>1</v>
      </c>
      <c r="I41" s="2">
        <f>AVERAGEIF(A:A,A41,G:G)</f>
        <v>47.811639393939373</v>
      </c>
      <c r="J41" s="2">
        <f t="shared" si="0"/>
        <v>23.851127272727325</v>
      </c>
      <c r="K41" s="2">
        <f t="shared" si="1"/>
        <v>113.85112727272733</v>
      </c>
      <c r="L41" s="2">
        <f t="shared" si="2"/>
        <v>926.17910730964013</v>
      </c>
      <c r="M41" s="2">
        <f>SUMIF(A:A,A41,L:L)</f>
        <v>3198.1747102607455</v>
      </c>
      <c r="N41" s="3">
        <f t="shared" si="3"/>
        <v>0.28959615756392781</v>
      </c>
      <c r="O41" s="8">
        <f t="shared" si="4"/>
        <v>3.4530844898356494</v>
      </c>
      <c r="P41" s="3">
        <f t="shared" si="5"/>
        <v>0.28959615756392781</v>
      </c>
      <c r="Q41" s="3">
        <f>IF(ISNUMBER(P41),SUMIF(A:A,A41,P:P),"")</f>
        <v>0.80775451375067542</v>
      </c>
      <c r="R41" s="3">
        <f t="shared" si="6"/>
        <v>0.35852001150601515</v>
      </c>
      <c r="S41" s="9">
        <f t="shared" si="7"/>
        <v>2.7892445830271941</v>
      </c>
    </row>
    <row r="42" spans="1:19" x14ac:dyDescent="0.25">
      <c r="A42" s="5">
        <v>6</v>
      </c>
      <c r="B42" s="6">
        <v>0.64583333333333337</v>
      </c>
      <c r="C42" s="5" t="s">
        <v>44</v>
      </c>
      <c r="D42" s="5">
        <v>7</v>
      </c>
      <c r="E42" s="5">
        <v>3</v>
      </c>
      <c r="F42" s="5" t="s">
        <v>87</v>
      </c>
      <c r="G42" s="2">
        <v>65.480999999999995</v>
      </c>
      <c r="H42" s="7">
        <f>1+COUNTIFS(A:A,A42,O:O,"&lt;"&amp;O42)</f>
        <v>2</v>
      </c>
      <c r="I42" s="2">
        <f>AVERAGEIF(A:A,A42,G:G)</f>
        <v>47.811639393939373</v>
      </c>
      <c r="J42" s="2">
        <f t="shared" si="0"/>
        <v>17.669360606060621</v>
      </c>
      <c r="K42" s="2">
        <f t="shared" si="1"/>
        <v>107.66936060606062</v>
      </c>
      <c r="L42" s="2">
        <f t="shared" si="2"/>
        <v>639.16436042348323</v>
      </c>
      <c r="M42" s="2">
        <f>SUMIF(A:A,A42,L:L)</f>
        <v>3198.1747102607455</v>
      </c>
      <c r="N42" s="3">
        <f t="shared" si="3"/>
        <v>0.19985285931154539</v>
      </c>
      <c r="O42" s="8">
        <f t="shared" si="4"/>
        <v>5.0036812255016381</v>
      </c>
      <c r="P42" s="3">
        <f t="shared" si="5"/>
        <v>0.19985285931154539</v>
      </c>
      <c r="Q42" s="3">
        <f>IF(ISNUMBER(P42),SUMIF(A:A,A42,P:P),"")</f>
        <v>0.80775451375067542</v>
      </c>
      <c r="R42" s="3">
        <f t="shared" si="6"/>
        <v>0.24741781804915144</v>
      </c>
      <c r="S42" s="9">
        <f t="shared" si="7"/>
        <v>4.0417460952684596</v>
      </c>
    </row>
    <row r="43" spans="1:19" x14ac:dyDescent="0.25">
      <c r="A43" s="5">
        <v>6</v>
      </c>
      <c r="B43" s="6">
        <v>0.64583333333333337</v>
      </c>
      <c r="C43" s="5" t="s">
        <v>44</v>
      </c>
      <c r="D43" s="5">
        <v>7</v>
      </c>
      <c r="E43" s="5">
        <v>4</v>
      </c>
      <c r="F43" s="5" t="s">
        <v>88</v>
      </c>
      <c r="G43" s="2">
        <v>54.947166666666604</v>
      </c>
      <c r="H43" s="7">
        <f>1+COUNTIFS(A:A,A43,O:O,"&lt;"&amp;O43)</f>
        <v>3</v>
      </c>
      <c r="I43" s="2">
        <f>AVERAGEIF(A:A,A43,G:G)</f>
        <v>47.811639393939373</v>
      </c>
      <c r="J43" s="2">
        <f t="shared" si="0"/>
        <v>7.1355272727272308</v>
      </c>
      <c r="K43" s="2">
        <f t="shared" si="1"/>
        <v>97.135527272727231</v>
      </c>
      <c r="L43" s="2">
        <f t="shared" si="2"/>
        <v>339.72335898173992</v>
      </c>
      <c r="M43" s="2">
        <f>SUMIF(A:A,A43,L:L)</f>
        <v>3198.1747102607455</v>
      </c>
      <c r="N43" s="3">
        <f t="shared" si="3"/>
        <v>0.10622414025468997</v>
      </c>
      <c r="O43" s="8">
        <f t="shared" si="4"/>
        <v>9.4140559537816397</v>
      </c>
      <c r="P43" s="3">
        <f t="shared" si="5"/>
        <v>0.10622414025468997</v>
      </c>
      <c r="Q43" s="3">
        <f>IF(ISNUMBER(P43),SUMIF(A:A,A43,P:P),"")</f>
        <v>0.80775451375067542</v>
      </c>
      <c r="R43" s="3">
        <f t="shared" si="6"/>
        <v>0.13150547405975566</v>
      </c>
      <c r="S43" s="9">
        <f t="shared" si="7"/>
        <v>7.6042461893685376</v>
      </c>
    </row>
    <row r="44" spans="1:19" x14ac:dyDescent="0.25">
      <c r="A44" s="5">
        <v>6</v>
      </c>
      <c r="B44" s="6">
        <v>0.64583333333333337</v>
      </c>
      <c r="C44" s="5" t="s">
        <v>44</v>
      </c>
      <c r="D44" s="5">
        <v>7</v>
      </c>
      <c r="E44" s="5">
        <v>9</v>
      </c>
      <c r="F44" s="5" t="s">
        <v>93</v>
      </c>
      <c r="G44" s="2">
        <v>51.186866666666596</v>
      </c>
      <c r="H44" s="7">
        <f>1+COUNTIFS(A:A,A44,O:O,"&lt;"&amp;O44)</f>
        <v>4</v>
      </c>
      <c r="I44" s="2">
        <f>AVERAGEIF(A:A,A44,G:G)</f>
        <v>47.811639393939373</v>
      </c>
      <c r="J44" s="2">
        <f t="shared" si="0"/>
        <v>3.3752272727272228</v>
      </c>
      <c r="K44" s="2">
        <f t="shared" si="1"/>
        <v>93.375227272727216</v>
      </c>
      <c r="L44" s="2">
        <f t="shared" si="2"/>
        <v>271.10701612056619</v>
      </c>
      <c r="M44" s="2">
        <f>SUMIF(A:A,A44,L:L)</f>
        <v>3198.1747102607455</v>
      </c>
      <c r="N44" s="3">
        <f t="shared" si="3"/>
        <v>8.4769295201656755E-2</v>
      </c>
      <c r="O44" s="8">
        <f t="shared" si="4"/>
        <v>11.796724245743826</v>
      </c>
      <c r="P44" s="3">
        <f t="shared" si="5"/>
        <v>8.4769295201656755E-2</v>
      </c>
      <c r="Q44" s="3">
        <f>IF(ISNUMBER(P44),SUMIF(A:A,A44,P:P),"")</f>
        <v>0.80775451375067542</v>
      </c>
      <c r="R44" s="3">
        <f t="shared" si="6"/>
        <v>0.10494437822209679</v>
      </c>
      <c r="S44" s="9">
        <f t="shared" si="7"/>
        <v>9.528857256971607</v>
      </c>
    </row>
    <row r="45" spans="1:19" x14ac:dyDescent="0.25">
      <c r="A45" s="5">
        <v>6</v>
      </c>
      <c r="B45" s="6">
        <v>0.64583333333333337</v>
      </c>
      <c r="C45" s="5" t="s">
        <v>44</v>
      </c>
      <c r="D45" s="5">
        <v>7</v>
      </c>
      <c r="E45" s="5">
        <v>6</v>
      </c>
      <c r="F45" s="5" t="s">
        <v>90</v>
      </c>
      <c r="G45" s="2">
        <v>47.192399999999999</v>
      </c>
      <c r="H45" s="7">
        <f>1+COUNTIFS(A:A,A45,O:O,"&lt;"&amp;O45)</f>
        <v>5</v>
      </c>
      <c r="I45" s="2">
        <f>AVERAGEIF(A:A,A45,G:G)</f>
        <v>47.811639393939373</v>
      </c>
      <c r="J45" s="2">
        <f t="shared" si="0"/>
        <v>-0.61923939393937388</v>
      </c>
      <c r="K45" s="2">
        <f t="shared" si="1"/>
        <v>89.380760606060619</v>
      </c>
      <c r="L45" s="2">
        <f t="shared" si="2"/>
        <v>213.33114639585563</v>
      </c>
      <c r="M45" s="2">
        <f>SUMIF(A:A,A45,L:L)</f>
        <v>3198.1747102607455</v>
      </c>
      <c r="N45" s="3">
        <f t="shared" si="3"/>
        <v>6.6704031431248118E-2</v>
      </c>
      <c r="O45" s="8">
        <f t="shared" si="4"/>
        <v>14.991597637253763</v>
      </c>
      <c r="P45" s="3">
        <f t="shared" si="5"/>
        <v>6.6704031431248118E-2</v>
      </c>
      <c r="Q45" s="3">
        <f>IF(ISNUMBER(P45),SUMIF(A:A,A45,P:P),"")</f>
        <v>0.80775451375067542</v>
      </c>
      <c r="R45" s="3">
        <f t="shared" si="6"/>
        <v>8.2579583642954729E-2</v>
      </c>
      <c r="S45" s="9">
        <f t="shared" si="7"/>
        <v>12.109530659825685</v>
      </c>
    </row>
    <row r="46" spans="1:19" x14ac:dyDescent="0.25">
      <c r="A46" s="5">
        <v>6</v>
      </c>
      <c r="B46" s="6">
        <v>0.64583333333333337</v>
      </c>
      <c r="C46" s="5" t="s">
        <v>44</v>
      </c>
      <c r="D46" s="5">
        <v>7</v>
      </c>
      <c r="E46" s="5">
        <v>2</v>
      </c>
      <c r="F46" s="5" t="s">
        <v>86</v>
      </c>
      <c r="G46" s="2">
        <v>45.595100000000002</v>
      </c>
      <c r="H46" s="7">
        <f>1+COUNTIFS(A:A,A46,O:O,"&lt;"&amp;O46)</f>
        <v>6</v>
      </c>
      <c r="I46" s="2">
        <f>AVERAGEIF(A:A,A46,G:G)</f>
        <v>47.811639393939373</v>
      </c>
      <c r="J46" s="2">
        <f t="shared" si="0"/>
        <v>-2.2165393939393709</v>
      </c>
      <c r="K46" s="2">
        <f t="shared" si="1"/>
        <v>87.783460606060629</v>
      </c>
      <c r="L46" s="2">
        <f t="shared" si="2"/>
        <v>193.83506874509061</v>
      </c>
      <c r="M46" s="2">
        <f>SUMIF(A:A,A46,L:L)</f>
        <v>3198.1747102607455</v>
      </c>
      <c r="N46" s="3">
        <f t="shared" si="3"/>
        <v>6.0608029987607316E-2</v>
      </c>
      <c r="O46" s="8">
        <f t="shared" si="4"/>
        <v>16.499463853295886</v>
      </c>
      <c r="P46" s="3">
        <f t="shared" si="5"/>
        <v>6.0608029987607316E-2</v>
      </c>
      <c r="Q46" s="3">
        <f>IF(ISNUMBER(P46),SUMIF(A:A,A46,P:P),"")</f>
        <v>0.80775451375067542</v>
      </c>
      <c r="R46" s="3">
        <f t="shared" si="6"/>
        <v>7.5032734520026248E-2</v>
      </c>
      <c r="S46" s="9">
        <f t="shared" si="7"/>
        <v>13.327516401965863</v>
      </c>
    </row>
    <row r="47" spans="1:19" x14ac:dyDescent="0.25">
      <c r="A47" s="5">
        <v>6</v>
      </c>
      <c r="B47" s="6">
        <v>0.64583333333333337</v>
      </c>
      <c r="C47" s="5" t="s">
        <v>44</v>
      </c>
      <c r="D47" s="5">
        <v>7</v>
      </c>
      <c r="E47" s="5">
        <v>12</v>
      </c>
      <c r="F47" s="5" t="s">
        <v>96</v>
      </c>
      <c r="G47" s="2">
        <v>39.0473</v>
      </c>
      <c r="H47" s="7">
        <f>1+COUNTIFS(A:A,A47,O:O,"&lt;"&amp;O47)</f>
        <v>7</v>
      </c>
      <c r="I47" s="2">
        <f>AVERAGEIF(A:A,A47,G:G)</f>
        <v>47.811639393939373</v>
      </c>
      <c r="J47" s="2">
        <f t="shared" si="0"/>
        <v>-8.7643393939393732</v>
      </c>
      <c r="K47" s="2">
        <f t="shared" si="1"/>
        <v>81.235660606060634</v>
      </c>
      <c r="L47" s="2">
        <f t="shared" si="2"/>
        <v>130.86151627340328</v>
      </c>
      <c r="M47" s="2">
        <f>SUMIF(A:A,A47,L:L)</f>
        <v>3198.1747102607455</v>
      </c>
      <c r="N47" s="3">
        <f t="shared" si="3"/>
        <v>4.0917563338099879E-2</v>
      </c>
      <c r="O47" s="8">
        <f t="shared" si="4"/>
        <v>24.439382954870691</v>
      </c>
      <c r="P47" s="3" t="str">
        <f t="shared" si="5"/>
        <v/>
      </c>
      <c r="Q47" s="3" t="str">
        <f>IF(ISNUMBER(P47),SUMIF(A:A,A47,P:P),"")</f>
        <v/>
      </c>
      <c r="R47" s="3" t="str">
        <f t="shared" si="6"/>
        <v/>
      </c>
      <c r="S47" s="9" t="str">
        <f t="shared" si="7"/>
        <v/>
      </c>
    </row>
    <row r="48" spans="1:19" x14ac:dyDescent="0.25">
      <c r="A48" s="5">
        <v>6</v>
      </c>
      <c r="B48" s="6">
        <v>0.64583333333333337</v>
      </c>
      <c r="C48" s="5" t="s">
        <v>44</v>
      </c>
      <c r="D48" s="5">
        <v>7</v>
      </c>
      <c r="E48" s="5">
        <v>7</v>
      </c>
      <c r="F48" s="5" t="s">
        <v>91</v>
      </c>
      <c r="G48" s="2">
        <v>38.794133333333306</v>
      </c>
      <c r="H48" s="7">
        <f>1+COUNTIFS(A:A,A48,O:O,"&lt;"&amp;O48)</f>
        <v>8</v>
      </c>
      <c r="I48" s="2">
        <f>AVERAGEIF(A:A,A48,G:G)</f>
        <v>47.811639393939373</v>
      </c>
      <c r="J48" s="2">
        <f t="shared" si="0"/>
        <v>-9.0175060606060669</v>
      </c>
      <c r="K48" s="2">
        <f t="shared" si="1"/>
        <v>80.982493939393933</v>
      </c>
      <c r="L48" s="2">
        <f t="shared" si="2"/>
        <v>128.88875092622447</v>
      </c>
      <c r="M48" s="2">
        <f>SUMIF(A:A,A48,L:L)</f>
        <v>3198.1747102607455</v>
      </c>
      <c r="N48" s="3">
        <f t="shared" si="3"/>
        <v>4.0300722319111901E-2</v>
      </c>
      <c r="O48" s="8">
        <f t="shared" si="4"/>
        <v>24.813451036478515</v>
      </c>
      <c r="P48" s="3" t="str">
        <f t="shared" si="5"/>
        <v/>
      </c>
      <c r="Q48" s="3" t="str">
        <f>IF(ISNUMBER(P48),SUMIF(A:A,A48,P:P),"")</f>
        <v/>
      </c>
      <c r="R48" s="3" t="str">
        <f t="shared" si="6"/>
        <v/>
      </c>
      <c r="S48" s="9" t="str">
        <f t="shared" si="7"/>
        <v/>
      </c>
    </row>
    <row r="49" spans="1:19" x14ac:dyDescent="0.25">
      <c r="A49" s="5">
        <v>6</v>
      </c>
      <c r="B49" s="6">
        <v>0.64583333333333337</v>
      </c>
      <c r="C49" s="5" t="s">
        <v>44</v>
      </c>
      <c r="D49" s="5">
        <v>7</v>
      </c>
      <c r="E49" s="5">
        <v>10</v>
      </c>
      <c r="F49" s="5" t="s">
        <v>94</v>
      </c>
      <c r="G49" s="2">
        <v>38.625900000000001</v>
      </c>
      <c r="H49" s="7">
        <f>1+COUNTIFS(A:A,A49,O:O,"&lt;"&amp;O49)</f>
        <v>9</v>
      </c>
      <c r="I49" s="2">
        <f>AVERAGEIF(A:A,A49,G:G)</f>
        <v>47.811639393939373</v>
      </c>
      <c r="J49" s="2">
        <f t="shared" si="0"/>
        <v>-9.1857393939393717</v>
      </c>
      <c r="K49" s="2">
        <f t="shared" si="1"/>
        <v>80.814260606060628</v>
      </c>
      <c r="L49" s="2">
        <f t="shared" si="2"/>
        <v>127.59429199946955</v>
      </c>
      <c r="M49" s="2">
        <f>SUMIF(A:A,A49,L:L)</f>
        <v>3198.1747102607455</v>
      </c>
      <c r="N49" s="3">
        <f t="shared" si="3"/>
        <v>3.9895973034277055E-2</v>
      </c>
      <c r="O49" s="8">
        <f t="shared" si="4"/>
        <v>25.065186382115289</v>
      </c>
      <c r="P49" s="3" t="str">
        <f t="shared" si="5"/>
        <v/>
      </c>
      <c r="Q49" s="3" t="str">
        <f>IF(ISNUMBER(P49),SUMIF(A:A,A49,P:P),"")</f>
        <v/>
      </c>
      <c r="R49" s="3" t="str">
        <f t="shared" si="6"/>
        <v/>
      </c>
      <c r="S49" s="9" t="str">
        <f t="shared" si="7"/>
        <v/>
      </c>
    </row>
    <row r="50" spans="1:19" x14ac:dyDescent="0.25">
      <c r="A50" s="5">
        <v>6</v>
      </c>
      <c r="B50" s="6">
        <v>0.64583333333333337</v>
      </c>
      <c r="C50" s="5" t="s">
        <v>44</v>
      </c>
      <c r="D50" s="5">
        <v>7</v>
      </c>
      <c r="E50" s="5">
        <v>8</v>
      </c>
      <c r="F50" s="5" t="s">
        <v>92</v>
      </c>
      <c r="G50" s="2">
        <v>37.362733333333296</v>
      </c>
      <c r="H50" s="7">
        <f>1+COUNTIFS(A:A,A50,O:O,"&lt;"&amp;O50)</f>
        <v>10</v>
      </c>
      <c r="I50" s="2">
        <f>AVERAGEIF(A:A,A50,G:G)</f>
        <v>47.811639393939373</v>
      </c>
      <c r="J50" s="2">
        <f t="shared" si="0"/>
        <v>-10.448906060606078</v>
      </c>
      <c r="K50" s="2">
        <f t="shared" si="1"/>
        <v>79.551093939393922</v>
      </c>
      <c r="L50" s="2">
        <f t="shared" si="2"/>
        <v>118.28129415343048</v>
      </c>
      <c r="M50" s="2">
        <f>SUMIF(A:A,A50,L:L)</f>
        <v>3198.1747102607455</v>
      </c>
      <c r="N50" s="3">
        <f t="shared" si="3"/>
        <v>3.6984000209227805E-2</v>
      </c>
      <c r="O50" s="8">
        <f t="shared" si="4"/>
        <v>27.038719293282178</v>
      </c>
      <c r="P50" s="3" t="str">
        <f t="shared" si="5"/>
        <v/>
      </c>
      <c r="Q50" s="3" t="str">
        <f>IF(ISNUMBER(P50),SUMIF(A:A,A50,P:P),"")</f>
        <v/>
      </c>
      <c r="R50" s="3" t="str">
        <f t="shared" si="6"/>
        <v/>
      </c>
      <c r="S50" s="9" t="str">
        <f t="shared" si="7"/>
        <v/>
      </c>
    </row>
    <row r="51" spans="1:19" x14ac:dyDescent="0.25">
      <c r="A51" s="5">
        <v>6</v>
      </c>
      <c r="B51" s="6">
        <v>0.64583333333333337</v>
      </c>
      <c r="C51" s="5" t="s">
        <v>44</v>
      </c>
      <c r="D51" s="5">
        <v>7</v>
      </c>
      <c r="E51" s="5">
        <v>11</v>
      </c>
      <c r="F51" s="5" t="s">
        <v>95</v>
      </c>
      <c r="G51" s="2">
        <v>36.0326666666666</v>
      </c>
      <c r="H51" s="7">
        <f>1+COUNTIFS(A:A,A51,O:O,"&lt;"&amp;O51)</f>
        <v>11</v>
      </c>
      <c r="I51" s="2">
        <f>AVERAGEIF(A:A,A51,G:G)</f>
        <v>47.811639393939373</v>
      </c>
      <c r="J51" s="2">
        <f t="shared" si="0"/>
        <v>-11.778972727272773</v>
      </c>
      <c r="K51" s="2">
        <f t="shared" si="1"/>
        <v>78.221027272727227</v>
      </c>
      <c r="L51" s="2">
        <f t="shared" si="2"/>
        <v>109.20879893184255</v>
      </c>
      <c r="M51" s="2">
        <f>SUMIF(A:A,A51,L:L)</f>
        <v>3198.1747102607455</v>
      </c>
      <c r="N51" s="3">
        <f t="shared" si="3"/>
        <v>3.414722734860811E-2</v>
      </c>
      <c r="O51" s="8">
        <f t="shared" si="4"/>
        <v>29.284954523277317</v>
      </c>
      <c r="P51" s="3" t="str">
        <f t="shared" si="5"/>
        <v/>
      </c>
      <c r="Q51" s="3" t="str">
        <f>IF(ISNUMBER(P51),SUMIF(A:A,A51,P:P),"")</f>
        <v/>
      </c>
      <c r="R51" s="3" t="str">
        <f t="shared" si="6"/>
        <v/>
      </c>
      <c r="S51" s="9" t="str">
        <f t="shared" si="7"/>
        <v/>
      </c>
    </row>
    <row r="52" spans="1:19" x14ac:dyDescent="0.25">
      <c r="A52" s="5">
        <v>7</v>
      </c>
      <c r="B52" s="6">
        <v>0.65277777777777779</v>
      </c>
      <c r="C52" s="5" t="s">
        <v>72</v>
      </c>
      <c r="D52" s="5">
        <v>4</v>
      </c>
      <c r="E52" s="5">
        <v>2</v>
      </c>
      <c r="F52" s="5" t="s">
        <v>26</v>
      </c>
      <c r="G52" s="2">
        <v>57.080633333333296</v>
      </c>
      <c r="H52" s="7">
        <f>1+COUNTIFS(A:A,A52,O:O,"&lt;"&amp;O52)</f>
        <v>1</v>
      </c>
      <c r="I52" s="2">
        <f>AVERAGEIF(A:A,A52,G:G)</f>
        <v>48.509812499999974</v>
      </c>
      <c r="J52" s="2">
        <f t="shared" si="0"/>
        <v>8.5708208333333218</v>
      </c>
      <c r="K52" s="2">
        <f t="shared" si="1"/>
        <v>98.570820833333329</v>
      </c>
      <c r="L52" s="2">
        <f t="shared" si="2"/>
        <v>370.27621346239107</v>
      </c>
      <c r="M52" s="2">
        <f>SUMIF(A:A,A52,L:L)</f>
        <v>1873.1741140865258</v>
      </c>
      <c r="N52" s="3">
        <f t="shared" si="3"/>
        <v>0.19767314243660705</v>
      </c>
      <c r="O52" s="8">
        <f t="shared" si="4"/>
        <v>5.0588561889266055</v>
      </c>
      <c r="P52" s="3">
        <f t="shared" si="5"/>
        <v>0.19767314243660705</v>
      </c>
      <c r="Q52" s="3">
        <f>IF(ISNUMBER(P52),SUMIF(A:A,A52,P:P),"")</f>
        <v>1</v>
      </c>
      <c r="R52" s="3">
        <f t="shared" si="6"/>
        <v>0.19767314243660705</v>
      </c>
      <c r="S52" s="9">
        <f t="shared" si="7"/>
        <v>5.0588561889266055</v>
      </c>
    </row>
    <row r="53" spans="1:19" x14ac:dyDescent="0.25">
      <c r="A53" s="5">
        <v>7</v>
      </c>
      <c r="B53" s="6">
        <v>0.65277777777777779</v>
      </c>
      <c r="C53" s="5" t="s">
        <v>72</v>
      </c>
      <c r="D53" s="5">
        <v>4</v>
      </c>
      <c r="E53" s="5">
        <v>1</v>
      </c>
      <c r="F53" s="5" t="s">
        <v>97</v>
      </c>
      <c r="G53" s="2">
        <v>55.4279333333333</v>
      </c>
      <c r="H53" s="7">
        <f>1+COUNTIFS(A:A,A53,O:O,"&lt;"&amp;O53)</f>
        <v>2</v>
      </c>
      <c r="I53" s="2">
        <f>AVERAGEIF(A:A,A53,G:G)</f>
        <v>48.509812499999974</v>
      </c>
      <c r="J53" s="2">
        <f t="shared" si="0"/>
        <v>6.9181208333333259</v>
      </c>
      <c r="K53" s="2">
        <f t="shared" si="1"/>
        <v>96.918120833333319</v>
      </c>
      <c r="L53" s="2">
        <f t="shared" si="2"/>
        <v>335.32065395187595</v>
      </c>
      <c r="M53" s="2">
        <f>SUMIF(A:A,A53,L:L)</f>
        <v>1873.1741140865258</v>
      </c>
      <c r="N53" s="3">
        <f t="shared" si="3"/>
        <v>0.17901200504011811</v>
      </c>
      <c r="O53" s="8">
        <f t="shared" si="4"/>
        <v>5.5862175264496452</v>
      </c>
      <c r="P53" s="3">
        <f t="shared" si="5"/>
        <v>0.17901200504011811</v>
      </c>
      <c r="Q53" s="3">
        <f>IF(ISNUMBER(P53),SUMIF(A:A,A53,P:P),"")</f>
        <v>1</v>
      </c>
      <c r="R53" s="3">
        <f t="shared" si="6"/>
        <v>0.17901200504011811</v>
      </c>
      <c r="S53" s="9">
        <f t="shared" si="7"/>
        <v>5.5862175264496452</v>
      </c>
    </row>
    <row r="54" spans="1:19" x14ac:dyDescent="0.25">
      <c r="A54" s="5">
        <v>7</v>
      </c>
      <c r="B54" s="6">
        <v>0.65277777777777779</v>
      </c>
      <c r="C54" s="5" t="s">
        <v>72</v>
      </c>
      <c r="D54" s="5">
        <v>4</v>
      </c>
      <c r="E54" s="5">
        <v>3</v>
      </c>
      <c r="F54" s="5" t="s">
        <v>98</v>
      </c>
      <c r="G54" s="2">
        <v>53.579200000000007</v>
      </c>
      <c r="H54" s="7">
        <f>1+COUNTIFS(A:A,A54,O:O,"&lt;"&amp;O54)</f>
        <v>3</v>
      </c>
      <c r="I54" s="2">
        <f>AVERAGEIF(A:A,A54,G:G)</f>
        <v>48.509812499999974</v>
      </c>
      <c r="J54" s="2">
        <f t="shared" si="0"/>
        <v>5.0693875000000332</v>
      </c>
      <c r="K54" s="2">
        <f t="shared" si="1"/>
        <v>95.069387500000033</v>
      </c>
      <c r="L54" s="2">
        <f t="shared" si="2"/>
        <v>300.11425435438019</v>
      </c>
      <c r="M54" s="2">
        <f>SUMIF(A:A,A54,L:L)</f>
        <v>1873.1741140865258</v>
      </c>
      <c r="N54" s="3">
        <f t="shared" si="3"/>
        <v>0.16021695585983167</v>
      </c>
      <c r="O54" s="8">
        <f t="shared" si="4"/>
        <v>6.241536637825436</v>
      </c>
      <c r="P54" s="3">
        <f t="shared" si="5"/>
        <v>0.16021695585983167</v>
      </c>
      <c r="Q54" s="3">
        <f>IF(ISNUMBER(P54),SUMIF(A:A,A54,P:P),"")</f>
        <v>1</v>
      </c>
      <c r="R54" s="3">
        <f t="shared" si="6"/>
        <v>0.16021695585983167</v>
      </c>
      <c r="S54" s="9">
        <f t="shared" si="7"/>
        <v>6.241536637825436</v>
      </c>
    </row>
    <row r="55" spans="1:19" x14ac:dyDescent="0.25">
      <c r="A55" s="5">
        <v>7</v>
      </c>
      <c r="B55" s="6">
        <v>0.65277777777777779</v>
      </c>
      <c r="C55" s="5" t="s">
        <v>72</v>
      </c>
      <c r="D55" s="5">
        <v>4</v>
      </c>
      <c r="E55" s="5">
        <v>4</v>
      </c>
      <c r="F55" s="5" t="s">
        <v>99</v>
      </c>
      <c r="G55" s="2">
        <v>46.730600000000003</v>
      </c>
      <c r="H55" s="7">
        <f>1+COUNTIFS(A:A,A55,O:O,"&lt;"&amp;O55)</f>
        <v>4</v>
      </c>
      <c r="I55" s="2">
        <f>AVERAGEIF(A:A,A55,G:G)</f>
        <v>48.509812499999974</v>
      </c>
      <c r="J55" s="2">
        <f t="shared" si="0"/>
        <v>-1.7792124999999714</v>
      </c>
      <c r="K55" s="2">
        <f t="shared" si="1"/>
        <v>88.220787500000029</v>
      </c>
      <c r="L55" s="2">
        <f t="shared" si="2"/>
        <v>198.98854295964739</v>
      </c>
      <c r="M55" s="2">
        <f>SUMIF(A:A,A55,L:L)</f>
        <v>1873.1741140865258</v>
      </c>
      <c r="N55" s="3">
        <f t="shared" si="3"/>
        <v>0.10623067095750806</v>
      </c>
      <c r="O55" s="8">
        <f t="shared" si="4"/>
        <v>9.413477209420968</v>
      </c>
      <c r="P55" s="3">
        <f t="shared" si="5"/>
        <v>0.10623067095750806</v>
      </c>
      <c r="Q55" s="3">
        <f>IF(ISNUMBER(P55),SUMIF(A:A,A55,P:P),"")</f>
        <v>1</v>
      </c>
      <c r="R55" s="3">
        <f t="shared" si="6"/>
        <v>0.10623067095750806</v>
      </c>
      <c r="S55" s="9">
        <f t="shared" si="7"/>
        <v>9.413477209420968</v>
      </c>
    </row>
    <row r="56" spans="1:19" x14ac:dyDescent="0.25">
      <c r="A56" s="5">
        <v>7</v>
      </c>
      <c r="B56" s="6">
        <v>0.65277777777777779</v>
      </c>
      <c r="C56" s="5" t="s">
        <v>72</v>
      </c>
      <c r="D56" s="5">
        <v>4</v>
      </c>
      <c r="E56" s="5">
        <v>6</v>
      </c>
      <c r="F56" s="5" t="s">
        <v>101</v>
      </c>
      <c r="G56" s="2">
        <v>44.5675666666667</v>
      </c>
      <c r="H56" s="7">
        <f>1+COUNTIFS(A:A,A56,O:O,"&lt;"&amp;O56)</f>
        <v>5</v>
      </c>
      <c r="I56" s="2">
        <f>AVERAGEIF(A:A,A56,G:G)</f>
        <v>48.509812499999974</v>
      </c>
      <c r="J56" s="2">
        <f t="shared" si="0"/>
        <v>-3.9422458333332742</v>
      </c>
      <c r="K56" s="2">
        <f t="shared" si="1"/>
        <v>86.057754166666726</v>
      </c>
      <c r="L56" s="2">
        <f t="shared" si="2"/>
        <v>174.76902587348715</v>
      </c>
      <c r="M56" s="2">
        <f>SUMIF(A:A,A56,L:L)</f>
        <v>1873.1741140865258</v>
      </c>
      <c r="N56" s="3">
        <f t="shared" si="3"/>
        <v>9.3301004193470399E-2</v>
      </c>
      <c r="O56" s="8">
        <f t="shared" si="4"/>
        <v>10.717998253549174</v>
      </c>
      <c r="P56" s="3">
        <f t="shared" si="5"/>
        <v>9.3301004193470399E-2</v>
      </c>
      <c r="Q56" s="3">
        <f>IF(ISNUMBER(P56),SUMIF(A:A,A56,P:P),"")</f>
        <v>1</v>
      </c>
      <c r="R56" s="3">
        <f t="shared" si="6"/>
        <v>9.3301004193470399E-2</v>
      </c>
      <c r="S56" s="9">
        <f t="shared" si="7"/>
        <v>10.717998253549174</v>
      </c>
    </row>
    <row r="57" spans="1:19" x14ac:dyDescent="0.25">
      <c r="A57" s="5">
        <v>7</v>
      </c>
      <c r="B57" s="6">
        <v>0.65277777777777779</v>
      </c>
      <c r="C57" s="5" t="s">
        <v>72</v>
      </c>
      <c r="D57" s="5">
        <v>4</v>
      </c>
      <c r="E57" s="5">
        <v>8</v>
      </c>
      <c r="F57" s="5" t="s">
        <v>103</v>
      </c>
      <c r="G57" s="2">
        <v>43.764933333333303</v>
      </c>
      <c r="H57" s="7">
        <f>1+COUNTIFS(A:A,A57,O:O,"&lt;"&amp;O57)</f>
        <v>6</v>
      </c>
      <c r="I57" s="2">
        <f>AVERAGEIF(A:A,A57,G:G)</f>
        <v>48.509812499999974</v>
      </c>
      <c r="J57" s="2">
        <f t="shared" si="0"/>
        <v>-4.7448791666666708</v>
      </c>
      <c r="K57" s="2">
        <f t="shared" si="1"/>
        <v>85.255120833333336</v>
      </c>
      <c r="L57" s="2">
        <f t="shared" si="2"/>
        <v>166.55194620813089</v>
      </c>
      <c r="M57" s="2">
        <f>SUMIF(A:A,A57,L:L)</f>
        <v>1873.1741140865258</v>
      </c>
      <c r="N57" s="3">
        <f t="shared" si="3"/>
        <v>8.8914289897365897E-2</v>
      </c>
      <c r="O57" s="8">
        <f t="shared" si="4"/>
        <v>11.246786103272081</v>
      </c>
      <c r="P57" s="3">
        <f t="shared" si="5"/>
        <v>8.8914289897365897E-2</v>
      </c>
      <c r="Q57" s="3">
        <f>IF(ISNUMBER(P57),SUMIF(A:A,A57,P:P),"")</f>
        <v>1</v>
      </c>
      <c r="R57" s="3">
        <f t="shared" si="6"/>
        <v>8.8914289897365897E-2</v>
      </c>
      <c r="S57" s="9">
        <f t="shared" si="7"/>
        <v>11.246786103272081</v>
      </c>
    </row>
    <row r="58" spans="1:19" x14ac:dyDescent="0.25">
      <c r="A58" s="5">
        <v>7</v>
      </c>
      <c r="B58" s="6">
        <v>0.65277777777777779</v>
      </c>
      <c r="C58" s="5" t="s">
        <v>72</v>
      </c>
      <c r="D58" s="5">
        <v>4</v>
      </c>
      <c r="E58" s="5">
        <v>7</v>
      </c>
      <c r="F58" s="5" t="s">
        <v>102</v>
      </c>
      <c r="G58" s="2">
        <v>43.616533333333301</v>
      </c>
      <c r="H58" s="7">
        <f>1+COUNTIFS(A:A,A58,O:O,"&lt;"&amp;O58)</f>
        <v>7</v>
      </c>
      <c r="I58" s="2">
        <f>AVERAGEIF(A:A,A58,G:G)</f>
        <v>48.509812499999974</v>
      </c>
      <c r="J58" s="2">
        <f t="shared" si="0"/>
        <v>-4.8932791666666731</v>
      </c>
      <c r="K58" s="2">
        <f t="shared" si="1"/>
        <v>85.106720833333327</v>
      </c>
      <c r="L58" s="2">
        <f t="shared" si="2"/>
        <v>165.0755503476565</v>
      </c>
      <c r="M58" s="2">
        <f>SUMIF(A:A,A58,L:L)</f>
        <v>1873.1741140865258</v>
      </c>
      <c r="N58" s="3">
        <f t="shared" si="3"/>
        <v>8.8126111238814239E-2</v>
      </c>
      <c r="O58" s="8">
        <f t="shared" si="4"/>
        <v>11.347374642347322</v>
      </c>
      <c r="P58" s="3">
        <f t="shared" si="5"/>
        <v>8.8126111238814239E-2</v>
      </c>
      <c r="Q58" s="3">
        <f>IF(ISNUMBER(P58),SUMIF(A:A,A58,P:P),"")</f>
        <v>1</v>
      </c>
      <c r="R58" s="3">
        <f t="shared" si="6"/>
        <v>8.8126111238814239E-2</v>
      </c>
      <c r="S58" s="9">
        <f t="shared" si="7"/>
        <v>11.347374642347322</v>
      </c>
    </row>
    <row r="59" spans="1:19" x14ac:dyDescent="0.25">
      <c r="A59" s="5">
        <v>7</v>
      </c>
      <c r="B59" s="6">
        <v>0.65277777777777779</v>
      </c>
      <c r="C59" s="5" t="s">
        <v>72</v>
      </c>
      <c r="D59" s="5">
        <v>4</v>
      </c>
      <c r="E59" s="5">
        <v>5</v>
      </c>
      <c r="F59" s="5" t="s">
        <v>100</v>
      </c>
      <c r="G59" s="2">
        <v>43.311099999999904</v>
      </c>
      <c r="H59" s="7">
        <f>1+COUNTIFS(A:A,A59,O:O,"&lt;"&amp;O59)</f>
        <v>8</v>
      </c>
      <c r="I59" s="2">
        <f>AVERAGEIF(A:A,A59,G:G)</f>
        <v>48.509812499999974</v>
      </c>
      <c r="J59" s="2">
        <f t="shared" si="0"/>
        <v>-5.1987125000000702</v>
      </c>
      <c r="K59" s="2">
        <f t="shared" si="1"/>
        <v>84.80128749999993</v>
      </c>
      <c r="L59" s="2">
        <f t="shared" si="2"/>
        <v>162.07792692895669</v>
      </c>
      <c r="M59" s="2">
        <f>SUMIF(A:A,A59,L:L)</f>
        <v>1873.1741140865258</v>
      </c>
      <c r="N59" s="3">
        <f t="shared" si="3"/>
        <v>8.6525820376284548E-2</v>
      </c>
      <c r="O59" s="8">
        <f t="shared" si="4"/>
        <v>11.557243787475088</v>
      </c>
      <c r="P59" s="3">
        <f t="shared" si="5"/>
        <v>8.6525820376284548E-2</v>
      </c>
      <c r="Q59" s="3">
        <f>IF(ISNUMBER(P59),SUMIF(A:A,A59,P:P),"")</f>
        <v>1</v>
      </c>
      <c r="R59" s="3">
        <f t="shared" si="6"/>
        <v>8.6525820376284548E-2</v>
      </c>
      <c r="S59" s="9">
        <f t="shared" si="7"/>
        <v>11.557243787475088</v>
      </c>
    </row>
    <row r="60" spans="1:19" x14ac:dyDescent="0.25">
      <c r="A60" s="5">
        <v>8</v>
      </c>
      <c r="B60" s="6">
        <v>0.65625</v>
      </c>
      <c r="C60" s="5" t="s">
        <v>104</v>
      </c>
      <c r="D60" s="5">
        <v>4</v>
      </c>
      <c r="E60" s="5">
        <v>2</v>
      </c>
      <c r="F60" s="5" t="s">
        <v>19</v>
      </c>
      <c r="G60" s="2">
        <v>86.067800000000005</v>
      </c>
      <c r="H60" s="7">
        <f>1+COUNTIFS(A:A,A60,O:O,"&lt;"&amp;O60)</f>
        <v>1</v>
      </c>
      <c r="I60" s="2">
        <f>AVERAGEIF(A:A,A60,G:G)</f>
        <v>51.89119666666663</v>
      </c>
      <c r="J60" s="2">
        <f t="shared" si="0"/>
        <v>34.176603333333375</v>
      </c>
      <c r="K60" s="2">
        <f t="shared" si="1"/>
        <v>124.17660333333338</v>
      </c>
      <c r="L60" s="2">
        <f t="shared" si="2"/>
        <v>1720.8888335104505</v>
      </c>
      <c r="M60" s="2">
        <f>SUMIF(A:A,A60,L:L)</f>
        <v>3491.0124712349329</v>
      </c>
      <c r="N60" s="3">
        <f t="shared" si="3"/>
        <v>0.49294834885012379</v>
      </c>
      <c r="O60" s="8">
        <f t="shared" si="4"/>
        <v>2.0286101015099258</v>
      </c>
      <c r="P60" s="3">
        <f t="shared" si="5"/>
        <v>0.49294834885012379</v>
      </c>
      <c r="Q60" s="3">
        <f>IF(ISNUMBER(P60),SUMIF(A:A,A60,P:P),"")</f>
        <v>0.86386929142879998</v>
      </c>
      <c r="R60" s="3">
        <f t="shared" si="6"/>
        <v>0.57062839684324229</v>
      </c>
      <c r="S60" s="9">
        <f t="shared" si="7"/>
        <v>1.7524539709766858</v>
      </c>
    </row>
    <row r="61" spans="1:19" x14ac:dyDescent="0.25">
      <c r="A61" s="5">
        <v>8</v>
      </c>
      <c r="B61" s="6">
        <v>0.65625</v>
      </c>
      <c r="C61" s="5" t="s">
        <v>104</v>
      </c>
      <c r="D61" s="5">
        <v>4</v>
      </c>
      <c r="E61" s="5">
        <v>5</v>
      </c>
      <c r="F61" s="5" t="s">
        <v>107</v>
      </c>
      <c r="G61" s="2">
        <v>59.504633333333302</v>
      </c>
      <c r="H61" s="7">
        <f>1+COUNTIFS(A:A,A61,O:O,"&lt;"&amp;O61)</f>
        <v>2</v>
      </c>
      <c r="I61" s="2">
        <f>AVERAGEIF(A:A,A61,G:G)</f>
        <v>51.89119666666663</v>
      </c>
      <c r="J61" s="2">
        <f t="shared" ref="J61:J115" si="8">G61-I61</f>
        <v>7.6134366666666722</v>
      </c>
      <c r="K61" s="2">
        <f t="shared" ref="K61:K115" si="9">90+J61</f>
        <v>97.613436666666672</v>
      </c>
      <c r="L61" s="2">
        <f t="shared" ref="L61:L115" si="10">EXP(0.06*K61)</f>
        <v>349.60578810194392</v>
      </c>
      <c r="M61" s="2">
        <f>SUMIF(A:A,A61,L:L)</f>
        <v>3491.0124712349329</v>
      </c>
      <c r="N61" s="3">
        <f t="shared" ref="N61:N115" si="11">L61/M61</f>
        <v>0.1001445256877791</v>
      </c>
      <c r="O61" s="8">
        <f t="shared" ref="O61:O115" si="12">1/N61</f>
        <v>9.9855682887520292</v>
      </c>
      <c r="P61" s="3">
        <f t="shared" ref="P61:P115" si="13">IF(O61&gt;21,"",N61)</f>
        <v>0.1001445256877791</v>
      </c>
      <c r="Q61" s="3">
        <f>IF(ISNUMBER(P61),SUMIF(A:A,A61,P:P),"")</f>
        <v>0.86386929142879998</v>
      </c>
      <c r="R61" s="3">
        <f t="shared" ref="R61:R115" si="14">IFERROR(P61*(1/Q61),"")</f>
        <v>0.11592555341577737</v>
      </c>
      <c r="S61" s="9">
        <f t="shared" ref="S61:S115" si="15">IFERROR(1/R61,"")</f>
        <v>8.6262258021181104</v>
      </c>
    </row>
    <row r="62" spans="1:19" x14ac:dyDescent="0.25">
      <c r="A62" s="5">
        <v>8</v>
      </c>
      <c r="B62" s="6">
        <v>0.65625</v>
      </c>
      <c r="C62" s="5" t="s">
        <v>104</v>
      </c>
      <c r="D62" s="5">
        <v>4</v>
      </c>
      <c r="E62" s="5">
        <v>4</v>
      </c>
      <c r="F62" s="5" t="s">
        <v>106</v>
      </c>
      <c r="G62" s="2">
        <v>58.227333333333199</v>
      </c>
      <c r="H62" s="7">
        <f>1+COUNTIFS(A:A,A62,O:O,"&lt;"&amp;O62)</f>
        <v>3</v>
      </c>
      <c r="I62" s="2">
        <f>AVERAGEIF(A:A,A62,G:G)</f>
        <v>51.89119666666663</v>
      </c>
      <c r="J62" s="2">
        <f t="shared" si="8"/>
        <v>6.3361366666665688</v>
      </c>
      <c r="K62" s="2">
        <f t="shared" si="9"/>
        <v>96.336136666666562</v>
      </c>
      <c r="L62" s="2">
        <f t="shared" si="10"/>
        <v>323.81365129310001</v>
      </c>
      <c r="M62" s="2">
        <f>SUMIF(A:A,A62,L:L)</f>
        <v>3491.0124712349329</v>
      </c>
      <c r="N62" s="3">
        <f t="shared" si="11"/>
        <v>9.2756371958348266E-2</v>
      </c>
      <c r="O62" s="8">
        <f t="shared" si="12"/>
        <v>10.780930505227657</v>
      </c>
      <c r="P62" s="3">
        <f t="shared" si="13"/>
        <v>9.2756371958348266E-2</v>
      </c>
      <c r="Q62" s="3">
        <f>IF(ISNUMBER(P62),SUMIF(A:A,A62,P:P),"")</f>
        <v>0.86386929142879998</v>
      </c>
      <c r="R62" s="3">
        <f t="shared" si="14"/>
        <v>0.10737315572930427</v>
      </c>
      <c r="S62" s="9">
        <f t="shared" si="15"/>
        <v>9.313314796494149</v>
      </c>
    </row>
    <row r="63" spans="1:19" x14ac:dyDescent="0.25">
      <c r="A63" s="5">
        <v>8</v>
      </c>
      <c r="B63" s="6">
        <v>0.65625</v>
      </c>
      <c r="C63" s="5" t="s">
        <v>104</v>
      </c>
      <c r="D63" s="5">
        <v>4</v>
      </c>
      <c r="E63" s="5">
        <v>8</v>
      </c>
      <c r="F63" s="5" t="s">
        <v>110</v>
      </c>
      <c r="G63" s="2">
        <v>54.859666666666698</v>
      </c>
      <c r="H63" s="7">
        <f>1+COUNTIFS(A:A,A63,O:O,"&lt;"&amp;O63)</f>
        <v>4</v>
      </c>
      <c r="I63" s="2">
        <f>AVERAGEIF(A:A,A63,G:G)</f>
        <v>51.89119666666663</v>
      </c>
      <c r="J63" s="2">
        <f t="shared" si="8"/>
        <v>2.9684700000000674</v>
      </c>
      <c r="K63" s="2">
        <f t="shared" si="9"/>
        <v>92.968470000000067</v>
      </c>
      <c r="L63" s="2">
        <f t="shared" si="10"/>
        <v>264.57061735677274</v>
      </c>
      <c r="M63" s="2">
        <f>SUMIF(A:A,A63,L:L)</f>
        <v>3491.0124712349329</v>
      </c>
      <c r="N63" s="3">
        <f t="shared" si="11"/>
        <v>7.5786213752247603E-2</v>
      </c>
      <c r="O63" s="8">
        <f t="shared" si="12"/>
        <v>13.195012001379247</v>
      </c>
      <c r="P63" s="3">
        <f t="shared" si="13"/>
        <v>7.5786213752247603E-2</v>
      </c>
      <c r="Q63" s="3">
        <f>IF(ISNUMBER(P63),SUMIF(A:A,A63,P:P),"")</f>
        <v>0.86386929142879998</v>
      </c>
      <c r="R63" s="3">
        <f t="shared" si="14"/>
        <v>8.7728797057828864E-2</v>
      </c>
      <c r="S63" s="9">
        <f t="shared" si="15"/>
        <v>11.398765668026</v>
      </c>
    </row>
    <row r="64" spans="1:19" x14ac:dyDescent="0.25">
      <c r="A64" s="5">
        <v>8</v>
      </c>
      <c r="B64" s="6">
        <v>0.65625</v>
      </c>
      <c r="C64" s="5" t="s">
        <v>104</v>
      </c>
      <c r="D64" s="5">
        <v>4</v>
      </c>
      <c r="E64" s="5">
        <v>1</v>
      </c>
      <c r="F64" s="5" t="s">
        <v>25</v>
      </c>
      <c r="G64" s="2">
        <v>49.136400000000002</v>
      </c>
      <c r="H64" s="7">
        <f>1+COUNTIFS(A:A,A64,O:O,"&lt;"&amp;O64)</f>
        <v>5</v>
      </c>
      <c r="I64" s="2">
        <f>AVERAGEIF(A:A,A64,G:G)</f>
        <v>51.89119666666663</v>
      </c>
      <c r="J64" s="2">
        <f t="shared" si="8"/>
        <v>-2.7547966666666284</v>
      </c>
      <c r="K64" s="2">
        <f t="shared" si="9"/>
        <v>87.245203333333365</v>
      </c>
      <c r="L64" s="2">
        <f t="shared" si="10"/>
        <v>187.67508568133962</v>
      </c>
      <c r="M64" s="2">
        <f>SUMIF(A:A,A64,L:L)</f>
        <v>3491.0124712349329</v>
      </c>
      <c r="N64" s="3">
        <f t="shared" si="11"/>
        <v>5.3759500210249965E-2</v>
      </c>
      <c r="O64" s="8">
        <f t="shared" si="12"/>
        <v>18.601363407194338</v>
      </c>
      <c r="P64" s="3">
        <f t="shared" si="13"/>
        <v>5.3759500210249965E-2</v>
      </c>
      <c r="Q64" s="3">
        <f>IF(ISNUMBER(P64),SUMIF(A:A,A64,P:P),"")</f>
        <v>0.86386929142879998</v>
      </c>
      <c r="R64" s="3">
        <f t="shared" si="14"/>
        <v>6.2231058267315224E-2</v>
      </c>
      <c r="S64" s="9">
        <f t="shared" si="15"/>
        <v>16.069146626182579</v>
      </c>
    </row>
    <row r="65" spans="1:19" x14ac:dyDescent="0.25">
      <c r="A65" s="5">
        <v>8</v>
      </c>
      <c r="B65" s="6">
        <v>0.65625</v>
      </c>
      <c r="C65" s="5" t="s">
        <v>104</v>
      </c>
      <c r="D65" s="5">
        <v>4</v>
      </c>
      <c r="E65" s="5">
        <v>3</v>
      </c>
      <c r="F65" s="5" t="s">
        <v>105</v>
      </c>
      <c r="G65" s="2">
        <v>47.411633333333299</v>
      </c>
      <c r="H65" s="7">
        <f>1+COUNTIFS(A:A,A65,O:O,"&lt;"&amp;O65)</f>
        <v>6</v>
      </c>
      <c r="I65" s="2">
        <f>AVERAGEIF(A:A,A65,G:G)</f>
        <v>51.89119666666663</v>
      </c>
      <c r="J65" s="2">
        <f t="shared" si="8"/>
        <v>-4.4795633333333313</v>
      </c>
      <c r="K65" s="2">
        <f t="shared" si="9"/>
        <v>85.520436666666669</v>
      </c>
      <c r="L65" s="2">
        <f t="shared" si="10"/>
        <v>169.22449395121831</v>
      </c>
      <c r="M65" s="2">
        <f>SUMIF(A:A,A65,L:L)</f>
        <v>3491.0124712349329</v>
      </c>
      <c r="N65" s="3">
        <f t="shared" si="11"/>
        <v>4.8474330970051147E-2</v>
      </c>
      <c r="O65" s="8">
        <f t="shared" si="12"/>
        <v>20.62947502293181</v>
      </c>
      <c r="P65" s="3">
        <f t="shared" si="13"/>
        <v>4.8474330970051147E-2</v>
      </c>
      <c r="Q65" s="3">
        <f>IF(ISNUMBER(P65),SUMIF(A:A,A65,P:P),"")</f>
        <v>0.86386929142879998</v>
      </c>
      <c r="R65" s="3">
        <f t="shared" si="14"/>
        <v>5.6113038686531898E-2</v>
      </c>
      <c r="S65" s="9">
        <f t="shared" si="15"/>
        <v>17.821169970608228</v>
      </c>
    </row>
    <row r="66" spans="1:19" x14ac:dyDescent="0.25">
      <c r="A66" s="5">
        <v>8</v>
      </c>
      <c r="B66" s="6">
        <v>0.65625</v>
      </c>
      <c r="C66" s="5" t="s">
        <v>104</v>
      </c>
      <c r="D66" s="5">
        <v>4</v>
      </c>
      <c r="E66" s="5">
        <v>9</v>
      </c>
      <c r="F66" s="5" t="s">
        <v>111</v>
      </c>
      <c r="G66" s="2">
        <v>45.2</v>
      </c>
      <c r="H66" s="7">
        <f>1+COUNTIFS(A:A,A66,O:O,"&lt;"&amp;O66)</f>
        <v>7</v>
      </c>
      <c r="I66" s="2">
        <f>AVERAGEIF(A:A,A66,G:G)</f>
        <v>51.89119666666663</v>
      </c>
      <c r="J66" s="2">
        <f t="shared" si="8"/>
        <v>-6.6911966666666274</v>
      </c>
      <c r="K66" s="2">
        <f t="shared" si="9"/>
        <v>83.308803333333373</v>
      </c>
      <c r="L66" s="2">
        <f t="shared" si="10"/>
        <v>148.19488528211613</v>
      </c>
      <c r="M66" s="2">
        <f>SUMIF(A:A,A66,L:L)</f>
        <v>3491.0124712349329</v>
      </c>
      <c r="N66" s="3">
        <f t="shared" si="11"/>
        <v>4.2450402713598082E-2</v>
      </c>
      <c r="O66" s="8">
        <f t="shared" si="12"/>
        <v>23.556902551590429</v>
      </c>
      <c r="P66" s="3" t="str">
        <f t="shared" si="13"/>
        <v/>
      </c>
      <c r="Q66" s="3" t="str">
        <f>IF(ISNUMBER(P66),SUMIF(A:A,A66,P:P),"")</f>
        <v/>
      </c>
      <c r="R66" s="3" t="str">
        <f t="shared" si="14"/>
        <v/>
      </c>
      <c r="S66" s="9" t="str">
        <f t="shared" si="15"/>
        <v/>
      </c>
    </row>
    <row r="67" spans="1:19" x14ac:dyDescent="0.25">
      <c r="A67" s="5">
        <v>8</v>
      </c>
      <c r="B67" s="6">
        <v>0.65625</v>
      </c>
      <c r="C67" s="5" t="s">
        <v>104</v>
      </c>
      <c r="D67" s="5">
        <v>4</v>
      </c>
      <c r="E67" s="5">
        <v>7</v>
      </c>
      <c r="F67" s="5" t="s">
        <v>109</v>
      </c>
      <c r="G67" s="2">
        <v>43.327466666666595</v>
      </c>
      <c r="H67" s="7">
        <f>1+COUNTIFS(A:A,A67,O:O,"&lt;"&amp;O67)</f>
        <v>8</v>
      </c>
      <c r="I67" s="2">
        <f>AVERAGEIF(A:A,A67,G:G)</f>
        <v>51.89119666666663</v>
      </c>
      <c r="J67" s="2">
        <f t="shared" si="8"/>
        <v>-8.5637300000000351</v>
      </c>
      <c r="K67" s="2">
        <f t="shared" si="9"/>
        <v>81.436269999999965</v>
      </c>
      <c r="L67" s="2">
        <f t="shared" si="10"/>
        <v>132.44615692389524</v>
      </c>
      <c r="M67" s="2">
        <f>SUMIF(A:A,A67,L:L)</f>
        <v>3491.0124712349329</v>
      </c>
      <c r="N67" s="3">
        <f t="shared" si="11"/>
        <v>3.7939181831980938E-2</v>
      </c>
      <c r="O67" s="8">
        <f t="shared" si="12"/>
        <v>26.357974835320441</v>
      </c>
      <c r="P67" s="3" t="str">
        <f t="shared" si="13"/>
        <v/>
      </c>
      <c r="Q67" s="3" t="str">
        <f>IF(ISNUMBER(P67),SUMIF(A:A,A67,P:P),"")</f>
        <v/>
      </c>
      <c r="R67" s="3" t="str">
        <f t="shared" si="14"/>
        <v/>
      </c>
      <c r="S67" s="9" t="str">
        <f t="shared" si="15"/>
        <v/>
      </c>
    </row>
    <row r="68" spans="1:19" x14ac:dyDescent="0.25">
      <c r="A68" s="5">
        <v>8</v>
      </c>
      <c r="B68" s="6">
        <v>0.65625</v>
      </c>
      <c r="C68" s="5" t="s">
        <v>104</v>
      </c>
      <c r="D68" s="5">
        <v>4</v>
      </c>
      <c r="E68" s="5">
        <v>11</v>
      </c>
      <c r="F68" s="5" t="s">
        <v>112</v>
      </c>
      <c r="G68" s="2">
        <v>42.082700000000003</v>
      </c>
      <c r="H68" s="7">
        <f>1+COUNTIFS(A:A,A68,O:O,"&lt;"&amp;O68)</f>
        <v>9</v>
      </c>
      <c r="I68" s="2">
        <f>AVERAGEIF(A:A,A68,G:G)</f>
        <v>51.89119666666663</v>
      </c>
      <c r="J68" s="2">
        <f t="shared" si="8"/>
        <v>-9.8084966666666276</v>
      </c>
      <c r="K68" s="2">
        <f t="shared" si="9"/>
        <v>80.191503333333372</v>
      </c>
      <c r="L68" s="2">
        <f t="shared" si="10"/>
        <v>122.91464851621568</v>
      </c>
      <c r="M68" s="2">
        <f>SUMIF(A:A,A68,L:L)</f>
        <v>3491.0124712349329</v>
      </c>
      <c r="N68" s="3">
        <f t="shared" si="11"/>
        <v>3.5208882674869123E-2</v>
      </c>
      <c r="O68" s="8">
        <f t="shared" si="12"/>
        <v>28.401923720055031</v>
      </c>
      <c r="P68" s="3" t="str">
        <f t="shared" si="13"/>
        <v/>
      </c>
      <c r="Q68" s="3" t="str">
        <f>IF(ISNUMBER(P68),SUMIF(A:A,A68,P:P),"")</f>
        <v/>
      </c>
      <c r="R68" s="3" t="str">
        <f t="shared" si="14"/>
        <v/>
      </c>
      <c r="S68" s="9" t="str">
        <f t="shared" si="15"/>
        <v/>
      </c>
    </row>
    <row r="69" spans="1:19" x14ac:dyDescent="0.25">
      <c r="A69" s="5">
        <v>8</v>
      </c>
      <c r="B69" s="6">
        <v>0.65625</v>
      </c>
      <c r="C69" s="5" t="s">
        <v>104</v>
      </c>
      <c r="D69" s="5">
        <v>4</v>
      </c>
      <c r="E69" s="5">
        <v>6</v>
      </c>
      <c r="F69" s="5" t="s">
        <v>108</v>
      </c>
      <c r="G69" s="2">
        <v>33.094333333333296</v>
      </c>
      <c r="H69" s="7">
        <f>1+COUNTIFS(A:A,A69,O:O,"&lt;"&amp;O69)</f>
        <v>10</v>
      </c>
      <c r="I69" s="2">
        <f>AVERAGEIF(A:A,A69,G:G)</f>
        <v>51.89119666666663</v>
      </c>
      <c r="J69" s="2">
        <f t="shared" si="8"/>
        <v>-18.796863333333334</v>
      </c>
      <c r="K69" s="2">
        <f t="shared" si="9"/>
        <v>71.203136666666666</v>
      </c>
      <c r="L69" s="2">
        <f t="shared" si="10"/>
        <v>71.678310617881024</v>
      </c>
      <c r="M69" s="2">
        <f>SUMIF(A:A,A69,L:L)</f>
        <v>3491.0124712349329</v>
      </c>
      <c r="N69" s="3">
        <f t="shared" si="11"/>
        <v>2.0532241350752059E-2</v>
      </c>
      <c r="O69" s="8">
        <f t="shared" si="12"/>
        <v>48.703888821342524</v>
      </c>
      <c r="P69" s="3" t="str">
        <f t="shared" si="13"/>
        <v/>
      </c>
      <c r="Q69" s="3" t="str">
        <f>IF(ISNUMBER(P69),SUMIF(A:A,A69,P:P),"")</f>
        <v/>
      </c>
      <c r="R69" s="3" t="str">
        <f t="shared" si="14"/>
        <v/>
      </c>
      <c r="S69" s="9" t="str">
        <f t="shared" si="15"/>
        <v/>
      </c>
    </row>
    <row r="70" spans="1:19" x14ac:dyDescent="0.25">
      <c r="A70" s="5">
        <v>9</v>
      </c>
      <c r="B70" s="6">
        <v>0.67013888888888884</v>
      </c>
      <c r="C70" s="5" t="s">
        <v>79</v>
      </c>
      <c r="D70" s="5">
        <v>5</v>
      </c>
      <c r="E70" s="5">
        <v>3</v>
      </c>
      <c r="F70" s="5" t="s">
        <v>115</v>
      </c>
      <c r="G70" s="2">
        <v>68.834433333333394</v>
      </c>
      <c r="H70" s="7">
        <f>1+COUNTIFS(A:A,A70,O:O,"&lt;"&amp;O70)</f>
        <v>1</v>
      </c>
      <c r="I70" s="2">
        <f>AVERAGEIF(A:A,A70,G:G)</f>
        <v>53.895923809523801</v>
      </c>
      <c r="J70" s="2">
        <f t="shared" si="8"/>
        <v>14.938509523809593</v>
      </c>
      <c r="K70" s="2">
        <f t="shared" si="9"/>
        <v>104.93850952380959</v>
      </c>
      <c r="L70" s="2">
        <f t="shared" si="10"/>
        <v>542.56645273225547</v>
      </c>
      <c r="M70" s="2">
        <f>SUMIF(A:A,A70,L:L)</f>
        <v>1806.4590057670509</v>
      </c>
      <c r="N70" s="3">
        <f t="shared" si="11"/>
        <v>0.30034805716605412</v>
      </c>
      <c r="O70" s="8">
        <f t="shared" si="12"/>
        <v>3.3294705130958371</v>
      </c>
      <c r="P70" s="3">
        <f t="shared" si="13"/>
        <v>0.30034805716605412</v>
      </c>
      <c r="Q70" s="3">
        <f>IF(ISNUMBER(P70),SUMIF(A:A,A70,P:P),"")</f>
        <v>1</v>
      </c>
      <c r="R70" s="3">
        <f t="shared" si="14"/>
        <v>0.30034805716605412</v>
      </c>
      <c r="S70" s="9">
        <f t="shared" si="15"/>
        <v>3.3294705130958371</v>
      </c>
    </row>
    <row r="71" spans="1:19" x14ac:dyDescent="0.25">
      <c r="A71" s="5">
        <v>9</v>
      </c>
      <c r="B71" s="6">
        <v>0.67013888888888884</v>
      </c>
      <c r="C71" s="5" t="s">
        <v>79</v>
      </c>
      <c r="D71" s="5">
        <v>5</v>
      </c>
      <c r="E71" s="5">
        <v>2</v>
      </c>
      <c r="F71" s="5" t="s">
        <v>114</v>
      </c>
      <c r="G71" s="2">
        <v>64.952500000000001</v>
      </c>
      <c r="H71" s="7">
        <f>1+COUNTIFS(A:A,A71,O:O,"&lt;"&amp;O71)</f>
        <v>2</v>
      </c>
      <c r="I71" s="2">
        <f>AVERAGEIF(A:A,A71,G:G)</f>
        <v>53.895923809523801</v>
      </c>
      <c r="J71" s="2">
        <f t="shared" si="8"/>
        <v>11.0565761904762</v>
      </c>
      <c r="K71" s="2">
        <f t="shared" si="9"/>
        <v>101.05657619047619</v>
      </c>
      <c r="L71" s="2">
        <f t="shared" si="10"/>
        <v>429.83205878279836</v>
      </c>
      <c r="M71" s="2">
        <f>SUMIF(A:A,A71,L:L)</f>
        <v>1806.4590057670509</v>
      </c>
      <c r="N71" s="3">
        <f t="shared" si="11"/>
        <v>0.23794177305467548</v>
      </c>
      <c r="O71" s="8">
        <f t="shared" si="12"/>
        <v>4.2027088693258365</v>
      </c>
      <c r="P71" s="3">
        <f t="shared" si="13"/>
        <v>0.23794177305467548</v>
      </c>
      <c r="Q71" s="3">
        <f>IF(ISNUMBER(P71),SUMIF(A:A,A71,P:P),"")</f>
        <v>1</v>
      </c>
      <c r="R71" s="3">
        <f t="shared" si="14"/>
        <v>0.23794177305467548</v>
      </c>
      <c r="S71" s="9">
        <f t="shared" si="15"/>
        <v>4.2027088693258365</v>
      </c>
    </row>
    <row r="72" spans="1:19" x14ac:dyDescent="0.25">
      <c r="A72" s="5">
        <v>9</v>
      </c>
      <c r="B72" s="6">
        <v>0.67013888888888884</v>
      </c>
      <c r="C72" s="5" t="s">
        <v>79</v>
      </c>
      <c r="D72" s="5">
        <v>5</v>
      </c>
      <c r="E72" s="5">
        <v>6</v>
      </c>
      <c r="F72" s="5" t="s">
        <v>118</v>
      </c>
      <c r="G72" s="2">
        <v>53.6355</v>
      </c>
      <c r="H72" s="7">
        <f>1+COUNTIFS(A:A,A72,O:O,"&lt;"&amp;O72)</f>
        <v>3</v>
      </c>
      <c r="I72" s="2">
        <f>AVERAGEIF(A:A,A72,G:G)</f>
        <v>53.895923809523801</v>
      </c>
      <c r="J72" s="2">
        <f t="shared" si="8"/>
        <v>-0.26042380952380029</v>
      </c>
      <c r="K72" s="2">
        <f t="shared" si="9"/>
        <v>89.7395761904762</v>
      </c>
      <c r="L72" s="2">
        <f t="shared" si="10"/>
        <v>217.9737344658239</v>
      </c>
      <c r="M72" s="2">
        <f>SUMIF(A:A,A72,L:L)</f>
        <v>1806.4590057670509</v>
      </c>
      <c r="N72" s="3">
        <f t="shared" si="11"/>
        <v>0.12066353776639886</v>
      </c>
      <c r="O72" s="8">
        <f t="shared" si="12"/>
        <v>8.2875077136887132</v>
      </c>
      <c r="P72" s="3">
        <f t="shared" si="13"/>
        <v>0.12066353776639886</v>
      </c>
      <c r="Q72" s="3">
        <f>IF(ISNUMBER(P72),SUMIF(A:A,A72,P:P),"")</f>
        <v>1</v>
      </c>
      <c r="R72" s="3">
        <f t="shared" si="14"/>
        <v>0.12066353776639886</v>
      </c>
      <c r="S72" s="9">
        <f t="shared" si="15"/>
        <v>8.2875077136887132</v>
      </c>
    </row>
    <row r="73" spans="1:19" x14ac:dyDescent="0.25">
      <c r="A73" s="5">
        <v>9</v>
      </c>
      <c r="B73" s="6">
        <v>0.67013888888888884</v>
      </c>
      <c r="C73" s="5" t="s">
        <v>79</v>
      </c>
      <c r="D73" s="5">
        <v>5</v>
      </c>
      <c r="E73" s="5">
        <v>1</v>
      </c>
      <c r="F73" s="5" t="s">
        <v>113</v>
      </c>
      <c r="G73" s="2">
        <v>52.281366666666592</v>
      </c>
      <c r="H73" s="7">
        <f>1+COUNTIFS(A:A,A73,O:O,"&lt;"&amp;O73)</f>
        <v>4</v>
      </c>
      <c r="I73" s="2">
        <f>AVERAGEIF(A:A,A73,G:G)</f>
        <v>53.895923809523801</v>
      </c>
      <c r="J73" s="2">
        <f t="shared" si="8"/>
        <v>-1.6145571428572083</v>
      </c>
      <c r="K73" s="2">
        <f t="shared" si="9"/>
        <v>88.385442857142792</v>
      </c>
      <c r="L73" s="2">
        <f t="shared" si="10"/>
        <v>200.96415753337516</v>
      </c>
      <c r="M73" s="2">
        <f>SUMIF(A:A,A73,L:L)</f>
        <v>1806.4590057670509</v>
      </c>
      <c r="N73" s="3">
        <f t="shared" si="11"/>
        <v>0.1112475604991892</v>
      </c>
      <c r="O73" s="8">
        <f t="shared" si="12"/>
        <v>8.9889611557575524</v>
      </c>
      <c r="P73" s="3">
        <f t="shared" si="13"/>
        <v>0.1112475604991892</v>
      </c>
      <c r="Q73" s="3">
        <f>IF(ISNUMBER(P73),SUMIF(A:A,A73,P:P),"")</f>
        <v>1</v>
      </c>
      <c r="R73" s="3">
        <f t="shared" si="14"/>
        <v>0.1112475604991892</v>
      </c>
      <c r="S73" s="9">
        <f t="shared" si="15"/>
        <v>8.9889611557575524</v>
      </c>
    </row>
    <row r="74" spans="1:19" x14ac:dyDescent="0.25">
      <c r="A74" s="5">
        <v>9</v>
      </c>
      <c r="B74" s="6">
        <v>0.67013888888888884</v>
      </c>
      <c r="C74" s="5" t="s">
        <v>79</v>
      </c>
      <c r="D74" s="5">
        <v>5</v>
      </c>
      <c r="E74" s="5">
        <v>4</v>
      </c>
      <c r="F74" s="5" t="s">
        <v>116</v>
      </c>
      <c r="G74" s="2">
        <v>48.826433333333306</v>
      </c>
      <c r="H74" s="7">
        <f>1+COUNTIFS(A:A,A74,O:O,"&lt;"&amp;O74)</f>
        <v>5</v>
      </c>
      <c r="I74" s="2">
        <f>AVERAGEIF(A:A,A74,G:G)</f>
        <v>53.895923809523801</v>
      </c>
      <c r="J74" s="2">
        <f t="shared" si="8"/>
        <v>-5.0694904761904951</v>
      </c>
      <c r="K74" s="2">
        <f t="shared" si="9"/>
        <v>84.930509523809505</v>
      </c>
      <c r="L74" s="2">
        <f t="shared" si="10"/>
        <v>163.33945338334996</v>
      </c>
      <c r="M74" s="2">
        <f>SUMIF(A:A,A74,L:L)</f>
        <v>1806.4590057670509</v>
      </c>
      <c r="N74" s="3">
        <f t="shared" si="11"/>
        <v>9.0419684510910592E-2</v>
      </c>
      <c r="O74" s="8">
        <f t="shared" si="12"/>
        <v>11.05953869900236</v>
      </c>
      <c r="P74" s="3">
        <f t="shared" si="13"/>
        <v>9.0419684510910592E-2</v>
      </c>
      <c r="Q74" s="3">
        <f>IF(ISNUMBER(P74),SUMIF(A:A,A74,P:P),"")</f>
        <v>1</v>
      </c>
      <c r="R74" s="3">
        <f t="shared" si="14"/>
        <v>9.0419684510910592E-2</v>
      </c>
      <c r="S74" s="9">
        <f t="shared" si="15"/>
        <v>11.05953869900236</v>
      </c>
    </row>
    <row r="75" spans="1:19" x14ac:dyDescent="0.25">
      <c r="A75" s="5">
        <v>9</v>
      </c>
      <c r="B75" s="6">
        <v>0.67013888888888884</v>
      </c>
      <c r="C75" s="5" t="s">
        <v>79</v>
      </c>
      <c r="D75" s="5">
        <v>5</v>
      </c>
      <c r="E75" s="5">
        <v>8</v>
      </c>
      <c r="F75" s="5" t="s">
        <v>119</v>
      </c>
      <c r="G75" s="2">
        <v>46.336366666666599</v>
      </c>
      <c r="H75" s="7">
        <f>1+COUNTIFS(A:A,A75,O:O,"&lt;"&amp;O75)</f>
        <v>6</v>
      </c>
      <c r="I75" s="2">
        <f>AVERAGEIF(A:A,A75,G:G)</f>
        <v>53.895923809523801</v>
      </c>
      <c r="J75" s="2">
        <f t="shared" si="8"/>
        <v>-7.5595571428572015</v>
      </c>
      <c r="K75" s="2">
        <f t="shared" si="9"/>
        <v>82.440442857142799</v>
      </c>
      <c r="L75" s="2">
        <f t="shared" si="10"/>
        <v>140.67138555834993</v>
      </c>
      <c r="M75" s="2">
        <f>SUMIF(A:A,A75,L:L)</f>
        <v>1806.4590057670509</v>
      </c>
      <c r="N75" s="3">
        <f t="shared" si="11"/>
        <v>7.7871341175892686E-2</v>
      </c>
      <c r="O75" s="8">
        <f t="shared" si="12"/>
        <v>12.841694837915272</v>
      </c>
      <c r="P75" s="3">
        <f t="shared" si="13"/>
        <v>7.7871341175892686E-2</v>
      </c>
      <c r="Q75" s="3">
        <f>IF(ISNUMBER(P75),SUMIF(A:A,A75,P:P),"")</f>
        <v>1</v>
      </c>
      <c r="R75" s="3">
        <f t="shared" si="14"/>
        <v>7.7871341175892686E-2</v>
      </c>
      <c r="S75" s="9">
        <f t="shared" si="15"/>
        <v>12.841694837915272</v>
      </c>
    </row>
    <row r="76" spans="1:19" x14ac:dyDescent="0.25">
      <c r="A76" s="5">
        <v>9</v>
      </c>
      <c r="B76" s="6">
        <v>0.67013888888888884</v>
      </c>
      <c r="C76" s="5" t="s">
        <v>79</v>
      </c>
      <c r="D76" s="5">
        <v>5</v>
      </c>
      <c r="E76" s="5">
        <v>5</v>
      </c>
      <c r="F76" s="5" t="s">
        <v>117</v>
      </c>
      <c r="G76" s="2">
        <v>42.404866666666699</v>
      </c>
      <c r="H76" s="7">
        <f>1+COUNTIFS(A:A,A76,O:O,"&lt;"&amp;O76)</f>
        <v>7</v>
      </c>
      <c r="I76" s="2">
        <f>AVERAGEIF(A:A,A76,G:G)</f>
        <v>53.895923809523801</v>
      </c>
      <c r="J76" s="2">
        <f t="shared" si="8"/>
        <v>-11.491057142857102</v>
      </c>
      <c r="K76" s="2">
        <f t="shared" si="9"/>
        <v>78.508942857142898</v>
      </c>
      <c r="L76" s="2">
        <f t="shared" si="10"/>
        <v>111.11176331109817</v>
      </c>
      <c r="M76" s="2">
        <f>SUMIF(A:A,A76,L:L)</f>
        <v>1806.4590057670509</v>
      </c>
      <c r="N76" s="3">
        <f t="shared" si="11"/>
        <v>6.1508045826879069E-2</v>
      </c>
      <c r="O76" s="8">
        <f t="shared" si="12"/>
        <v>16.258035620487867</v>
      </c>
      <c r="P76" s="3">
        <f t="shared" si="13"/>
        <v>6.1508045826879069E-2</v>
      </c>
      <c r="Q76" s="3">
        <f>IF(ISNUMBER(P76),SUMIF(A:A,A76,P:P),"")</f>
        <v>1</v>
      </c>
      <c r="R76" s="3">
        <f t="shared" si="14"/>
        <v>6.1508045826879069E-2</v>
      </c>
      <c r="S76" s="9">
        <f t="shared" si="15"/>
        <v>16.258035620487867</v>
      </c>
    </row>
    <row r="77" spans="1:19" x14ac:dyDescent="0.25">
      <c r="A77" s="5">
        <v>10</v>
      </c>
      <c r="B77" s="6">
        <v>0.67361111111111116</v>
      </c>
      <c r="C77" s="5" t="s">
        <v>44</v>
      </c>
      <c r="D77" s="5">
        <v>8</v>
      </c>
      <c r="E77" s="5">
        <v>10</v>
      </c>
      <c r="F77" s="5" t="s">
        <v>127</v>
      </c>
      <c r="G77" s="2">
        <v>65.658933333333309</v>
      </c>
      <c r="H77" s="7">
        <f>1+COUNTIFS(A:A,A77,O:O,"&lt;"&amp;O77)</f>
        <v>1</v>
      </c>
      <c r="I77" s="2">
        <f>AVERAGEIF(A:A,A77,G:G)</f>
        <v>49.961940000000013</v>
      </c>
      <c r="J77" s="2">
        <f t="shared" si="8"/>
        <v>15.696993333333296</v>
      </c>
      <c r="K77" s="2">
        <f t="shared" si="9"/>
        <v>105.6969933333333</v>
      </c>
      <c r="L77" s="2">
        <f t="shared" si="10"/>
        <v>567.82859283463142</v>
      </c>
      <c r="M77" s="2">
        <f>SUMIF(A:A,A77,L:L)</f>
        <v>2773.3182872980315</v>
      </c>
      <c r="N77" s="3">
        <f t="shared" si="11"/>
        <v>0.20474699764369686</v>
      </c>
      <c r="O77" s="8">
        <f t="shared" si="12"/>
        <v>4.8840765017722596</v>
      </c>
      <c r="P77" s="3">
        <f t="shared" si="13"/>
        <v>0.20474699764369686</v>
      </c>
      <c r="Q77" s="3">
        <f>IF(ISNUMBER(P77),SUMIF(A:A,A77,P:P),"")</f>
        <v>0.94982065197393606</v>
      </c>
      <c r="R77" s="3">
        <f t="shared" si="14"/>
        <v>0.21556385115251767</v>
      </c>
      <c r="S77" s="9">
        <f t="shared" si="15"/>
        <v>4.6389967272039092</v>
      </c>
    </row>
    <row r="78" spans="1:19" x14ac:dyDescent="0.25">
      <c r="A78" s="5">
        <v>10</v>
      </c>
      <c r="B78" s="6">
        <v>0.67361111111111116</v>
      </c>
      <c r="C78" s="5" t="s">
        <v>44</v>
      </c>
      <c r="D78" s="5">
        <v>8</v>
      </c>
      <c r="E78" s="5">
        <v>1</v>
      </c>
      <c r="F78" s="5" t="s">
        <v>120</v>
      </c>
      <c r="G78" s="2">
        <v>63.7702666666667</v>
      </c>
      <c r="H78" s="7">
        <f>1+COUNTIFS(A:A,A78,O:O,"&lt;"&amp;O78)</f>
        <v>2</v>
      </c>
      <c r="I78" s="2">
        <f>AVERAGEIF(A:A,A78,G:G)</f>
        <v>49.961940000000013</v>
      </c>
      <c r="J78" s="2">
        <f t="shared" si="8"/>
        <v>13.808326666666687</v>
      </c>
      <c r="K78" s="2">
        <f t="shared" si="9"/>
        <v>103.80832666666669</v>
      </c>
      <c r="L78" s="2">
        <f t="shared" si="10"/>
        <v>506.99421841223614</v>
      </c>
      <c r="M78" s="2">
        <f>SUMIF(A:A,A78,L:L)</f>
        <v>2773.3182872980315</v>
      </c>
      <c r="N78" s="3">
        <f t="shared" si="11"/>
        <v>0.18281140709102914</v>
      </c>
      <c r="O78" s="8">
        <f t="shared" si="12"/>
        <v>5.4701181721229233</v>
      </c>
      <c r="P78" s="3">
        <f t="shared" si="13"/>
        <v>0.18281140709102914</v>
      </c>
      <c r="Q78" s="3">
        <f>IF(ISNUMBER(P78),SUMIF(A:A,A78,P:P),"")</f>
        <v>0.94982065197393606</v>
      </c>
      <c r="R78" s="3">
        <f t="shared" si="14"/>
        <v>0.19246939589185269</v>
      </c>
      <c r="S78" s="9">
        <f t="shared" si="15"/>
        <v>5.1956312086202709</v>
      </c>
    </row>
    <row r="79" spans="1:19" x14ac:dyDescent="0.25">
      <c r="A79" s="5">
        <v>10</v>
      </c>
      <c r="B79" s="6">
        <v>0.67361111111111116</v>
      </c>
      <c r="C79" s="5" t="s">
        <v>44</v>
      </c>
      <c r="D79" s="5">
        <v>8</v>
      </c>
      <c r="E79" s="5">
        <v>7</v>
      </c>
      <c r="F79" s="5" t="s">
        <v>124</v>
      </c>
      <c r="G79" s="2">
        <v>60.983366666666704</v>
      </c>
      <c r="H79" s="7">
        <f>1+COUNTIFS(A:A,A79,O:O,"&lt;"&amp;O79)</f>
        <v>3</v>
      </c>
      <c r="I79" s="2">
        <f>AVERAGEIF(A:A,A79,G:G)</f>
        <v>49.961940000000013</v>
      </c>
      <c r="J79" s="2">
        <f t="shared" si="8"/>
        <v>11.021426666666692</v>
      </c>
      <c r="K79" s="2">
        <f t="shared" si="9"/>
        <v>101.02142666666668</v>
      </c>
      <c r="L79" s="2">
        <f t="shared" si="10"/>
        <v>428.92651047513402</v>
      </c>
      <c r="M79" s="2">
        <f>SUMIF(A:A,A79,L:L)</f>
        <v>2773.3182872980315</v>
      </c>
      <c r="N79" s="3">
        <f t="shared" si="11"/>
        <v>0.15466184045287693</v>
      </c>
      <c r="O79" s="8">
        <f t="shared" si="12"/>
        <v>6.465718997471031</v>
      </c>
      <c r="P79" s="3">
        <f t="shared" si="13"/>
        <v>0.15466184045287693</v>
      </c>
      <c r="Q79" s="3">
        <f>IF(ISNUMBER(P79),SUMIF(A:A,A79,P:P),"")</f>
        <v>0.94982065197393606</v>
      </c>
      <c r="R79" s="3">
        <f t="shared" si="14"/>
        <v>0.16283267807607216</v>
      </c>
      <c r="S79" s="9">
        <f t="shared" si="15"/>
        <v>6.1412734336582</v>
      </c>
    </row>
    <row r="80" spans="1:19" x14ac:dyDescent="0.25">
      <c r="A80" s="5">
        <v>10</v>
      </c>
      <c r="B80" s="6">
        <v>0.67361111111111116</v>
      </c>
      <c r="C80" s="5" t="s">
        <v>44</v>
      </c>
      <c r="D80" s="5">
        <v>8</v>
      </c>
      <c r="E80" s="5">
        <v>8</v>
      </c>
      <c r="F80" s="5" t="s">
        <v>125</v>
      </c>
      <c r="G80" s="2">
        <v>54.656066666666703</v>
      </c>
      <c r="H80" s="7">
        <f>1+COUNTIFS(A:A,A80,O:O,"&lt;"&amp;O80)</f>
        <v>4</v>
      </c>
      <c r="I80" s="2">
        <f>AVERAGEIF(A:A,A80,G:G)</f>
        <v>49.961940000000013</v>
      </c>
      <c r="J80" s="2">
        <f t="shared" si="8"/>
        <v>4.6941266666666905</v>
      </c>
      <c r="K80" s="2">
        <f t="shared" si="9"/>
        <v>94.694126666666691</v>
      </c>
      <c r="L80" s="2">
        <f t="shared" si="10"/>
        <v>293.43249123992871</v>
      </c>
      <c r="M80" s="2">
        <f>SUMIF(A:A,A80,L:L)</f>
        <v>2773.3182872980315</v>
      </c>
      <c r="N80" s="3">
        <f t="shared" si="11"/>
        <v>0.10580555884402724</v>
      </c>
      <c r="O80" s="8">
        <f t="shared" si="12"/>
        <v>9.4512992599391232</v>
      </c>
      <c r="P80" s="3">
        <f t="shared" si="13"/>
        <v>0.10580555884402724</v>
      </c>
      <c r="Q80" s="3">
        <f>IF(ISNUMBER(P80),SUMIF(A:A,A80,P:P),"")</f>
        <v>0.94982065197393606</v>
      </c>
      <c r="R80" s="3">
        <f t="shared" si="14"/>
        <v>0.11139530249646608</v>
      </c>
      <c r="S80" s="9">
        <f t="shared" si="15"/>
        <v>8.9770392250761581</v>
      </c>
    </row>
    <row r="81" spans="1:19" x14ac:dyDescent="0.25">
      <c r="A81" s="5">
        <v>10</v>
      </c>
      <c r="B81" s="6">
        <v>0.67361111111111116</v>
      </c>
      <c r="C81" s="5" t="s">
        <v>44</v>
      </c>
      <c r="D81" s="5">
        <v>8</v>
      </c>
      <c r="E81" s="5">
        <v>2</v>
      </c>
      <c r="F81" s="5" t="s">
        <v>121</v>
      </c>
      <c r="G81" s="2">
        <v>53</v>
      </c>
      <c r="H81" s="7">
        <f>1+COUNTIFS(A:A,A81,O:O,"&lt;"&amp;O81)</f>
        <v>5</v>
      </c>
      <c r="I81" s="2">
        <f>AVERAGEIF(A:A,A81,G:G)</f>
        <v>49.961940000000013</v>
      </c>
      <c r="J81" s="2">
        <f t="shared" si="8"/>
        <v>3.0380599999999873</v>
      </c>
      <c r="K81" s="2">
        <f t="shared" si="9"/>
        <v>93.038059999999987</v>
      </c>
      <c r="L81" s="2">
        <f t="shared" si="10"/>
        <v>265.67761498314837</v>
      </c>
      <c r="M81" s="2">
        <f>SUMIF(A:A,A81,L:L)</f>
        <v>2773.3182872980315</v>
      </c>
      <c r="N81" s="3">
        <f t="shared" si="11"/>
        <v>9.5797736668008213E-2</v>
      </c>
      <c r="O81" s="8">
        <f t="shared" si="12"/>
        <v>10.438659980721146</v>
      </c>
      <c r="P81" s="3">
        <f t="shared" si="13"/>
        <v>9.5797736668008213E-2</v>
      </c>
      <c r="Q81" s="3">
        <f>IF(ISNUMBER(P81),SUMIF(A:A,A81,P:P),"")</f>
        <v>0.94982065197393606</v>
      </c>
      <c r="R81" s="3">
        <f t="shared" si="14"/>
        <v>0.10085876367177261</v>
      </c>
      <c r="S81" s="9">
        <f t="shared" si="15"/>
        <v>9.9148548286227953</v>
      </c>
    </row>
    <row r="82" spans="1:19" x14ac:dyDescent="0.25">
      <c r="A82" s="5">
        <v>10</v>
      </c>
      <c r="B82" s="6">
        <v>0.67361111111111116</v>
      </c>
      <c r="C82" s="5" t="s">
        <v>44</v>
      </c>
      <c r="D82" s="5">
        <v>8</v>
      </c>
      <c r="E82" s="5">
        <v>4</v>
      </c>
      <c r="F82" s="5" t="s">
        <v>122</v>
      </c>
      <c r="G82" s="2">
        <v>52.713866666666696</v>
      </c>
      <c r="H82" s="7">
        <f>1+COUNTIFS(A:A,A82,O:O,"&lt;"&amp;O82)</f>
        <v>6</v>
      </c>
      <c r="I82" s="2">
        <f>AVERAGEIF(A:A,A82,G:G)</f>
        <v>49.961940000000013</v>
      </c>
      <c r="J82" s="2">
        <f t="shared" si="8"/>
        <v>2.7519266666666837</v>
      </c>
      <c r="K82" s="2">
        <f t="shared" si="9"/>
        <v>92.751926666666691</v>
      </c>
      <c r="L82" s="2">
        <f t="shared" si="10"/>
        <v>261.15539152813983</v>
      </c>
      <c r="M82" s="2">
        <f>SUMIF(A:A,A82,L:L)</f>
        <v>2773.3182872980315</v>
      </c>
      <c r="N82" s="3">
        <f t="shared" si="11"/>
        <v>9.4167118402618127E-2</v>
      </c>
      <c r="O82" s="8">
        <f t="shared" si="12"/>
        <v>10.619418083119308</v>
      </c>
      <c r="P82" s="3">
        <f t="shared" si="13"/>
        <v>9.4167118402618127E-2</v>
      </c>
      <c r="Q82" s="3">
        <f>IF(ISNUMBER(P82),SUMIF(A:A,A82,P:P),"")</f>
        <v>0.94982065197393606</v>
      </c>
      <c r="R82" s="3">
        <f t="shared" si="14"/>
        <v>9.9141999288937493E-2</v>
      </c>
      <c r="S82" s="9">
        <f t="shared" si="15"/>
        <v>10.08654260729219</v>
      </c>
    </row>
    <row r="83" spans="1:19" x14ac:dyDescent="0.25">
      <c r="A83" s="5">
        <v>10</v>
      </c>
      <c r="B83" s="6">
        <v>0.67361111111111116</v>
      </c>
      <c r="C83" s="5" t="s">
        <v>44</v>
      </c>
      <c r="D83" s="5">
        <v>8</v>
      </c>
      <c r="E83" s="5">
        <v>5</v>
      </c>
      <c r="F83" s="5" t="s">
        <v>123</v>
      </c>
      <c r="G83" s="2">
        <v>44.149833333333298</v>
      </c>
      <c r="H83" s="7">
        <f>1+COUNTIFS(A:A,A83,O:O,"&lt;"&amp;O83)</f>
        <v>7</v>
      </c>
      <c r="I83" s="2">
        <f>AVERAGEIF(A:A,A83,G:G)</f>
        <v>49.961940000000013</v>
      </c>
      <c r="J83" s="2">
        <f t="shared" si="8"/>
        <v>-5.8121066666667147</v>
      </c>
      <c r="K83" s="2">
        <f t="shared" si="9"/>
        <v>84.187893333333278</v>
      </c>
      <c r="L83" s="2">
        <f t="shared" si="10"/>
        <v>156.22130128956354</v>
      </c>
      <c r="M83" s="2">
        <f>SUMIF(A:A,A83,L:L)</f>
        <v>2773.3182872980315</v>
      </c>
      <c r="N83" s="3">
        <f t="shared" si="11"/>
        <v>5.6330101743123653E-2</v>
      </c>
      <c r="O83" s="8">
        <f t="shared" si="12"/>
        <v>17.752497670964573</v>
      </c>
      <c r="P83" s="3">
        <f t="shared" si="13"/>
        <v>5.6330101743123653E-2</v>
      </c>
      <c r="Q83" s="3">
        <f>IF(ISNUMBER(P83),SUMIF(A:A,A83,P:P),"")</f>
        <v>0.94982065197393606</v>
      </c>
      <c r="R83" s="3">
        <f t="shared" si="14"/>
        <v>5.9306040173012997E-2</v>
      </c>
      <c r="S83" s="9">
        <f t="shared" si="15"/>
        <v>16.861688912001352</v>
      </c>
    </row>
    <row r="84" spans="1:19" x14ac:dyDescent="0.25">
      <c r="A84" s="5">
        <v>10</v>
      </c>
      <c r="B84" s="6">
        <v>0.67361111111111116</v>
      </c>
      <c r="C84" s="5" t="s">
        <v>44</v>
      </c>
      <c r="D84" s="5">
        <v>8</v>
      </c>
      <c r="E84" s="5">
        <v>9</v>
      </c>
      <c r="F84" s="5" t="s">
        <v>126</v>
      </c>
      <c r="G84" s="2">
        <v>43.902366666666701</v>
      </c>
      <c r="H84" s="7">
        <f>1+COUNTIFS(A:A,A84,O:O,"&lt;"&amp;O84)</f>
        <v>8</v>
      </c>
      <c r="I84" s="2">
        <f>AVERAGEIF(A:A,A84,G:G)</f>
        <v>49.961940000000013</v>
      </c>
      <c r="J84" s="2">
        <f t="shared" si="8"/>
        <v>-6.0595733333333115</v>
      </c>
      <c r="K84" s="2">
        <f t="shared" si="9"/>
        <v>83.940426666666696</v>
      </c>
      <c r="L84" s="2">
        <f t="shared" si="10"/>
        <v>153.91886300987397</v>
      </c>
      <c r="M84" s="2">
        <f>SUMIF(A:A,A84,L:L)</f>
        <v>2773.3182872980315</v>
      </c>
      <c r="N84" s="3">
        <f t="shared" si="11"/>
        <v>5.5499891128555939E-2</v>
      </c>
      <c r="O84" s="8">
        <f t="shared" si="12"/>
        <v>18.018053363089887</v>
      </c>
      <c r="P84" s="3">
        <f t="shared" si="13"/>
        <v>5.5499891128555939E-2</v>
      </c>
      <c r="Q84" s="3">
        <f>IF(ISNUMBER(P84),SUMIF(A:A,A84,P:P),"")</f>
        <v>0.94982065197393606</v>
      </c>
      <c r="R84" s="3">
        <f t="shared" si="14"/>
        <v>5.8431969249368249E-2</v>
      </c>
      <c r="S84" s="9">
        <f t="shared" si="15"/>
        <v>17.113919192631212</v>
      </c>
    </row>
    <row r="85" spans="1:19" x14ac:dyDescent="0.25">
      <c r="A85" s="5">
        <v>10</v>
      </c>
      <c r="B85" s="6">
        <v>0.67361111111111116</v>
      </c>
      <c r="C85" s="5" t="s">
        <v>44</v>
      </c>
      <c r="D85" s="5">
        <v>8</v>
      </c>
      <c r="E85" s="5">
        <v>11</v>
      </c>
      <c r="F85" s="5" t="s">
        <v>128</v>
      </c>
      <c r="G85" s="2">
        <v>33.444600000000001</v>
      </c>
      <c r="H85" s="7">
        <f>1+COUNTIFS(A:A,A85,O:O,"&lt;"&amp;O85)</f>
        <v>9</v>
      </c>
      <c r="I85" s="2">
        <f>AVERAGEIF(A:A,A85,G:G)</f>
        <v>49.961940000000013</v>
      </c>
      <c r="J85" s="2">
        <f t="shared" si="8"/>
        <v>-16.517340000000011</v>
      </c>
      <c r="K85" s="2">
        <f t="shared" si="9"/>
        <v>73.482659999999981</v>
      </c>
      <c r="L85" s="2">
        <f t="shared" si="10"/>
        <v>82.183914864490873</v>
      </c>
      <c r="M85" s="2">
        <f>SUMIF(A:A,A85,L:L)</f>
        <v>2773.3182872980315</v>
      </c>
      <c r="N85" s="3">
        <f t="shared" si="11"/>
        <v>2.9633783919032396E-2</v>
      </c>
      <c r="O85" s="8">
        <f t="shared" si="12"/>
        <v>33.745268668094276</v>
      </c>
      <c r="P85" s="3" t="str">
        <f t="shared" si="13"/>
        <v/>
      </c>
      <c r="Q85" s="3" t="str">
        <f>IF(ISNUMBER(P85),SUMIF(A:A,A85,P:P),"")</f>
        <v/>
      </c>
      <c r="R85" s="3" t="str">
        <f t="shared" si="14"/>
        <v/>
      </c>
      <c r="S85" s="9" t="str">
        <f t="shared" si="15"/>
        <v/>
      </c>
    </row>
    <row r="86" spans="1:19" x14ac:dyDescent="0.25">
      <c r="A86" s="5">
        <v>10</v>
      </c>
      <c r="B86" s="6">
        <v>0.67361111111111116</v>
      </c>
      <c r="C86" s="5" t="s">
        <v>44</v>
      </c>
      <c r="D86" s="5">
        <v>8</v>
      </c>
      <c r="E86" s="5">
        <v>12</v>
      </c>
      <c r="F86" s="5" t="s">
        <v>129</v>
      </c>
      <c r="G86" s="2">
        <v>27.3401</v>
      </c>
      <c r="H86" s="7">
        <f>1+COUNTIFS(A:A,A86,O:O,"&lt;"&amp;O86)</f>
        <v>10</v>
      </c>
      <c r="I86" s="2">
        <f>AVERAGEIF(A:A,A86,G:G)</f>
        <v>49.961940000000013</v>
      </c>
      <c r="J86" s="2">
        <f t="shared" si="8"/>
        <v>-22.621840000000013</v>
      </c>
      <c r="K86" s="2">
        <f t="shared" si="9"/>
        <v>67.37815999999998</v>
      </c>
      <c r="L86" s="2">
        <f t="shared" si="10"/>
        <v>56.97938866088441</v>
      </c>
      <c r="M86" s="2">
        <f>SUMIF(A:A,A86,L:L)</f>
        <v>2773.3182872980315</v>
      </c>
      <c r="N86" s="3">
        <f t="shared" si="11"/>
        <v>2.0545564107031466E-2</v>
      </c>
      <c r="O86" s="8">
        <f t="shared" si="12"/>
        <v>48.672306819639104</v>
      </c>
      <c r="P86" s="3" t="str">
        <f t="shared" si="13"/>
        <v/>
      </c>
      <c r="Q86" s="3" t="str">
        <f>IF(ISNUMBER(P86),SUMIF(A:A,A86,P:P),"")</f>
        <v/>
      </c>
      <c r="R86" s="3" t="str">
        <f t="shared" si="14"/>
        <v/>
      </c>
      <c r="S86" s="9" t="str">
        <f t="shared" si="15"/>
        <v/>
      </c>
    </row>
    <row r="87" spans="1:19" x14ac:dyDescent="0.25">
      <c r="A87" s="5">
        <v>11</v>
      </c>
      <c r="B87" s="6">
        <v>0.68402777777777779</v>
      </c>
      <c r="C87" s="5" t="s">
        <v>104</v>
      </c>
      <c r="D87" s="5">
        <v>5</v>
      </c>
      <c r="E87" s="5">
        <v>5</v>
      </c>
      <c r="F87" s="5" t="s">
        <v>24</v>
      </c>
      <c r="G87" s="2">
        <v>76.603266666666599</v>
      </c>
      <c r="H87" s="7">
        <f>1+COUNTIFS(A:A,A87,O:O,"&lt;"&amp;O87)</f>
        <v>1</v>
      </c>
      <c r="I87" s="2">
        <f>AVERAGEIF(A:A,A87,G:G)</f>
        <v>49.616948717948702</v>
      </c>
      <c r="J87" s="2">
        <f t="shared" si="8"/>
        <v>26.986317948717897</v>
      </c>
      <c r="K87" s="2">
        <f t="shared" si="9"/>
        <v>116.9863179487179</v>
      </c>
      <c r="L87" s="2">
        <f t="shared" si="10"/>
        <v>1117.8685568740584</v>
      </c>
      <c r="M87" s="2">
        <f>SUMIF(A:A,A87,L:L)</f>
        <v>4132.831982061115</v>
      </c>
      <c r="N87" s="3">
        <f t="shared" si="11"/>
        <v>0.27048487858356102</v>
      </c>
      <c r="O87" s="8">
        <f t="shared" si="12"/>
        <v>3.6970643432515193</v>
      </c>
      <c r="P87" s="3">
        <f t="shared" si="13"/>
        <v>0.27048487858356102</v>
      </c>
      <c r="Q87" s="3">
        <f>IF(ISNUMBER(P87),SUMIF(A:A,A87,P:P),"")</f>
        <v>0.7797038920286925</v>
      </c>
      <c r="R87" s="3">
        <f t="shared" si="14"/>
        <v>0.34690718021144284</v>
      </c>
      <c r="S87" s="9">
        <f t="shared" si="15"/>
        <v>2.8826154575137117</v>
      </c>
    </row>
    <row r="88" spans="1:19" x14ac:dyDescent="0.25">
      <c r="A88" s="5">
        <v>11</v>
      </c>
      <c r="B88" s="6">
        <v>0.68402777777777779</v>
      </c>
      <c r="C88" s="5" t="s">
        <v>104</v>
      </c>
      <c r="D88" s="5">
        <v>5</v>
      </c>
      <c r="E88" s="5">
        <v>3</v>
      </c>
      <c r="F88" s="5" t="s">
        <v>131</v>
      </c>
      <c r="G88" s="2">
        <v>70.408266666666691</v>
      </c>
      <c r="H88" s="7">
        <f>1+COUNTIFS(A:A,A88,O:O,"&lt;"&amp;O88)</f>
        <v>2</v>
      </c>
      <c r="I88" s="2">
        <f>AVERAGEIF(A:A,A88,G:G)</f>
        <v>49.616948717948702</v>
      </c>
      <c r="J88" s="2">
        <f t="shared" si="8"/>
        <v>20.791317948717989</v>
      </c>
      <c r="K88" s="2">
        <f t="shared" si="9"/>
        <v>110.79131794871799</v>
      </c>
      <c r="L88" s="2">
        <f t="shared" si="10"/>
        <v>770.83864917604865</v>
      </c>
      <c r="M88" s="2">
        <f>SUMIF(A:A,A88,L:L)</f>
        <v>4132.831982061115</v>
      </c>
      <c r="N88" s="3">
        <f t="shared" si="11"/>
        <v>0.18651584495133966</v>
      </c>
      <c r="O88" s="8">
        <f t="shared" si="12"/>
        <v>5.3614747865570944</v>
      </c>
      <c r="P88" s="3">
        <f t="shared" si="13"/>
        <v>0.18651584495133966</v>
      </c>
      <c r="Q88" s="3">
        <f>IF(ISNUMBER(P88),SUMIF(A:A,A88,P:P),"")</f>
        <v>0.7797038920286925</v>
      </c>
      <c r="R88" s="3">
        <f t="shared" si="14"/>
        <v>0.23921368978427007</v>
      </c>
      <c r="S88" s="9">
        <f t="shared" si="15"/>
        <v>4.1803627580922704</v>
      </c>
    </row>
    <row r="89" spans="1:19" x14ac:dyDescent="0.25">
      <c r="A89" s="5">
        <v>11</v>
      </c>
      <c r="B89" s="6">
        <v>0.68402777777777779</v>
      </c>
      <c r="C89" s="5" t="s">
        <v>104</v>
      </c>
      <c r="D89" s="5">
        <v>5</v>
      </c>
      <c r="E89" s="5">
        <v>9</v>
      </c>
      <c r="F89" s="5" t="s">
        <v>136</v>
      </c>
      <c r="G89" s="2">
        <v>60.212333333333405</v>
      </c>
      <c r="H89" s="7">
        <f>1+COUNTIFS(A:A,A89,O:O,"&lt;"&amp;O89)</f>
        <v>3</v>
      </c>
      <c r="I89" s="2">
        <f>AVERAGEIF(A:A,A89,G:G)</f>
        <v>49.616948717948702</v>
      </c>
      <c r="J89" s="2">
        <f t="shared" si="8"/>
        <v>10.595384615384702</v>
      </c>
      <c r="K89" s="2">
        <f t="shared" si="9"/>
        <v>100.5953846153847</v>
      </c>
      <c r="L89" s="2">
        <f t="shared" si="10"/>
        <v>418.10101956341441</v>
      </c>
      <c r="M89" s="2">
        <f>SUMIF(A:A,A89,L:L)</f>
        <v>4132.831982061115</v>
      </c>
      <c r="N89" s="3">
        <f t="shared" si="11"/>
        <v>0.10116574333972807</v>
      </c>
      <c r="O89" s="8">
        <f t="shared" si="12"/>
        <v>9.8847689641528813</v>
      </c>
      <c r="P89" s="3">
        <f t="shared" si="13"/>
        <v>0.10116574333972807</v>
      </c>
      <c r="Q89" s="3">
        <f>IF(ISNUMBER(P89),SUMIF(A:A,A89,P:P),"")</f>
        <v>0.7797038920286925</v>
      </c>
      <c r="R89" s="3">
        <f t="shared" si="14"/>
        <v>0.12974892696316725</v>
      </c>
      <c r="S89" s="9">
        <f t="shared" si="15"/>
        <v>7.7071928331544282</v>
      </c>
    </row>
    <row r="90" spans="1:19" x14ac:dyDescent="0.25">
      <c r="A90" s="5">
        <v>11</v>
      </c>
      <c r="B90" s="6">
        <v>0.68402777777777779</v>
      </c>
      <c r="C90" s="5" t="s">
        <v>104</v>
      </c>
      <c r="D90" s="5">
        <v>5</v>
      </c>
      <c r="E90" s="5">
        <v>10</v>
      </c>
      <c r="F90" s="5" t="s">
        <v>137</v>
      </c>
      <c r="G90" s="2">
        <v>57.6792333333333</v>
      </c>
      <c r="H90" s="7">
        <f>1+COUNTIFS(A:A,A90,O:O,"&lt;"&amp;O90)</f>
        <v>4</v>
      </c>
      <c r="I90" s="2">
        <f>AVERAGEIF(A:A,A90,G:G)</f>
        <v>49.616948717948702</v>
      </c>
      <c r="J90" s="2">
        <f t="shared" si="8"/>
        <v>8.0622846153845984</v>
      </c>
      <c r="K90" s="2">
        <f t="shared" si="9"/>
        <v>98.062284615384598</v>
      </c>
      <c r="L90" s="2">
        <f t="shared" si="10"/>
        <v>359.14890402034581</v>
      </c>
      <c r="M90" s="2">
        <f>SUMIF(A:A,A90,L:L)</f>
        <v>4132.831982061115</v>
      </c>
      <c r="N90" s="3">
        <f t="shared" si="11"/>
        <v>8.690140455243768E-2</v>
      </c>
      <c r="O90" s="8">
        <f t="shared" si="12"/>
        <v>11.507293871143178</v>
      </c>
      <c r="P90" s="3">
        <f t="shared" si="13"/>
        <v>8.690140455243768E-2</v>
      </c>
      <c r="Q90" s="3">
        <f>IF(ISNUMBER(P90),SUMIF(A:A,A90,P:P),"")</f>
        <v>0.7797038920286925</v>
      </c>
      <c r="R90" s="3">
        <f t="shared" si="14"/>
        <v>0.11145436805032619</v>
      </c>
      <c r="S90" s="9">
        <f t="shared" si="15"/>
        <v>8.9722818180482555</v>
      </c>
    </row>
    <row r="91" spans="1:19" x14ac:dyDescent="0.25">
      <c r="A91" s="5">
        <v>11</v>
      </c>
      <c r="B91" s="6">
        <v>0.68402777777777779</v>
      </c>
      <c r="C91" s="5" t="s">
        <v>104</v>
      </c>
      <c r="D91" s="5">
        <v>5</v>
      </c>
      <c r="E91" s="5">
        <v>2</v>
      </c>
      <c r="F91" s="5" t="s">
        <v>130</v>
      </c>
      <c r="G91" s="2">
        <v>53.468233333333302</v>
      </c>
      <c r="H91" s="7">
        <f>1+COUNTIFS(A:A,A91,O:O,"&lt;"&amp;O91)</f>
        <v>5</v>
      </c>
      <c r="I91" s="2">
        <f>AVERAGEIF(A:A,A91,G:G)</f>
        <v>49.616948717948702</v>
      </c>
      <c r="J91" s="2">
        <f t="shared" si="8"/>
        <v>3.8512846153845999</v>
      </c>
      <c r="K91" s="2">
        <f t="shared" si="9"/>
        <v>93.8512846153846</v>
      </c>
      <c r="L91" s="2">
        <f t="shared" si="10"/>
        <v>278.962419864548</v>
      </c>
      <c r="M91" s="2">
        <f>SUMIF(A:A,A91,L:L)</f>
        <v>4132.831982061115</v>
      </c>
      <c r="N91" s="3">
        <f t="shared" si="11"/>
        <v>6.7499095311739379E-2</v>
      </c>
      <c r="O91" s="8">
        <f t="shared" si="12"/>
        <v>14.815013377313829</v>
      </c>
      <c r="P91" s="3">
        <f t="shared" si="13"/>
        <v>6.7499095311739379E-2</v>
      </c>
      <c r="Q91" s="3">
        <f>IF(ISNUMBER(P91),SUMIF(A:A,A91,P:P),"")</f>
        <v>0.7797038920286925</v>
      </c>
      <c r="R91" s="3">
        <f t="shared" si="14"/>
        <v>8.6570165933268758E-2</v>
      </c>
      <c r="S91" s="9">
        <f t="shared" si="15"/>
        <v>11.551323590748737</v>
      </c>
    </row>
    <row r="92" spans="1:19" x14ac:dyDescent="0.25">
      <c r="A92" s="5">
        <v>11</v>
      </c>
      <c r="B92" s="6">
        <v>0.68402777777777779</v>
      </c>
      <c r="C92" s="5" t="s">
        <v>104</v>
      </c>
      <c r="D92" s="5">
        <v>5</v>
      </c>
      <c r="E92" s="5">
        <v>6</v>
      </c>
      <c r="F92" s="5" t="s">
        <v>133</v>
      </c>
      <c r="G92" s="2">
        <v>53.378566666666607</v>
      </c>
      <c r="H92" s="7">
        <f>1+COUNTIFS(A:A,A92,O:O,"&lt;"&amp;O92)</f>
        <v>6</v>
      </c>
      <c r="I92" s="2">
        <f>AVERAGEIF(A:A,A92,G:G)</f>
        <v>49.616948717948702</v>
      </c>
      <c r="J92" s="2">
        <f t="shared" si="8"/>
        <v>3.7616179487179053</v>
      </c>
      <c r="K92" s="2">
        <f t="shared" si="9"/>
        <v>93.761617948717912</v>
      </c>
      <c r="L92" s="2">
        <f t="shared" si="10"/>
        <v>277.46563201529153</v>
      </c>
      <c r="M92" s="2">
        <f>SUMIF(A:A,A92,L:L)</f>
        <v>4132.831982061115</v>
      </c>
      <c r="N92" s="3">
        <f t="shared" si="11"/>
        <v>6.7136925289886726E-2</v>
      </c>
      <c r="O92" s="8">
        <f t="shared" si="12"/>
        <v>14.894932940139226</v>
      </c>
      <c r="P92" s="3">
        <f t="shared" si="13"/>
        <v>6.7136925289886726E-2</v>
      </c>
      <c r="Q92" s="3">
        <f>IF(ISNUMBER(P92),SUMIF(A:A,A92,P:P),"")</f>
        <v>0.7797038920286925</v>
      </c>
      <c r="R92" s="3">
        <f t="shared" si="14"/>
        <v>8.6105669057524897E-2</v>
      </c>
      <c r="S92" s="9">
        <f t="shared" si="15"/>
        <v>11.61363718493293</v>
      </c>
    </row>
    <row r="93" spans="1:19" x14ac:dyDescent="0.25">
      <c r="A93" s="5">
        <v>11</v>
      </c>
      <c r="B93" s="6">
        <v>0.68402777777777779</v>
      </c>
      <c r="C93" s="5" t="s">
        <v>104</v>
      </c>
      <c r="D93" s="5">
        <v>5</v>
      </c>
      <c r="E93" s="5">
        <v>7</v>
      </c>
      <c r="F93" s="5" t="s">
        <v>134</v>
      </c>
      <c r="G93" s="2">
        <v>46.529433333333294</v>
      </c>
      <c r="H93" s="7">
        <f>1+COUNTIFS(A:A,A93,O:O,"&lt;"&amp;O93)</f>
        <v>7</v>
      </c>
      <c r="I93" s="2">
        <f>AVERAGEIF(A:A,A93,G:G)</f>
        <v>49.616948717948702</v>
      </c>
      <c r="J93" s="2">
        <f t="shared" si="8"/>
        <v>-3.0875153846154078</v>
      </c>
      <c r="K93" s="2">
        <f t="shared" si="9"/>
        <v>86.912484615384585</v>
      </c>
      <c r="L93" s="2">
        <f t="shared" si="10"/>
        <v>183.96565395976342</v>
      </c>
      <c r="M93" s="2">
        <f>SUMIF(A:A,A93,L:L)</f>
        <v>4132.831982061115</v>
      </c>
      <c r="N93" s="3">
        <f t="shared" si="11"/>
        <v>4.4513218722242016E-2</v>
      </c>
      <c r="O93" s="8">
        <f t="shared" si="12"/>
        <v>22.46523681515594</v>
      </c>
      <c r="P93" s="3" t="str">
        <f t="shared" si="13"/>
        <v/>
      </c>
      <c r="Q93" s="3" t="str">
        <f>IF(ISNUMBER(P93),SUMIF(A:A,A93,P:P),"")</f>
        <v/>
      </c>
      <c r="R93" s="3" t="str">
        <f t="shared" si="14"/>
        <v/>
      </c>
      <c r="S93" s="9" t="str">
        <f t="shared" si="15"/>
        <v/>
      </c>
    </row>
    <row r="94" spans="1:19" x14ac:dyDescent="0.25">
      <c r="A94" s="5">
        <v>11</v>
      </c>
      <c r="B94" s="6">
        <v>0.68402777777777779</v>
      </c>
      <c r="C94" s="5" t="s">
        <v>104</v>
      </c>
      <c r="D94" s="5">
        <v>5</v>
      </c>
      <c r="E94" s="5">
        <v>4</v>
      </c>
      <c r="F94" s="5" t="s">
        <v>132</v>
      </c>
      <c r="G94" s="2">
        <v>46.089166666666699</v>
      </c>
      <c r="H94" s="7">
        <f>1+COUNTIFS(A:A,A94,O:O,"&lt;"&amp;O94)</f>
        <v>8</v>
      </c>
      <c r="I94" s="2">
        <f>AVERAGEIF(A:A,A94,G:G)</f>
        <v>49.616948717948702</v>
      </c>
      <c r="J94" s="2">
        <f t="shared" si="8"/>
        <v>-3.5277820512820028</v>
      </c>
      <c r="K94" s="2">
        <f t="shared" si="9"/>
        <v>86.472217948717997</v>
      </c>
      <c r="L94" s="2">
        <f t="shared" si="10"/>
        <v>179.16964185946472</v>
      </c>
      <c r="M94" s="2">
        <f>SUMIF(A:A,A94,L:L)</f>
        <v>4132.831982061115</v>
      </c>
      <c r="N94" s="3">
        <f t="shared" si="11"/>
        <v>4.3352752455740946E-2</v>
      </c>
      <c r="O94" s="8">
        <f t="shared" si="12"/>
        <v>23.066586164763248</v>
      </c>
      <c r="P94" s="3" t="str">
        <f t="shared" si="13"/>
        <v/>
      </c>
      <c r="Q94" s="3" t="str">
        <f>IF(ISNUMBER(P94),SUMIF(A:A,A94,P:P),"")</f>
        <v/>
      </c>
      <c r="R94" s="3" t="str">
        <f t="shared" si="14"/>
        <v/>
      </c>
      <c r="S94" s="9" t="str">
        <f t="shared" si="15"/>
        <v/>
      </c>
    </row>
    <row r="95" spans="1:19" x14ac:dyDescent="0.25">
      <c r="A95" s="5">
        <v>11</v>
      </c>
      <c r="B95" s="6">
        <v>0.68402777777777779</v>
      </c>
      <c r="C95" s="5" t="s">
        <v>104</v>
      </c>
      <c r="D95" s="5">
        <v>5</v>
      </c>
      <c r="E95" s="5">
        <v>12</v>
      </c>
      <c r="F95" s="5" t="s">
        <v>139</v>
      </c>
      <c r="G95" s="2">
        <v>43.996200000000002</v>
      </c>
      <c r="H95" s="7">
        <f>1+COUNTIFS(A:A,A95,O:O,"&lt;"&amp;O95)</f>
        <v>9</v>
      </c>
      <c r="I95" s="2">
        <f>AVERAGEIF(A:A,A95,G:G)</f>
        <v>49.616948717948702</v>
      </c>
      <c r="J95" s="2">
        <f t="shared" si="8"/>
        <v>-5.6207487179487003</v>
      </c>
      <c r="K95" s="2">
        <f t="shared" si="9"/>
        <v>84.3792512820513</v>
      </c>
      <c r="L95" s="2">
        <f t="shared" si="10"/>
        <v>158.02528895920335</v>
      </c>
      <c r="M95" s="2">
        <f>SUMIF(A:A,A95,L:L)</f>
        <v>4132.831982061115</v>
      </c>
      <c r="N95" s="3">
        <f t="shared" si="11"/>
        <v>3.8236562639159942E-2</v>
      </c>
      <c r="O95" s="8">
        <f t="shared" si="12"/>
        <v>26.152978483893605</v>
      </c>
      <c r="P95" s="3" t="str">
        <f t="shared" si="13"/>
        <v/>
      </c>
      <c r="Q95" s="3" t="str">
        <f>IF(ISNUMBER(P95),SUMIF(A:A,A95,P:P),"")</f>
        <v/>
      </c>
      <c r="R95" s="3" t="str">
        <f t="shared" si="14"/>
        <v/>
      </c>
      <c r="S95" s="9" t="str">
        <f t="shared" si="15"/>
        <v/>
      </c>
    </row>
    <row r="96" spans="1:19" x14ac:dyDescent="0.25">
      <c r="A96" s="5">
        <v>11</v>
      </c>
      <c r="B96" s="6">
        <v>0.68402777777777779</v>
      </c>
      <c r="C96" s="5" t="s">
        <v>104</v>
      </c>
      <c r="D96" s="5">
        <v>5</v>
      </c>
      <c r="E96" s="5">
        <v>11</v>
      </c>
      <c r="F96" s="5" t="s">
        <v>138</v>
      </c>
      <c r="G96" s="2">
        <v>43.1631</v>
      </c>
      <c r="H96" s="7">
        <f>1+COUNTIFS(A:A,A96,O:O,"&lt;"&amp;O96)</f>
        <v>10</v>
      </c>
      <c r="I96" s="2">
        <f>AVERAGEIF(A:A,A96,G:G)</f>
        <v>49.616948717948702</v>
      </c>
      <c r="J96" s="2">
        <f t="shared" si="8"/>
        <v>-6.4538487179487021</v>
      </c>
      <c r="K96" s="2">
        <f t="shared" si="9"/>
        <v>83.546151282051298</v>
      </c>
      <c r="L96" s="2">
        <f t="shared" si="10"/>
        <v>150.32040914421864</v>
      </c>
      <c r="M96" s="2">
        <f>SUMIF(A:A,A96,L:L)</f>
        <v>4132.831982061115</v>
      </c>
      <c r="N96" s="3">
        <f t="shared" si="11"/>
        <v>3.6372252682106677E-2</v>
      </c>
      <c r="O96" s="8">
        <f t="shared" si="12"/>
        <v>27.493485452770699</v>
      </c>
      <c r="P96" s="3" t="str">
        <f t="shared" si="13"/>
        <v/>
      </c>
      <c r="Q96" s="3" t="str">
        <f>IF(ISNUMBER(P96),SUMIF(A:A,A96,P:P),"")</f>
        <v/>
      </c>
      <c r="R96" s="3" t="str">
        <f t="shared" si="14"/>
        <v/>
      </c>
      <c r="S96" s="9" t="str">
        <f t="shared" si="15"/>
        <v/>
      </c>
    </row>
    <row r="97" spans="1:19" x14ac:dyDescent="0.25">
      <c r="A97" s="5">
        <v>11</v>
      </c>
      <c r="B97" s="6">
        <v>0.68402777777777779</v>
      </c>
      <c r="C97" s="5" t="s">
        <v>104</v>
      </c>
      <c r="D97" s="5">
        <v>5</v>
      </c>
      <c r="E97" s="5">
        <v>8</v>
      </c>
      <c r="F97" s="5" t="s">
        <v>135</v>
      </c>
      <c r="G97" s="2">
        <v>38.333133333333301</v>
      </c>
      <c r="H97" s="7">
        <f>1+COUNTIFS(A:A,A97,O:O,"&lt;"&amp;O97)</f>
        <v>11</v>
      </c>
      <c r="I97" s="2">
        <f>AVERAGEIF(A:A,A97,G:G)</f>
        <v>49.616948717948702</v>
      </c>
      <c r="J97" s="2">
        <f t="shared" si="8"/>
        <v>-11.283815384615401</v>
      </c>
      <c r="K97" s="2">
        <f t="shared" si="9"/>
        <v>78.716184615384606</v>
      </c>
      <c r="L97" s="2">
        <f t="shared" si="10"/>
        <v>112.50200873677588</v>
      </c>
      <c r="M97" s="2">
        <f>SUMIF(A:A,A97,L:L)</f>
        <v>4132.831982061115</v>
      </c>
      <c r="N97" s="3">
        <f t="shared" si="11"/>
        <v>2.7221529746454677E-2</v>
      </c>
      <c r="O97" s="8">
        <f t="shared" si="12"/>
        <v>36.735628354252931</v>
      </c>
      <c r="P97" s="3" t="str">
        <f t="shared" si="13"/>
        <v/>
      </c>
      <c r="Q97" s="3" t="str">
        <f>IF(ISNUMBER(P97),SUMIF(A:A,A97,P:P),"")</f>
        <v/>
      </c>
      <c r="R97" s="3" t="str">
        <f t="shared" si="14"/>
        <v/>
      </c>
      <c r="S97" s="9" t="str">
        <f t="shared" si="15"/>
        <v/>
      </c>
    </row>
    <row r="98" spans="1:19" x14ac:dyDescent="0.25">
      <c r="A98" s="5">
        <v>11</v>
      </c>
      <c r="B98" s="6">
        <v>0.68402777777777779</v>
      </c>
      <c r="C98" s="5" t="s">
        <v>104</v>
      </c>
      <c r="D98" s="5">
        <v>5</v>
      </c>
      <c r="E98" s="5">
        <v>13</v>
      </c>
      <c r="F98" s="5" t="s">
        <v>140</v>
      </c>
      <c r="G98" s="2">
        <v>33.844566666666701</v>
      </c>
      <c r="H98" s="7">
        <f>1+COUNTIFS(A:A,A98,O:O,"&lt;"&amp;O98)</f>
        <v>12</v>
      </c>
      <c r="I98" s="2">
        <f>AVERAGEIF(A:A,A98,G:G)</f>
        <v>49.616948717948702</v>
      </c>
      <c r="J98" s="2">
        <f t="shared" si="8"/>
        <v>-15.772382051282001</v>
      </c>
      <c r="K98" s="2">
        <f t="shared" si="9"/>
        <v>74.227617948718006</v>
      </c>
      <c r="L98" s="2">
        <f t="shared" si="10"/>
        <v>85.940661618188059</v>
      </c>
      <c r="M98" s="2">
        <f>SUMIF(A:A,A98,L:L)</f>
        <v>4132.831982061115</v>
      </c>
      <c r="N98" s="3">
        <f t="shared" si="11"/>
        <v>2.0794617828941587E-2</v>
      </c>
      <c r="O98" s="8">
        <f t="shared" si="12"/>
        <v>48.089366596014926</v>
      </c>
      <c r="P98" s="3" t="str">
        <f t="shared" si="13"/>
        <v/>
      </c>
      <c r="Q98" s="3" t="str">
        <f>IF(ISNUMBER(P98),SUMIF(A:A,A98,P:P),"")</f>
        <v/>
      </c>
      <c r="R98" s="3" t="str">
        <f t="shared" si="14"/>
        <v/>
      </c>
      <c r="S98" s="9" t="str">
        <f t="shared" si="15"/>
        <v/>
      </c>
    </row>
    <row r="99" spans="1:19" x14ac:dyDescent="0.25">
      <c r="A99" s="5">
        <v>11</v>
      </c>
      <c r="B99" s="6">
        <v>0.68402777777777779</v>
      </c>
      <c r="C99" s="5" t="s">
        <v>104</v>
      </c>
      <c r="D99" s="5">
        <v>5</v>
      </c>
      <c r="E99" s="5">
        <v>14</v>
      </c>
      <c r="F99" s="5" t="s">
        <v>141</v>
      </c>
      <c r="G99" s="2">
        <v>21.314833333333301</v>
      </c>
      <c r="H99" s="7">
        <f>1+COUNTIFS(A:A,A99,O:O,"&lt;"&amp;O99)</f>
        <v>13</v>
      </c>
      <c r="I99" s="2">
        <f>AVERAGEIF(A:A,A99,G:G)</f>
        <v>49.616948717948702</v>
      </c>
      <c r="J99" s="2">
        <f t="shared" si="8"/>
        <v>-28.302115384615401</v>
      </c>
      <c r="K99" s="2">
        <f t="shared" si="9"/>
        <v>61.697884615384595</v>
      </c>
      <c r="L99" s="2">
        <f t="shared" si="10"/>
        <v>40.52313626979408</v>
      </c>
      <c r="M99" s="2">
        <f>SUMIF(A:A,A99,L:L)</f>
        <v>4132.831982061115</v>
      </c>
      <c r="N99" s="3">
        <f t="shared" si="11"/>
        <v>9.8051738966616515E-3</v>
      </c>
      <c r="O99" s="8">
        <f t="shared" si="12"/>
        <v>101.98697244323918</v>
      </c>
      <c r="P99" s="3" t="str">
        <f t="shared" si="13"/>
        <v/>
      </c>
      <c r="Q99" s="3" t="str">
        <f>IF(ISNUMBER(P99),SUMIF(A:A,A99,P:P),"")</f>
        <v/>
      </c>
      <c r="R99" s="3" t="str">
        <f t="shared" si="14"/>
        <v/>
      </c>
      <c r="S99" s="9" t="str">
        <f t="shared" si="15"/>
        <v/>
      </c>
    </row>
    <row r="100" spans="1:19" x14ac:dyDescent="0.25">
      <c r="A100" s="5">
        <v>12</v>
      </c>
      <c r="B100" s="6">
        <v>0.69444444444444453</v>
      </c>
      <c r="C100" s="5" t="s">
        <v>79</v>
      </c>
      <c r="D100" s="5">
        <v>6</v>
      </c>
      <c r="E100" s="5">
        <v>11</v>
      </c>
      <c r="F100" s="5" t="s">
        <v>151</v>
      </c>
      <c r="G100" s="2">
        <v>67.369</v>
      </c>
      <c r="H100" s="7">
        <f>1+COUNTIFS(A:A,A100,O:O,"&lt;"&amp;O100)</f>
        <v>1</v>
      </c>
      <c r="I100" s="2">
        <f>AVERAGEIF(A:A,A100,G:G)</f>
        <v>53.013138888888896</v>
      </c>
      <c r="J100" s="2">
        <f t="shared" si="8"/>
        <v>14.355861111111103</v>
      </c>
      <c r="K100" s="2">
        <f t="shared" si="9"/>
        <v>104.3558611111111</v>
      </c>
      <c r="L100" s="2">
        <f t="shared" si="10"/>
        <v>523.92663588536197</v>
      </c>
      <c r="M100" s="2">
        <f>SUMIF(A:A,A100,L:L)</f>
        <v>2969.7950895850013</v>
      </c>
      <c r="N100" s="3">
        <f t="shared" si="11"/>
        <v>0.17641844641832694</v>
      </c>
      <c r="O100" s="8">
        <f t="shared" si="12"/>
        <v>5.668341493206329</v>
      </c>
      <c r="P100" s="3">
        <f t="shared" si="13"/>
        <v>0.17641844641832694</v>
      </c>
      <c r="Q100" s="3">
        <f>IF(ISNUMBER(P100),SUMIF(A:A,A100,P:P),"")</f>
        <v>0.86886374142128175</v>
      </c>
      <c r="R100" s="3">
        <f t="shared" si="14"/>
        <v>0.20304500925512528</v>
      </c>
      <c r="S100" s="9">
        <f t="shared" si="15"/>
        <v>4.9250163974407455</v>
      </c>
    </row>
    <row r="101" spans="1:19" x14ac:dyDescent="0.25">
      <c r="A101" s="5">
        <v>12</v>
      </c>
      <c r="B101" s="6">
        <v>0.69444444444444453</v>
      </c>
      <c r="C101" s="5" t="s">
        <v>79</v>
      </c>
      <c r="D101" s="5">
        <v>6</v>
      </c>
      <c r="E101" s="5">
        <v>1</v>
      </c>
      <c r="F101" s="5" t="s">
        <v>142</v>
      </c>
      <c r="G101" s="2">
        <v>63.571066666666695</v>
      </c>
      <c r="H101" s="7">
        <f>1+COUNTIFS(A:A,A101,O:O,"&lt;"&amp;O101)</f>
        <v>2</v>
      </c>
      <c r="I101" s="2">
        <f>AVERAGEIF(A:A,A101,G:G)</f>
        <v>53.013138888888896</v>
      </c>
      <c r="J101" s="2">
        <f t="shared" si="8"/>
        <v>10.557927777777799</v>
      </c>
      <c r="K101" s="2">
        <f t="shared" si="9"/>
        <v>100.55792777777779</v>
      </c>
      <c r="L101" s="2">
        <f t="shared" si="10"/>
        <v>417.16243013663848</v>
      </c>
      <c r="M101" s="2">
        <f>SUMIF(A:A,A101,L:L)</f>
        <v>2969.7950895850013</v>
      </c>
      <c r="N101" s="3">
        <f t="shared" si="11"/>
        <v>0.14046842208057281</v>
      </c>
      <c r="O101" s="8">
        <f t="shared" si="12"/>
        <v>7.1190377537408311</v>
      </c>
      <c r="P101" s="3">
        <f t="shared" si="13"/>
        <v>0.14046842208057281</v>
      </c>
      <c r="Q101" s="3">
        <f>IF(ISNUMBER(P101),SUMIF(A:A,A101,P:P),"")</f>
        <v>0.86886374142128175</v>
      </c>
      <c r="R101" s="3">
        <f t="shared" si="14"/>
        <v>0.16166910343248467</v>
      </c>
      <c r="S101" s="9">
        <f t="shared" si="15"/>
        <v>6.1854737780346154</v>
      </c>
    </row>
    <row r="102" spans="1:19" x14ac:dyDescent="0.25">
      <c r="A102" s="5">
        <v>12</v>
      </c>
      <c r="B102" s="6">
        <v>0.69444444444444453</v>
      </c>
      <c r="C102" s="5" t="s">
        <v>79</v>
      </c>
      <c r="D102" s="5">
        <v>6</v>
      </c>
      <c r="E102" s="5">
        <v>10</v>
      </c>
      <c r="F102" s="5" t="s">
        <v>150</v>
      </c>
      <c r="G102" s="2">
        <v>59.521333333333402</v>
      </c>
      <c r="H102" s="7">
        <f>1+COUNTIFS(A:A,A102,O:O,"&lt;"&amp;O102)</f>
        <v>3</v>
      </c>
      <c r="I102" s="2">
        <f>AVERAGEIF(A:A,A102,G:G)</f>
        <v>53.013138888888896</v>
      </c>
      <c r="J102" s="2">
        <f t="shared" si="8"/>
        <v>6.5081944444445057</v>
      </c>
      <c r="K102" s="2">
        <f t="shared" si="9"/>
        <v>96.508194444444513</v>
      </c>
      <c r="L102" s="2">
        <f t="shared" si="10"/>
        <v>327.17384531153078</v>
      </c>
      <c r="M102" s="2">
        <f>SUMIF(A:A,A102,L:L)</f>
        <v>2969.7950895850013</v>
      </c>
      <c r="N102" s="3">
        <f t="shared" si="11"/>
        <v>0.11016714468244676</v>
      </c>
      <c r="O102" s="8">
        <f t="shared" si="12"/>
        <v>9.0771164386847616</v>
      </c>
      <c r="P102" s="3">
        <f t="shared" si="13"/>
        <v>0.11016714468244676</v>
      </c>
      <c r="Q102" s="3">
        <f>IF(ISNUMBER(P102),SUMIF(A:A,A102,P:P),"")</f>
        <v>0.86886374142128175</v>
      </c>
      <c r="R102" s="3">
        <f t="shared" si="14"/>
        <v>0.12679450117487473</v>
      </c>
      <c r="S102" s="9">
        <f t="shared" si="15"/>
        <v>7.8867773502322622</v>
      </c>
    </row>
    <row r="103" spans="1:19" x14ac:dyDescent="0.25">
      <c r="A103" s="5">
        <v>12</v>
      </c>
      <c r="B103" s="6">
        <v>0.69444444444444453</v>
      </c>
      <c r="C103" s="5" t="s">
        <v>79</v>
      </c>
      <c r="D103" s="5">
        <v>6</v>
      </c>
      <c r="E103" s="5">
        <v>12</v>
      </c>
      <c r="F103" s="5" t="s">
        <v>152</v>
      </c>
      <c r="G103" s="2">
        <v>58.363500000000002</v>
      </c>
      <c r="H103" s="7">
        <f>1+COUNTIFS(A:A,A103,O:O,"&lt;"&amp;O103)</f>
        <v>4</v>
      </c>
      <c r="I103" s="2">
        <f>AVERAGEIF(A:A,A103,G:G)</f>
        <v>53.013138888888896</v>
      </c>
      <c r="J103" s="2">
        <f t="shared" si="8"/>
        <v>5.3503611111111056</v>
      </c>
      <c r="K103" s="2">
        <f t="shared" si="9"/>
        <v>95.350361111111113</v>
      </c>
      <c r="L103" s="2">
        <f t="shared" si="10"/>
        <v>305.21659333770543</v>
      </c>
      <c r="M103" s="2">
        <f>SUMIF(A:A,A103,L:L)</f>
        <v>2969.7950895850013</v>
      </c>
      <c r="N103" s="3">
        <f t="shared" si="11"/>
        <v>0.10277362044542822</v>
      </c>
      <c r="O103" s="8">
        <f t="shared" si="12"/>
        <v>9.73012331049474</v>
      </c>
      <c r="P103" s="3">
        <f t="shared" si="13"/>
        <v>0.10277362044542822</v>
      </c>
      <c r="Q103" s="3">
        <f>IF(ISNUMBER(P103),SUMIF(A:A,A103,P:P),"")</f>
        <v>0.86886374142128175</v>
      </c>
      <c r="R103" s="3">
        <f t="shared" si="14"/>
        <v>0.11828508377770694</v>
      </c>
      <c r="S103" s="9">
        <f t="shared" si="15"/>
        <v>8.4541513440468883</v>
      </c>
    </row>
    <row r="104" spans="1:19" x14ac:dyDescent="0.25">
      <c r="A104" s="5">
        <v>12</v>
      </c>
      <c r="B104" s="6">
        <v>0.69444444444444453</v>
      </c>
      <c r="C104" s="5" t="s">
        <v>79</v>
      </c>
      <c r="D104" s="5">
        <v>6</v>
      </c>
      <c r="E104" s="5">
        <v>4</v>
      </c>
      <c r="F104" s="5" t="s">
        <v>145</v>
      </c>
      <c r="G104" s="2">
        <v>55.540900000000008</v>
      </c>
      <c r="H104" s="7">
        <f>1+COUNTIFS(A:A,A104,O:O,"&lt;"&amp;O104)</f>
        <v>5</v>
      </c>
      <c r="I104" s="2">
        <f>AVERAGEIF(A:A,A104,G:G)</f>
        <v>53.013138888888896</v>
      </c>
      <c r="J104" s="2">
        <f t="shared" si="8"/>
        <v>2.5277611111111113</v>
      </c>
      <c r="K104" s="2">
        <f t="shared" si="9"/>
        <v>92.527761111111118</v>
      </c>
      <c r="L104" s="2">
        <f t="shared" si="10"/>
        <v>257.6663849720556</v>
      </c>
      <c r="M104" s="2">
        <f>SUMIF(A:A,A104,L:L)</f>
        <v>2969.7950895850013</v>
      </c>
      <c r="N104" s="3">
        <f t="shared" si="11"/>
        <v>8.6762344606092626E-2</v>
      </c>
      <c r="O104" s="8">
        <f t="shared" si="12"/>
        <v>11.52573739840795</v>
      </c>
      <c r="P104" s="3">
        <f t="shared" si="13"/>
        <v>8.6762344606092626E-2</v>
      </c>
      <c r="Q104" s="3">
        <f>IF(ISNUMBER(P104),SUMIF(A:A,A104,P:P),"")</f>
        <v>0.86886374142128175</v>
      </c>
      <c r="R104" s="3">
        <f t="shared" si="14"/>
        <v>9.9857250878218645E-2</v>
      </c>
      <c r="S104" s="9">
        <f t="shared" si="15"/>
        <v>10.01429531861992</v>
      </c>
    </row>
    <row r="105" spans="1:19" x14ac:dyDescent="0.25">
      <c r="A105" s="5">
        <v>12</v>
      </c>
      <c r="B105" s="6">
        <v>0.69444444444444453</v>
      </c>
      <c r="C105" s="5" t="s">
        <v>79</v>
      </c>
      <c r="D105" s="5">
        <v>6</v>
      </c>
      <c r="E105" s="5">
        <v>5</v>
      </c>
      <c r="F105" s="5" t="s">
        <v>146</v>
      </c>
      <c r="G105" s="2">
        <v>54.749833333333299</v>
      </c>
      <c r="H105" s="7">
        <f>1+COUNTIFS(A:A,A105,O:O,"&lt;"&amp;O105)</f>
        <v>6</v>
      </c>
      <c r="I105" s="2">
        <f>AVERAGEIF(A:A,A105,G:G)</f>
        <v>53.013138888888896</v>
      </c>
      <c r="J105" s="2">
        <f t="shared" si="8"/>
        <v>1.736694444444403</v>
      </c>
      <c r="K105" s="2">
        <f t="shared" si="9"/>
        <v>91.736694444444396</v>
      </c>
      <c r="L105" s="2">
        <f t="shared" si="10"/>
        <v>245.72220912387695</v>
      </c>
      <c r="M105" s="2">
        <f>SUMIF(A:A,A105,L:L)</f>
        <v>2969.7950895850013</v>
      </c>
      <c r="N105" s="3">
        <f t="shared" si="11"/>
        <v>8.2740459092823848E-2</v>
      </c>
      <c r="O105" s="8">
        <f t="shared" si="12"/>
        <v>12.085985634647402</v>
      </c>
      <c r="P105" s="3">
        <f t="shared" si="13"/>
        <v>8.2740459092823848E-2</v>
      </c>
      <c r="Q105" s="3">
        <f>IF(ISNUMBER(P105),SUMIF(A:A,A105,P:P),"")</f>
        <v>0.86886374142128175</v>
      </c>
      <c r="R105" s="3">
        <f t="shared" si="14"/>
        <v>9.5228348414536812E-2</v>
      </c>
      <c r="S105" s="9">
        <f t="shared" si="15"/>
        <v>10.501074697283608</v>
      </c>
    </row>
    <row r="106" spans="1:19" x14ac:dyDescent="0.25">
      <c r="A106" s="5">
        <v>12</v>
      </c>
      <c r="B106" s="6">
        <v>0.69444444444444453</v>
      </c>
      <c r="C106" s="5" t="s">
        <v>79</v>
      </c>
      <c r="D106" s="5">
        <v>6</v>
      </c>
      <c r="E106" s="5">
        <v>2</v>
      </c>
      <c r="F106" s="5" t="s">
        <v>143</v>
      </c>
      <c r="G106" s="2">
        <v>50.2490666666667</v>
      </c>
      <c r="H106" s="7">
        <f>1+COUNTIFS(A:A,A106,O:O,"&lt;"&amp;O106)</f>
        <v>7</v>
      </c>
      <c r="I106" s="2">
        <f>AVERAGEIF(A:A,A106,G:G)</f>
        <v>53.013138888888896</v>
      </c>
      <c r="J106" s="2">
        <f t="shared" si="8"/>
        <v>-2.7640722222221967</v>
      </c>
      <c r="K106" s="2">
        <f t="shared" si="9"/>
        <v>87.235927777777803</v>
      </c>
      <c r="L106" s="2">
        <f t="shared" si="10"/>
        <v>187.57066729917199</v>
      </c>
      <c r="M106" s="2">
        <f>SUMIF(A:A,A106,L:L)</f>
        <v>2969.7950895850013</v>
      </c>
      <c r="N106" s="3">
        <f t="shared" si="11"/>
        <v>6.3159464421292139E-2</v>
      </c>
      <c r="O106" s="8">
        <f t="shared" si="12"/>
        <v>15.832939831942001</v>
      </c>
      <c r="P106" s="3">
        <f t="shared" si="13"/>
        <v>6.3159464421292139E-2</v>
      </c>
      <c r="Q106" s="3">
        <f>IF(ISNUMBER(P106),SUMIF(A:A,A106,P:P),"")</f>
        <v>0.86886374142128175</v>
      </c>
      <c r="R106" s="3">
        <f t="shared" si="14"/>
        <v>7.2692024549184539E-2</v>
      </c>
      <c r="S106" s="9">
        <f t="shared" si="15"/>
        <v>13.756667340079167</v>
      </c>
    </row>
    <row r="107" spans="1:19" x14ac:dyDescent="0.25">
      <c r="A107" s="5">
        <v>12</v>
      </c>
      <c r="B107" s="6">
        <v>0.69444444444444453</v>
      </c>
      <c r="C107" s="5" t="s">
        <v>79</v>
      </c>
      <c r="D107" s="5">
        <v>6</v>
      </c>
      <c r="E107" s="5">
        <v>13</v>
      </c>
      <c r="F107" s="5" t="s">
        <v>153</v>
      </c>
      <c r="G107" s="2">
        <v>48.936700000000002</v>
      </c>
      <c r="H107" s="7">
        <f>1+COUNTIFS(A:A,A107,O:O,"&lt;"&amp;O107)</f>
        <v>8</v>
      </c>
      <c r="I107" s="2">
        <f>AVERAGEIF(A:A,A107,G:G)</f>
        <v>53.013138888888896</v>
      </c>
      <c r="J107" s="2">
        <f t="shared" si="8"/>
        <v>-4.0764388888888945</v>
      </c>
      <c r="K107" s="2">
        <f t="shared" si="9"/>
        <v>85.923561111111098</v>
      </c>
      <c r="L107" s="2">
        <f t="shared" si="10"/>
        <v>173.36750828685786</v>
      </c>
      <c r="M107" s="2">
        <f>SUMIF(A:A,A107,L:L)</f>
        <v>2969.7950895850013</v>
      </c>
      <c r="N107" s="3">
        <f t="shared" si="11"/>
        <v>5.8376926036026344E-2</v>
      </c>
      <c r="O107" s="8">
        <f t="shared" si="12"/>
        <v>17.130055792640857</v>
      </c>
      <c r="P107" s="3">
        <f t="shared" si="13"/>
        <v>5.8376926036026344E-2</v>
      </c>
      <c r="Q107" s="3">
        <f>IF(ISNUMBER(P107),SUMIF(A:A,A107,P:P),"")</f>
        <v>0.86886374142128175</v>
      </c>
      <c r="R107" s="3">
        <f t="shared" si="14"/>
        <v>6.7187665053825049E-2</v>
      </c>
      <c r="S107" s="9">
        <f t="shared" si="15"/>
        <v>14.883684366749238</v>
      </c>
    </row>
    <row r="108" spans="1:19" x14ac:dyDescent="0.25">
      <c r="A108" s="5">
        <v>12</v>
      </c>
      <c r="B108" s="6">
        <v>0.69444444444444453</v>
      </c>
      <c r="C108" s="5" t="s">
        <v>79</v>
      </c>
      <c r="D108" s="5">
        <v>6</v>
      </c>
      <c r="E108" s="5">
        <v>6</v>
      </c>
      <c r="F108" s="5" t="s">
        <v>147</v>
      </c>
      <c r="G108" s="2">
        <v>45.673633333333399</v>
      </c>
      <c r="H108" s="7">
        <f>1+COUNTIFS(A:A,A108,O:O,"&lt;"&amp;O108)</f>
        <v>9</v>
      </c>
      <c r="I108" s="2">
        <f>AVERAGEIF(A:A,A108,G:G)</f>
        <v>53.013138888888896</v>
      </c>
      <c r="J108" s="2">
        <f t="shared" si="8"/>
        <v>-7.3395055555554976</v>
      </c>
      <c r="K108" s="2">
        <f t="shared" si="9"/>
        <v>82.66049444444451</v>
      </c>
      <c r="L108" s="2">
        <f t="shared" si="10"/>
        <v>142.54099843817536</v>
      </c>
      <c r="M108" s="2">
        <f>SUMIF(A:A,A108,L:L)</f>
        <v>2969.7950895850013</v>
      </c>
      <c r="N108" s="3">
        <f t="shared" si="11"/>
        <v>4.7996913638271931E-2</v>
      </c>
      <c r="O108" s="8">
        <f t="shared" si="12"/>
        <v>20.834672986194196</v>
      </c>
      <c r="P108" s="3">
        <f t="shared" si="13"/>
        <v>4.7996913638271931E-2</v>
      </c>
      <c r="Q108" s="3">
        <f>IF(ISNUMBER(P108),SUMIF(A:A,A108,P:P),"")</f>
        <v>0.86886374142128175</v>
      </c>
      <c r="R108" s="3">
        <f t="shared" si="14"/>
        <v>5.524101346404315E-2</v>
      </c>
      <c r="S108" s="9">
        <f t="shared" si="15"/>
        <v>18.102491922073597</v>
      </c>
    </row>
    <row r="109" spans="1:19" x14ac:dyDescent="0.25">
      <c r="A109" s="5">
        <v>12</v>
      </c>
      <c r="B109" s="6">
        <v>0.69444444444444453</v>
      </c>
      <c r="C109" s="5" t="s">
        <v>79</v>
      </c>
      <c r="D109" s="5">
        <v>6</v>
      </c>
      <c r="E109" s="5">
        <v>9</v>
      </c>
      <c r="F109" s="5" t="s">
        <v>149</v>
      </c>
      <c r="G109" s="2">
        <v>45.2684</v>
      </c>
      <c r="H109" s="7">
        <f>1+COUNTIFS(A:A,A109,O:O,"&lt;"&amp;O109)</f>
        <v>10</v>
      </c>
      <c r="I109" s="2">
        <f>AVERAGEIF(A:A,A109,G:G)</f>
        <v>53.013138888888896</v>
      </c>
      <c r="J109" s="2">
        <f t="shared" si="8"/>
        <v>-7.7447388888888966</v>
      </c>
      <c r="K109" s="2">
        <f t="shared" si="9"/>
        <v>82.25526111111111</v>
      </c>
      <c r="L109" s="2">
        <f t="shared" si="10"/>
        <v>139.11705021713612</v>
      </c>
      <c r="M109" s="2">
        <f>SUMIF(A:A,A109,L:L)</f>
        <v>2969.7950895850013</v>
      </c>
      <c r="N109" s="3">
        <f t="shared" si="11"/>
        <v>4.6843989575245853E-2</v>
      </c>
      <c r="O109" s="8">
        <f t="shared" si="12"/>
        <v>21.347455865040967</v>
      </c>
      <c r="P109" s="3" t="str">
        <f t="shared" si="13"/>
        <v/>
      </c>
      <c r="Q109" s="3" t="str">
        <f>IF(ISNUMBER(P109),SUMIF(A:A,A109,P:P),"")</f>
        <v/>
      </c>
      <c r="R109" s="3" t="str">
        <f t="shared" si="14"/>
        <v/>
      </c>
      <c r="S109" s="9" t="str">
        <f t="shared" si="15"/>
        <v/>
      </c>
    </row>
    <row r="110" spans="1:19" x14ac:dyDescent="0.25">
      <c r="A110" s="5">
        <v>12</v>
      </c>
      <c r="B110" s="6">
        <v>0.69444444444444453</v>
      </c>
      <c r="C110" s="5" t="s">
        <v>79</v>
      </c>
      <c r="D110" s="5">
        <v>6</v>
      </c>
      <c r="E110" s="5">
        <v>8</v>
      </c>
      <c r="F110" s="5" t="s">
        <v>148</v>
      </c>
      <c r="G110" s="2">
        <v>44.748166666666599</v>
      </c>
      <c r="H110" s="7">
        <f>1+COUNTIFS(A:A,A110,O:O,"&lt;"&amp;O110)</f>
        <v>11</v>
      </c>
      <c r="I110" s="2">
        <f>AVERAGEIF(A:A,A110,G:G)</f>
        <v>53.013138888888896</v>
      </c>
      <c r="J110" s="2">
        <f t="shared" si="8"/>
        <v>-8.2649722222222977</v>
      </c>
      <c r="K110" s="2">
        <f t="shared" si="9"/>
        <v>81.735027777777702</v>
      </c>
      <c r="L110" s="2">
        <f t="shared" si="10"/>
        <v>134.84172276740543</v>
      </c>
      <c r="M110" s="2">
        <f>SUMIF(A:A,A110,L:L)</f>
        <v>2969.7950895850013</v>
      </c>
      <c r="N110" s="3">
        <f t="shared" si="11"/>
        <v>4.5404386060267948E-2</v>
      </c>
      <c r="O110" s="8">
        <f t="shared" si="12"/>
        <v>22.024303966419463</v>
      </c>
      <c r="P110" s="3" t="str">
        <f t="shared" si="13"/>
        <v/>
      </c>
      <c r="Q110" s="3" t="str">
        <f>IF(ISNUMBER(P110),SUMIF(A:A,A110,P:P),"")</f>
        <v/>
      </c>
      <c r="R110" s="3" t="str">
        <f t="shared" si="14"/>
        <v/>
      </c>
      <c r="S110" s="9" t="str">
        <f t="shared" si="15"/>
        <v/>
      </c>
    </row>
    <row r="111" spans="1:19" x14ac:dyDescent="0.25">
      <c r="A111" s="5">
        <v>12</v>
      </c>
      <c r="B111" s="6">
        <v>0.69444444444444453</v>
      </c>
      <c r="C111" s="5" t="s">
        <v>79</v>
      </c>
      <c r="D111" s="5">
        <v>6</v>
      </c>
      <c r="E111" s="5">
        <v>3</v>
      </c>
      <c r="F111" s="5" t="s">
        <v>144</v>
      </c>
      <c r="G111" s="2">
        <v>42.166066666666701</v>
      </c>
      <c r="H111" s="7">
        <f>1+COUNTIFS(A:A,A111,O:O,"&lt;"&amp;O111)</f>
        <v>12</v>
      </c>
      <c r="I111" s="2">
        <f>AVERAGEIF(A:A,A111,G:G)</f>
        <v>53.013138888888896</v>
      </c>
      <c r="J111" s="2">
        <f t="shared" si="8"/>
        <v>-10.847072222222195</v>
      </c>
      <c r="K111" s="2">
        <f t="shared" si="9"/>
        <v>79.152927777777805</v>
      </c>
      <c r="L111" s="2">
        <f t="shared" si="10"/>
        <v>115.48904380908506</v>
      </c>
      <c r="M111" s="2">
        <f>SUMIF(A:A,A111,L:L)</f>
        <v>2969.7950895850013</v>
      </c>
      <c r="N111" s="3">
        <f t="shared" si="11"/>
        <v>3.8887882943204506E-2</v>
      </c>
      <c r="O111" s="8">
        <f t="shared" si="12"/>
        <v>25.714950887413782</v>
      </c>
      <c r="P111" s="3" t="str">
        <f t="shared" si="13"/>
        <v/>
      </c>
      <c r="Q111" s="3" t="str">
        <f>IF(ISNUMBER(P111),SUMIF(A:A,A111,P:P),"")</f>
        <v/>
      </c>
      <c r="R111" s="3" t="str">
        <f t="shared" si="14"/>
        <v/>
      </c>
      <c r="S111" s="9" t="str">
        <f t="shared" si="15"/>
        <v/>
      </c>
    </row>
    <row r="112" spans="1:19" x14ac:dyDescent="0.25">
      <c r="A112" s="5">
        <v>13</v>
      </c>
      <c r="B112" s="6">
        <v>0.69791666666666663</v>
      </c>
      <c r="C112" s="5" t="s">
        <v>72</v>
      </c>
      <c r="D112" s="5">
        <v>6</v>
      </c>
      <c r="E112" s="5">
        <v>1</v>
      </c>
      <c r="F112" s="5" t="s">
        <v>154</v>
      </c>
      <c r="G112" s="2">
        <v>69.156066666666604</v>
      </c>
      <c r="H112" s="7">
        <f>1+COUNTIFS(A:A,A112,O:O,"&lt;"&amp;O112)</f>
        <v>1</v>
      </c>
      <c r="I112" s="2">
        <f>AVERAGEIF(A:A,A112,G:G)</f>
        <v>49.645195238095241</v>
      </c>
      <c r="J112" s="2">
        <f t="shared" si="8"/>
        <v>19.510871428571363</v>
      </c>
      <c r="K112" s="2">
        <f t="shared" si="9"/>
        <v>109.51087142857136</v>
      </c>
      <c r="L112" s="2">
        <f t="shared" si="10"/>
        <v>713.835315884652</v>
      </c>
      <c r="M112" s="2">
        <f>SUMIF(A:A,A112,L:L)</f>
        <v>2094.8988978268562</v>
      </c>
      <c r="N112" s="3">
        <f t="shared" si="11"/>
        <v>0.3407492918274716</v>
      </c>
      <c r="O112" s="8">
        <f t="shared" si="12"/>
        <v>2.9347089604703291</v>
      </c>
      <c r="P112" s="3">
        <f t="shared" si="13"/>
        <v>0.3407492918274716</v>
      </c>
      <c r="Q112" s="3">
        <f>IF(ISNUMBER(P112),SUMIF(A:A,A112,P:P),"")</f>
        <v>0.96814051970192327</v>
      </c>
      <c r="R112" s="3">
        <f t="shared" si="14"/>
        <v>0.35196263857687055</v>
      </c>
      <c r="S112" s="9">
        <f t="shared" si="15"/>
        <v>2.8412106581636349</v>
      </c>
    </row>
    <row r="113" spans="1:19" x14ac:dyDescent="0.25">
      <c r="A113" s="5">
        <v>13</v>
      </c>
      <c r="B113" s="6">
        <v>0.69791666666666663</v>
      </c>
      <c r="C113" s="5" t="s">
        <v>72</v>
      </c>
      <c r="D113" s="5">
        <v>6</v>
      </c>
      <c r="E113" s="5">
        <v>5</v>
      </c>
      <c r="F113" s="5" t="s">
        <v>157</v>
      </c>
      <c r="G113" s="2">
        <v>62.154333333333398</v>
      </c>
      <c r="H113" s="7">
        <f>1+COUNTIFS(A:A,A113,O:O,"&lt;"&amp;O113)</f>
        <v>2</v>
      </c>
      <c r="I113" s="2">
        <f>AVERAGEIF(A:A,A113,G:G)</f>
        <v>49.645195238095241</v>
      </c>
      <c r="J113" s="2">
        <f t="shared" si="8"/>
        <v>12.509138095238157</v>
      </c>
      <c r="K113" s="2">
        <f t="shared" si="9"/>
        <v>102.50913809523816</v>
      </c>
      <c r="L113" s="2">
        <f t="shared" si="10"/>
        <v>468.97444829476632</v>
      </c>
      <c r="M113" s="2">
        <f>SUMIF(A:A,A113,L:L)</f>
        <v>2094.8988978268562</v>
      </c>
      <c r="N113" s="3">
        <f t="shared" si="11"/>
        <v>0.22386495538341114</v>
      </c>
      <c r="O113" s="8">
        <f t="shared" si="12"/>
        <v>4.4669787563994134</v>
      </c>
      <c r="P113" s="3">
        <f t="shared" si="13"/>
        <v>0.22386495538341114</v>
      </c>
      <c r="Q113" s="3">
        <f>IF(ISNUMBER(P113),SUMIF(A:A,A113,P:P),"")</f>
        <v>0.96814051970192327</v>
      </c>
      <c r="R113" s="3">
        <f t="shared" si="14"/>
        <v>0.23123188300427297</v>
      </c>
      <c r="S113" s="9">
        <f t="shared" si="15"/>
        <v>4.3246631347179783</v>
      </c>
    </row>
    <row r="114" spans="1:19" x14ac:dyDescent="0.25">
      <c r="A114" s="5">
        <v>13</v>
      </c>
      <c r="B114" s="6">
        <v>0.69791666666666663</v>
      </c>
      <c r="C114" s="5" t="s">
        <v>72</v>
      </c>
      <c r="D114" s="5">
        <v>6</v>
      </c>
      <c r="E114" s="5">
        <v>3</v>
      </c>
      <c r="F114" s="5" t="s">
        <v>156</v>
      </c>
      <c r="G114" s="2">
        <v>59.796766666666699</v>
      </c>
      <c r="H114" s="7">
        <f>1+COUNTIFS(A:A,A114,O:O,"&lt;"&amp;O114)</f>
        <v>3</v>
      </c>
      <c r="I114" s="2">
        <f>AVERAGEIF(A:A,A114,G:G)</f>
        <v>49.645195238095241</v>
      </c>
      <c r="J114" s="2">
        <f t="shared" si="8"/>
        <v>10.151571428571458</v>
      </c>
      <c r="K114" s="2">
        <f t="shared" si="9"/>
        <v>100.15157142857146</v>
      </c>
      <c r="L114" s="2">
        <f t="shared" si="10"/>
        <v>407.11442389211879</v>
      </c>
      <c r="M114" s="2">
        <f>SUMIF(A:A,A114,L:L)</f>
        <v>2094.8988978268562</v>
      </c>
      <c r="N114" s="3">
        <f t="shared" si="11"/>
        <v>0.19433607240637676</v>
      </c>
      <c r="O114" s="8">
        <f t="shared" si="12"/>
        <v>5.1457250710969236</v>
      </c>
      <c r="P114" s="3">
        <f t="shared" si="13"/>
        <v>0.19433607240637676</v>
      </c>
      <c r="Q114" s="3">
        <f>IF(ISNUMBER(P114),SUMIF(A:A,A114,P:P),"")</f>
        <v>0.96814051970192327</v>
      </c>
      <c r="R114" s="3">
        <f t="shared" si="14"/>
        <v>0.20073126622797494</v>
      </c>
      <c r="S114" s="9">
        <f t="shared" si="15"/>
        <v>4.9817849445749918</v>
      </c>
    </row>
    <row r="115" spans="1:19" x14ac:dyDescent="0.25">
      <c r="A115" s="5">
        <v>13</v>
      </c>
      <c r="B115" s="6">
        <v>0.69791666666666663</v>
      </c>
      <c r="C115" s="5" t="s">
        <v>72</v>
      </c>
      <c r="D115" s="5">
        <v>6</v>
      </c>
      <c r="E115" s="5">
        <v>2</v>
      </c>
      <c r="F115" s="5" t="s">
        <v>155</v>
      </c>
      <c r="G115" s="2">
        <v>47.6871333333333</v>
      </c>
      <c r="H115" s="7">
        <f>1+COUNTIFS(A:A,A115,O:O,"&lt;"&amp;O115)</f>
        <v>4</v>
      </c>
      <c r="I115" s="2">
        <f>AVERAGEIF(A:A,A115,G:G)</f>
        <v>49.645195238095241</v>
      </c>
      <c r="J115" s="2">
        <f t="shared" si="8"/>
        <v>-1.9580619047619408</v>
      </c>
      <c r="K115" s="2">
        <f t="shared" si="9"/>
        <v>88.041938095238066</v>
      </c>
      <c r="L115" s="2">
        <f t="shared" si="10"/>
        <v>196.8646202625896</v>
      </c>
      <c r="M115" s="2">
        <f>SUMIF(A:A,A115,L:L)</f>
        <v>2094.8988978268562</v>
      </c>
      <c r="N115" s="3">
        <f t="shared" si="11"/>
        <v>9.3973327527551401E-2</v>
      </c>
      <c r="O115" s="8">
        <f t="shared" si="12"/>
        <v>10.641317343017537</v>
      </c>
      <c r="P115" s="3">
        <f t="shared" si="13"/>
        <v>9.3973327527551401E-2</v>
      </c>
      <c r="Q115" s="3">
        <f>IF(ISNUMBER(P115),SUMIF(A:A,A115,P:P),"")</f>
        <v>0.96814051970192327</v>
      </c>
      <c r="R115" s="3">
        <f t="shared" si="14"/>
        <v>9.7065793255388652E-2</v>
      </c>
      <c r="S115" s="9">
        <f t="shared" si="15"/>
        <v>10.302290502782085</v>
      </c>
    </row>
    <row r="116" spans="1:19" x14ac:dyDescent="0.25">
      <c r="A116" s="5">
        <v>13</v>
      </c>
      <c r="B116" s="6">
        <v>0.69791666666666663</v>
      </c>
      <c r="C116" s="5" t="s">
        <v>72</v>
      </c>
      <c r="D116" s="5">
        <v>6</v>
      </c>
      <c r="E116" s="5">
        <v>8</v>
      </c>
      <c r="F116" s="5" t="s">
        <v>160</v>
      </c>
      <c r="G116" s="2">
        <v>39.535366666666697</v>
      </c>
      <c r="H116" s="7">
        <f>1+COUNTIFS(A:A,A116,O:O,"&lt;"&amp;O116)</f>
        <v>5</v>
      </c>
      <c r="I116" s="2">
        <f>AVERAGEIF(A:A,A116,G:G)</f>
        <v>49.645195238095241</v>
      </c>
      <c r="J116" s="2">
        <f t="shared" ref="J116:J171" si="16">G116-I116</f>
        <v>-10.109828571428544</v>
      </c>
      <c r="K116" s="2">
        <f t="shared" ref="K116:K171" si="17">90+J116</f>
        <v>79.890171428571449</v>
      </c>
      <c r="L116" s="2">
        <f t="shared" ref="L116:L171" si="18">EXP(0.06*K116)</f>
        <v>120.71233105346842</v>
      </c>
      <c r="M116" s="2">
        <f>SUMIF(A:A,A116,L:L)</f>
        <v>2094.8988978268562</v>
      </c>
      <c r="N116" s="3">
        <f t="shared" ref="N116:N171" si="19">L116/M116</f>
        <v>5.7622031869265566E-2</v>
      </c>
      <c r="O116" s="8">
        <f t="shared" ref="O116:O171" si="20">1/N116</f>
        <v>17.354473064553282</v>
      </c>
      <c r="P116" s="3">
        <f t="shared" ref="P116:P171" si="21">IF(O116&gt;21,"",N116)</f>
        <v>5.7622031869265566E-2</v>
      </c>
      <c r="Q116" s="3">
        <f>IF(ISNUMBER(P116),SUMIF(A:A,A116,P:P),"")</f>
        <v>0.96814051970192327</v>
      </c>
      <c r="R116" s="3">
        <f t="shared" ref="R116:R171" si="22">IFERROR(P116*(1/Q116),"")</f>
        <v>5.9518252460920212E-2</v>
      </c>
      <c r="S116" s="9">
        <f t="shared" ref="S116:S171" si="23">IFERROR(1/R116,"")</f>
        <v>16.801568571869641</v>
      </c>
    </row>
    <row r="117" spans="1:19" x14ac:dyDescent="0.25">
      <c r="A117" s="5">
        <v>13</v>
      </c>
      <c r="B117" s="6">
        <v>0.69791666666666663</v>
      </c>
      <c r="C117" s="5" t="s">
        <v>72</v>
      </c>
      <c r="D117" s="5">
        <v>6</v>
      </c>
      <c r="E117" s="5">
        <v>7</v>
      </c>
      <c r="F117" s="5" t="s">
        <v>159</v>
      </c>
      <c r="G117" s="2">
        <v>39.527499999999996</v>
      </c>
      <c r="H117" s="7">
        <f>1+COUNTIFS(A:A,A117,O:O,"&lt;"&amp;O117)</f>
        <v>6</v>
      </c>
      <c r="I117" s="2">
        <f>AVERAGEIF(A:A,A117,G:G)</f>
        <v>49.645195238095241</v>
      </c>
      <c r="J117" s="2">
        <f t="shared" si="16"/>
        <v>-10.117695238095244</v>
      </c>
      <c r="K117" s="2">
        <f t="shared" si="17"/>
        <v>79.882304761904749</v>
      </c>
      <c r="L117" s="2">
        <f t="shared" si="18"/>
        <v>120.6553682774836</v>
      </c>
      <c r="M117" s="2">
        <f>SUMIF(A:A,A117,L:L)</f>
        <v>2094.8988978268562</v>
      </c>
      <c r="N117" s="3">
        <f t="shared" si="19"/>
        <v>5.7594840687846788E-2</v>
      </c>
      <c r="O117" s="8">
        <f t="shared" si="20"/>
        <v>17.362666309293431</v>
      </c>
      <c r="P117" s="3">
        <f t="shared" si="21"/>
        <v>5.7594840687846788E-2</v>
      </c>
      <c r="Q117" s="3">
        <f>IF(ISNUMBER(P117),SUMIF(A:A,A117,P:P),"")</f>
        <v>0.96814051970192327</v>
      </c>
      <c r="R117" s="3">
        <f t="shared" si="22"/>
        <v>5.9490166474572746E-2</v>
      </c>
      <c r="S117" s="9">
        <f t="shared" si="23"/>
        <v>16.809500784090417</v>
      </c>
    </row>
    <row r="118" spans="1:19" x14ac:dyDescent="0.25">
      <c r="A118" s="5">
        <v>13</v>
      </c>
      <c r="B118" s="6">
        <v>0.69791666666666663</v>
      </c>
      <c r="C118" s="5" t="s">
        <v>72</v>
      </c>
      <c r="D118" s="5">
        <v>6</v>
      </c>
      <c r="E118" s="5">
        <v>6</v>
      </c>
      <c r="F118" s="5" t="s">
        <v>158</v>
      </c>
      <c r="G118" s="2">
        <v>29.659200000000002</v>
      </c>
      <c r="H118" s="7">
        <f>1+COUNTIFS(A:A,A118,O:O,"&lt;"&amp;O118)</f>
        <v>7</v>
      </c>
      <c r="I118" s="2">
        <f>AVERAGEIF(A:A,A118,G:G)</f>
        <v>49.645195238095241</v>
      </c>
      <c r="J118" s="2">
        <f t="shared" si="16"/>
        <v>-19.985995238095239</v>
      </c>
      <c r="K118" s="2">
        <f t="shared" si="17"/>
        <v>70.014004761904758</v>
      </c>
      <c r="L118" s="2">
        <f t="shared" si="18"/>
        <v>66.742390161777621</v>
      </c>
      <c r="M118" s="2">
        <f>SUMIF(A:A,A118,L:L)</f>
        <v>2094.8988978268562</v>
      </c>
      <c r="N118" s="3">
        <f t="shared" si="19"/>
        <v>3.1859480298076844E-2</v>
      </c>
      <c r="O118" s="8">
        <f t="shared" si="20"/>
        <v>31.387831522799942</v>
      </c>
      <c r="P118" s="3" t="str">
        <f t="shared" si="21"/>
        <v/>
      </c>
      <c r="Q118" s="3" t="str">
        <f>IF(ISNUMBER(P118),SUMIF(A:A,A118,P:P),"")</f>
        <v/>
      </c>
      <c r="R118" s="3" t="str">
        <f t="shared" si="22"/>
        <v/>
      </c>
      <c r="S118" s="9" t="str">
        <f t="shared" si="23"/>
        <v/>
      </c>
    </row>
    <row r="119" spans="1:19" x14ac:dyDescent="0.25">
      <c r="A119" s="5">
        <v>14</v>
      </c>
      <c r="B119" s="6">
        <v>0.70833333333333337</v>
      </c>
      <c r="C119" s="5" t="s">
        <v>161</v>
      </c>
      <c r="D119" s="5">
        <v>3</v>
      </c>
      <c r="E119" s="5">
        <v>2</v>
      </c>
      <c r="F119" s="5" t="s">
        <v>163</v>
      </c>
      <c r="G119" s="2">
        <v>69.106466666666606</v>
      </c>
      <c r="H119" s="7">
        <f>1+COUNTIFS(A:A,A119,O:O,"&lt;"&amp;O119)</f>
        <v>1</v>
      </c>
      <c r="I119" s="2">
        <f>AVERAGEIF(A:A,A119,G:G)</f>
        <v>50.782773333333296</v>
      </c>
      <c r="J119" s="2">
        <f t="shared" si="16"/>
        <v>18.32369333333331</v>
      </c>
      <c r="K119" s="2">
        <f t="shared" si="17"/>
        <v>108.32369333333331</v>
      </c>
      <c r="L119" s="2">
        <f t="shared" si="18"/>
        <v>664.75702636278243</v>
      </c>
      <c r="M119" s="2">
        <f>SUMIF(A:A,A119,L:L)</f>
        <v>2663.869070185749</v>
      </c>
      <c r="N119" s="3">
        <f t="shared" si="19"/>
        <v>0.24954568293269366</v>
      </c>
      <c r="O119" s="8">
        <f t="shared" si="20"/>
        <v>4.0072823069823071</v>
      </c>
      <c r="P119" s="3">
        <f t="shared" si="21"/>
        <v>0.24954568293269366</v>
      </c>
      <c r="Q119" s="3">
        <f>IF(ISNUMBER(P119),SUMIF(A:A,A119,P:P),"")</f>
        <v>0.97323385088663672</v>
      </c>
      <c r="R119" s="3">
        <f t="shared" si="22"/>
        <v>0.25640875798283452</v>
      </c>
      <c r="S119" s="9">
        <f t="shared" si="23"/>
        <v>3.9000227912142758</v>
      </c>
    </row>
    <row r="120" spans="1:19" x14ac:dyDescent="0.25">
      <c r="A120" s="5">
        <v>14</v>
      </c>
      <c r="B120" s="6">
        <v>0.70833333333333337</v>
      </c>
      <c r="C120" s="5" t="s">
        <v>161</v>
      </c>
      <c r="D120" s="5">
        <v>3</v>
      </c>
      <c r="E120" s="5">
        <v>8</v>
      </c>
      <c r="F120" s="5" t="s">
        <v>167</v>
      </c>
      <c r="G120" s="2">
        <v>61.109199999999895</v>
      </c>
      <c r="H120" s="7">
        <f>1+COUNTIFS(A:A,A120,O:O,"&lt;"&amp;O120)</f>
        <v>2</v>
      </c>
      <c r="I120" s="2">
        <f>AVERAGEIF(A:A,A120,G:G)</f>
        <v>50.782773333333296</v>
      </c>
      <c r="J120" s="2">
        <f t="shared" si="16"/>
        <v>10.326426666666599</v>
      </c>
      <c r="K120" s="2">
        <f t="shared" si="17"/>
        <v>100.32642666666661</v>
      </c>
      <c r="L120" s="2">
        <f t="shared" si="18"/>
        <v>411.40807289136694</v>
      </c>
      <c r="M120" s="2">
        <f>SUMIF(A:A,A120,L:L)</f>
        <v>2663.869070185749</v>
      </c>
      <c r="N120" s="3">
        <f t="shared" si="19"/>
        <v>0.15444005018710619</v>
      </c>
      <c r="O120" s="8">
        <f t="shared" si="20"/>
        <v>6.4750043708771567</v>
      </c>
      <c r="P120" s="3">
        <f t="shared" si="21"/>
        <v>0.15444005018710619</v>
      </c>
      <c r="Q120" s="3">
        <f>IF(ISNUMBER(P120),SUMIF(A:A,A120,P:P),"")</f>
        <v>0.97323385088663672</v>
      </c>
      <c r="R120" s="3">
        <f t="shared" si="22"/>
        <v>0.15868750357009062</v>
      </c>
      <c r="S120" s="9">
        <f t="shared" si="23"/>
        <v>6.3016934383765788</v>
      </c>
    </row>
    <row r="121" spans="1:19" x14ac:dyDescent="0.25">
      <c r="A121" s="5">
        <v>14</v>
      </c>
      <c r="B121" s="6">
        <v>0.70833333333333337</v>
      </c>
      <c r="C121" s="5" t="s">
        <v>161</v>
      </c>
      <c r="D121" s="5">
        <v>3</v>
      </c>
      <c r="E121" s="5">
        <v>1</v>
      </c>
      <c r="F121" s="5" t="s">
        <v>162</v>
      </c>
      <c r="G121" s="2">
        <v>60.721166666666605</v>
      </c>
      <c r="H121" s="7">
        <f>1+COUNTIFS(A:A,A121,O:O,"&lt;"&amp;O121)</f>
        <v>3</v>
      </c>
      <c r="I121" s="2">
        <f>AVERAGEIF(A:A,A121,G:G)</f>
        <v>50.782773333333296</v>
      </c>
      <c r="J121" s="2">
        <f t="shared" si="16"/>
        <v>9.938393333333309</v>
      </c>
      <c r="K121" s="2">
        <f t="shared" si="17"/>
        <v>99.938393333333309</v>
      </c>
      <c r="L121" s="2">
        <f t="shared" si="18"/>
        <v>401.94031200675636</v>
      </c>
      <c r="M121" s="2">
        <f>SUMIF(A:A,A121,L:L)</f>
        <v>2663.869070185749</v>
      </c>
      <c r="N121" s="3">
        <f t="shared" si="19"/>
        <v>0.15088591121286957</v>
      </c>
      <c r="O121" s="8">
        <f t="shared" si="20"/>
        <v>6.6275240144137904</v>
      </c>
      <c r="P121" s="3">
        <f t="shared" si="21"/>
        <v>0.15088591121286957</v>
      </c>
      <c r="Q121" s="3">
        <f>IF(ISNUMBER(P121),SUMIF(A:A,A121,P:P),"")</f>
        <v>0.97323385088663672</v>
      </c>
      <c r="R121" s="3">
        <f t="shared" si="22"/>
        <v>0.15503561767339813</v>
      </c>
      <c r="S121" s="9">
        <f t="shared" si="23"/>
        <v>6.4501307183915939</v>
      </c>
    </row>
    <row r="122" spans="1:19" x14ac:dyDescent="0.25">
      <c r="A122" s="5">
        <v>14</v>
      </c>
      <c r="B122" s="6">
        <v>0.70833333333333337</v>
      </c>
      <c r="C122" s="5" t="s">
        <v>161</v>
      </c>
      <c r="D122" s="5">
        <v>3</v>
      </c>
      <c r="E122" s="5">
        <v>14</v>
      </c>
      <c r="F122" s="5" t="s">
        <v>171</v>
      </c>
      <c r="G122" s="2">
        <v>52.967033333333305</v>
      </c>
      <c r="H122" s="7">
        <f>1+COUNTIFS(A:A,A122,O:O,"&lt;"&amp;O122)</f>
        <v>4</v>
      </c>
      <c r="I122" s="2">
        <f>AVERAGEIF(A:A,A122,G:G)</f>
        <v>50.782773333333296</v>
      </c>
      <c r="J122" s="2">
        <f t="shared" si="16"/>
        <v>2.184260000000009</v>
      </c>
      <c r="K122" s="2">
        <f t="shared" si="17"/>
        <v>92.184260000000009</v>
      </c>
      <c r="L122" s="2">
        <f t="shared" si="18"/>
        <v>252.41021466632355</v>
      </c>
      <c r="M122" s="2">
        <f>SUMIF(A:A,A122,L:L)</f>
        <v>2663.869070185749</v>
      </c>
      <c r="N122" s="3">
        <f t="shared" si="19"/>
        <v>9.4753235994711721E-2</v>
      </c>
      <c r="O122" s="8">
        <f t="shared" si="20"/>
        <v>10.553729268473861</v>
      </c>
      <c r="P122" s="3">
        <f t="shared" si="21"/>
        <v>9.4753235994711721E-2</v>
      </c>
      <c r="Q122" s="3">
        <f>IF(ISNUMBER(P122),SUMIF(A:A,A122,P:P),"")</f>
        <v>0.97323385088663672</v>
      </c>
      <c r="R122" s="3">
        <f t="shared" si="22"/>
        <v>9.7359165948029361E-2</v>
      </c>
      <c r="S122" s="9">
        <f t="shared" si="23"/>
        <v>10.271246577171823</v>
      </c>
    </row>
    <row r="123" spans="1:19" x14ac:dyDescent="0.25">
      <c r="A123" s="5">
        <v>14</v>
      </c>
      <c r="B123" s="6">
        <v>0.70833333333333337</v>
      </c>
      <c r="C123" s="5" t="s">
        <v>161</v>
      </c>
      <c r="D123" s="5">
        <v>3</v>
      </c>
      <c r="E123" s="5">
        <v>10</v>
      </c>
      <c r="F123" s="5" t="s">
        <v>169</v>
      </c>
      <c r="G123" s="2">
        <v>49.8252666666667</v>
      </c>
      <c r="H123" s="7">
        <f>1+COUNTIFS(A:A,A123,O:O,"&lt;"&amp;O123)</f>
        <v>5</v>
      </c>
      <c r="I123" s="2">
        <f>AVERAGEIF(A:A,A123,G:G)</f>
        <v>50.782773333333296</v>
      </c>
      <c r="J123" s="2">
        <f t="shared" si="16"/>
        <v>-0.95750666666659612</v>
      </c>
      <c r="K123" s="2">
        <f t="shared" si="17"/>
        <v>89.042493333333397</v>
      </c>
      <c r="L123" s="2">
        <f t="shared" si="18"/>
        <v>209.04501258586723</v>
      </c>
      <c r="M123" s="2">
        <f>SUMIF(A:A,A123,L:L)</f>
        <v>2663.869070185749</v>
      </c>
      <c r="N123" s="3">
        <f t="shared" si="19"/>
        <v>7.8474206906606989E-2</v>
      </c>
      <c r="O123" s="8">
        <f t="shared" si="20"/>
        <v>12.743040540570368</v>
      </c>
      <c r="P123" s="3">
        <f t="shared" si="21"/>
        <v>7.8474206906606989E-2</v>
      </c>
      <c r="Q123" s="3">
        <f>IF(ISNUMBER(P123),SUMIF(A:A,A123,P:P),"")</f>
        <v>0.97323385088663672</v>
      </c>
      <c r="R123" s="3">
        <f t="shared" si="22"/>
        <v>8.0632426456514361E-2</v>
      </c>
      <c r="S123" s="9">
        <f t="shared" si="23"/>
        <v>12.401958417303826</v>
      </c>
    </row>
    <row r="124" spans="1:19" x14ac:dyDescent="0.25">
      <c r="A124" s="5">
        <v>14</v>
      </c>
      <c r="B124" s="6">
        <v>0.70833333333333337</v>
      </c>
      <c r="C124" s="5" t="s">
        <v>161</v>
      </c>
      <c r="D124" s="5">
        <v>3</v>
      </c>
      <c r="E124" s="5">
        <v>4</v>
      </c>
      <c r="F124" s="5" t="s">
        <v>165</v>
      </c>
      <c r="G124" s="2">
        <v>49.050466666666601</v>
      </c>
      <c r="H124" s="7">
        <f>1+COUNTIFS(A:A,A124,O:O,"&lt;"&amp;O124)</f>
        <v>6</v>
      </c>
      <c r="I124" s="2">
        <f>AVERAGEIF(A:A,A124,G:G)</f>
        <v>50.782773333333296</v>
      </c>
      <c r="J124" s="2">
        <f t="shared" si="16"/>
        <v>-1.7323066666666946</v>
      </c>
      <c r="K124" s="2">
        <f t="shared" si="17"/>
        <v>88.267693333333312</v>
      </c>
      <c r="L124" s="2">
        <f t="shared" si="18"/>
        <v>199.54935515626573</v>
      </c>
      <c r="M124" s="2">
        <f>SUMIF(A:A,A124,L:L)</f>
        <v>2663.869070185749</v>
      </c>
      <c r="N124" s="3">
        <f t="shared" si="19"/>
        <v>7.4909595741637316E-2</v>
      </c>
      <c r="O124" s="8">
        <f t="shared" si="20"/>
        <v>13.349424597737693</v>
      </c>
      <c r="P124" s="3">
        <f t="shared" si="21"/>
        <v>7.4909595741637316E-2</v>
      </c>
      <c r="Q124" s="3">
        <f>IF(ISNUMBER(P124),SUMIF(A:A,A124,P:P),"")</f>
        <v>0.97323385088663672</v>
      </c>
      <c r="R124" s="3">
        <f t="shared" si="22"/>
        <v>7.6969780359975232E-2</v>
      </c>
      <c r="S124" s="9">
        <f t="shared" si="23"/>
        <v>12.992111908377048</v>
      </c>
    </row>
    <row r="125" spans="1:19" x14ac:dyDescent="0.25">
      <c r="A125" s="5">
        <v>14</v>
      </c>
      <c r="B125" s="6">
        <v>0.70833333333333337</v>
      </c>
      <c r="C125" s="5" t="s">
        <v>161</v>
      </c>
      <c r="D125" s="5">
        <v>3</v>
      </c>
      <c r="E125" s="5">
        <v>3</v>
      </c>
      <c r="F125" s="5" t="s">
        <v>164</v>
      </c>
      <c r="G125" s="2">
        <v>45.577733333333299</v>
      </c>
      <c r="H125" s="7">
        <f>1+COUNTIFS(A:A,A125,O:O,"&lt;"&amp;O125)</f>
        <v>7</v>
      </c>
      <c r="I125" s="2">
        <f>AVERAGEIF(A:A,A125,G:G)</f>
        <v>50.782773333333296</v>
      </c>
      <c r="J125" s="2">
        <f t="shared" si="16"/>
        <v>-5.2050399999999968</v>
      </c>
      <c r="K125" s="2">
        <f t="shared" si="17"/>
        <v>84.794960000000003</v>
      </c>
      <c r="L125" s="2">
        <f t="shared" si="18"/>
        <v>162.01640572300067</v>
      </c>
      <c r="M125" s="2">
        <f>SUMIF(A:A,A125,L:L)</f>
        <v>2663.869070185749</v>
      </c>
      <c r="N125" s="3">
        <f t="shared" si="19"/>
        <v>6.0819958284099689E-2</v>
      </c>
      <c r="O125" s="8">
        <f t="shared" si="20"/>
        <v>16.44197115902055</v>
      </c>
      <c r="P125" s="3">
        <f t="shared" si="21"/>
        <v>6.0819958284099689E-2</v>
      </c>
      <c r="Q125" s="3">
        <f>IF(ISNUMBER(P125),SUMIF(A:A,A125,P:P),"")</f>
        <v>0.97323385088663672</v>
      </c>
      <c r="R125" s="3">
        <f t="shared" si="22"/>
        <v>6.2492645758972953E-2</v>
      </c>
      <c r="S125" s="9">
        <f t="shared" si="23"/>
        <v>16.001882907260587</v>
      </c>
    </row>
    <row r="126" spans="1:19" x14ac:dyDescent="0.25">
      <c r="A126" s="5">
        <v>14</v>
      </c>
      <c r="B126" s="6">
        <v>0.70833333333333337</v>
      </c>
      <c r="C126" s="5" t="s">
        <v>161</v>
      </c>
      <c r="D126" s="5">
        <v>3</v>
      </c>
      <c r="E126" s="5">
        <v>5</v>
      </c>
      <c r="F126" s="5" t="s">
        <v>166</v>
      </c>
      <c r="G126" s="2">
        <v>44.695399999999999</v>
      </c>
      <c r="H126" s="7">
        <f>1+COUNTIFS(A:A,A126,O:O,"&lt;"&amp;O126)</f>
        <v>8</v>
      </c>
      <c r="I126" s="2">
        <f>AVERAGEIF(A:A,A126,G:G)</f>
        <v>50.782773333333296</v>
      </c>
      <c r="J126" s="2">
        <f t="shared" si="16"/>
        <v>-6.0873733333332964</v>
      </c>
      <c r="K126" s="2">
        <f t="shared" si="17"/>
        <v>83.912626666666711</v>
      </c>
      <c r="L126" s="2">
        <f t="shared" si="18"/>
        <v>153.66234034575086</v>
      </c>
      <c r="M126" s="2">
        <f>SUMIF(A:A,A126,L:L)</f>
        <v>2663.869070185749</v>
      </c>
      <c r="N126" s="3">
        <f t="shared" si="19"/>
        <v>5.7683893726442094E-2</v>
      </c>
      <c r="O126" s="8">
        <f t="shared" si="20"/>
        <v>17.335861631365628</v>
      </c>
      <c r="P126" s="3">
        <f t="shared" si="21"/>
        <v>5.7683893726442094E-2</v>
      </c>
      <c r="Q126" s="3">
        <f>IF(ISNUMBER(P126),SUMIF(A:A,A126,P:P),"")</f>
        <v>0.97323385088663672</v>
      </c>
      <c r="R126" s="3">
        <f t="shared" si="22"/>
        <v>5.9270332278198959E-2</v>
      </c>
      <c r="S126" s="9">
        <f t="shared" si="23"/>
        <v>16.871847373931864</v>
      </c>
    </row>
    <row r="127" spans="1:19" x14ac:dyDescent="0.25">
      <c r="A127" s="5">
        <v>14</v>
      </c>
      <c r="B127" s="6">
        <v>0.70833333333333337</v>
      </c>
      <c r="C127" s="5" t="s">
        <v>161</v>
      </c>
      <c r="D127" s="5">
        <v>3</v>
      </c>
      <c r="E127" s="5">
        <v>9</v>
      </c>
      <c r="F127" s="5" t="s">
        <v>168</v>
      </c>
      <c r="G127" s="2">
        <v>42.876933333333298</v>
      </c>
      <c r="H127" s="7">
        <f>1+COUNTIFS(A:A,A127,O:O,"&lt;"&amp;O127)</f>
        <v>9</v>
      </c>
      <c r="I127" s="2">
        <f>AVERAGEIF(A:A,A127,G:G)</f>
        <v>50.782773333333296</v>
      </c>
      <c r="J127" s="2">
        <f t="shared" si="16"/>
        <v>-7.9058399999999978</v>
      </c>
      <c r="K127" s="2">
        <f t="shared" si="17"/>
        <v>82.094160000000002</v>
      </c>
      <c r="L127" s="2">
        <f t="shared" si="18"/>
        <v>137.77881369656657</v>
      </c>
      <c r="M127" s="2">
        <f>SUMIF(A:A,A127,L:L)</f>
        <v>2663.869070185749</v>
      </c>
      <c r="N127" s="3">
        <f t="shared" si="19"/>
        <v>5.1721315900469307E-2</v>
      </c>
      <c r="O127" s="8">
        <f t="shared" si="20"/>
        <v>19.334388203199723</v>
      </c>
      <c r="P127" s="3">
        <f t="shared" si="21"/>
        <v>5.1721315900469307E-2</v>
      </c>
      <c r="Q127" s="3">
        <f>IF(ISNUMBER(P127),SUMIF(A:A,A127,P:P),"")</f>
        <v>0.97323385088663672</v>
      </c>
      <c r="R127" s="3">
        <f t="shared" si="22"/>
        <v>5.3143769971985756E-2</v>
      </c>
      <c r="S127" s="9">
        <f t="shared" si="23"/>
        <v>18.816881085537226</v>
      </c>
    </row>
    <row r="128" spans="1:19" x14ac:dyDescent="0.25">
      <c r="A128" s="5">
        <v>14</v>
      </c>
      <c r="B128" s="6">
        <v>0.70833333333333337</v>
      </c>
      <c r="C128" s="5" t="s">
        <v>161</v>
      </c>
      <c r="D128" s="5">
        <v>3</v>
      </c>
      <c r="E128" s="5">
        <v>11</v>
      </c>
      <c r="F128" s="5" t="s">
        <v>170</v>
      </c>
      <c r="G128" s="2">
        <v>31.898066666666701</v>
      </c>
      <c r="H128" s="7">
        <f>1+COUNTIFS(A:A,A128,O:O,"&lt;"&amp;O128)</f>
        <v>10</v>
      </c>
      <c r="I128" s="2">
        <f>AVERAGEIF(A:A,A128,G:G)</f>
        <v>50.782773333333296</v>
      </c>
      <c r="J128" s="2">
        <f t="shared" si="16"/>
        <v>-18.884706666666595</v>
      </c>
      <c r="K128" s="2">
        <f t="shared" si="17"/>
        <v>71.115293333333398</v>
      </c>
      <c r="L128" s="2">
        <f t="shared" si="18"/>
        <v>71.301516751068974</v>
      </c>
      <c r="M128" s="2">
        <f>SUMIF(A:A,A128,L:L)</f>
        <v>2663.869070185749</v>
      </c>
      <c r="N128" s="3">
        <f t="shared" si="19"/>
        <v>2.6766149113363589E-2</v>
      </c>
      <c r="O128" s="8">
        <f t="shared" si="20"/>
        <v>37.360622768881164</v>
      </c>
      <c r="P128" s="3" t="str">
        <f t="shared" si="21"/>
        <v/>
      </c>
      <c r="Q128" s="3" t="str">
        <f>IF(ISNUMBER(P128),SUMIF(A:A,A128,P:P),"")</f>
        <v/>
      </c>
      <c r="R128" s="3" t="str">
        <f t="shared" si="22"/>
        <v/>
      </c>
      <c r="S128" s="9" t="str">
        <f t="shared" si="23"/>
        <v/>
      </c>
    </row>
    <row r="129" spans="1:19" x14ac:dyDescent="0.25">
      <c r="A129" s="5">
        <v>15</v>
      </c>
      <c r="B129" s="6">
        <v>0.71180555555555547</v>
      </c>
      <c r="C129" s="5" t="s">
        <v>104</v>
      </c>
      <c r="D129" s="5">
        <v>6</v>
      </c>
      <c r="E129" s="5">
        <v>4</v>
      </c>
      <c r="F129" s="5" t="s">
        <v>174</v>
      </c>
      <c r="G129" s="2">
        <v>69.764733333333396</v>
      </c>
      <c r="H129" s="7">
        <f>1+COUNTIFS(A:A,A129,O:O,"&lt;"&amp;O129)</f>
        <v>1</v>
      </c>
      <c r="I129" s="2">
        <f>AVERAGEIF(A:A,A129,G:G)</f>
        <v>51.382724999999986</v>
      </c>
      <c r="J129" s="2">
        <f t="shared" si="16"/>
        <v>18.38200833333341</v>
      </c>
      <c r="K129" s="2">
        <f t="shared" si="17"/>
        <v>108.3820083333334</v>
      </c>
      <c r="L129" s="2">
        <f t="shared" si="18"/>
        <v>667.08701855012066</v>
      </c>
      <c r="M129" s="2">
        <f>SUMIF(A:A,A129,L:L)</f>
        <v>3275.1692853523496</v>
      </c>
      <c r="N129" s="3">
        <f t="shared" si="19"/>
        <v>0.20368016442189921</v>
      </c>
      <c r="O129" s="8">
        <f t="shared" si="20"/>
        <v>4.9096582518885787</v>
      </c>
      <c r="P129" s="3">
        <f t="shared" si="21"/>
        <v>0.20368016442189921</v>
      </c>
      <c r="Q129" s="3">
        <f>IF(ISNUMBER(P129),SUMIF(A:A,A129,P:P),"")</f>
        <v>0.94891530846942107</v>
      </c>
      <c r="R129" s="3">
        <f t="shared" si="22"/>
        <v>0.21464525085007921</v>
      </c>
      <c r="S129" s="9">
        <f t="shared" si="23"/>
        <v>4.65884987457029</v>
      </c>
    </row>
    <row r="130" spans="1:19" x14ac:dyDescent="0.25">
      <c r="A130" s="5">
        <v>15</v>
      </c>
      <c r="B130" s="6">
        <v>0.71180555555555547</v>
      </c>
      <c r="C130" s="5" t="s">
        <v>104</v>
      </c>
      <c r="D130" s="5">
        <v>6</v>
      </c>
      <c r="E130" s="5">
        <v>9</v>
      </c>
      <c r="F130" s="5" t="s">
        <v>178</v>
      </c>
      <c r="G130" s="2">
        <v>64.401499999999999</v>
      </c>
      <c r="H130" s="7">
        <f>1+COUNTIFS(A:A,A130,O:O,"&lt;"&amp;O130)</f>
        <v>2</v>
      </c>
      <c r="I130" s="2">
        <f>AVERAGEIF(A:A,A130,G:G)</f>
        <v>51.382724999999986</v>
      </c>
      <c r="J130" s="2">
        <f t="shared" si="16"/>
        <v>13.018775000000012</v>
      </c>
      <c r="K130" s="2">
        <f t="shared" si="17"/>
        <v>103.01877500000001</v>
      </c>
      <c r="L130" s="2">
        <f t="shared" si="18"/>
        <v>483.53635336566464</v>
      </c>
      <c r="M130" s="2">
        <f>SUMIF(A:A,A130,L:L)</f>
        <v>3275.1692853523496</v>
      </c>
      <c r="N130" s="3">
        <f t="shared" si="19"/>
        <v>0.14763705666397173</v>
      </c>
      <c r="O130" s="8">
        <f t="shared" si="20"/>
        <v>6.7733672195595371</v>
      </c>
      <c r="P130" s="3">
        <f t="shared" si="21"/>
        <v>0.14763705666397173</v>
      </c>
      <c r="Q130" s="3">
        <f>IF(ISNUMBER(P130),SUMIF(A:A,A130,P:P),"")</f>
        <v>0.94891530846942107</v>
      </c>
      <c r="R130" s="3">
        <f t="shared" si="22"/>
        <v>0.15558507207783059</v>
      </c>
      <c r="S130" s="9">
        <f t="shared" si="23"/>
        <v>6.4273518445250026</v>
      </c>
    </row>
    <row r="131" spans="1:19" x14ac:dyDescent="0.25">
      <c r="A131" s="5">
        <v>15</v>
      </c>
      <c r="B131" s="6">
        <v>0.71180555555555547</v>
      </c>
      <c r="C131" s="5" t="s">
        <v>104</v>
      </c>
      <c r="D131" s="5">
        <v>6</v>
      </c>
      <c r="E131" s="5">
        <v>3</v>
      </c>
      <c r="F131" s="5" t="s">
        <v>173</v>
      </c>
      <c r="G131" s="2">
        <v>62.810733333333403</v>
      </c>
      <c r="H131" s="7">
        <f>1+COUNTIFS(A:A,A131,O:O,"&lt;"&amp;O131)</f>
        <v>3</v>
      </c>
      <c r="I131" s="2">
        <f>AVERAGEIF(A:A,A131,G:G)</f>
        <v>51.382724999999986</v>
      </c>
      <c r="J131" s="2">
        <f t="shared" si="16"/>
        <v>11.428008333333416</v>
      </c>
      <c r="K131" s="2">
        <f t="shared" si="17"/>
        <v>101.42800833333342</v>
      </c>
      <c r="L131" s="2">
        <f t="shared" si="18"/>
        <v>439.51880347569335</v>
      </c>
      <c r="M131" s="2">
        <f>SUMIF(A:A,A131,L:L)</f>
        <v>3275.1692853523496</v>
      </c>
      <c r="N131" s="3">
        <f t="shared" si="19"/>
        <v>0.13419727811975038</v>
      </c>
      <c r="O131" s="8">
        <f t="shared" si="20"/>
        <v>7.4517159663078578</v>
      </c>
      <c r="P131" s="3">
        <f t="shared" si="21"/>
        <v>0.13419727811975038</v>
      </c>
      <c r="Q131" s="3">
        <f>IF(ISNUMBER(P131),SUMIF(A:A,A131,P:P),"")</f>
        <v>0.94891530846942107</v>
      </c>
      <c r="R131" s="3">
        <f t="shared" si="22"/>
        <v>0.14142176537989207</v>
      </c>
      <c r="S131" s="9">
        <f t="shared" si="23"/>
        <v>7.0710473547955308</v>
      </c>
    </row>
    <row r="132" spans="1:19" x14ac:dyDescent="0.25">
      <c r="A132" s="5">
        <v>15</v>
      </c>
      <c r="B132" s="6">
        <v>0.71180555555555547</v>
      </c>
      <c r="C132" s="5" t="s">
        <v>104</v>
      </c>
      <c r="D132" s="5">
        <v>6</v>
      </c>
      <c r="E132" s="5">
        <v>5</v>
      </c>
      <c r="F132" s="5" t="s">
        <v>175</v>
      </c>
      <c r="G132" s="2">
        <v>61.879966666666697</v>
      </c>
      <c r="H132" s="7">
        <f>1+COUNTIFS(A:A,A132,O:O,"&lt;"&amp;O132)</f>
        <v>4</v>
      </c>
      <c r="I132" s="2">
        <f>AVERAGEIF(A:A,A132,G:G)</f>
        <v>51.382724999999986</v>
      </c>
      <c r="J132" s="2">
        <f t="shared" si="16"/>
        <v>10.49724166666671</v>
      </c>
      <c r="K132" s="2">
        <f t="shared" si="17"/>
        <v>100.49724166666671</v>
      </c>
      <c r="L132" s="2">
        <f t="shared" si="18"/>
        <v>415.64623423757951</v>
      </c>
      <c r="M132" s="2">
        <f>SUMIF(A:A,A132,L:L)</f>
        <v>3275.1692853523496</v>
      </c>
      <c r="N132" s="3">
        <f t="shared" si="19"/>
        <v>0.12690832076878841</v>
      </c>
      <c r="O132" s="8">
        <f t="shared" si="20"/>
        <v>7.8797039779753986</v>
      </c>
      <c r="P132" s="3">
        <f t="shared" si="21"/>
        <v>0.12690832076878841</v>
      </c>
      <c r="Q132" s="3">
        <f>IF(ISNUMBER(P132),SUMIF(A:A,A132,P:P),"")</f>
        <v>0.94891530846942107</v>
      </c>
      <c r="R132" s="3">
        <f t="shared" si="22"/>
        <v>0.13374040827045847</v>
      </c>
      <c r="S132" s="9">
        <f t="shared" si="23"/>
        <v>7.4771717309082506</v>
      </c>
    </row>
    <row r="133" spans="1:19" x14ac:dyDescent="0.25">
      <c r="A133" s="5">
        <v>15</v>
      </c>
      <c r="B133" s="6">
        <v>0.71180555555555547</v>
      </c>
      <c r="C133" s="5" t="s">
        <v>104</v>
      </c>
      <c r="D133" s="5">
        <v>6</v>
      </c>
      <c r="E133" s="5">
        <v>7</v>
      </c>
      <c r="F133" s="5" t="s">
        <v>40</v>
      </c>
      <c r="G133" s="2">
        <v>55.017066666666601</v>
      </c>
      <c r="H133" s="7">
        <f>1+COUNTIFS(A:A,A133,O:O,"&lt;"&amp;O133)</f>
        <v>5</v>
      </c>
      <c r="I133" s="2">
        <f>AVERAGEIF(A:A,A133,G:G)</f>
        <v>51.382724999999986</v>
      </c>
      <c r="J133" s="2">
        <f t="shared" si="16"/>
        <v>3.6343416666666144</v>
      </c>
      <c r="K133" s="2">
        <f t="shared" si="17"/>
        <v>93.634341666666614</v>
      </c>
      <c r="L133" s="2">
        <f t="shared" si="18"/>
        <v>275.35481434175381</v>
      </c>
      <c r="M133" s="2">
        <f>SUMIF(A:A,A133,L:L)</f>
        <v>3275.1692853523496</v>
      </c>
      <c r="N133" s="3">
        <f t="shared" si="19"/>
        <v>8.4073460133261654E-2</v>
      </c>
      <c r="O133" s="8">
        <f t="shared" si="20"/>
        <v>11.894359984886288</v>
      </c>
      <c r="P133" s="3">
        <f t="shared" si="21"/>
        <v>8.4073460133261654E-2</v>
      </c>
      <c r="Q133" s="3">
        <f>IF(ISNUMBER(P133),SUMIF(A:A,A133,P:P),"")</f>
        <v>0.94891530846942107</v>
      </c>
      <c r="R133" s="3">
        <f t="shared" si="22"/>
        <v>8.8599540320273937E-2</v>
      </c>
      <c r="S133" s="9">
        <f t="shared" si="23"/>
        <v>11.28674027410471</v>
      </c>
    </row>
    <row r="134" spans="1:19" x14ac:dyDescent="0.25">
      <c r="A134" s="5">
        <v>15</v>
      </c>
      <c r="B134" s="6">
        <v>0.71180555555555547</v>
      </c>
      <c r="C134" s="5" t="s">
        <v>104</v>
      </c>
      <c r="D134" s="5">
        <v>6</v>
      </c>
      <c r="E134" s="5">
        <v>1</v>
      </c>
      <c r="F134" s="5" t="s">
        <v>38</v>
      </c>
      <c r="G134" s="2">
        <v>47.295866666666605</v>
      </c>
      <c r="H134" s="7">
        <f>1+COUNTIFS(A:A,A134,O:O,"&lt;"&amp;O134)</f>
        <v>6</v>
      </c>
      <c r="I134" s="2">
        <f>AVERAGEIF(A:A,A134,G:G)</f>
        <v>51.382724999999986</v>
      </c>
      <c r="J134" s="2">
        <f t="shared" si="16"/>
        <v>-4.0868583333333817</v>
      </c>
      <c r="K134" s="2">
        <f t="shared" si="17"/>
        <v>85.913141666666618</v>
      </c>
      <c r="L134" s="2">
        <f t="shared" si="18"/>
        <v>173.25915857143752</v>
      </c>
      <c r="M134" s="2">
        <f>SUMIF(A:A,A134,L:L)</f>
        <v>3275.1692853523496</v>
      </c>
      <c r="N134" s="3">
        <f t="shared" si="19"/>
        <v>5.2900825415745784E-2</v>
      </c>
      <c r="O134" s="8">
        <f t="shared" si="20"/>
        <v>18.903296728189666</v>
      </c>
      <c r="P134" s="3">
        <f t="shared" si="21"/>
        <v>5.2900825415745784E-2</v>
      </c>
      <c r="Q134" s="3">
        <f>IF(ISNUMBER(P134),SUMIF(A:A,A134,P:P),"")</f>
        <v>0.94891530846942107</v>
      </c>
      <c r="R134" s="3">
        <f t="shared" si="22"/>
        <v>5.5748732203586865E-2</v>
      </c>
      <c r="S134" s="9">
        <f t="shared" si="23"/>
        <v>17.937627645919097</v>
      </c>
    </row>
    <row r="135" spans="1:19" x14ac:dyDescent="0.25">
      <c r="A135" s="5">
        <v>15</v>
      </c>
      <c r="B135" s="6">
        <v>0.71180555555555547</v>
      </c>
      <c r="C135" s="5" t="s">
        <v>104</v>
      </c>
      <c r="D135" s="5">
        <v>6</v>
      </c>
      <c r="E135" s="5">
        <v>2</v>
      </c>
      <c r="F135" s="5" t="s">
        <v>172</v>
      </c>
      <c r="G135" s="2">
        <v>47.086800000000004</v>
      </c>
      <c r="H135" s="7">
        <f>1+COUNTIFS(A:A,A135,O:O,"&lt;"&amp;O135)</f>
        <v>7</v>
      </c>
      <c r="I135" s="2">
        <f>AVERAGEIF(A:A,A135,G:G)</f>
        <v>51.382724999999986</v>
      </c>
      <c r="J135" s="2">
        <f t="shared" si="16"/>
        <v>-4.2959249999999827</v>
      </c>
      <c r="K135" s="2">
        <f t="shared" si="17"/>
        <v>85.704075000000017</v>
      </c>
      <c r="L135" s="2">
        <f t="shared" si="18"/>
        <v>171.09937019948623</v>
      </c>
      <c r="M135" s="2">
        <f>SUMIF(A:A,A135,L:L)</f>
        <v>3275.1692853523496</v>
      </c>
      <c r="N135" s="3">
        <f t="shared" si="19"/>
        <v>5.2241382137008838E-2</v>
      </c>
      <c r="O135" s="8">
        <f t="shared" si="20"/>
        <v>19.1419131556931</v>
      </c>
      <c r="P135" s="3">
        <f t="shared" si="21"/>
        <v>5.2241382137008838E-2</v>
      </c>
      <c r="Q135" s="3">
        <f>IF(ISNUMBER(P135),SUMIF(A:A,A135,P:P),"")</f>
        <v>0.94891530846942107</v>
      </c>
      <c r="R135" s="3">
        <f t="shared" si="22"/>
        <v>5.5053787909980084E-2</v>
      </c>
      <c r="S135" s="9">
        <f t="shared" si="23"/>
        <v>18.164054426829388</v>
      </c>
    </row>
    <row r="136" spans="1:19" x14ac:dyDescent="0.25">
      <c r="A136" s="5">
        <v>15</v>
      </c>
      <c r="B136" s="6">
        <v>0.71180555555555547</v>
      </c>
      <c r="C136" s="5" t="s">
        <v>104</v>
      </c>
      <c r="D136" s="5">
        <v>6</v>
      </c>
      <c r="E136" s="5">
        <v>12</v>
      </c>
      <c r="F136" s="5" t="s">
        <v>41</v>
      </c>
      <c r="G136" s="2">
        <v>46.334133333333298</v>
      </c>
      <c r="H136" s="7">
        <f>1+COUNTIFS(A:A,A136,O:O,"&lt;"&amp;O136)</f>
        <v>8</v>
      </c>
      <c r="I136" s="2">
        <f>AVERAGEIF(A:A,A136,G:G)</f>
        <v>51.382724999999986</v>
      </c>
      <c r="J136" s="2">
        <f t="shared" si="16"/>
        <v>-5.0485916666666881</v>
      </c>
      <c r="K136" s="2">
        <f t="shared" si="17"/>
        <v>84.951408333333319</v>
      </c>
      <c r="L136" s="2">
        <f t="shared" si="18"/>
        <v>163.54439785680086</v>
      </c>
      <c r="M136" s="2">
        <f>SUMIF(A:A,A136,L:L)</f>
        <v>3275.1692853523496</v>
      </c>
      <c r="N136" s="3">
        <f t="shared" si="19"/>
        <v>4.9934639588929346E-2</v>
      </c>
      <c r="O136" s="8">
        <f t="shared" si="20"/>
        <v>20.026178385028395</v>
      </c>
      <c r="P136" s="3">
        <f t="shared" si="21"/>
        <v>4.9934639588929346E-2</v>
      </c>
      <c r="Q136" s="3">
        <f>IF(ISNUMBER(P136),SUMIF(A:A,A136,P:P),"")</f>
        <v>0.94891530846942107</v>
      </c>
      <c r="R136" s="3">
        <f t="shared" si="22"/>
        <v>5.2622862275741748E-2</v>
      </c>
      <c r="S136" s="9">
        <f t="shared" si="23"/>
        <v>19.003147239692872</v>
      </c>
    </row>
    <row r="137" spans="1:19" x14ac:dyDescent="0.25">
      <c r="A137" s="5">
        <v>15</v>
      </c>
      <c r="B137" s="6">
        <v>0.71180555555555547</v>
      </c>
      <c r="C137" s="5" t="s">
        <v>104</v>
      </c>
      <c r="D137" s="5">
        <v>6</v>
      </c>
      <c r="E137" s="5">
        <v>6</v>
      </c>
      <c r="F137" s="5" t="s">
        <v>176</v>
      </c>
      <c r="G137" s="2">
        <v>45.995833333333302</v>
      </c>
      <c r="H137" s="7">
        <f>1+COUNTIFS(A:A,A137,O:O,"&lt;"&amp;O137)</f>
        <v>9</v>
      </c>
      <c r="I137" s="2">
        <f>AVERAGEIF(A:A,A137,G:G)</f>
        <v>51.382724999999986</v>
      </c>
      <c r="J137" s="2">
        <f t="shared" si="16"/>
        <v>-5.3868916666666848</v>
      </c>
      <c r="K137" s="2">
        <f t="shared" si="17"/>
        <v>84.613108333333315</v>
      </c>
      <c r="L137" s="2">
        <f t="shared" si="18"/>
        <v>160.25823773465021</v>
      </c>
      <c r="M137" s="2">
        <f>SUMIF(A:A,A137,L:L)</f>
        <v>3275.1692853523496</v>
      </c>
      <c r="N137" s="3">
        <f t="shared" si="19"/>
        <v>4.8931283781689865E-2</v>
      </c>
      <c r="O137" s="8">
        <f t="shared" si="20"/>
        <v>20.436823290015557</v>
      </c>
      <c r="P137" s="3">
        <f t="shared" si="21"/>
        <v>4.8931283781689865E-2</v>
      </c>
      <c r="Q137" s="3">
        <f>IF(ISNUMBER(P137),SUMIF(A:A,A137,P:P),"")</f>
        <v>0.94891530846942107</v>
      </c>
      <c r="R137" s="3">
        <f t="shared" si="22"/>
        <v>5.156549098213508E-2</v>
      </c>
      <c r="S137" s="9">
        <f t="shared" si="23"/>
        <v>19.392814476380163</v>
      </c>
    </row>
    <row r="138" spans="1:19" x14ac:dyDescent="0.25">
      <c r="A138" s="5">
        <v>15</v>
      </c>
      <c r="B138" s="6">
        <v>0.71180555555555547</v>
      </c>
      <c r="C138" s="5" t="s">
        <v>104</v>
      </c>
      <c r="D138" s="5">
        <v>6</v>
      </c>
      <c r="E138" s="5">
        <v>8</v>
      </c>
      <c r="F138" s="5" t="s">
        <v>177</v>
      </c>
      <c r="G138" s="2">
        <v>45.817633333333305</v>
      </c>
      <c r="H138" s="7">
        <f>1+COUNTIFS(A:A,A138,O:O,"&lt;"&amp;O138)</f>
        <v>10</v>
      </c>
      <c r="I138" s="2">
        <f>AVERAGEIF(A:A,A138,G:G)</f>
        <v>51.382724999999986</v>
      </c>
      <c r="J138" s="2">
        <f t="shared" si="16"/>
        <v>-5.5650916666666816</v>
      </c>
      <c r="K138" s="2">
        <f t="shared" si="17"/>
        <v>84.434908333333311</v>
      </c>
      <c r="L138" s="2">
        <f t="shared" si="18"/>
        <v>158.55388436651143</v>
      </c>
      <c r="M138" s="2">
        <f>SUMIF(A:A,A138,L:L)</f>
        <v>3275.1692853523496</v>
      </c>
      <c r="N138" s="3">
        <f t="shared" si="19"/>
        <v>4.8410897438375879E-2</v>
      </c>
      <c r="O138" s="8">
        <f t="shared" si="20"/>
        <v>20.656506136308234</v>
      </c>
      <c r="P138" s="3">
        <f t="shared" si="21"/>
        <v>4.8410897438375879E-2</v>
      </c>
      <c r="Q138" s="3">
        <f>IF(ISNUMBER(P138),SUMIF(A:A,A138,P:P),"")</f>
        <v>0.94891530846942107</v>
      </c>
      <c r="R138" s="3">
        <f t="shared" si="22"/>
        <v>5.1017089730021913E-2</v>
      </c>
      <c r="S138" s="9">
        <f t="shared" si="23"/>
        <v>19.60127489223542</v>
      </c>
    </row>
    <row r="139" spans="1:19" x14ac:dyDescent="0.25">
      <c r="A139" s="5">
        <v>15</v>
      </c>
      <c r="B139" s="6">
        <v>0.71180555555555547</v>
      </c>
      <c r="C139" s="5" t="s">
        <v>104</v>
      </c>
      <c r="D139" s="5">
        <v>6</v>
      </c>
      <c r="E139" s="5">
        <v>11</v>
      </c>
      <c r="F139" s="5" t="s">
        <v>180</v>
      </c>
      <c r="G139" s="2">
        <v>36.589233333333297</v>
      </c>
      <c r="H139" s="7">
        <f>1+COUNTIFS(A:A,A139,O:O,"&lt;"&amp;O139)</f>
        <v>11</v>
      </c>
      <c r="I139" s="2">
        <f>AVERAGEIF(A:A,A139,G:G)</f>
        <v>51.382724999999986</v>
      </c>
      <c r="J139" s="2">
        <f t="shared" si="16"/>
        <v>-14.793491666666689</v>
      </c>
      <c r="K139" s="2">
        <f t="shared" si="17"/>
        <v>75.206508333333318</v>
      </c>
      <c r="L139" s="2">
        <f t="shared" si="18"/>
        <v>91.139427110731404</v>
      </c>
      <c r="M139" s="2">
        <f>SUMIF(A:A,A139,L:L)</f>
        <v>3275.1692853523496</v>
      </c>
      <c r="N139" s="3">
        <f t="shared" si="19"/>
        <v>2.7827394302437237E-2</v>
      </c>
      <c r="O139" s="8">
        <f t="shared" si="20"/>
        <v>35.935811636967244</v>
      </c>
      <c r="P139" s="3" t="str">
        <f t="shared" si="21"/>
        <v/>
      </c>
      <c r="Q139" s="3" t="str">
        <f>IF(ISNUMBER(P139),SUMIF(A:A,A139,P:P),"")</f>
        <v/>
      </c>
      <c r="R139" s="3" t="str">
        <f t="shared" si="22"/>
        <v/>
      </c>
      <c r="S139" s="9" t="str">
        <f t="shared" si="23"/>
        <v/>
      </c>
    </row>
    <row r="140" spans="1:19" x14ac:dyDescent="0.25">
      <c r="A140" s="5">
        <v>15</v>
      </c>
      <c r="B140" s="6">
        <v>0.71180555555555547</v>
      </c>
      <c r="C140" s="5" t="s">
        <v>104</v>
      </c>
      <c r="D140" s="5">
        <v>6</v>
      </c>
      <c r="E140" s="5">
        <v>10</v>
      </c>
      <c r="F140" s="5" t="s">
        <v>179</v>
      </c>
      <c r="G140" s="2">
        <v>33.599200000000003</v>
      </c>
      <c r="H140" s="7">
        <f>1+COUNTIFS(A:A,A140,O:O,"&lt;"&amp;O140)</f>
        <v>12</v>
      </c>
      <c r="I140" s="2">
        <f>AVERAGEIF(A:A,A140,G:G)</f>
        <v>51.382724999999986</v>
      </c>
      <c r="J140" s="2">
        <f t="shared" si="16"/>
        <v>-17.783524999999983</v>
      </c>
      <c r="K140" s="2">
        <f t="shared" si="17"/>
        <v>72.216475000000017</v>
      </c>
      <c r="L140" s="2">
        <f t="shared" si="18"/>
        <v>76.171585541919669</v>
      </c>
      <c r="M140" s="2">
        <f>SUMIF(A:A,A140,L:L)</f>
        <v>3275.1692853523496</v>
      </c>
      <c r="N140" s="3">
        <f t="shared" si="19"/>
        <v>2.3257297228141589E-2</v>
      </c>
      <c r="O140" s="8">
        <f t="shared" si="20"/>
        <v>42.99725760007869</v>
      </c>
      <c r="P140" s="3" t="str">
        <f t="shared" si="21"/>
        <v/>
      </c>
      <c r="Q140" s="3" t="str">
        <f>IF(ISNUMBER(P140),SUMIF(A:A,A140,P:P),"")</f>
        <v/>
      </c>
      <c r="R140" s="3" t="str">
        <f t="shared" si="22"/>
        <v/>
      </c>
      <c r="S140" s="9" t="str">
        <f t="shared" si="23"/>
        <v/>
      </c>
    </row>
    <row r="141" spans="1:19" x14ac:dyDescent="0.25">
      <c r="A141" s="5">
        <v>16</v>
      </c>
      <c r="B141" s="6">
        <v>0.71875</v>
      </c>
      <c r="C141" s="5" t="s">
        <v>72</v>
      </c>
      <c r="D141" s="5">
        <v>7</v>
      </c>
      <c r="E141" s="5">
        <v>1</v>
      </c>
      <c r="F141" s="5" t="s">
        <v>181</v>
      </c>
      <c r="G141" s="2">
        <v>67.578933333333296</v>
      </c>
      <c r="H141" s="7">
        <f>1+COUNTIFS(A:A,A141,O:O,"&lt;"&amp;O141)</f>
        <v>1</v>
      </c>
      <c r="I141" s="2">
        <f>AVERAGEIF(A:A,A141,G:G)</f>
        <v>52.158223809523783</v>
      </c>
      <c r="J141" s="2">
        <f t="shared" si="16"/>
        <v>15.420709523809514</v>
      </c>
      <c r="K141" s="2">
        <f t="shared" si="17"/>
        <v>105.42070952380951</v>
      </c>
      <c r="L141" s="2">
        <f t="shared" si="18"/>
        <v>558.49327174596544</v>
      </c>
      <c r="M141" s="2">
        <f>SUMIF(A:A,A141,L:L)</f>
        <v>1925.7387842409289</v>
      </c>
      <c r="N141" s="3">
        <f t="shared" si="19"/>
        <v>0.29001507178249386</v>
      </c>
      <c r="O141" s="8">
        <f t="shared" si="20"/>
        <v>3.448096658748764</v>
      </c>
      <c r="P141" s="3">
        <f t="shared" si="21"/>
        <v>0.29001507178249386</v>
      </c>
      <c r="Q141" s="3">
        <f>IF(ISNUMBER(P141),SUMIF(A:A,A141,P:P),"")</f>
        <v>0.95643461585910228</v>
      </c>
      <c r="R141" s="3">
        <f t="shared" si="22"/>
        <v>0.30322519383302793</v>
      </c>
      <c r="S141" s="9">
        <f t="shared" si="23"/>
        <v>3.2978790032554275</v>
      </c>
    </row>
    <row r="142" spans="1:19" x14ac:dyDescent="0.25">
      <c r="A142" s="5">
        <v>16</v>
      </c>
      <c r="B142" s="6">
        <v>0.71875</v>
      </c>
      <c r="C142" s="5" t="s">
        <v>72</v>
      </c>
      <c r="D142" s="5">
        <v>7</v>
      </c>
      <c r="E142" s="5">
        <v>4</v>
      </c>
      <c r="F142" s="5" t="s">
        <v>184</v>
      </c>
      <c r="G142" s="2">
        <v>67.303366666666591</v>
      </c>
      <c r="H142" s="7">
        <f>1+COUNTIFS(A:A,A142,O:O,"&lt;"&amp;O142)</f>
        <v>2</v>
      </c>
      <c r="I142" s="2">
        <f>AVERAGEIF(A:A,A142,G:G)</f>
        <v>52.158223809523783</v>
      </c>
      <c r="J142" s="2">
        <f t="shared" si="16"/>
        <v>15.145142857142808</v>
      </c>
      <c r="K142" s="2">
        <f t="shared" si="17"/>
        <v>105.14514285714282</v>
      </c>
      <c r="L142" s="2">
        <f t="shared" si="18"/>
        <v>549.33506353130031</v>
      </c>
      <c r="M142" s="2">
        <f>SUMIF(A:A,A142,L:L)</f>
        <v>1925.7387842409289</v>
      </c>
      <c r="N142" s="3">
        <f t="shared" si="19"/>
        <v>0.28525938617777408</v>
      </c>
      <c r="O142" s="8">
        <f t="shared" si="20"/>
        <v>3.5055814057483756</v>
      </c>
      <c r="P142" s="3">
        <f t="shared" si="21"/>
        <v>0.28525938617777408</v>
      </c>
      <c r="Q142" s="3">
        <f>IF(ISNUMBER(P142),SUMIF(A:A,A142,P:P),"")</f>
        <v>0.95643461585910228</v>
      </c>
      <c r="R142" s="3">
        <f t="shared" si="22"/>
        <v>0.29825288780618253</v>
      </c>
      <c r="S142" s="9">
        <f t="shared" si="23"/>
        <v>3.3528594051697591</v>
      </c>
    </row>
    <row r="143" spans="1:19" x14ac:dyDescent="0.25">
      <c r="A143" s="5">
        <v>16</v>
      </c>
      <c r="B143" s="6">
        <v>0.71875</v>
      </c>
      <c r="C143" s="5" t="s">
        <v>72</v>
      </c>
      <c r="D143" s="5">
        <v>7</v>
      </c>
      <c r="E143" s="5">
        <v>2</v>
      </c>
      <c r="F143" s="5" t="s">
        <v>182</v>
      </c>
      <c r="G143" s="2">
        <v>53.566599999999994</v>
      </c>
      <c r="H143" s="7">
        <f>1+COUNTIFS(A:A,A143,O:O,"&lt;"&amp;O143)</f>
        <v>3</v>
      </c>
      <c r="I143" s="2">
        <f>AVERAGEIF(A:A,A143,G:G)</f>
        <v>52.158223809523783</v>
      </c>
      <c r="J143" s="2">
        <f t="shared" si="16"/>
        <v>1.4083761904762113</v>
      </c>
      <c r="K143" s="2">
        <f t="shared" si="17"/>
        <v>91.408376190476218</v>
      </c>
      <c r="L143" s="2">
        <f t="shared" si="18"/>
        <v>240.92906918322115</v>
      </c>
      <c r="M143" s="2">
        <f>SUMIF(A:A,A143,L:L)</f>
        <v>1925.7387842409289</v>
      </c>
      <c r="N143" s="3">
        <f t="shared" si="19"/>
        <v>0.12510994282030233</v>
      </c>
      <c r="O143" s="8">
        <f t="shared" si="20"/>
        <v>7.9929698428231086</v>
      </c>
      <c r="P143" s="3">
        <f t="shared" si="21"/>
        <v>0.12510994282030233</v>
      </c>
      <c r="Q143" s="3">
        <f>IF(ISNUMBER(P143),SUMIF(A:A,A143,P:P),"")</f>
        <v>0.95643461585910228</v>
      </c>
      <c r="R143" s="3">
        <f t="shared" si="22"/>
        <v>0.13080867290434098</v>
      </c>
      <c r="S143" s="9">
        <f t="shared" si="23"/>
        <v>7.6447530411939093</v>
      </c>
    </row>
    <row r="144" spans="1:19" x14ac:dyDescent="0.25">
      <c r="A144" s="5">
        <v>16</v>
      </c>
      <c r="B144" s="6">
        <v>0.71875</v>
      </c>
      <c r="C144" s="5" t="s">
        <v>72</v>
      </c>
      <c r="D144" s="5">
        <v>7</v>
      </c>
      <c r="E144" s="5">
        <v>5</v>
      </c>
      <c r="F144" s="5" t="s">
        <v>185</v>
      </c>
      <c r="G144" s="2">
        <v>49.629166666666706</v>
      </c>
      <c r="H144" s="7">
        <f>1+COUNTIFS(A:A,A144,O:O,"&lt;"&amp;O144)</f>
        <v>4</v>
      </c>
      <c r="I144" s="2">
        <f>AVERAGEIF(A:A,A144,G:G)</f>
        <v>52.158223809523783</v>
      </c>
      <c r="J144" s="2">
        <f t="shared" si="16"/>
        <v>-2.5290571428570772</v>
      </c>
      <c r="K144" s="2">
        <f t="shared" si="17"/>
        <v>87.470942857142916</v>
      </c>
      <c r="L144" s="2">
        <f t="shared" si="18"/>
        <v>190.23431923041494</v>
      </c>
      <c r="M144" s="2">
        <f>SUMIF(A:A,A144,L:L)</f>
        <v>1925.7387842409289</v>
      </c>
      <c r="N144" s="3">
        <f t="shared" si="19"/>
        <v>9.8785110829763892E-2</v>
      </c>
      <c r="O144" s="8">
        <f t="shared" si="20"/>
        <v>10.122983024469114</v>
      </c>
      <c r="P144" s="3">
        <f t="shared" si="21"/>
        <v>9.8785110829763892E-2</v>
      </c>
      <c r="Q144" s="3">
        <f>IF(ISNUMBER(P144),SUMIF(A:A,A144,P:P),"")</f>
        <v>0.95643461585910228</v>
      </c>
      <c r="R144" s="3">
        <f t="shared" si="22"/>
        <v>0.10328475066853549</v>
      </c>
      <c r="S144" s="9">
        <f t="shared" si="23"/>
        <v>9.6819713803563303</v>
      </c>
    </row>
    <row r="145" spans="1:19" x14ac:dyDescent="0.25">
      <c r="A145" s="5">
        <v>16</v>
      </c>
      <c r="B145" s="6">
        <v>0.71875</v>
      </c>
      <c r="C145" s="5" t="s">
        <v>72</v>
      </c>
      <c r="D145" s="5">
        <v>7</v>
      </c>
      <c r="E145" s="5">
        <v>6</v>
      </c>
      <c r="F145" s="5" t="s">
        <v>186</v>
      </c>
      <c r="G145" s="2">
        <v>48.715233333333302</v>
      </c>
      <c r="H145" s="7">
        <f>1+COUNTIFS(A:A,A145,O:O,"&lt;"&amp;O145)</f>
        <v>5</v>
      </c>
      <c r="I145" s="2">
        <f>AVERAGEIF(A:A,A145,G:G)</f>
        <v>52.158223809523783</v>
      </c>
      <c r="J145" s="2">
        <f t="shared" si="16"/>
        <v>-3.4429904761904808</v>
      </c>
      <c r="K145" s="2">
        <f t="shared" si="17"/>
        <v>86.557009523809512</v>
      </c>
      <c r="L145" s="2">
        <f t="shared" si="18"/>
        <v>180.08348905320312</v>
      </c>
      <c r="M145" s="2">
        <f>SUMIF(A:A,A145,L:L)</f>
        <v>1925.7387842409289</v>
      </c>
      <c r="N145" s="3">
        <f t="shared" si="19"/>
        <v>9.3513975273747663E-2</v>
      </c>
      <c r="O145" s="8">
        <f t="shared" si="20"/>
        <v>10.693588814641394</v>
      </c>
      <c r="P145" s="3">
        <f t="shared" si="21"/>
        <v>9.3513975273747663E-2</v>
      </c>
      <c r="Q145" s="3">
        <f>IF(ISNUMBER(P145),SUMIF(A:A,A145,P:P),"")</f>
        <v>0.95643461585910228</v>
      </c>
      <c r="R145" s="3">
        <f t="shared" si="22"/>
        <v>9.777351605969449E-2</v>
      </c>
      <c r="S145" s="9">
        <f t="shared" si="23"/>
        <v>10.227718510086735</v>
      </c>
    </row>
    <row r="146" spans="1:19" x14ac:dyDescent="0.25">
      <c r="A146" s="5">
        <v>16</v>
      </c>
      <c r="B146" s="6">
        <v>0.71875</v>
      </c>
      <c r="C146" s="5" t="s">
        <v>72</v>
      </c>
      <c r="D146" s="5">
        <v>7</v>
      </c>
      <c r="E146" s="5">
        <v>3</v>
      </c>
      <c r="F146" s="5" t="s">
        <v>183</v>
      </c>
      <c r="G146" s="2">
        <v>42.329833333333298</v>
      </c>
      <c r="H146" s="7">
        <f>1+COUNTIFS(A:A,A146,O:O,"&lt;"&amp;O146)</f>
        <v>6</v>
      </c>
      <c r="I146" s="2">
        <f>AVERAGEIF(A:A,A146,G:G)</f>
        <v>52.158223809523783</v>
      </c>
      <c r="J146" s="2">
        <f t="shared" si="16"/>
        <v>-9.828390476190485</v>
      </c>
      <c r="K146" s="2">
        <f t="shared" si="17"/>
        <v>80.171609523809508</v>
      </c>
      <c r="L146" s="2">
        <f t="shared" si="18"/>
        <v>122.76802160634256</v>
      </c>
      <c r="M146" s="2">
        <f>SUMIF(A:A,A146,L:L)</f>
        <v>1925.7387842409289</v>
      </c>
      <c r="N146" s="3">
        <f t="shared" si="19"/>
        <v>6.3751128975020457E-2</v>
      </c>
      <c r="O146" s="8">
        <f t="shared" si="20"/>
        <v>15.685996720024033</v>
      </c>
      <c r="P146" s="3">
        <f t="shared" si="21"/>
        <v>6.3751128975020457E-2</v>
      </c>
      <c r="Q146" s="3">
        <f>IF(ISNUMBER(P146),SUMIF(A:A,A146,P:P),"")</f>
        <v>0.95643461585910228</v>
      </c>
      <c r="R146" s="3">
        <f t="shared" si="22"/>
        <v>6.665497872821867E-2</v>
      </c>
      <c r="S146" s="9">
        <f t="shared" si="23"/>
        <v>15.002630247283324</v>
      </c>
    </row>
    <row r="147" spans="1:19" x14ac:dyDescent="0.25">
      <c r="A147" s="5">
        <v>16</v>
      </c>
      <c r="B147" s="6">
        <v>0.71875</v>
      </c>
      <c r="C147" s="5" t="s">
        <v>72</v>
      </c>
      <c r="D147" s="5">
        <v>7</v>
      </c>
      <c r="E147" s="5">
        <v>7</v>
      </c>
      <c r="F147" s="5" t="s">
        <v>187</v>
      </c>
      <c r="G147" s="2">
        <v>35.9844333333333</v>
      </c>
      <c r="H147" s="7">
        <f>1+COUNTIFS(A:A,A147,O:O,"&lt;"&amp;O147)</f>
        <v>7</v>
      </c>
      <c r="I147" s="2">
        <f>AVERAGEIF(A:A,A147,G:G)</f>
        <v>52.158223809523783</v>
      </c>
      <c r="J147" s="2">
        <f t="shared" si="16"/>
        <v>-16.173790476190483</v>
      </c>
      <c r="K147" s="2">
        <f t="shared" si="17"/>
        <v>73.826209523809524</v>
      </c>
      <c r="L147" s="2">
        <f t="shared" si="18"/>
        <v>83.895549890481476</v>
      </c>
      <c r="M147" s="2">
        <f>SUMIF(A:A,A147,L:L)</f>
        <v>1925.7387842409289</v>
      </c>
      <c r="N147" s="3">
        <f t="shared" si="19"/>
        <v>4.356538414089775E-2</v>
      </c>
      <c r="O147" s="8">
        <f t="shared" si="20"/>
        <v>22.95400395795507</v>
      </c>
      <c r="P147" s="3" t="str">
        <f t="shared" si="21"/>
        <v/>
      </c>
      <c r="Q147" s="3" t="str">
        <f>IF(ISNUMBER(P147),SUMIF(A:A,A147,P:P),"")</f>
        <v/>
      </c>
      <c r="R147" s="3" t="str">
        <f t="shared" si="22"/>
        <v/>
      </c>
      <c r="S147" s="9" t="str">
        <f t="shared" si="23"/>
        <v/>
      </c>
    </row>
    <row r="148" spans="1:19" x14ac:dyDescent="0.25">
      <c r="A148" s="5">
        <v>17</v>
      </c>
      <c r="B148" s="6">
        <v>0.72222222222222221</v>
      </c>
      <c r="C148" s="5" t="s">
        <v>79</v>
      </c>
      <c r="D148" s="5">
        <v>7</v>
      </c>
      <c r="E148" s="5">
        <v>10</v>
      </c>
      <c r="F148" s="5" t="s">
        <v>194</v>
      </c>
      <c r="G148" s="2">
        <v>70.171233333333404</v>
      </c>
      <c r="H148" s="7">
        <f>1+COUNTIFS(A:A,A148,O:O,"&lt;"&amp;O148)</f>
        <v>1</v>
      </c>
      <c r="I148" s="2">
        <f>AVERAGEIF(A:A,A148,G:G)</f>
        <v>51.493886111111095</v>
      </c>
      <c r="J148" s="2">
        <f t="shared" si="16"/>
        <v>18.677347222222309</v>
      </c>
      <c r="K148" s="2">
        <f t="shared" si="17"/>
        <v>108.67734722222231</v>
      </c>
      <c r="L148" s="2">
        <f t="shared" si="18"/>
        <v>679.01338035281685</v>
      </c>
      <c r="M148" s="2">
        <f>SUMIF(A:A,A148,L:L)</f>
        <v>3266.1295886925695</v>
      </c>
      <c r="N148" s="3">
        <f t="shared" si="19"/>
        <v>0.20789541930717625</v>
      </c>
      <c r="O148" s="8">
        <f t="shared" si="20"/>
        <v>4.8101107919191248</v>
      </c>
      <c r="P148" s="3">
        <f t="shared" si="21"/>
        <v>0.20789541930717625</v>
      </c>
      <c r="Q148" s="3">
        <f>IF(ISNUMBER(P148),SUMIF(A:A,A148,P:P),"")</f>
        <v>0.91276517253790135</v>
      </c>
      <c r="R148" s="3">
        <f t="shared" si="22"/>
        <v>0.22776440815454499</v>
      </c>
      <c r="S148" s="9">
        <f t="shared" si="23"/>
        <v>4.3905016069124807</v>
      </c>
    </row>
    <row r="149" spans="1:19" x14ac:dyDescent="0.25">
      <c r="A149" s="5">
        <v>17</v>
      </c>
      <c r="B149" s="6">
        <v>0.72222222222222221</v>
      </c>
      <c r="C149" s="5" t="s">
        <v>79</v>
      </c>
      <c r="D149" s="5">
        <v>7</v>
      </c>
      <c r="E149" s="5">
        <v>4</v>
      </c>
      <c r="F149" s="5" t="s">
        <v>31</v>
      </c>
      <c r="G149" s="2">
        <v>63.076066666666598</v>
      </c>
      <c r="H149" s="7">
        <f>1+COUNTIFS(A:A,A149,O:O,"&lt;"&amp;O149)</f>
        <v>2</v>
      </c>
      <c r="I149" s="2">
        <f>AVERAGEIF(A:A,A149,G:G)</f>
        <v>51.493886111111095</v>
      </c>
      <c r="J149" s="2">
        <f t="shared" si="16"/>
        <v>11.582180555555503</v>
      </c>
      <c r="K149" s="2">
        <f t="shared" si="17"/>
        <v>101.58218055555551</v>
      </c>
      <c r="L149" s="2">
        <f t="shared" si="18"/>
        <v>443.60336155015426</v>
      </c>
      <c r="M149" s="2">
        <f>SUMIF(A:A,A149,L:L)</f>
        <v>3266.1295886925695</v>
      </c>
      <c r="N149" s="3">
        <f t="shared" si="19"/>
        <v>0.13581927768142493</v>
      </c>
      <c r="O149" s="8">
        <f t="shared" si="20"/>
        <v>7.3627250642989033</v>
      </c>
      <c r="P149" s="3">
        <f t="shared" si="21"/>
        <v>0.13581927768142493</v>
      </c>
      <c r="Q149" s="3">
        <f>IF(ISNUMBER(P149),SUMIF(A:A,A149,P:P),"")</f>
        <v>0.91276517253790135</v>
      </c>
      <c r="R149" s="3">
        <f t="shared" si="22"/>
        <v>0.14879980280556246</v>
      </c>
      <c r="S149" s="9">
        <f t="shared" si="23"/>
        <v>6.7204390136639205</v>
      </c>
    </row>
    <row r="150" spans="1:19" x14ac:dyDescent="0.25">
      <c r="A150" s="5">
        <v>17</v>
      </c>
      <c r="B150" s="6">
        <v>0.72222222222222221</v>
      </c>
      <c r="C150" s="5" t="s">
        <v>79</v>
      </c>
      <c r="D150" s="5">
        <v>7</v>
      </c>
      <c r="E150" s="5">
        <v>9</v>
      </c>
      <c r="F150" s="5" t="s">
        <v>23</v>
      </c>
      <c r="G150" s="2">
        <v>61.382833333333295</v>
      </c>
      <c r="H150" s="7">
        <f>1+COUNTIFS(A:A,A150,O:O,"&lt;"&amp;O150)</f>
        <v>3</v>
      </c>
      <c r="I150" s="2">
        <f>AVERAGEIF(A:A,A150,G:G)</f>
        <v>51.493886111111095</v>
      </c>
      <c r="J150" s="2">
        <f t="shared" si="16"/>
        <v>9.8889472222221997</v>
      </c>
      <c r="K150" s="2">
        <f t="shared" si="17"/>
        <v>99.8889472222222</v>
      </c>
      <c r="L150" s="2">
        <f t="shared" si="18"/>
        <v>400.74961601903436</v>
      </c>
      <c r="M150" s="2">
        <f>SUMIF(A:A,A150,L:L)</f>
        <v>3266.1295886925695</v>
      </c>
      <c r="N150" s="3">
        <f t="shared" si="19"/>
        <v>0.12269862696398837</v>
      </c>
      <c r="O150" s="8">
        <f t="shared" si="20"/>
        <v>8.150050450796785</v>
      </c>
      <c r="P150" s="3">
        <f t="shared" si="21"/>
        <v>0.12269862696398837</v>
      </c>
      <c r="Q150" s="3">
        <f>IF(ISNUMBER(P150),SUMIF(A:A,A150,P:P),"")</f>
        <v>0.91276517253790135</v>
      </c>
      <c r="R150" s="3">
        <f t="shared" si="22"/>
        <v>0.13442518476338278</v>
      </c>
      <c r="S150" s="9">
        <f t="shared" si="23"/>
        <v>7.4390822059141293</v>
      </c>
    </row>
    <row r="151" spans="1:19" x14ac:dyDescent="0.25">
      <c r="A151" s="5">
        <v>17</v>
      </c>
      <c r="B151" s="6">
        <v>0.72222222222222221</v>
      </c>
      <c r="C151" s="5" t="s">
        <v>79</v>
      </c>
      <c r="D151" s="5">
        <v>7</v>
      </c>
      <c r="E151" s="5">
        <v>6</v>
      </c>
      <c r="F151" s="5" t="s">
        <v>191</v>
      </c>
      <c r="G151" s="2">
        <v>58.235533333333201</v>
      </c>
      <c r="H151" s="7">
        <f>1+COUNTIFS(A:A,A151,O:O,"&lt;"&amp;O151)</f>
        <v>4</v>
      </c>
      <c r="I151" s="2">
        <f>AVERAGEIF(A:A,A151,G:G)</f>
        <v>51.493886111111095</v>
      </c>
      <c r="J151" s="2">
        <f t="shared" si="16"/>
        <v>6.741647222222106</v>
      </c>
      <c r="K151" s="2">
        <f t="shared" si="17"/>
        <v>96.741647222222099</v>
      </c>
      <c r="L151" s="2">
        <f t="shared" si="18"/>
        <v>331.78887014711574</v>
      </c>
      <c r="M151" s="2">
        <f>SUMIF(A:A,A151,L:L)</f>
        <v>3266.1295886925695</v>
      </c>
      <c r="N151" s="3">
        <f t="shared" si="19"/>
        <v>0.10158472318299247</v>
      </c>
      <c r="O151" s="8">
        <f t="shared" si="20"/>
        <v>9.8439998522083112</v>
      </c>
      <c r="P151" s="3">
        <f t="shared" si="21"/>
        <v>0.10158472318299247</v>
      </c>
      <c r="Q151" s="3">
        <f>IF(ISNUMBER(P151),SUMIF(A:A,A151,P:P),"")</f>
        <v>0.91276517253790135</v>
      </c>
      <c r="R151" s="3">
        <f t="shared" si="22"/>
        <v>0.11129338217467351</v>
      </c>
      <c r="S151" s="9">
        <f t="shared" si="23"/>
        <v>8.9852602235639942</v>
      </c>
    </row>
    <row r="152" spans="1:19" x14ac:dyDescent="0.25">
      <c r="A152" s="5">
        <v>17</v>
      </c>
      <c r="B152" s="6">
        <v>0.72222222222222221</v>
      </c>
      <c r="C152" s="5" t="s">
        <v>79</v>
      </c>
      <c r="D152" s="5">
        <v>7</v>
      </c>
      <c r="E152" s="5">
        <v>7</v>
      </c>
      <c r="F152" s="5" t="s">
        <v>192</v>
      </c>
      <c r="G152" s="2">
        <v>57.312466666666694</v>
      </c>
      <c r="H152" s="7">
        <f>1+COUNTIFS(A:A,A152,O:O,"&lt;"&amp;O152)</f>
        <v>5</v>
      </c>
      <c r="I152" s="2">
        <f>AVERAGEIF(A:A,A152,G:G)</f>
        <v>51.493886111111095</v>
      </c>
      <c r="J152" s="2">
        <f t="shared" si="16"/>
        <v>5.8185805555555987</v>
      </c>
      <c r="K152" s="2">
        <f t="shared" si="17"/>
        <v>95.818580555555599</v>
      </c>
      <c r="L152" s="2">
        <f t="shared" si="18"/>
        <v>313.91267223725981</v>
      </c>
      <c r="M152" s="2">
        <f>SUMIF(A:A,A152,L:L)</f>
        <v>3266.1295886925695</v>
      </c>
      <c r="N152" s="3">
        <f t="shared" si="19"/>
        <v>9.6111517841800928E-2</v>
      </c>
      <c r="O152" s="8">
        <f t="shared" si="20"/>
        <v>10.404580246521494</v>
      </c>
      <c r="P152" s="3">
        <f t="shared" si="21"/>
        <v>9.6111517841800928E-2</v>
      </c>
      <c r="Q152" s="3">
        <f>IF(ISNUMBER(P152),SUMIF(A:A,A152,P:P),"")</f>
        <v>0.91276517253790135</v>
      </c>
      <c r="R152" s="3">
        <f t="shared" si="22"/>
        <v>0.10529709144638734</v>
      </c>
      <c r="S152" s="9">
        <f t="shared" si="23"/>
        <v>9.4969384839006317</v>
      </c>
    </row>
    <row r="153" spans="1:19" x14ac:dyDescent="0.25">
      <c r="A153" s="5">
        <v>17</v>
      </c>
      <c r="B153" s="6">
        <v>0.72222222222222221</v>
      </c>
      <c r="C153" s="5" t="s">
        <v>79</v>
      </c>
      <c r="D153" s="5">
        <v>7</v>
      </c>
      <c r="E153" s="5">
        <v>8</v>
      </c>
      <c r="F153" s="5" t="s">
        <v>193</v>
      </c>
      <c r="G153" s="2">
        <v>52.574733333333398</v>
      </c>
      <c r="H153" s="7">
        <f>1+COUNTIFS(A:A,A153,O:O,"&lt;"&amp;O153)</f>
        <v>6</v>
      </c>
      <c r="I153" s="2">
        <f>AVERAGEIF(A:A,A153,G:G)</f>
        <v>51.493886111111095</v>
      </c>
      <c r="J153" s="2">
        <f t="shared" si="16"/>
        <v>1.0808472222223031</v>
      </c>
      <c r="K153" s="2">
        <f t="shared" si="17"/>
        <v>91.080847222222303</v>
      </c>
      <c r="L153" s="2">
        <f t="shared" si="18"/>
        <v>236.24061325566163</v>
      </c>
      <c r="M153" s="2">
        <f>SUMIF(A:A,A153,L:L)</f>
        <v>3266.1295886925695</v>
      </c>
      <c r="N153" s="3">
        <f t="shared" si="19"/>
        <v>7.2330447044579346E-2</v>
      </c>
      <c r="O153" s="8">
        <f t="shared" si="20"/>
        <v>13.825436463619132</v>
      </c>
      <c r="P153" s="3">
        <f t="shared" si="21"/>
        <v>7.2330447044579346E-2</v>
      </c>
      <c r="Q153" s="3">
        <f>IF(ISNUMBER(P153),SUMIF(A:A,A153,P:P),"")</f>
        <v>0.91276517253790135</v>
      </c>
      <c r="R153" s="3">
        <f t="shared" si="22"/>
        <v>7.9243215254880817E-2</v>
      </c>
      <c r="S153" s="9">
        <f t="shared" si="23"/>
        <v>12.61937689912711</v>
      </c>
    </row>
    <row r="154" spans="1:19" x14ac:dyDescent="0.25">
      <c r="A154" s="5">
        <v>17</v>
      </c>
      <c r="B154" s="6">
        <v>0.72222222222222221</v>
      </c>
      <c r="C154" s="5" t="s">
        <v>79</v>
      </c>
      <c r="D154" s="5">
        <v>7</v>
      </c>
      <c r="E154" s="5">
        <v>1</v>
      </c>
      <c r="F154" s="5" t="s">
        <v>188</v>
      </c>
      <c r="G154" s="2">
        <v>50.350566666666694</v>
      </c>
      <c r="H154" s="7">
        <f>1+COUNTIFS(A:A,A154,O:O,"&lt;"&amp;O154)</f>
        <v>7</v>
      </c>
      <c r="I154" s="2">
        <f>AVERAGEIF(A:A,A154,G:G)</f>
        <v>51.493886111111095</v>
      </c>
      <c r="J154" s="2">
        <f t="shared" si="16"/>
        <v>-1.1433194444444013</v>
      </c>
      <c r="K154" s="2">
        <f t="shared" si="17"/>
        <v>88.856680555555599</v>
      </c>
      <c r="L154" s="2">
        <f t="shared" si="18"/>
        <v>206.72736199651621</v>
      </c>
      <c r="M154" s="2">
        <f>SUMIF(A:A,A154,L:L)</f>
        <v>3266.1295886925695</v>
      </c>
      <c r="N154" s="3">
        <f t="shared" si="19"/>
        <v>6.3294292642953304E-2</v>
      </c>
      <c r="O154" s="8">
        <f t="shared" si="20"/>
        <v>15.799212823833212</v>
      </c>
      <c r="P154" s="3">
        <f t="shared" si="21"/>
        <v>6.3294292642953304E-2</v>
      </c>
      <c r="Q154" s="3">
        <f>IF(ISNUMBER(P154),SUMIF(A:A,A154,P:P),"")</f>
        <v>0.91276517253790135</v>
      </c>
      <c r="R154" s="3">
        <f t="shared" si="22"/>
        <v>6.9343457164307051E-2</v>
      </c>
      <c r="S154" s="9">
        <f t="shared" si="23"/>
        <v>14.420971219109147</v>
      </c>
    </row>
    <row r="155" spans="1:19" x14ac:dyDescent="0.25">
      <c r="A155" s="5">
        <v>17</v>
      </c>
      <c r="B155" s="6">
        <v>0.72222222222222221</v>
      </c>
      <c r="C155" s="5" t="s">
        <v>79</v>
      </c>
      <c r="D155" s="5">
        <v>7</v>
      </c>
      <c r="E155" s="5">
        <v>11</v>
      </c>
      <c r="F155" s="5" t="s">
        <v>195</v>
      </c>
      <c r="G155" s="2">
        <v>48.849266666666601</v>
      </c>
      <c r="H155" s="7">
        <f>1+COUNTIFS(A:A,A155,O:O,"&lt;"&amp;O155)</f>
        <v>8</v>
      </c>
      <c r="I155" s="2">
        <f>AVERAGEIF(A:A,A155,G:G)</f>
        <v>51.493886111111095</v>
      </c>
      <c r="J155" s="2">
        <f t="shared" si="16"/>
        <v>-2.6446194444444941</v>
      </c>
      <c r="K155" s="2">
        <f t="shared" si="17"/>
        <v>87.355380555555513</v>
      </c>
      <c r="L155" s="2">
        <f t="shared" si="18"/>
        <v>188.91984665472108</v>
      </c>
      <c r="M155" s="2">
        <f>SUMIF(A:A,A155,L:L)</f>
        <v>3266.1295886925695</v>
      </c>
      <c r="N155" s="3">
        <f t="shared" si="19"/>
        <v>5.7842116035066948E-2</v>
      </c>
      <c r="O155" s="8">
        <f t="shared" si="20"/>
        <v>17.288440820417897</v>
      </c>
      <c r="P155" s="3">
        <f t="shared" si="21"/>
        <v>5.7842116035066948E-2</v>
      </c>
      <c r="Q155" s="3">
        <f>IF(ISNUMBER(P155),SUMIF(A:A,A155,P:P),"")</f>
        <v>0.91276517253790135</v>
      </c>
      <c r="R155" s="3">
        <f t="shared" si="22"/>
        <v>6.3370204928217863E-2</v>
      </c>
      <c r="S155" s="9">
        <f t="shared" si="23"/>
        <v>15.78028666836004</v>
      </c>
    </row>
    <row r="156" spans="1:19" x14ac:dyDescent="0.25">
      <c r="A156" s="5">
        <v>17</v>
      </c>
      <c r="B156" s="6">
        <v>0.72222222222222221</v>
      </c>
      <c r="C156" s="5" t="s">
        <v>79</v>
      </c>
      <c r="D156" s="5">
        <v>7</v>
      </c>
      <c r="E156" s="5">
        <v>3</v>
      </c>
      <c r="F156" s="5" t="s">
        <v>190</v>
      </c>
      <c r="G156" s="2">
        <v>48.0666333333333</v>
      </c>
      <c r="H156" s="7">
        <f>1+COUNTIFS(A:A,A156,O:O,"&lt;"&amp;O156)</f>
        <v>9</v>
      </c>
      <c r="I156" s="2">
        <f>AVERAGEIF(A:A,A156,G:G)</f>
        <v>51.493886111111095</v>
      </c>
      <c r="J156" s="2">
        <f t="shared" si="16"/>
        <v>-3.4272527777777952</v>
      </c>
      <c r="K156" s="2">
        <f t="shared" si="17"/>
        <v>86.572747222222205</v>
      </c>
      <c r="L156" s="2">
        <f t="shared" si="18"/>
        <v>180.253615340838</v>
      </c>
      <c r="M156" s="2">
        <f>SUMIF(A:A,A156,L:L)</f>
        <v>3266.1295886925695</v>
      </c>
      <c r="N156" s="3">
        <f t="shared" si="19"/>
        <v>5.5188751837918791E-2</v>
      </c>
      <c r="O156" s="8">
        <f t="shared" si="20"/>
        <v>18.119634285929354</v>
      </c>
      <c r="P156" s="3">
        <f t="shared" si="21"/>
        <v>5.5188751837918791E-2</v>
      </c>
      <c r="Q156" s="3">
        <f>IF(ISNUMBER(P156),SUMIF(A:A,A156,P:P),"")</f>
        <v>0.91276517253790135</v>
      </c>
      <c r="R156" s="3">
        <f t="shared" si="22"/>
        <v>6.0463253308043093E-2</v>
      </c>
      <c r="S156" s="9">
        <f t="shared" si="23"/>
        <v>16.538971115319981</v>
      </c>
    </row>
    <row r="157" spans="1:19" x14ac:dyDescent="0.25">
      <c r="A157" s="5">
        <v>17</v>
      </c>
      <c r="B157" s="6">
        <v>0.72222222222222221</v>
      </c>
      <c r="C157" s="5" t="s">
        <v>79</v>
      </c>
      <c r="D157" s="5">
        <v>7</v>
      </c>
      <c r="E157" s="5">
        <v>2</v>
      </c>
      <c r="F157" s="5" t="s">
        <v>189</v>
      </c>
      <c r="G157" s="2">
        <v>45.037233333333297</v>
      </c>
      <c r="H157" s="7">
        <f>1+COUNTIFS(A:A,A157,O:O,"&lt;"&amp;O157)</f>
        <v>10</v>
      </c>
      <c r="I157" s="2">
        <f>AVERAGEIF(A:A,A157,G:G)</f>
        <v>51.493886111111095</v>
      </c>
      <c r="J157" s="2">
        <f t="shared" si="16"/>
        <v>-6.4566527777777978</v>
      </c>
      <c r="K157" s="2">
        <f t="shared" si="17"/>
        <v>83.543347222222195</v>
      </c>
      <c r="L157" s="2">
        <f t="shared" si="18"/>
        <v>150.29512082633045</v>
      </c>
      <c r="M157" s="2">
        <f>SUMIF(A:A,A157,L:L)</f>
        <v>3266.1295886925695</v>
      </c>
      <c r="N157" s="3">
        <f t="shared" si="19"/>
        <v>4.6016276067751959E-2</v>
      </c>
      <c r="O157" s="8">
        <f t="shared" si="20"/>
        <v>21.731441251952944</v>
      </c>
      <c r="P157" s="3" t="str">
        <f t="shared" si="21"/>
        <v/>
      </c>
      <c r="Q157" s="3" t="str">
        <f>IF(ISNUMBER(P157),SUMIF(A:A,A157,P:P),"")</f>
        <v/>
      </c>
      <c r="R157" s="3" t="str">
        <f t="shared" si="22"/>
        <v/>
      </c>
      <c r="S157" s="9" t="str">
        <f t="shared" si="23"/>
        <v/>
      </c>
    </row>
    <row r="158" spans="1:19" x14ac:dyDescent="0.25">
      <c r="A158" s="5">
        <v>17</v>
      </c>
      <c r="B158" s="6">
        <v>0.72222222222222221</v>
      </c>
      <c r="C158" s="5" t="s">
        <v>79</v>
      </c>
      <c r="D158" s="5">
        <v>7</v>
      </c>
      <c r="E158" s="5">
        <v>14</v>
      </c>
      <c r="F158" s="5" t="s">
        <v>197</v>
      </c>
      <c r="G158" s="2">
        <v>34.115566666666602</v>
      </c>
      <c r="H158" s="7">
        <f>1+COUNTIFS(A:A,A158,O:O,"&lt;"&amp;O158)</f>
        <v>11</v>
      </c>
      <c r="I158" s="2">
        <f>AVERAGEIF(A:A,A158,G:G)</f>
        <v>51.493886111111095</v>
      </c>
      <c r="J158" s="2">
        <f t="shared" si="16"/>
        <v>-17.378319444444493</v>
      </c>
      <c r="K158" s="2">
        <f t="shared" si="17"/>
        <v>72.621680555555514</v>
      </c>
      <c r="L158" s="2">
        <f t="shared" si="18"/>
        <v>78.046190189312085</v>
      </c>
      <c r="M158" s="2">
        <f>SUMIF(A:A,A158,L:L)</f>
        <v>3266.1295886925695</v>
      </c>
      <c r="N158" s="3">
        <f t="shared" si="19"/>
        <v>2.3895619591920096E-2</v>
      </c>
      <c r="O158" s="8">
        <f t="shared" si="20"/>
        <v>41.848674237270387</v>
      </c>
      <c r="P158" s="3" t="str">
        <f t="shared" si="21"/>
        <v/>
      </c>
      <c r="Q158" s="3" t="str">
        <f>IF(ISNUMBER(P158),SUMIF(A:A,A158,P:P),"")</f>
        <v/>
      </c>
      <c r="R158" s="3" t="str">
        <f t="shared" si="22"/>
        <v/>
      </c>
      <c r="S158" s="9" t="str">
        <f t="shared" si="23"/>
        <v/>
      </c>
    </row>
    <row r="159" spans="1:19" x14ac:dyDescent="0.25">
      <c r="A159" s="5">
        <v>17</v>
      </c>
      <c r="B159" s="6">
        <v>0.72222222222222221</v>
      </c>
      <c r="C159" s="5" t="s">
        <v>79</v>
      </c>
      <c r="D159" s="5">
        <v>7</v>
      </c>
      <c r="E159" s="5">
        <v>12</v>
      </c>
      <c r="F159" s="5" t="s">
        <v>196</v>
      </c>
      <c r="G159" s="2">
        <v>28.7545</v>
      </c>
      <c r="H159" s="7">
        <f>1+COUNTIFS(A:A,A159,O:O,"&lt;"&amp;O159)</f>
        <v>12</v>
      </c>
      <c r="I159" s="2">
        <f>AVERAGEIF(A:A,A159,G:G)</f>
        <v>51.493886111111095</v>
      </c>
      <c r="J159" s="2">
        <f t="shared" si="16"/>
        <v>-22.739386111111095</v>
      </c>
      <c r="K159" s="2">
        <f t="shared" si="17"/>
        <v>67.260613888888912</v>
      </c>
      <c r="L159" s="2">
        <f t="shared" si="18"/>
        <v>56.578940122809051</v>
      </c>
      <c r="M159" s="2">
        <f>SUMIF(A:A,A159,L:L)</f>
        <v>3266.1295886925695</v>
      </c>
      <c r="N159" s="3">
        <f t="shared" si="19"/>
        <v>1.7322931802426608E-2</v>
      </c>
      <c r="O159" s="8">
        <f t="shared" si="20"/>
        <v>57.726948960216966</v>
      </c>
      <c r="P159" s="3" t="str">
        <f t="shared" si="21"/>
        <v/>
      </c>
      <c r="Q159" s="3" t="str">
        <f>IF(ISNUMBER(P159),SUMIF(A:A,A159,P:P),"")</f>
        <v/>
      </c>
      <c r="R159" s="3" t="str">
        <f t="shared" si="22"/>
        <v/>
      </c>
      <c r="S159" s="9" t="str">
        <f t="shared" si="23"/>
        <v/>
      </c>
    </row>
    <row r="160" spans="1:19" x14ac:dyDescent="0.25">
      <c r="A160" s="5">
        <v>18</v>
      </c>
      <c r="B160" s="6">
        <v>0.72916666666666663</v>
      </c>
      <c r="C160" s="5" t="s">
        <v>161</v>
      </c>
      <c r="D160" s="5">
        <v>4</v>
      </c>
      <c r="E160" s="5">
        <v>2</v>
      </c>
      <c r="F160" s="5" t="s">
        <v>199</v>
      </c>
      <c r="G160" s="2">
        <v>74.130966666666595</v>
      </c>
      <c r="H160" s="7">
        <f>1+COUNTIFS(A:A,A160,O:O,"&lt;"&amp;O160)</f>
        <v>1</v>
      </c>
      <c r="I160" s="2">
        <f>AVERAGEIF(A:A,A160,G:G)</f>
        <v>51.927687878787872</v>
      </c>
      <c r="J160" s="2">
        <f t="shared" si="16"/>
        <v>22.203278787878723</v>
      </c>
      <c r="K160" s="2">
        <f t="shared" si="17"/>
        <v>112.20327878787873</v>
      </c>
      <c r="L160" s="2">
        <f t="shared" si="18"/>
        <v>838.98827153780678</v>
      </c>
      <c r="M160" s="2">
        <f>SUMIF(A:A,A160,L:L)</f>
        <v>2939.062778680146</v>
      </c>
      <c r="N160" s="3">
        <f t="shared" si="19"/>
        <v>0.2854611604841506</v>
      </c>
      <c r="O160" s="8">
        <f t="shared" si="20"/>
        <v>3.5031035336084613</v>
      </c>
      <c r="P160" s="3">
        <f t="shared" si="21"/>
        <v>0.2854611604841506</v>
      </c>
      <c r="Q160" s="3">
        <f>IF(ISNUMBER(P160),SUMIF(A:A,A160,P:P),"")</f>
        <v>0.88301532573205455</v>
      </c>
      <c r="R160" s="3">
        <f t="shared" si="22"/>
        <v>0.32327996147461208</v>
      </c>
      <c r="S160" s="9">
        <f t="shared" si="23"/>
        <v>3.0932941078023863</v>
      </c>
    </row>
    <row r="161" spans="1:19" x14ac:dyDescent="0.25">
      <c r="A161" s="1">
        <v>18</v>
      </c>
      <c r="B161" s="11">
        <v>0.72916666666666663</v>
      </c>
      <c r="C161" s="1" t="s">
        <v>161</v>
      </c>
      <c r="D161" s="1">
        <v>4</v>
      </c>
      <c r="E161" s="1">
        <v>12</v>
      </c>
      <c r="F161" s="1" t="s">
        <v>208</v>
      </c>
      <c r="G161" s="2">
        <v>60.72</v>
      </c>
      <c r="H161" s="7">
        <f>1+COUNTIFS(A:A,A161,O:O,"&lt;"&amp;O161)</f>
        <v>2</v>
      </c>
      <c r="I161" s="2">
        <f>AVERAGEIF(A:A,A161,G:G)</f>
        <v>51.927687878787872</v>
      </c>
      <c r="J161" s="2">
        <f t="shared" si="16"/>
        <v>8.7923121212121274</v>
      </c>
      <c r="K161" s="2">
        <f t="shared" si="17"/>
        <v>98.79231212121212</v>
      </c>
      <c r="L161" s="2">
        <f t="shared" si="18"/>
        <v>375.22983339078735</v>
      </c>
      <c r="M161" s="2">
        <f>SUMIF(A:A,A161,L:L)</f>
        <v>2939.062778680146</v>
      </c>
      <c r="N161" s="3">
        <f t="shared" si="19"/>
        <v>0.12766989399229267</v>
      </c>
      <c r="O161" s="8">
        <f t="shared" si="20"/>
        <v>7.8327001670446217</v>
      </c>
      <c r="P161" s="3">
        <f t="shared" si="21"/>
        <v>0.12766989399229267</v>
      </c>
      <c r="Q161" s="3">
        <f>IF(ISNUMBER(P161),SUMIF(A:A,A161,P:P),"")</f>
        <v>0.88301532573205455</v>
      </c>
      <c r="R161" s="3">
        <f t="shared" si="22"/>
        <v>0.14458400694965209</v>
      </c>
      <c r="S161" s="9">
        <f t="shared" si="23"/>
        <v>6.9163942893644244</v>
      </c>
    </row>
    <row r="162" spans="1:19" x14ac:dyDescent="0.25">
      <c r="A162" s="5">
        <v>18</v>
      </c>
      <c r="B162" s="6">
        <v>0.72916666666666663</v>
      </c>
      <c r="C162" s="5" t="s">
        <v>161</v>
      </c>
      <c r="D162" s="5">
        <v>4</v>
      </c>
      <c r="E162" s="5">
        <v>9</v>
      </c>
      <c r="F162" s="5" t="s">
        <v>205</v>
      </c>
      <c r="G162" s="2">
        <v>56.124233333333393</v>
      </c>
      <c r="H162" s="7">
        <f>1+COUNTIFS(A:A,A162,O:O,"&lt;"&amp;O162)</f>
        <v>3</v>
      </c>
      <c r="I162" s="2">
        <f>AVERAGEIF(A:A,A162,G:G)</f>
        <v>51.927687878787872</v>
      </c>
      <c r="J162" s="2">
        <f t="shared" si="16"/>
        <v>4.1965454545455216</v>
      </c>
      <c r="K162" s="2">
        <f t="shared" si="17"/>
        <v>94.196545454545515</v>
      </c>
      <c r="L162" s="2">
        <f t="shared" si="18"/>
        <v>284.80157999928497</v>
      </c>
      <c r="M162" s="2">
        <f>SUMIF(A:A,A162,L:L)</f>
        <v>2939.062778680146</v>
      </c>
      <c r="N162" s="3">
        <f t="shared" si="19"/>
        <v>9.6902176457483391E-2</v>
      </c>
      <c r="O162" s="8">
        <f t="shared" si="20"/>
        <v>10.3196856516299</v>
      </c>
      <c r="P162" s="3">
        <f t="shared" si="21"/>
        <v>9.6902176457483391E-2</v>
      </c>
      <c r="Q162" s="3">
        <f>IF(ISNUMBER(P162),SUMIF(A:A,A162,P:P),"")</f>
        <v>0.88301532573205455</v>
      </c>
      <c r="R162" s="3">
        <f t="shared" si="22"/>
        <v>0.10974008449643574</v>
      </c>
      <c r="S162" s="9">
        <f t="shared" si="23"/>
        <v>9.1124405871263843</v>
      </c>
    </row>
    <row r="163" spans="1:19" x14ac:dyDescent="0.25">
      <c r="A163" s="5">
        <v>18</v>
      </c>
      <c r="B163" s="6">
        <v>0.72916666666666663</v>
      </c>
      <c r="C163" s="5" t="s">
        <v>161</v>
      </c>
      <c r="D163" s="5">
        <v>4</v>
      </c>
      <c r="E163" s="5">
        <v>10</v>
      </c>
      <c r="F163" s="5" t="s">
        <v>206</v>
      </c>
      <c r="G163" s="2">
        <v>54.353233333333293</v>
      </c>
      <c r="H163" s="7">
        <f>1+COUNTIFS(A:A,A163,O:O,"&lt;"&amp;O163)</f>
        <v>4</v>
      </c>
      <c r="I163" s="2">
        <f>AVERAGEIF(A:A,A163,G:G)</f>
        <v>51.927687878787872</v>
      </c>
      <c r="J163" s="2">
        <f t="shared" si="16"/>
        <v>2.4255454545454214</v>
      </c>
      <c r="K163" s="2">
        <f t="shared" si="17"/>
        <v>92.425545454545414</v>
      </c>
      <c r="L163" s="2">
        <f t="shared" si="18"/>
        <v>256.09096855387355</v>
      </c>
      <c r="M163" s="2">
        <f>SUMIF(A:A,A163,L:L)</f>
        <v>2939.062778680146</v>
      </c>
      <c r="N163" s="3">
        <f t="shared" si="19"/>
        <v>8.713354829013796E-2</v>
      </c>
      <c r="O163" s="8">
        <f t="shared" si="20"/>
        <v>11.476635803585001</v>
      </c>
      <c r="P163" s="3">
        <f t="shared" si="21"/>
        <v>8.713354829013796E-2</v>
      </c>
      <c r="Q163" s="3">
        <f>IF(ISNUMBER(P163),SUMIF(A:A,A163,P:P),"")</f>
        <v>0.88301532573205455</v>
      </c>
      <c r="R163" s="3">
        <f t="shared" si="22"/>
        <v>9.8677277450310186E-2</v>
      </c>
      <c r="S163" s="9">
        <f t="shared" si="23"/>
        <v>10.134045302410769</v>
      </c>
    </row>
    <row r="164" spans="1:19" x14ac:dyDescent="0.25">
      <c r="A164" s="5">
        <v>18</v>
      </c>
      <c r="B164" s="6">
        <v>0.72916666666666663</v>
      </c>
      <c r="C164" s="5" t="s">
        <v>161</v>
      </c>
      <c r="D164" s="5">
        <v>4</v>
      </c>
      <c r="E164" s="5">
        <v>3</v>
      </c>
      <c r="F164" s="5" t="s">
        <v>200</v>
      </c>
      <c r="G164" s="2">
        <v>52.945799999999998</v>
      </c>
      <c r="H164" s="7">
        <f>1+COUNTIFS(A:A,A164,O:O,"&lt;"&amp;O164)</f>
        <v>5</v>
      </c>
      <c r="I164" s="2">
        <f>AVERAGEIF(A:A,A164,G:G)</f>
        <v>51.927687878787872</v>
      </c>
      <c r="J164" s="2">
        <f t="shared" si="16"/>
        <v>1.0181121212121269</v>
      </c>
      <c r="K164" s="2">
        <f t="shared" si="17"/>
        <v>91.018112121212127</v>
      </c>
      <c r="L164" s="2">
        <f t="shared" si="18"/>
        <v>235.35305002057251</v>
      </c>
      <c r="M164" s="2">
        <f>SUMIF(A:A,A164,L:L)</f>
        <v>2939.062778680146</v>
      </c>
      <c r="N164" s="3">
        <f t="shared" si="19"/>
        <v>8.0077585183894309E-2</v>
      </c>
      <c r="O164" s="8">
        <f t="shared" si="20"/>
        <v>12.487889060384978</v>
      </c>
      <c r="P164" s="3">
        <f t="shared" si="21"/>
        <v>8.0077585183894309E-2</v>
      </c>
      <c r="Q164" s="3">
        <f>IF(ISNUMBER(P164),SUMIF(A:A,A164,P:P),"")</f>
        <v>0.88301532573205455</v>
      </c>
      <c r="R164" s="3">
        <f t="shared" si="22"/>
        <v>9.0686517946341236E-2</v>
      </c>
      <c r="S164" s="9">
        <f t="shared" si="23"/>
        <v>11.026997426361602</v>
      </c>
    </row>
    <row r="165" spans="1:19" x14ac:dyDescent="0.25">
      <c r="A165" s="5">
        <v>18</v>
      </c>
      <c r="B165" s="6">
        <v>0.72916666666666663</v>
      </c>
      <c r="C165" s="5" t="s">
        <v>161</v>
      </c>
      <c r="D165" s="5">
        <v>4</v>
      </c>
      <c r="E165" s="5">
        <v>11</v>
      </c>
      <c r="F165" s="5" t="s">
        <v>207</v>
      </c>
      <c r="G165" s="2">
        <v>52.876566666666704</v>
      </c>
      <c r="H165" s="7">
        <f>1+COUNTIFS(A:A,A165,O:O,"&lt;"&amp;O165)</f>
        <v>6</v>
      </c>
      <c r="I165" s="2">
        <f>AVERAGEIF(A:A,A165,G:G)</f>
        <v>51.927687878787872</v>
      </c>
      <c r="J165" s="2">
        <f t="shared" si="16"/>
        <v>0.94887878787883295</v>
      </c>
      <c r="K165" s="2">
        <f t="shared" si="17"/>
        <v>90.94887878787884</v>
      </c>
      <c r="L165" s="2">
        <f t="shared" si="18"/>
        <v>234.37742123470667</v>
      </c>
      <c r="M165" s="2">
        <f>SUMIF(A:A,A165,L:L)</f>
        <v>2939.062778680146</v>
      </c>
      <c r="N165" s="3">
        <f t="shared" si="19"/>
        <v>7.9745632837403782E-2</v>
      </c>
      <c r="O165" s="8">
        <f t="shared" si="20"/>
        <v>12.539871644619533</v>
      </c>
      <c r="P165" s="3">
        <f t="shared" si="21"/>
        <v>7.9745632837403782E-2</v>
      </c>
      <c r="Q165" s="3">
        <f>IF(ISNUMBER(P165),SUMIF(A:A,A165,P:P),"")</f>
        <v>0.88301532573205455</v>
      </c>
      <c r="R165" s="3">
        <f t="shared" si="22"/>
        <v>9.0310587498910633E-2</v>
      </c>
      <c r="S165" s="9">
        <f t="shared" si="23"/>
        <v>11.072898844911871</v>
      </c>
    </row>
    <row r="166" spans="1:19" x14ac:dyDescent="0.25">
      <c r="A166" s="5">
        <v>18</v>
      </c>
      <c r="B166" s="6">
        <v>0.72916666666666663</v>
      </c>
      <c r="C166" s="5" t="s">
        <v>161</v>
      </c>
      <c r="D166" s="5">
        <v>4</v>
      </c>
      <c r="E166" s="5">
        <v>5</v>
      </c>
      <c r="F166" s="5" t="s">
        <v>202</v>
      </c>
      <c r="G166" s="2">
        <v>51.841633333333306</v>
      </c>
      <c r="H166" s="7">
        <f>1+COUNTIFS(A:A,A166,O:O,"&lt;"&amp;O166)</f>
        <v>7</v>
      </c>
      <c r="I166" s="2">
        <f>AVERAGEIF(A:A,A166,G:G)</f>
        <v>51.927687878787872</v>
      </c>
      <c r="J166" s="2">
        <f t="shared" si="16"/>
        <v>-8.6054545454565812E-2</v>
      </c>
      <c r="K166" s="2">
        <f t="shared" si="17"/>
        <v>89.913945454545427</v>
      </c>
      <c r="L166" s="2">
        <f t="shared" si="18"/>
        <v>220.26618070035985</v>
      </c>
      <c r="M166" s="2">
        <f>SUMIF(A:A,A166,L:L)</f>
        <v>2939.062778680146</v>
      </c>
      <c r="N166" s="3">
        <f t="shared" si="19"/>
        <v>7.4944360596229068E-2</v>
      </c>
      <c r="O166" s="8">
        <f t="shared" si="20"/>
        <v>13.343232126398533</v>
      </c>
      <c r="P166" s="3">
        <f t="shared" si="21"/>
        <v>7.4944360596229068E-2</v>
      </c>
      <c r="Q166" s="3">
        <f>IF(ISNUMBER(P166),SUMIF(A:A,A166,P:P),"")</f>
        <v>0.88301532573205455</v>
      </c>
      <c r="R166" s="3">
        <f t="shared" si="22"/>
        <v>8.4873227465329937E-2</v>
      </c>
      <c r="S166" s="9">
        <f t="shared" si="23"/>
        <v>11.782278462410215</v>
      </c>
    </row>
    <row r="167" spans="1:19" x14ac:dyDescent="0.25">
      <c r="A167" s="5">
        <v>18</v>
      </c>
      <c r="B167" s="6">
        <v>0.72916666666666663</v>
      </c>
      <c r="C167" s="5" t="s">
        <v>161</v>
      </c>
      <c r="D167" s="5">
        <v>4</v>
      </c>
      <c r="E167" s="5">
        <v>4</v>
      </c>
      <c r="F167" s="5" t="s">
        <v>201</v>
      </c>
      <c r="G167" s="2">
        <v>45.452733333333299</v>
      </c>
      <c r="H167" s="7">
        <f>1+COUNTIFS(A:A,A167,O:O,"&lt;"&amp;O167)</f>
        <v>8</v>
      </c>
      <c r="I167" s="2">
        <f>AVERAGEIF(A:A,A167,G:G)</f>
        <v>51.927687878787872</v>
      </c>
      <c r="J167" s="2">
        <f t="shared" si="16"/>
        <v>-6.4749545454545725</v>
      </c>
      <c r="K167" s="2">
        <f t="shared" si="17"/>
        <v>83.52504545454542</v>
      </c>
      <c r="L167" s="2">
        <f t="shared" si="18"/>
        <v>150.13017142581486</v>
      </c>
      <c r="M167" s="2">
        <f>SUMIF(A:A,A167,L:L)</f>
        <v>2939.062778680146</v>
      </c>
      <c r="N167" s="3">
        <f t="shared" si="19"/>
        <v>5.1080967890462785E-2</v>
      </c>
      <c r="O167" s="8">
        <f t="shared" si="20"/>
        <v>19.576762956888054</v>
      </c>
      <c r="P167" s="3">
        <f t="shared" si="21"/>
        <v>5.1080967890462785E-2</v>
      </c>
      <c r="Q167" s="3">
        <f>IF(ISNUMBER(P167),SUMIF(A:A,A167,P:P),"")</f>
        <v>0.88301532573205455</v>
      </c>
      <c r="R167" s="3">
        <f t="shared" si="22"/>
        <v>5.7848336718408201E-2</v>
      </c>
      <c r="S167" s="9">
        <f t="shared" si="23"/>
        <v>17.286581719155723</v>
      </c>
    </row>
    <row r="168" spans="1:19" x14ac:dyDescent="0.25">
      <c r="A168" s="5">
        <v>18</v>
      </c>
      <c r="B168" s="6">
        <v>0.72916666666666663</v>
      </c>
      <c r="C168" s="5" t="s">
        <v>161</v>
      </c>
      <c r="D168" s="5">
        <v>4</v>
      </c>
      <c r="E168" s="5">
        <v>7</v>
      </c>
      <c r="F168" s="5" t="s">
        <v>203</v>
      </c>
      <c r="G168" s="2">
        <v>42.199533333333399</v>
      </c>
      <c r="H168" s="7">
        <f>1+COUNTIFS(A:A,A168,O:O,"&lt;"&amp;O168)</f>
        <v>9</v>
      </c>
      <c r="I168" s="2">
        <f>AVERAGEIF(A:A,A168,G:G)</f>
        <v>51.927687878787872</v>
      </c>
      <c r="J168" s="2">
        <f t="shared" si="16"/>
        <v>-9.7281545454544727</v>
      </c>
      <c r="K168" s="2">
        <f t="shared" si="17"/>
        <v>80.271845454545527</v>
      </c>
      <c r="L168" s="2">
        <f t="shared" si="18"/>
        <v>123.50859234266674</v>
      </c>
      <c r="M168" s="2">
        <f>SUMIF(A:A,A168,L:L)</f>
        <v>2939.062778680146</v>
      </c>
      <c r="N168" s="3">
        <f t="shared" si="19"/>
        <v>4.2023121533365522E-2</v>
      </c>
      <c r="O168" s="8">
        <f t="shared" si="20"/>
        <v>23.796423576150094</v>
      </c>
      <c r="P168" s="3" t="str">
        <f t="shared" si="21"/>
        <v/>
      </c>
      <c r="Q168" s="3" t="str">
        <f>IF(ISNUMBER(P168),SUMIF(A:A,A168,P:P),"")</f>
        <v/>
      </c>
      <c r="R168" s="3" t="str">
        <f t="shared" si="22"/>
        <v/>
      </c>
      <c r="S168" s="9" t="str">
        <f t="shared" si="23"/>
        <v/>
      </c>
    </row>
    <row r="169" spans="1:19" x14ac:dyDescent="0.25">
      <c r="A169" s="5">
        <v>18</v>
      </c>
      <c r="B169" s="6">
        <v>0.72916666666666663</v>
      </c>
      <c r="C169" s="5" t="s">
        <v>161</v>
      </c>
      <c r="D169" s="5">
        <v>4</v>
      </c>
      <c r="E169" s="5">
        <v>1</v>
      </c>
      <c r="F169" s="5" t="s">
        <v>198</v>
      </c>
      <c r="G169" s="2">
        <v>40.940066666666702</v>
      </c>
      <c r="H169" s="7">
        <f>1+COUNTIFS(A:A,A169,O:O,"&lt;"&amp;O169)</f>
        <v>10</v>
      </c>
      <c r="I169" s="2">
        <f>AVERAGEIF(A:A,A169,G:G)</f>
        <v>51.927687878787872</v>
      </c>
      <c r="J169" s="2">
        <f t="shared" si="16"/>
        <v>-10.987621212121169</v>
      </c>
      <c r="K169" s="2">
        <f t="shared" si="17"/>
        <v>79.012378787878831</v>
      </c>
      <c r="L169" s="2">
        <f t="shared" si="18"/>
        <v>114.51922665395445</v>
      </c>
      <c r="M169" s="2">
        <f>SUMIF(A:A,A169,L:L)</f>
        <v>2939.062778680146</v>
      </c>
      <c r="N169" s="3">
        <f t="shared" si="19"/>
        <v>3.8964539132907518E-2</v>
      </c>
      <c r="O169" s="8">
        <f t="shared" si="20"/>
        <v>25.664361038353707</v>
      </c>
      <c r="P169" s="3" t="str">
        <f t="shared" si="21"/>
        <v/>
      </c>
      <c r="Q169" s="3" t="str">
        <f>IF(ISNUMBER(P169),SUMIF(A:A,A169,P:P),"")</f>
        <v/>
      </c>
      <c r="R169" s="3" t="str">
        <f t="shared" si="22"/>
        <v/>
      </c>
      <c r="S169" s="9" t="str">
        <f t="shared" si="23"/>
        <v/>
      </c>
    </row>
    <row r="170" spans="1:19" x14ac:dyDescent="0.25">
      <c r="A170" s="5">
        <v>18</v>
      </c>
      <c r="B170" s="6">
        <v>0.72916666666666663</v>
      </c>
      <c r="C170" s="5" t="s">
        <v>161</v>
      </c>
      <c r="D170" s="5">
        <v>4</v>
      </c>
      <c r="E170" s="5">
        <v>8</v>
      </c>
      <c r="F170" s="5" t="s">
        <v>204</v>
      </c>
      <c r="G170" s="2">
        <v>39.619799999999998</v>
      </c>
      <c r="H170" s="7">
        <f>1+COUNTIFS(A:A,A170,O:O,"&lt;"&amp;O170)</f>
        <v>11</v>
      </c>
      <c r="I170" s="2">
        <f>AVERAGEIF(A:A,A170,G:G)</f>
        <v>51.927687878787872</v>
      </c>
      <c r="J170" s="2">
        <f t="shared" si="16"/>
        <v>-12.307887878787874</v>
      </c>
      <c r="K170" s="2">
        <f t="shared" si="17"/>
        <v>77.692112121212119</v>
      </c>
      <c r="L170" s="2">
        <f t="shared" si="18"/>
        <v>105.79748282031892</v>
      </c>
      <c r="M170" s="2">
        <f>SUMIF(A:A,A170,L:L)</f>
        <v>2939.062778680146</v>
      </c>
      <c r="N170" s="3">
        <f t="shared" si="19"/>
        <v>3.5997013601672609E-2</v>
      </c>
      <c r="O170" s="8">
        <f t="shared" si="20"/>
        <v>27.78008228864671</v>
      </c>
      <c r="P170" s="3" t="str">
        <f t="shared" si="21"/>
        <v/>
      </c>
      <c r="Q170" s="3" t="str">
        <f>IF(ISNUMBER(P170),SUMIF(A:A,A170,P:P),"")</f>
        <v/>
      </c>
      <c r="R170" s="3" t="str">
        <f t="shared" si="22"/>
        <v/>
      </c>
      <c r="S170" s="9" t="str">
        <f t="shared" si="23"/>
        <v/>
      </c>
    </row>
    <row r="171" spans="1:19" x14ac:dyDescent="0.25">
      <c r="A171" s="1">
        <v>19</v>
      </c>
      <c r="B171" s="11">
        <v>0.73611111111111116</v>
      </c>
      <c r="C171" s="1" t="s">
        <v>104</v>
      </c>
      <c r="D171" s="1">
        <v>7</v>
      </c>
      <c r="E171" s="1">
        <v>9</v>
      </c>
      <c r="F171" s="1" t="s">
        <v>214</v>
      </c>
      <c r="G171" s="2">
        <v>59.040266666666597</v>
      </c>
      <c r="H171" s="7">
        <f>1+COUNTIFS(A:A,A171,O:O,"&lt;"&amp;O171)</f>
        <v>1</v>
      </c>
      <c r="I171" s="2">
        <f>AVERAGEIF(A:A,A171,G:G)</f>
        <v>46.965249999999983</v>
      </c>
      <c r="J171" s="2">
        <f t="shared" si="16"/>
        <v>12.075016666666613</v>
      </c>
      <c r="K171" s="2">
        <f t="shared" si="17"/>
        <v>102.07501666666661</v>
      </c>
      <c r="L171" s="2">
        <f t="shared" si="18"/>
        <v>456.91665496226602</v>
      </c>
      <c r="M171" s="2">
        <f>SUMIF(A:A,A171,L:L)</f>
        <v>2395.6658170115256</v>
      </c>
      <c r="N171" s="3">
        <f t="shared" si="19"/>
        <v>0.19072637415357327</v>
      </c>
      <c r="O171" s="8">
        <f t="shared" si="20"/>
        <v>5.2431133577509206</v>
      </c>
      <c r="P171" s="3">
        <f t="shared" si="21"/>
        <v>0.19072637415357327</v>
      </c>
      <c r="Q171" s="3">
        <f>IF(ISNUMBER(P171),SUMIF(A:A,A171,P:P),"")</f>
        <v>1</v>
      </c>
      <c r="R171" s="3">
        <f t="shared" si="22"/>
        <v>0.19072637415357327</v>
      </c>
      <c r="S171" s="9">
        <f t="shared" si="23"/>
        <v>5.2431133577509206</v>
      </c>
    </row>
    <row r="172" spans="1:19" x14ac:dyDescent="0.25">
      <c r="A172" s="1">
        <v>19</v>
      </c>
      <c r="B172" s="11">
        <v>0.73611111111111116</v>
      </c>
      <c r="C172" s="1" t="s">
        <v>104</v>
      </c>
      <c r="D172" s="1">
        <v>7</v>
      </c>
      <c r="E172" s="1">
        <v>2</v>
      </c>
      <c r="F172" s="1" t="s">
        <v>209</v>
      </c>
      <c r="G172" s="2">
        <v>56.193333333333293</v>
      </c>
      <c r="H172" s="7">
        <f>1+COUNTIFS(A:A,A172,O:O,"&lt;"&amp;O172)</f>
        <v>2</v>
      </c>
      <c r="I172" s="2">
        <f>AVERAGEIF(A:A,A172,G:G)</f>
        <v>46.965249999999983</v>
      </c>
      <c r="J172" s="2">
        <f t="shared" ref="J172:J225" si="24">G172-I172</f>
        <v>9.2280833333333092</v>
      </c>
      <c r="K172" s="2">
        <f t="shared" ref="K172:K225" si="25">90+J172</f>
        <v>99.228083333333302</v>
      </c>
      <c r="L172" s="2">
        <f t="shared" ref="L172:L225" si="26">EXP(0.06*K172)</f>
        <v>385.17007885543711</v>
      </c>
      <c r="M172" s="2">
        <f>SUMIF(A:A,A172,L:L)</f>
        <v>2395.6658170115256</v>
      </c>
      <c r="N172" s="3">
        <f t="shared" ref="N172:N225" si="27">L172/M172</f>
        <v>0.16077788317567501</v>
      </c>
      <c r="O172" s="8">
        <f t="shared" ref="O172:O225" si="28">1/N172</f>
        <v>6.2197609537335641</v>
      </c>
      <c r="P172" s="3">
        <f t="shared" ref="P172:P225" si="29">IF(O172&gt;21,"",N172)</f>
        <v>0.16077788317567501</v>
      </c>
      <c r="Q172" s="3">
        <f>IF(ISNUMBER(P172),SUMIF(A:A,A172,P:P),"")</f>
        <v>1</v>
      </c>
      <c r="R172" s="3">
        <f t="shared" ref="R172:R225" si="30">IFERROR(P172*(1/Q172),"")</f>
        <v>0.16077788317567501</v>
      </c>
      <c r="S172" s="9">
        <f t="shared" ref="S172:S225" si="31">IFERROR(1/R172,"")</f>
        <v>6.2197609537335641</v>
      </c>
    </row>
    <row r="173" spans="1:19" x14ac:dyDescent="0.25">
      <c r="A173" s="1">
        <v>19</v>
      </c>
      <c r="B173" s="11">
        <v>0.73611111111111116</v>
      </c>
      <c r="C173" s="1" t="s">
        <v>104</v>
      </c>
      <c r="D173" s="1">
        <v>7</v>
      </c>
      <c r="E173" s="1">
        <v>8</v>
      </c>
      <c r="F173" s="1" t="s">
        <v>213</v>
      </c>
      <c r="G173" s="2">
        <v>49.242799999999995</v>
      </c>
      <c r="H173" s="7">
        <f>1+COUNTIFS(A:A,A173,O:O,"&lt;"&amp;O173)</f>
        <v>3</v>
      </c>
      <c r="I173" s="2">
        <f>AVERAGEIF(A:A,A173,G:G)</f>
        <v>46.965249999999983</v>
      </c>
      <c r="J173" s="2">
        <f t="shared" si="24"/>
        <v>2.2775500000000122</v>
      </c>
      <c r="K173" s="2">
        <f t="shared" si="25"/>
        <v>92.277550000000019</v>
      </c>
      <c r="L173" s="2">
        <f t="shared" si="26"/>
        <v>253.82701710775211</v>
      </c>
      <c r="M173" s="2">
        <f>SUMIF(A:A,A173,L:L)</f>
        <v>2395.6658170115256</v>
      </c>
      <c r="N173" s="3">
        <f t="shared" si="27"/>
        <v>0.10595259793971963</v>
      </c>
      <c r="O173" s="8">
        <f t="shared" si="28"/>
        <v>9.4381829180718828</v>
      </c>
      <c r="P173" s="3">
        <f t="shared" si="29"/>
        <v>0.10595259793971963</v>
      </c>
      <c r="Q173" s="3">
        <f>IF(ISNUMBER(P173),SUMIF(A:A,A173,P:P),"")</f>
        <v>1</v>
      </c>
      <c r="R173" s="3">
        <f t="shared" si="30"/>
        <v>0.10595259793971963</v>
      </c>
      <c r="S173" s="9">
        <f t="shared" si="31"/>
        <v>9.4381829180718828</v>
      </c>
    </row>
    <row r="174" spans="1:19" x14ac:dyDescent="0.25">
      <c r="A174" s="1">
        <v>19</v>
      </c>
      <c r="B174" s="11">
        <v>0.73611111111111116</v>
      </c>
      <c r="C174" s="1" t="s">
        <v>104</v>
      </c>
      <c r="D174" s="1">
        <v>7</v>
      </c>
      <c r="E174" s="1">
        <v>11</v>
      </c>
      <c r="F174" s="1" t="s">
        <v>216</v>
      </c>
      <c r="G174" s="2">
        <v>48.3855</v>
      </c>
      <c r="H174" s="7">
        <f>1+COUNTIFS(A:A,A174,O:O,"&lt;"&amp;O174)</f>
        <v>4</v>
      </c>
      <c r="I174" s="2">
        <f>AVERAGEIF(A:A,A174,G:G)</f>
        <v>46.965249999999983</v>
      </c>
      <c r="J174" s="2">
        <f t="shared" si="24"/>
        <v>1.4202500000000171</v>
      </c>
      <c r="K174" s="2">
        <f t="shared" si="25"/>
        <v>91.42025000000001</v>
      </c>
      <c r="L174" s="2">
        <f t="shared" si="26"/>
        <v>241.10077509263002</v>
      </c>
      <c r="M174" s="2">
        <f>SUMIF(A:A,A174,L:L)</f>
        <v>2395.6658170115256</v>
      </c>
      <c r="N174" s="3">
        <f t="shared" si="27"/>
        <v>0.10064040375772915</v>
      </c>
      <c r="O174" s="8">
        <f t="shared" si="28"/>
        <v>9.9363671315080584</v>
      </c>
      <c r="P174" s="3">
        <f t="shared" si="29"/>
        <v>0.10064040375772915</v>
      </c>
      <c r="Q174" s="3">
        <f>IF(ISNUMBER(P174),SUMIF(A:A,A174,P:P),"")</f>
        <v>1</v>
      </c>
      <c r="R174" s="3">
        <f t="shared" si="30"/>
        <v>0.10064040375772915</v>
      </c>
      <c r="S174" s="9">
        <f t="shared" si="31"/>
        <v>9.9363671315080584</v>
      </c>
    </row>
    <row r="175" spans="1:19" x14ac:dyDescent="0.25">
      <c r="A175" s="1">
        <v>19</v>
      </c>
      <c r="B175" s="11">
        <v>0.73611111111111116</v>
      </c>
      <c r="C175" s="1" t="s">
        <v>104</v>
      </c>
      <c r="D175" s="1">
        <v>7</v>
      </c>
      <c r="E175" s="1">
        <v>10</v>
      </c>
      <c r="F175" s="1" t="s">
        <v>215</v>
      </c>
      <c r="G175" s="2">
        <v>48.084166666666697</v>
      </c>
      <c r="H175" s="7">
        <f>1+COUNTIFS(A:A,A175,O:O,"&lt;"&amp;O175)</f>
        <v>5</v>
      </c>
      <c r="I175" s="2">
        <f>AVERAGEIF(A:A,A175,G:G)</f>
        <v>46.965249999999983</v>
      </c>
      <c r="J175" s="2">
        <f t="shared" si="24"/>
        <v>1.1189166666667134</v>
      </c>
      <c r="K175" s="2">
        <f t="shared" si="25"/>
        <v>91.118916666666706</v>
      </c>
      <c r="L175" s="2">
        <f t="shared" si="26"/>
        <v>236.78084294221023</v>
      </c>
      <c r="M175" s="2">
        <f>SUMIF(A:A,A175,L:L)</f>
        <v>2395.6658170115256</v>
      </c>
      <c r="N175" s="3">
        <f t="shared" si="27"/>
        <v>9.8837175561315396E-2</v>
      </c>
      <c r="O175" s="8">
        <f t="shared" si="28"/>
        <v>10.117650512783342</v>
      </c>
      <c r="P175" s="3">
        <f t="shared" si="29"/>
        <v>9.8837175561315396E-2</v>
      </c>
      <c r="Q175" s="3">
        <f>IF(ISNUMBER(P175),SUMIF(A:A,A175,P:P),"")</f>
        <v>1</v>
      </c>
      <c r="R175" s="3">
        <f t="shared" si="30"/>
        <v>9.8837175561315396E-2</v>
      </c>
      <c r="S175" s="9">
        <f t="shared" si="31"/>
        <v>10.117650512783342</v>
      </c>
    </row>
    <row r="176" spans="1:19" x14ac:dyDescent="0.25">
      <c r="A176" s="1">
        <v>19</v>
      </c>
      <c r="B176" s="11">
        <v>0.73611111111111116</v>
      </c>
      <c r="C176" s="1" t="s">
        <v>104</v>
      </c>
      <c r="D176" s="1">
        <v>7</v>
      </c>
      <c r="E176" s="1">
        <v>3</v>
      </c>
      <c r="F176" s="1" t="s">
        <v>210</v>
      </c>
      <c r="G176" s="2">
        <v>45.2864</v>
      </c>
      <c r="H176" s="7">
        <f>1+COUNTIFS(A:A,A176,O:O,"&lt;"&amp;O176)</f>
        <v>6</v>
      </c>
      <c r="I176" s="2">
        <f>AVERAGEIF(A:A,A176,G:G)</f>
        <v>46.965249999999983</v>
      </c>
      <c r="J176" s="2">
        <f t="shared" si="24"/>
        <v>-1.6788499999999829</v>
      </c>
      <c r="K176" s="2">
        <f t="shared" si="25"/>
        <v>88.321150000000017</v>
      </c>
      <c r="L176" s="2">
        <f t="shared" si="26"/>
        <v>200.19041727974917</v>
      </c>
      <c r="M176" s="2">
        <f>SUMIF(A:A,A176,L:L)</f>
        <v>2395.6658170115256</v>
      </c>
      <c r="N176" s="3">
        <f t="shared" si="27"/>
        <v>8.3563582139965079E-2</v>
      </c>
      <c r="O176" s="8">
        <f t="shared" si="28"/>
        <v>11.966935528506269</v>
      </c>
      <c r="P176" s="3">
        <f t="shared" si="29"/>
        <v>8.3563582139965079E-2</v>
      </c>
      <c r="Q176" s="3">
        <f>IF(ISNUMBER(P176),SUMIF(A:A,A176,P:P),"")</f>
        <v>1</v>
      </c>
      <c r="R176" s="3">
        <f t="shared" si="30"/>
        <v>8.3563582139965079E-2</v>
      </c>
      <c r="S176" s="9">
        <f t="shared" si="31"/>
        <v>11.966935528506269</v>
      </c>
    </row>
    <row r="177" spans="1:19" x14ac:dyDescent="0.25">
      <c r="A177" s="1">
        <v>19</v>
      </c>
      <c r="B177" s="11">
        <v>0.73611111111111116</v>
      </c>
      <c r="C177" s="1" t="s">
        <v>104</v>
      </c>
      <c r="D177" s="1">
        <v>7</v>
      </c>
      <c r="E177" s="1">
        <v>5</v>
      </c>
      <c r="F177" s="1" t="s">
        <v>211</v>
      </c>
      <c r="G177" s="2">
        <v>44.202933333333299</v>
      </c>
      <c r="H177" s="7">
        <f>1+COUNTIFS(A:A,A177,O:O,"&lt;"&amp;O177)</f>
        <v>7</v>
      </c>
      <c r="I177" s="2">
        <f>AVERAGEIF(A:A,A177,G:G)</f>
        <v>46.965249999999983</v>
      </c>
      <c r="J177" s="2">
        <f t="shared" si="24"/>
        <v>-2.7623166666666847</v>
      </c>
      <c r="K177" s="2">
        <f t="shared" si="25"/>
        <v>87.237683333333308</v>
      </c>
      <c r="L177" s="2">
        <f t="shared" si="26"/>
        <v>187.59042578338884</v>
      </c>
      <c r="M177" s="2">
        <f>SUMIF(A:A,A177,L:L)</f>
        <v>2395.6658170115256</v>
      </c>
      <c r="N177" s="3">
        <f t="shared" si="27"/>
        <v>7.8304087511420345E-2</v>
      </c>
      <c r="O177" s="8">
        <f t="shared" si="28"/>
        <v>12.770725408863923</v>
      </c>
      <c r="P177" s="3">
        <f t="shared" si="29"/>
        <v>7.8304087511420345E-2</v>
      </c>
      <c r="Q177" s="3">
        <f>IF(ISNUMBER(P177),SUMIF(A:A,A177,P:P),"")</f>
        <v>1</v>
      </c>
      <c r="R177" s="3">
        <f t="shared" si="30"/>
        <v>7.8304087511420345E-2</v>
      </c>
      <c r="S177" s="9">
        <f t="shared" si="31"/>
        <v>12.770725408863923</v>
      </c>
    </row>
    <row r="178" spans="1:19" x14ac:dyDescent="0.25">
      <c r="A178" s="1">
        <v>19</v>
      </c>
      <c r="B178" s="11">
        <v>0.73611111111111116</v>
      </c>
      <c r="C178" s="1" t="s">
        <v>104</v>
      </c>
      <c r="D178" s="1">
        <v>7</v>
      </c>
      <c r="E178" s="1">
        <v>12</v>
      </c>
      <c r="F178" s="1" t="s">
        <v>29</v>
      </c>
      <c r="G178" s="2">
        <v>42.392533333333297</v>
      </c>
      <c r="H178" s="7">
        <f>1+COUNTIFS(A:A,A178,O:O,"&lt;"&amp;O178)</f>
        <v>8</v>
      </c>
      <c r="I178" s="2">
        <f>AVERAGEIF(A:A,A178,G:G)</f>
        <v>46.965249999999983</v>
      </c>
      <c r="J178" s="2">
        <f t="shared" si="24"/>
        <v>-4.5727166666666861</v>
      </c>
      <c r="K178" s="2">
        <f t="shared" si="25"/>
        <v>85.427283333333321</v>
      </c>
      <c r="L178" s="2">
        <f t="shared" si="26"/>
        <v>168.28130270725015</v>
      </c>
      <c r="M178" s="2">
        <f>SUMIF(A:A,A178,L:L)</f>
        <v>2395.6658170115256</v>
      </c>
      <c r="N178" s="3">
        <f t="shared" si="27"/>
        <v>7.0244063889166611E-2</v>
      </c>
      <c r="O178" s="8">
        <f t="shared" si="28"/>
        <v>14.236078390593017</v>
      </c>
      <c r="P178" s="3">
        <f t="shared" si="29"/>
        <v>7.0244063889166611E-2</v>
      </c>
      <c r="Q178" s="3">
        <f>IF(ISNUMBER(P178),SUMIF(A:A,A178,P:P),"")</f>
        <v>1</v>
      </c>
      <c r="R178" s="3">
        <f t="shared" si="30"/>
        <v>7.0244063889166611E-2</v>
      </c>
      <c r="S178" s="9">
        <f t="shared" si="31"/>
        <v>14.236078390593017</v>
      </c>
    </row>
    <row r="179" spans="1:19" x14ac:dyDescent="0.25">
      <c r="A179" s="1">
        <v>19</v>
      </c>
      <c r="B179" s="11">
        <v>0.73611111111111116</v>
      </c>
      <c r="C179" s="1" t="s">
        <v>104</v>
      </c>
      <c r="D179" s="1">
        <v>7</v>
      </c>
      <c r="E179" s="1">
        <v>14</v>
      </c>
      <c r="F179" s="1" t="s">
        <v>217</v>
      </c>
      <c r="G179" s="2">
        <v>39.661466666666698</v>
      </c>
      <c r="H179" s="7">
        <f>1+COUNTIFS(A:A,A179,O:O,"&lt;"&amp;O179)</f>
        <v>9</v>
      </c>
      <c r="I179" s="2">
        <f>AVERAGEIF(A:A,A179,G:G)</f>
        <v>46.965249999999983</v>
      </c>
      <c r="J179" s="2">
        <f t="shared" si="24"/>
        <v>-7.3037833333332856</v>
      </c>
      <c r="K179" s="2">
        <f t="shared" si="25"/>
        <v>82.696216666666714</v>
      </c>
      <c r="L179" s="2">
        <f t="shared" si="26"/>
        <v>142.84683895349707</v>
      </c>
      <c r="M179" s="2">
        <f>SUMIF(A:A,A179,L:L)</f>
        <v>2395.6658170115256</v>
      </c>
      <c r="N179" s="3">
        <f t="shared" si="27"/>
        <v>5.9627197557834431E-2</v>
      </c>
      <c r="O179" s="8">
        <f t="shared" si="28"/>
        <v>16.77087035710619</v>
      </c>
      <c r="P179" s="3">
        <f t="shared" si="29"/>
        <v>5.9627197557834431E-2</v>
      </c>
      <c r="Q179" s="3">
        <f>IF(ISNUMBER(P179),SUMIF(A:A,A179,P:P),"")</f>
        <v>1</v>
      </c>
      <c r="R179" s="3">
        <f t="shared" si="30"/>
        <v>5.9627197557834431E-2</v>
      </c>
      <c r="S179" s="9">
        <f t="shared" si="31"/>
        <v>16.77087035710619</v>
      </c>
    </row>
    <row r="180" spans="1:19" x14ac:dyDescent="0.25">
      <c r="A180" s="1">
        <v>19</v>
      </c>
      <c r="B180" s="11">
        <v>0.73611111111111116</v>
      </c>
      <c r="C180" s="1" t="s">
        <v>104</v>
      </c>
      <c r="D180" s="1">
        <v>7</v>
      </c>
      <c r="E180" s="1">
        <v>6</v>
      </c>
      <c r="F180" s="1" t="s">
        <v>212</v>
      </c>
      <c r="G180" s="2">
        <v>37.1631</v>
      </c>
      <c r="H180" s="7">
        <f>1+COUNTIFS(A:A,A180,O:O,"&lt;"&amp;O180)</f>
        <v>10</v>
      </c>
      <c r="I180" s="2">
        <f>AVERAGEIF(A:A,A180,G:G)</f>
        <v>46.965249999999983</v>
      </c>
      <c r="J180" s="2">
        <f t="shared" si="24"/>
        <v>-9.8021499999999833</v>
      </c>
      <c r="K180" s="2">
        <f t="shared" si="25"/>
        <v>80.197850000000017</v>
      </c>
      <c r="L180" s="2">
        <f t="shared" si="26"/>
        <v>122.9614633273448</v>
      </c>
      <c r="M180" s="2">
        <f>SUMIF(A:A,A180,L:L)</f>
        <v>2395.6658170115256</v>
      </c>
      <c r="N180" s="3">
        <f t="shared" si="27"/>
        <v>5.1326634313601023E-2</v>
      </c>
      <c r="O180" s="8">
        <f t="shared" si="28"/>
        <v>19.483062027603289</v>
      </c>
      <c r="P180" s="3">
        <f t="shared" si="29"/>
        <v>5.1326634313601023E-2</v>
      </c>
      <c r="Q180" s="3">
        <f>IF(ISNUMBER(P180),SUMIF(A:A,A180,P:P),"")</f>
        <v>1</v>
      </c>
      <c r="R180" s="3">
        <f t="shared" si="30"/>
        <v>5.1326634313601023E-2</v>
      </c>
      <c r="S180" s="9">
        <f t="shared" si="31"/>
        <v>19.483062027603289</v>
      </c>
    </row>
    <row r="181" spans="1:19" x14ac:dyDescent="0.25">
      <c r="A181" s="1">
        <v>20</v>
      </c>
      <c r="B181" s="11">
        <v>0.73958333333333337</v>
      </c>
      <c r="C181" s="1" t="s">
        <v>72</v>
      </c>
      <c r="D181" s="1">
        <v>8</v>
      </c>
      <c r="E181" s="1">
        <v>1</v>
      </c>
      <c r="F181" s="1" t="s">
        <v>28</v>
      </c>
      <c r="G181" s="2">
        <v>73.123066666666702</v>
      </c>
      <c r="H181" s="7">
        <f>1+COUNTIFS(A:A,A181,O:O,"&lt;"&amp;O181)</f>
        <v>1</v>
      </c>
      <c r="I181" s="2">
        <f>AVERAGEIF(A:A,A181,G:G)</f>
        <v>51.335670370370352</v>
      </c>
      <c r="J181" s="2">
        <f t="shared" si="24"/>
        <v>21.78739629629635</v>
      </c>
      <c r="K181" s="2">
        <f t="shared" si="25"/>
        <v>111.78739629629635</v>
      </c>
      <c r="L181" s="2">
        <f t="shared" si="26"/>
        <v>818.3120783971691</v>
      </c>
      <c r="M181" s="2">
        <f>SUMIF(A:A,A181,L:L)</f>
        <v>2583.1308140942851</v>
      </c>
      <c r="N181" s="3">
        <f t="shared" si="27"/>
        <v>0.31679080050155772</v>
      </c>
      <c r="O181" s="8">
        <f t="shared" si="28"/>
        <v>3.1566573221720899</v>
      </c>
      <c r="P181" s="3">
        <f t="shared" si="29"/>
        <v>0.31679080050155772</v>
      </c>
      <c r="Q181" s="3">
        <f>IF(ISNUMBER(P181),SUMIF(A:A,A181,P:P),"")</f>
        <v>0.93386877798833323</v>
      </c>
      <c r="R181" s="3">
        <f t="shared" si="30"/>
        <v>0.33922410510817547</v>
      </c>
      <c r="S181" s="9">
        <f t="shared" si="31"/>
        <v>2.9479037159847739</v>
      </c>
    </row>
    <row r="182" spans="1:19" x14ac:dyDescent="0.25">
      <c r="A182" s="1">
        <v>20</v>
      </c>
      <c r="B182" s="11">
        <v>0.73958333333333337</v>
      </c>
      <c r="C182" s="1" t="s">
        <v>72</v>
      </c>
      <c r="D182" s="1">
        <v>8</v>
      </c>
      <c r="E182" s="1">
        <v>7</v>
      </c>
      <c r="F182" s="1" t="s">
        <v>223</v>
      </c>
      <c r="G182" s="2">
        <v>63.824966666666604</v>
      </c>
      <c r="H182" s="7">
        <f>1+COUNTIFS(A:A,A182,O:O,"&lt;"&amp;O182)</f>
        <v>2</v>
      </c>
      <c r="I182" s="2">
        <f>AVERAGEIF(A:A,A182,G:G)</f>
        <v>51.335670370370352</v>
      </c>
      <c r="J182" s="2">
        <f t="shared" si="24"/>
        <v>12.489296296296253</v>
      </c>
      <c r="K182" s="2">
        <f t="shared" si="25"/>
        <v>102.48929629629626</v>
      </c>
      <c r="L182" s="2">
        <f t="shared" si="26"/>
        <v>468.41646270109135</v>
      </c>
      <c r="M182" s="2">
        <f>SUMIF(A:A,A182,L:L)</f>
        <v>2583.1308140942851</v>
      </c>
      <c r="N182" s="3">
        <f t="shared" si="27"/>
        <v>0.1813367175000507</v>
      </c>
      <c r="O182" s="8">
        <f t="shared" si="28"/>
        <v>5.5146029650598498</v>
      </c>
      <c r="P182" s="3">
        <f t="shared" si="29"/>
        <v>0.1813367175000507</v>
      </c>
      <c r="Q182" s="3">
        <f>IF(ISNUMBER(P182),SUMIF(A:A,A182,P:P),"")</f>
        <v>0.93386877798833323</v>
      </c>
      <c r="R182" s="3">
        <f t="shared" si="30"/>
        <v>0.19417794209875186</v>
      </c>
      <c r="S182" s="9">
        <f t="shared" si="31"/>
        <v>5.1499155320712804</v>
      </c>
    </row>
    <row r="183" spans="1:19" x14ac:dyDescent="0.25">
      <c r="A183" s="1">
        <v>20</v>
      </c>
      <c r="B183" s="11">
        <v>0.73958333333333337</v>
      </c>
      <c r="C183" s="1" t="s">
        <v>72</v>
      </c>
      <c r="D183" s="1">
        <v>8</v>
      </c>
      <c r="E183" s="1">
        <v>6</v>
      </c>
      <c r="F183" s="1" t="s">
        <v>222</v>
      </c>
      <c r="G183" s="2">
        <v>54.904333333333298</v>
      </c>
      <c r="H183" s="7">
        <f>1+COUNTIFS(A:A,A183,O:O,"&lt;"&amp;O183)</f>
        <v>3</v>
      </c>
      <c r="I183" s="2">
        <f>AVERAGEIF(A:A,A183,G:G)</f>
        <v>51.335670370370352</v>
      </c>
      <c r="J183" s="2">
        <f t="shared" si="24"/>
        <v>3.5686629629629465</v>
      </c>
      <c r="K183" s="2">
        <f t="shared" si="25"/>
        <v>93.568662962962946</v>
      </c>
      <c r="L183" s="2">
        <f t="shared" si="26"/>
        <v>274.27185273278968</v>
      </c>
      <c r="M183" s="2">
        <f>SUMIF(A:A,A183,L:L)</f>
        <v>2583.1308140942851</v>
      </c>
      <c r="N183" s="3">
        <f t="shared" si="27"/>
        <v>0.10617807322659992</v>
      </c>
      <c r="O183" s="8">
        <f t="shared" si="28"/>
        <v>9.4181403901147291</v>
      </c>
      <c r="P183" s="3">
        <f t="shared" si="29"/>
        <v>0.10617807322659992</v>
      </c>
      <c r="Q183" s="3">
        <f>IF(ISNUMBER(P183),SUMIF(A:A,A183,P:P),"")</f>
        <v>0.93386877798833323</v>
      </c>
      <c r="R183" s="3">
        <f t="shared" si="30"/>
        <v>0.11369699440570268</v>
      </c>
      <c r="S183" s="9">
        <f t="shared" si="31"/>
        <v>8.7953072570390063</v>
      </c>
    </row>
    <row r="184" spans="1:19" x14ac:dyDescent="0.25">
      <c r="A184" s="1">
        <v>20</v>
      </c>
      <c r="B184" s="11">
        <v>0.73958333333333337</v>
      </c>
      <c r="C184" s="1" t="s">
        <v>72</v>
      </c>
      <c r="D184" s="1">
        <v>8</v>
      </c>
      <c r="E184" s="1">
        <v>4</v>
      </c>
      <c r="F184" s="1" t="s">
        <v>220</v>
      </c>
      <c r="G184" s="2">
        <v>54.564633333333305</v>
      </c>
      <c r="H184" s="7">
        <f>1+COUNTIFS(A:A,A184,O:O,"&lt;"&amp;O184)</f>
        <v>4</v>
      </c>
      <c r="I184" s="2">
        <f>AVERAGEIF(A:A,A184,G:G)</f>
        <v>51.335670370370352</v>
      </c>
      <c r="J184" s="2">
        <f t="shared" si="24"/>
        <v>3.228962962962953</v>
      </c>
      <c r="K184" s="2">
        <f t="shared" si="25"/>
        <v>93.228962962962953</v>
      </c>
      <c r="L184" s="2">
        <f t="shared" si="26"/>
        <v>268.73822856058058</v>
      </c>
      <c r="M184" s="2">
        <f>SUMIF(A:A,A184,L:L)</f>
        <v>2583.1308140942851</v>
      </c>
      <c r="N184" s="3">
        <f t="shared" si="27"/>
        <v>0.10403585722189118</v>
      </c>
      <c r="O184" s="8">
        <f t="shared" si="28"/>
        <v>9.612070556281056</v>
      </c>
      <c r="P184" s="3">
        <f t="shared" si="29"/>
        <v>0.10403585722189118</v>
      </c>
      <c r="Q184" s="3">
        <f>IF(ISNUMBER(P184),SUMIF(A:A,A184,P:P),"")</f>
        <v>0.93386877798833323</v>
      </c>
      <c r="R184" s="3">
        <f t="shared" si="30"/>
        <v>0.1114030789700423</v>
      </c>
      <c r="S184" s="9">
        <f t="shared" si="31"/>
        <v>8.9764125843318272</v>
      </c>
    </row>
    <row r="185" spans="1:19" x14ac:dyDescent="0.25">
      <c r="A185" s="1">
        <v>20</v>
      </c>
      <c r="B185" s="11">
        <v>0.73958333333333337</v>
      </c>
      <c r="C185" s="1" t="s">
        <v>72</v>
      </c>
      <c r="D185" s="1">
        <v>8</v>
      </c>
      <c r="E185" s="1">
        <v>8</v>
      </c>
      <c r="F185" s="1" t="s">
        <v>224</v>
      </c>
      <c r="G185" s="2">
        <v>53.004600000000003</v>
      </c>
      <c r="H185" s="7">
        <f>1+COUNTIFS(A:A,A185,O:O,"&lt;"&amp;O185)</f>
        <v>5</v>
      </c>
      <c r="I185" s="2">
        <f>AVERAGEIF(A:A,A185,G:G)</f>
        <v>51.335670370370352</v>
      </c>
      <c r="J185" s="2">
        <f t="shared" si="24"/>
        <v>1.6689296296296519</v>
      </c>
      <c r="K185" s="2">
        <f t="shared" si="25"/>
        <v>91.668929629629645</v>
      </c>
      <c r="L185" s="2">
        <f t="shared" si="26"/>
        <v>244.72515824664751</v>
      </c>
      <c r="M185" s="2">
        <f>SUMIF(A:A,A185,L:L)</f>
        <v>2583.1308140942851</v>
      </c>
      <c r="N185" s="3">
        <f t="shared" si="27"/>
        <v>9.4739746400514649E-2</v>
      </c>
      <c r="O185" s="8">
        <f t="shared" si="28"/>
        <v>10.55523196961574</v>
      </c>
      <c r="P185" s="3">
        <f t="shared" si="29"/>
        <v>9.4739746400514649E-2</v>
      </c>
      <c r="Q185" s="3">
        <f>IF(ISNUMBER(P185),SUMIF(A:A,A185,P:P),"")</f>
        <v>0.93386877798833323</v>
      </c>
      <c r="R185" s="3">
        <f t="shared" si="30"/>
        <v>0.10144867098415644</v>
      </c>
      <c r="S185" s="9">
        <f t="shared" si="31"/>
        <v>9.8572015808484394</v>
      </c>
    </row>
    <row r="186" spans="1:19" x14ac:dyDescent="0.25">
      <c r="A186" s="1">
        <v>20</v>
      </c>
      <c r="B186" s="11">
        <v>0.73958333333333337</v>
      </c>
      <c r="C186" s="1" t="s">
        <v>72</v>
      </c>
      <c r="D186" s="1">
        <v>8</v>
      </c>
      <c r="E186" s="1">
        <v>5</v>
      </c>
      <c r="F186" s="1" t="s">
        <v>221</v>
      </c>
      <c r="G186" s="2">
        <v>50.803766666666604</v>
      </c>
      <c r="H186" s="7">
        <f>1+COUNTIFS(A:A,A186,O:O,"&lt;"&amp;O186)</f>
        <v>6</v>
      </c>
      <c r="I186" s="2">
        <f>AVERAGEIF(A:A,A186,G:G)</f>
        <v>51.335670370370352</v>
      </c>
      <c r="J186" s="2">
        <f t="shared" si="24"/>
        <v>-0.53190370370374751</v>
      </c>
      <c r="K186" s="2">
        <f t="shared" si="25"/>
        <v>89.468096296296252</v>
      </c>
      <c r="L186" s="2">
        <f t="shared" si="26"/>
        <v>214.45196583246246</v>
      </c>
      <c r="M186" s="2">
        <f>SUMIF(A:A,A186,L:L)</f>
        <v>2583.1308140942851</v>
      </c>
      <c r="N186" s="3">
        <f t="shared" si="27"/>
        <v>8.3020172521791183E-2</v>
      </c>
      <c r="O186" s="8">
        <f t="shared" si="28"/>
        <v>12.045265260530739</v>
      </c>
      <c r="P186" s="3">
        <f t="shared" si="29"/>
        <v>8.3020172521791183E-2</v>
      </c>
      <c r="Q186" s="3">
        <f>IF(ISNUMBER(P186),SUMIF(A:A,A186,P:P),"")</f>
        <v>0.93386877798833323</v>
      </c>
      <c r="R186" s="3">
        <f t="shared" si="30"/>
        <v>8.8899184209399018E-2</v>
      </c>
      <c r="S186" s="9">
        <f t="shared" si="31"/>
        <v>11.248697149397163</v>
      </c>
    </row>
    <row r="187" spans="1:19" x14ac:dyDescent="0.25">
      <c r="A187" s="1">
        <v>20</v>
      </c>
      <c r="B187" s="11">
        <v>0.73958333333333337</v>
      </c>
      <c r="C187" s="1" t="s">
        <v>72</v>
      </c>
      <c r="D187" s="1">
        <v>8</v>
      </c>
      <c r="E187" s="1">
        <v>2</v>
      </c>
      <c r="F187" s="1" t="s">
        <v>218</v>
      </c>
      <c r="G187" s="2">
        <v>41.591433333333299</v>
      </c>
      <c r="H187" s="7">
        <f>1+COUNTIFS(A:A,A187,O:O,"&lt;"&amp;O187)</f>
        <v>7</v>
      </c>
      <c r="I187" s="2">
        <f>AVERAGEIF(A:A,A187,G:G)</f>
        <v>51.335670370370352</v>
      </c>
      <c r="J187" s="2">
        <f t="shared" si="24"/>
        <v>-9.7442370370370526</v>
      </c>
      <c r="K187" s="2">
        <f t="shared" si="25"/>
        <v>80.255762962962947</v>
      </c>
      <c r="L187" s="2">
        <f t="shared" si="26"/>
        <v>123.38947027149752</v>
      </c>
      <c r="M187" s="2">
        <f>SUMIF(A:A,A187,L:L)</f>
        <v>2583.1308140942851</v>
      </c>
      <c r="N187" s="3">
        <f t="shared" si="27"/>
        <v>4.7767410615927777E-2</v>
      </c>
      <c r="O187" s="8">
        <f t="shared" si="28"/>
        <v>20.934775134462818</v>
      </c>
      <c r="P187" s="3">
        <f t="shared" si="29"/>
        <v>4.7767410615927777E-2</v>
      </c>
      <c r="Q187" s="3">
        <f>IF(ISNUMBER(P187),SUMIF(A:A,A187,P:P),"")</f>
        <v>0.93386877798833323</v>
      </c>
      <c r="R187" s="3">
        <f t="shared" si="30"/>
        <v>5.1150024223772191E-2</v>
      </c>
      <c r="S187" s="9">
        <f t="shared" si="31"/>
        <v>19.550332872281334</v>
      </c>
    </row>
    <row r="188" spans="1:19" x14ac:dyDescent="0.25">
      <c r="A188" s="1">
        <v>20</v>
      </c>
      <c r="B188" s="11">
        <v>0.73958333333333337</v>
      </c>
      <c r="C188" s="1" t="s">
        <v>72</v>
      </c>
      <c r="D188" s="1">
        <v>8</v>
      </c>
      <c r="E188" s="1">
        <v>3</v>
      </c>
      <c r="F188" s="1" t="s">
        <v>219</v>
      </c>
      <c r="G188" s="2">
        <v>38.5713333333333</v>
      </c>
      <c r="H188" s="7">
        <f>1+COUNTIFS(A:A,A188,O:O,"&lt;"&amp;O188)</f>
        <v>8</v>
      </c>
      <c r="I188" s="2">
        <f>AVERAGEIF(A:A,A188,G:G)</f>
        <v>51.335670370370352</v>
      </c>
      <c r="J188" s="2">
        <f t="shared" si="24"/>
        <v>-12.764337037037052</v>
      </c>
      <c r="K188" s="2">
        <f t="shared" si="25"/>
        <v>77.235662962962948</v>
      </c>
      <c r="L188" s="2">
        <f t="shared" si="26"/>
        <v>102.93932919914876</v>
      </c>
      <c r="M188" s="2">
        <f>SUMIF(A:A,A188,L:L)</f>
        <v>2583.1308140942851</v>
      </c>
      <c r="N188" s="3">
        <f t="shared" si="27"/>
        <v>3.9850606340756323E-2</v>
      </c>
      <c r="O188" s="8">
        <f t="shared" si="28"/>
        <v>25.093721070368563</v>
      </c>
      <c r="P188" s="3" t="str">
        <f t="shared" si="29"/>
        <v/>
      </c>
      <c r="Q188" s="3" t="str">
        <f>IF(ISNUMBER(P188),SUMIF(A:A,A188,P:P),"")</f>
        <v/>
      </c>
      <c r="R188" s="3" t="str">
        <f t="shared" si="30"/>
        <v/>
      </c>
      <c r="S188" s="9" t="str">
        <f t="shared" si="31"/>
        <v/>
      </c>
    </row>
    <row r="189" spans="1:19" x14ac:dyDescent="0.25">
      <c r="A189" s="1">
        <v>20</v>
      </c>
      <c r="B189" s="11">
        <v>0.73958333333333337</v>
      </c>
      <c r="C189" s="1" t="s">
        <v>72</v>
      </c>
      <c r="D189" s="1">
        <v>8</v>
      </c>
      <c r="E189" s="1">
        <v>9</v>
      </c>
      <c r="F189" s="1" t="s">
        <v>225</v>
      </c>
      <c r="G189" s="2">
        <v>31.632900000000003</v>
      </c>
      <c r="H189" s="7">
        <f>1+COUNTIFS(A:A,A189,O:O,"&lt;"&amp;O189)</f>
        <v>9</v>
      </c>
      <c r="I189" s="2">
        <f>AVERAGEIF(A:A,A189,G:G)</f>
        <v>51.335670370370352</v>
      </c>
      <c r="J189" s="2">
        <f t="shared" si="24"/>
        <v>-19.702770370370349</v>
      </c>
      <c r="K189" s="2">
        <f t="shared" si="25"/>
        <v>70.297229629629655</v>
      </c>
      <c r="L189" s="2">
        <f t="shared" si="26"/>
        <v>67.88626815289787</v>
      </c>
      <c r="M189" s="2">
        <f>SUMIF(A:A,A189,L:L)</f>
        <v>2583.1308140942851</v>
      </c>
      <c r="N189" s="3">
        <f t="shared" si="27"/>
        <v>2.6280615670910425E-2</v>
      </c>
      <c r="O189" s="8">
        <f t="shared" si="28"/>
        <v>38.050858949506399</v>
      </c>
      <c r="P189" s="3" t="str">
        <f t="shared" si="29"/>
        <v/>
      </c>
      <c r="Q189" s="3" t="str">
        <f>IF(ISNUMBER(P189),SUMIF(A:A,A189,P:P),"")</f>
        <v/>
      </c>
      <c r="R189" s="3" t="str">
        <f t="shared" si="30"/>
        <v/>
      </c>
      <c r="S189" s="9" t="str">
        <f t="shared" si="31"/>
        <v/>
      </c>
    </row>
    <row r="190" spans="1:19" x14ac:dyDescent="0.25">
      <c r="A190" s="1">
        <v>21</v>
      </c>
      <c r="B190" s="11">
        <v>0.75</v>
      </c>
      <c r="C190" s="1" t="s">
        <v>161</v>
      </c>
      <c r="D190" s="1">
        <v>5</v>
      </c>
      <c r="E190" s="1">
        <v>10</v>
      </c>
      <c r="F190" s="1" t="s">
        <v>234</v>
      </c>
      <c r="G190" s="2">
        <v>72.449066666666596</v>
      </c>
      <c r="H190" s="7">
        <f>1+COUNTIFS(A:A,A190,O:O,"&lt;"&amp;O190)</f>
        <v>1</v>
      </c>
      <c r="I190" s="2">
        <f>AVERAGEIF(A:A,A190,G:G)</f>
        <v>49.770107692307711</v>
      </c>
      <c r="J190" s="2">
        <f t="shared" si="24"/>
        <v>22.678958974358885</v>
      </c>
      <c r="K190" s="2">
        <f t="shared" si="25"/>
        <v>112.67895897435889</v>
      </c>
      <c r="L190" s="2">
        <f t="shared" si="26"/>
        <v>863.27866226757544</v>
      </c>
      <c r="M190" s="2">
        <f>SUMIF(A:A,A190,L:L)</f>
        <v>3771.5830347260526</v>
      </c>
      <c r="N190" s="3">
        <f t="shared" si="27"/>
        <v>0.2288902708276922</v>
      </c>
      <c r="O190" s="8">
        <f t="shared" si="28"/>
        <v>4.3689056611444901</v>
      </c>
      <c r="P190" s="3">
        <f t="shared" si="29"/>
        <v>0.2288902708276922</v>
      </c>
      <c r="Q190" s="3">
        <f>IF(ISNUMBER(P190),SUMIF(A:A,A190,P:P),"")</f>
        <v>0.8757552117206393</v>
      </c>
      <c r="R190" s="3">
        <f t="shared" si="30"/>
        <v>0.26136329851578072</v>
      </c>
      <c r="S190" s="9">
        <f t="shared" si="31"/>
        <v>3.8260919022630926</v>
      </c>
    </row>
    <row r="191" spans="1:19" x14ac:dyDescent="0.25">
      <c r="A191" s="1">
        <v>21</v>
      </c>
      <c r="B191" s="11">
        <v>0.75</v>
      </c>
      <c r="C191" s="1" t="s">
        <v>161</v>
      </c>
      <c r="D191" s="1">
        <v>5</v>
      </c>
      <c r="E191" s="1">
        <v>7</v>
      </c>
      <c r="F191" s="1" t="s">
        <v>231</v>
      </c>
      <c r="G191" s="2">
        <v>67.907700000000105</v>
      </c>
      <c r="H191" s="7">
        <f>1+COUNTIFS(A:A,A191,O:O,"&lt;"&amp;O191)</f>
        <v>2</v>
      </c>
      <c r="I191" s="2">
        <f>AVERAGEIF(A:A,A191,G:G)</f>
        <v>49.770107692307711</v>
      </c>
      <c r="J191" s="2">
        <f t="shared" si="24"/>
        <v>18.137592307692394</v>
      </c>
      <c r="K191" s="2">
        <f t="shared" si="25"/>
        <v>108.13759230769239</v>
      </c>
      <c r="L191" s="2">
        <f t="shared" si="26"/>
        <v>657.3755959449137</v>
      </c>
      <c r="M191" s="2">
        <f>SUMIF(A:A,A191,L:L)</f>
        <v>3771.5830347260526</v>
      </c>
      <c r="N191" s="3">
        <f t="shared" si="27"/>
        <v>0.17429699674971147</v>
      </c>
      <c r="O191" s="8">
        <f t="shared" si="28"/>
        <v>5.7373335091710658</v>
      </c>
      <c r="P191" s="3">
        <f t="shared" si="29"/>
        <v>0.17429699674971147</v>
      </c>
      <c r="Q191" s="3">
        <f>IF(ISNUMBER(P191),SUMIF(A:A,A191,P:P),"")</f>
        <v>0.8757552117206393</v>
      </c>
      <c r="R191" s="3">
        <f t="shared" si="30"/>
        <v>0.19902478959532718</v>
      </c>
      <c r="S191" s="9">
        <f t="shared" si="31"/>
        <v>5.0244997220360261</v>
      </c>
    </row>
    <row r="192" spans="1:19" x14ac:dyDescent="0.25">
      <c r="A192" s="1">
        <v>21</v>
      </c>
      <c r="B192" s="11">
        <v>0.75</v>
      </c>
      <c r="C192" s="1" t="s">
        <v>161</v>
      </c>
      <c r="D192" s="1">
        <v>5</v>
      </c>
      <c r="E192" s="1">
        <v>3</v>
      </c>
      <c r="F192" s="1" t="s">
        <v>227</v>
      </c>
      <c r="G192" s="2">
        <v>61.318199999999997</v>
      </c>
      <c r="H192" s="7">
        <f>1+COUNTIFS(A:A,A192,O:O,"&lt;"&amp;O192)</f>
        <v>3</v>
      </c>
      <c r="I192" s="2">
        <f>AVERAGEIF(A:A,A192,G:G)</f>
        <v>49.770107692307711</v>
      </c>
      <c r="J192" s="2">
        <f t="shared" si="24"/>
        <v>11.548092307692286</v>
      </c>
      <c r="K192" s="2">
        <f t="shared" si="25"/>
        <v>101.54809230769229</v>
      </c>
      <c r="L192" s="2">
        <f t="shared" si="26"/>
        <v>442.69698908510645</v>
      </c>
      <c r="M192" s="2">
        <f>SUMIF(A:A,A192,L:L)</f>
        <v>3771.5830347260526</v>
      </c>
      <c r="N192" s="3">
        <f t="shared" si="27"/>
        <v>0.11737697009692419</v>
      </c>
      <c r="O192" s="8">
        <f t="shared" si="28"/>
        <v>8.5195588127232167</v>
      </c>
      <c r="P192" s="3">
        <f t="shared" si="29"/>
        <v>0.11737697009692419</v>
      </c>
      <c r="Q192" s="3">
        <f>IF(ISNUMBER(P192),SUMIF(A:A,A192,P:P),"")</f>
        <v>0.8757552117206393</v>
      </c>
      <c r="R192" s="3">
        <f t="shared" si="30"/>
        <v>0.13402942800227002</v>
      </c>
      <c r="S192" s="9">
        <f t="shared" si="31"/>
        <v>7.4610480318028607</v>
      </c>
    </row>
    <row r="193" spans="1:19" x14ac:dyDescent="0.25">
      <c r="A193" s="1">
        <v>21</v>
      </c>
      <c r="B193" s="11">
        <v>0.75</v>
      </c>
      <c r="C193" s="1" t="s">
        <v>161</v>
      </c>
      <c r="D193" s="1">
        <v>5</v>
      </c>
      <c r="E193" s="1">
        <v>5</v>
      </c>
      <c r="F193" s="1" t="s">
        <v>229</v>
      </c>
      <c r="G193" s="2">
        <v>53.170533333333402</v>
      </c>
      <c r="H193" s="7">
        <f>1+COUNTIFS(A:A,A193,O:O,"&lt;"&amp;O193)</f>
        <v>4</v>
      </c>
      <c r="I193" s="2">
        <f>AVERAGEIF(A:A,A193,G:G)</f>
        <v>49.770107692307711</v>
      </c>
      <c r="J193" s="2">
        <f t="shared" si="24"/>
        <v>3.4004256410256914</v>
      </c>
      <c r="K193" s="2">
        <f t="shared" si="25"/>
        <v>93.400425641025691</v>
      </c>
      <c r="L193" s="2">
        <f t="shared" si="26"/>
        <v>271.51721339792118</v>
      </c>
      <c r="M193" s="2">
        <f>SUMIF(A:A,A193,L:L)</f>
        <v>3771.5830347260526</v>
      </c>
      <c r="N193" s="3">
        <f t="shared" si="27"/>
        <v>7.1990252076643654E-2</v>
      </c>
      <c r="O193" s="8">
        <f t="shared" si="28"/>
        <v>13.890769529954703</v>
      </c>
      <c r="P193" s="3">
        <f t="shared" si="29"/>
        <v>7.1990252076643654E-2</v>
      </c>
      <c r="Q193" s="3">
        <f>IF(ISNUMBER(P193),SUMIF(A:A,A193,P:P),"")</f>
        <v>0.8757552117206393</v>
      </c>
      <c r="R193" s="3">
        <f t="shared" si="30"/>
        <v>8.2203623927285419E-2</v>
      </c>
      <c r="S193" s="9">
        <f t="shared" si="31"/>
        <v>12.164913810668088</v>
      </c>
    </row>
    <row r="194" spans="1:19" x14ac:dyDescent="0.25">
      <c r="A194" s="1">
        <v>21</v>
      </c>
      <c r="B194" s="11">
        <v>0.75</v>
      </c>
      <c r="C194" s="1" t="s">
        <v>161</v>
      </c>
      <c r="D194" s="1">
        <v>5</v>
      </c>
      <c r="E194" s="1">
        <v>12</v>
      </c>
      <c r="F194" s="1" t="s">
        <v>236</v>
      </c>
      <c r="G194" s="2">
        <v>50.712533333333297</v>
      </c>
      <c r="H194" s="7">
        <f>1+COUNTIFS(A:A,A194,O:O,"&lt;"&amp;O194)</f>
        <v>5</v>
      </c>
      <c r="I194" s="2">
        <f>AVERAGEIF(A:A,A194,G:G)</f>
        <v>49.770107692307711</v>
      </c>
      <c r="J194" s="2">
        <f t="shared" si="24"/>
        <v>0.94242564102558646</v>
      </c>
      <c r="K194" s="2">
        <f t="shared" si="25"/>
        <v>90.942425641025579</v>
      </c>
      <c r="L194" s="2">
        <f t="shared" si="26"/>
        <v>234.28669048570657</v>
      </c>
      <c r="M194" s="2">
        <f>SUMIF(A:A,A194,L:L)</f>
        <v>3771.5830347260526</v>
      </c>
      <c r="N194" s="3">
        <f t="shared" si="27"/>
        <v>6.2118926808335244E-2</v>
      </c>
      <c r="O194" s="8">
        <f t="shared" si="28"/>
        <v>16.098153193880002</v>
      </c>
      <c r="P194" s="3">
        <f t="shared" si="29"/>
        <v>6.2118926808335244E-2</v>
      </c>
      <c r="Q194" s="3">
        <f>IF(ISNUMBER(P194),SUMIF(A:A,A194,P:P),"")</f>
        <v>0.8757552117206393</v>
      </c>
      <c r="R194" s="3">
        <f t="shared" si="30"/>
        <v>7.0931838003324157E-2</v>
      </c>
      <c r="S194" s="9">
        <f t="shared" si="31"/>
        <v>14.098041558617668</v>
      </c>
    </row>
    <row r="195" spans="1:19" x14ac:dyDescent="0.25">
      <c r="A195" s="1">
        <v>21</v>
      </c>
      <c r="B195" s="11">
        <v>0.75</v>
      </c>
      <c r="C195" s="1" t="s">
        <v>161</v>
      </c>
      <c r="D195" s="1">
        <v>5</v>
      </c>
      <c r="E195" s="1">
        <v>11</v>
      </c>
      <c r="F195" s="1" t="s">
        <v>235</v>
      </c>
      <c r="G195" s="2">
        <v>49.327933333333398</v>
      </c>
      <c r="H195" s="7">
        <f>1+COUNTIFS(A:A,A195,O:O,"&lt;"&amp;O195)</f>
        <v>6</v>
      </c>
      <c r="I195" s="2">
        <f>AVERAGEIF(A:A,A195,G:G)</f>
        <v>49.770107692307711</v>
      </c>
      <c r="J195" s="2">
        <f t="shared" si="24"/>
        <v>-0.44217435897431301</v>
      </c>
      <c r="K195" s="2">
        <f t="shared" si="25"/>
        <v>89.557825641025687</v>
      </c>
      <c r="L195" s="2">
        <f t="shared" si="26"/>
        <v>215.6096374117881</v>
      </c>
      <c r="M195" s="2">
        <f>SUMIF(A:A,A195,L:L)</f>
        <v>3771.5830347260526</v>
      </c>
      <c r="N195" s="3">
        <f t="shared" si="27"/>
        <v>5.7166880704099046E-2</v>
      </c>
      <c r="O195" s="8">
        <f t="shared" si="28"/>
        <v>17.492645876133956</v>
      </c>
      <c r="P195" s="3">
        <f t="shared" si="29"/>
        <v>5.7166880704099046E-2</v>
      </c>
      <c r="Q195" s="3">
        <f>IF(ISNUMBER(P195),SUMIF(A:A,A195,P:P),"")</f>
        <v>0.8757552117206393</v>
      </c>
      <c r="R195" s="3">
        <f t="shared" si="30"/>
        <v>6.527723722223755E-2</v>
      </c>
      <c r="S195" s="9">
        <f t="shared" si="31"/>
        <v>15.319275792807861</v>
      </c>
    </row>
    <row r="196" spans="1:19" x14ac:dyDescent="0.25">
      <c r="A196" s="1">
        <v>21</v>
      </c>
      <c r="B196" s="11">
        <v>0.75</v>
      </c>
      <c r="C196" s="1" t="s">
        <v>161</v>
      </c>
      <c r="D196" s="1">
        <v>5</v>
      </c>
      <c r="E196" s="1">
        <v>9</v>
      </c>
      <c r="F196" s="1" t="s">
        <v>233</v>
      </c>
      <c r="G196" s="2">
        <v>49.068366666666705</v>
      </c>
      <c r="H196" s="7">
        <f>1+COUNTIFS(A:A,A196,O:O,"&lt;"&amp;O196)</f>
        <v>7</v>
      </c>
      <c r="I196" s="2">
        <f>AVERAGEIF(A:A,A196,G:G)</f>
        <v>49.770107692307711</v>
      </c>
      <c r="J196" s="2">
        <f t="shared" si="24"/>
        <v>-0.70174102564100593</v>
      </c>
      <c r="K196" s="2">
        <f t="shared" si="25"/>
        <v>89.298258974358987</v>
      </c>
      <c r="L196" s="2">
        <f t="shared" si="26"/>
        <v>212.27774570490146</v>
      </c>
      <c r="M196" s="2">
        <f>SUMIF(A:A,A196,L:L)</f>
        <v>3771.5830347260526</v>
      </c>
      <c r="N196" s="3">
        <f t="shared" si="27"/>
        <v>5.6283460751201567E-2</v>
      </c>
      <c r="O196" s="8">
        <f t="shared" si="28"/>
        <v>17.767208815045219</v>
      </c>
      <c r="P196" s="3">
        <f t="shared" si="29"/>
        <v>5.6283460751201567E-2</v>
      </c>
      <c r="Q196" s="3">
        <f>IF(ISNUMBER(P196),SUMIF(A:A,A196,P:P),"")</f>
        <v>0.8757552117206393</v>
      </c>
      <c r="R196" s="3">
        <f t="shared" si="30"/>
        <v>6.426848507200851E-2</v>
      </c>
      <c r="S196" s="9">
        <f t="shared" si="31"/>
        <v>15.559725717504735</v>
      </c>
    </row>
    <row r="197" spans="1:19" x14ac:dyDescent="0.25">
      <c r="A197" s="1">
        <v>21</v>
      </c>
      <c r="B197" s="11">
        <v>0.75</v>
      </c>
      <c r="C197" s="1" t="s">
        <v>161</v>
      </c>
      <c r="D197" s="1">
        <v>5</v>
      </c>
      <c r="E197" s="1">
        <v>2</v>
      </c>
      <c r="F197" s="1" t="s">
        <v>226</v>
      </c>
      <c r="G197" s="2">
        <v>48.3247</v>
      </c>
      <c r="H197" s="7">
        <f>1+COUNTIFS(A:A,A197,O:O,"&lt;"&amp;O197)</f>
        <v>8</v>
      </c>
      <c r="I197" s="2">
        <f>AVERAGEIF(A:A,A197,G:G)</f>
        <v>49.770107692307711</v>
      </c>
      <c r="J197" s="2">
        <f t="shared" si="24"/>
        <v>-1.445407692307711</v>
      </c>
      <c r="K197" s="2">
        <f t="shared" si="25"/>
        <v>88.554592307692289</v>
      </c>
      <c r="L197" s="2">
        <f t="shared" si="26"/>
        <v>203.01412105332975</v>
      </c>
      <c r="M197" s="2">
        <f>SUMIF(A:A,A197,L:L)</f>
        <v>3771.5830347260526</v>
      </c>
      <c r="N197" s="3">
        <f t="shared" si="27"/>
        <v>5.3827297234111032E-2</v>
      </c>
      <c r="O197" s="8">
        <f t="shared" si="28"/>
        <v>18.577934456762719</v>
      </c>
      <c r="P197" s="3">
        <f t="shared" si="29"/>
        <v>5.3827297234111032E-2</v>
      </c>
      <c r="Q197" s="3">
        <f>IF(ISNUMBER(P197),SUMIF(A:A,A197,P:P),"")</f>
        <v>0.8757552117206393</v>
      </c>
      <c r="R197" s="3">
        <f t="shared" si="30"/>
        <v>6.1463861720393184E-2</v>
      </c>
      <c r="S197" s="9">
        <f t="shared" si="31"/>
        <v>16.269722923514397</v>
      </c>
    </row>
    <row r="198" spans="1:19" x14ac:dyDescent="0.25">
      <c r="A198" s="1">
        <v>21</v>
      </c>
      <c r="B198" s="11">
        <v>0.75</v>
      </c>
      <c r="C198" s="1" t="s">
        <v>161</v>
      </c>
      <c r="D198" s="1">
        <v>5</v>
      </c>
      <c r="E198" s="1">
        <v>8</v>
      </c>
      <c r="F198" s="1" t="s">
        <v>232</v>
      </c>
      <c r="G198" s="2">
        <v>48.317533333333401</v>
      </c>
      <c r="H198" s="7">
        <f>1+COUNTIFS(A:A,A198,O:O,"&lt;"&amp;O198)</f>
        <v>9</v>
      </c>
      <c r="I198" s="2">
        <f>AVERAGEIF(A:A,A198,G:G)</f>
        <v>49.770107692307711</v>
      </c>
      <c r="J198" s="2">
        <f t="shared" si="24"/>
        <v>-1.4525743589743101</v>
      </c>
      <c r="K198" s="2">
        <f t="shared" si="25"/>
        <v>88.547425641025683</v>
      </c>
      <c r="L198" s="2">
        <f t="shared" si="26"/>
        <v>202.92684374724303</v>
      </c>
      <c r="M198" s="2">
        <f>SUMIF(A:A,A198,L:L)</f>
        <v>3771.5830347260526</v>
      </c>
      <c r="N198" s="3">
        <f t="shared" si="27"/>
        <v>5.3804156471920959E-2</v>
      </c>
      <c r="O198" s="8">
        <f t="shared" si="28"/>
        <v>18.585924686355316</v>
      </c>
      <c r="P198" s="3">
        <f t="shared" si="29"/>
        <v>5.3804156471920959E-2</v>
      </c>
      <c r="Q198" s="3">
        <f>IF(ISNUMBER(P198),SUMIF(A:A,A198,P:P),"")</f>
        <v>0.8757552117206393</v>
      </c>
      <c r="R198" s="3">
        <f t="shared" si="30"/>
        <v>6.1437437941373234E-2</v>
      </c>
      <c r="S198" s="9">
        <f t="shared" si="31"/>
        <v>16.276720408722959</v>
      </c>
    </row>
    <row r="199" spans="1:19" x14ac:dyDescent="0.25">
      <c r="A199" s="1">
        <v>21</v>
      </c>
      <c r="B199" s="11">
        <v>0.75</v>
      </c>
      <c r="C199" s="1" t="s">
        <v>161</v>
      </c>
      <c r="D199" s="1">
        <v>5</v>
      </c>
      <c r="E199" s="1">
        <v>6</v>
      </c>
      <c r="F199" s="1" t="s">
        <v>230</v>
      </c>
      <c r="G199" s="2">
        <v>44.9288666666666</v>
      </c>
      <c r="H199" s="7">
        <f>1+COUNTIFS(A:A,A199,O:O,"&lt;"&amp;O199)</f>
        <v>10</v>
      </c>
      <c r="I199" s="2">
        <f>AVERAGEIF(A:A,A199,G:G)</f>
        <v>49.770107692307711</v>
      </c>
      <c r="J199" s="2">
        <f t="shared" si="24"/>
        <v>-4.8412410256411107</v>
      </c>
      <c r="K199" s="2">
        <f t="shared" si="25"/>
        <v>85.158758974358889</v>
      </c>
      <c r="L199" s="2">
        <f t="shared" si="26"/>
        <v>165.59176930666663</v>
      </c>
      <c r="M199" s="2">
        <f>SUMIF(A:A,A199,L:L)</f>
        <v>3771.5830347260526</v>
      </c>
      <c r="N199" s="3">
        <f t="shared" si="27"/>
        <v>4.3905110342796504E-2</v>
      </c>
      <c r="O199" s="8">
        <f t="shared" si="28"/>
        <v>22.776391909559788</v>
      </c>
      <c r="P199" s="3" t="str">
        <f t="shared" si="29"/>
        <v/>
      </c>
      <c r="Q199" s="3" t="str">
        <f>IF(ISNUMBER(P199),SUMIF(A:A,A199,P:P),"")</f>
        <v/>
      </c>
      <c r="R199" s="3" t="str">
        <f t="shared" si="30"/>
        <v/>
      </c>
      <c r="S199" s="9" t="str">
        <f t="shared" si="31"/>
        <v/>
      </c>
    </row>
    <row r="200" spans="1:19" x14ac:dyDescent="0.25">
      <c r="A200" s="1">
        <v>21</v>
      </c>
      <c r="B200" s="11">
        <v>0.75</v>
      </c>
      <c r="C200" s="1" t="s">
        <v>161</v>
      </c>
      <c r="D200" s="1">
        <v>5</v>
      </c>
      <c r="E200" s="1">
        <v>14</v>
      </c>
      <c r="F200" s="1" t="s">
        <v>238</v>
      </c>
      <c r="G200" s="2">
        <v>43.319466666666699</v>
      </c>
      <c r="H200" s="7">
        <f>1+COUNTIFS(A:A,A200,O:O,"&lt;"&amp;O200)</f>
        <v>11</v>
      </c>
      <c r="I200" s="2">
        <f>AVERAGEIF(A:A,A200,G:G)</f>
        <v>49.770107692307711</v>
      </c>
      <c r="J200" s="2">
        <f t="shared" si="24"/>
        <v>-6.450641025641012</v>
      </c>
      <c r="K200" s="2">
        <f t="shared" si="25"/>
        <v>83.549358974358995</v>
      </c>
      <c r="L200" s="2">
        <f t="shared" si="26"/>
        <v>150.34934282564586</v>
      </c>
      <c r="M200" s="2">
        <f>SUMIF(A:A,A200,L:L)</f>
        <v>3771.5830347260526</v>
      </c>
      <c r="N200" s="3">
        <f t="shared" si="27"/>
        <v>3.9863723386529243E-2</v>
      </c>
      <c r="O200" s="8">
        <f t="shared" si="28"/>
        <v>25.085464052209439</v>
      </c>
      <c r="P200" s="3" t="str">
        <f t="shared" si="29"/>
        <v/>
      </c>
      <c r="Q200" s="3" t="str">
        <f>IF(ISNUMBER(P200),SUMIF(A:A,A200,P:P),"")</f>
        <v/>
      </c>
      <c r="R200" s="3" t="str">
        <f t="shared" si="30"/>
        <v/>
      </c>
      <c r="S200" s="9" t="str">
        <f t="shared" si="31"/>
        <v/>
      </c>
    </row>
    <row r="201" spans="1:19" x14ac:dyDescent="0.25">
      <c r="A201" s="1">
        <v>21</v>
      </c>
      <c r="B201" s="11">
        <v>0.75</v>
      </c>
      <c r="C201" s="1" t="s">
        <v>161</v>
      </c>
      <c r="D201" s="1">
        <v>5</v>
      </c>
      <c r="E201" s="1">
        <v>4</v>
      </c>
      <c r="F201" s="1" t="s">
        <v>228</v>
      </c>
      <c r="G201" s="2">
        <v>39.272133333333301</v>
      </c>
      <c r="H201" s="7">
        <f>1+COUNTIFS(A:A,A201,O:O,"&lt;"&amp;O201)</f>
        <v>12</v>
      </c>
      <c r="I201" s="2">
        <f>AVERAGEIF(A:A,A201,G:G)</f>
        <v>49.770107692307711</v>
      </c>
      <c r="J201" s="2">
        <f t="shared" si="24"/>
        <v>-10.49797435897441</v>
      </c>
      <c r="K201" s="2">
        <f t="shared" si="25"/>
        <v>79.502025641025597</v>
      </c>
      <c r="L201" s="2">
        <f t="shared" si="26"/>
        <v>117.93357455488707</v>
      </c>
      <c r="M201" s="2">
        <f>SUMIF(A:A,A201,L:L)</f>
        <v>3771.5830347260526</v>
      </c>
      <c r="N201" s="3">
        <f t="shared" si="27"/>
        <v>3.1268985322353678E-2</v>
      </c>
      <c r="O201" s="8">
        <f t="shared" si="28"/>
        <v>31.980570833717351</v>
      </c>
      <c r="P201" s="3" t="str">
        <f t="shared" si="29"/>
        <v/>
      </c>
      <c r="Q201" s="3" t="str">
        <f>IF(ISNUMBER(P201),SUMIF(A:A,A201,P:P),"")</f>
        <v/>
      </c>
      <c r="R201" s="3" t="str">
        <f t="shared" si="30"/>
        <v/>
      </c>
      <c r="S201" s="9" t="str">
        <f t="shared" si="31"/>
        <v/>
      </c>
    </row>
    <row r="202" spans="1:19" x14ac:dyDescent="0.25">
      <c r="A202" s="1">
        <v>21</v>
      </c>
      <c r="B202" s="11">
        <v>0.75</v>
      </c>
      <c r="C202" s="1" t="s">
        <v>161</v>
      </c>
      <c r="D202" s="1">
        <v>5</v>
      </c>
      <c r="E202" s="1">
        <v>13</v>
      </c>
      <c r="F202" s="1" t="s">
        <v>237</v>
      </c>
      <c r="G202" s="2">
        <v>18.894366666666702</v>
      </c>
      <c r="H202" s="7">
        <f>1+COUNTIFS(A:A,A202,O:O,"&lt;"&amp;O202)</f>
        <v>13</v>
      </c>
      <c r="I202" s="2">
        <f>AVERAGEIF(A:A,A202,G:G)</f>
        <v>49.770107692307711</v>
      </c>
      <c r="J202" s="2">
        <f t="shared" si="24"/>
        <v>-30.875741025641009</v>
      </c>
      <c r="K202" s="2">
        <f t="shared" si="25"/>
        <v>59.124258974358995</v>
      </c>
      <c r="L202" s="2">
        <f t="shared" si="26"/>
        <v>34.72484894036738</v>
      </c>
      <c r="M202" s="2">
        <f>SUMIF(A:A,A202,L:L)</f>
        <v>3771.5830347260526</v>
      </c>
      <c r="N202" s="3">
        <f t="shared" si="27"/>
        <v>9.2069692276812373E-3</v>
      </c>
      <c r="O202" s="8">
        <f t="shared" si="28"/>
        <v>108.61337485450125</v>
      </c>
      <c r="P202" s="3" t="str">
        <f t="shared" si="29"/>
        <v/>
      </c>
      <c r="Q202" s="3" t="str">
        <f>IF(ISNUMBER(P202),SUMIF(A:A,A202,P:P),"")</f>
        <v/>
      </c>
      <c r="R202" s="3" t="str">
        <f t="shared" si="30"/>
        <v/>
      </c>
      <c r="S202" s="9" t="str">
        <f t="shared" si="31"/>
        <v/>
      </c>
    </row>
    <row r="203" spans="1:19" x14ac:dyDescent="0.25">
      <c r="A203" s="1">
        <v>22</v>
      </c>
      <c r="B203" s="11">
        <v>0.75486111111111109</v>
      </c>
      <c r="C203" s="1" t="s">
        <v>27</v>
      </c>
      <c r="D203" s="1">
        <v>3</v>
      </c>
      <c r="E203" s="1">
        <v>6</v>
      </c>
      <c r="F203" s="1" t="s">
        <v>244</v>
      </c>
      <c r="G203" s="2">
        <v>65.153966666666591</v>
      </c>
      <c r="H203" s="7">
        <f>1+COUNTIFS(A:A,A203,O:O,"&lt;"&amp;O203)</f>
        <v>1</v>
      </c>
      <c r="I203" s="2">
        <f>AVERAGEIF(A:A,A203,G:G)</f>
        <v>49.398570833333338</v>
      </c>
      <c r="J203" s="2">
        <f t="shared" si="24"/>
        <v>15.755395833333253</v>
      </c>
      <c r="K203" s="2">
        <f t="shared" si="25"/>
        <v>105.75539583333325</v>
      </c>
      <c r="L203" s="2">
        <f t="shared" si="26"/>
        <v>569.82183967657159</v>
      </c>
      <c r="M203" s="2">
        <f>SUMIF(A:A,A203,L:L)</f>
        <v>2171.0505710091024</v>
      </c>
      <c r="N203" s="3">
        <f t="shared" si="27"/>
        <v>0.26246364192784272</v>
      </c>
      <c r="O203" s="8">
        <f t="shared" si="28"/>
        <v>3.8100515281081218</v>
      </c>
      <c r="P203" s="3">
        <f t="shared" si="29"/>
        <v>0.26246364192784272</v>
      </c>
      <c r="Q203" s="3">
        <f>IF(ISNUMBER(P203),SUMIF(A:A,A203,P:P),"")</f>
        <v>0.97691681188120172</v>
      </c>
      <c r="R203" s="3">
        <f t="shared" si="30"/>
        <v>0.26866529343724682</v>
      </c>
      <c r="S203" s="9">
        <f t="shared" si="31"/>
        <v>3.7221033919424871</v>
      </c>
    </row>
    <row r="204" spans="1:19" x14ac:dyDescent="0.25">
      <c r="A204" s="1">
        <v>22</v>
      </c>
      <c r="B204" s="11">
        <v>0.75486111111111109</v>
      </c>
      <c r="C204" s="1" t="s">
        <v>27</v>
      </c>
      <c r="D204" s="1">
        <v>3</v>
      </c>
      <c r="E204" s="1">
        <v>7</v>
      </c>
      <c r="F204" s="1" t="s">
        <v>245</v>
      </c>
      <c r="G204" s="2">
        <v>57.901033333333295</v>
      </c>
      <c r="H204" s="7">
        <f>1+COUNTIFS(A:A,A204,O:O,"&lt;"&amp;O204)</f>
        <v>2</v>
      </c>
      <c r="I204" s="2">
        <f>AVERAGEIF(A:A,A204,G:G)</f>
        <v>49.398570833333338</v>
      </c>
      <c r="J204" s="2">
        <f t="shared" si="24"/>
        <v>8.5024624999999574</v>
      </c>
      <c r="K204" s="2">
        <f t="shared" si="25"/>
        <v>98.50246249999995</v>
      </c>
      <c r="L204" s="2">
        <f t="shared" si="26"/>
        <v>368.76063576845485</v>
      </c>
      <c r="M204" s="2">
        <f>SUMIF(A:A,A204,L:L)</f>
        <v>2171.0505710091024</v>
      </c>
      <c r="N204" s="3">
        <f t="shared" si="27"/>
        <v>0.16985354495775529</v>
      </c>
      <c r="O204" s="8">
        <f t="shared" si="28"/>
        <v>5.8874249592418728</v>
      </c>
      <c r="P204" s="3">
        <f t="shared" si="29"/>
        <v>0.16985354495775529</v>
      </c>
      <c r="Q204" s="3">
        <f>IF(ISNUMBER(P204),SUMIF(A:A,A204,P:P),"")</f>
        <v>0.97691681188120172</v>
      </c>
      <c r="R204" s="3">
        <f t="shared" si="30"/>
        <v>0.17386694843614831</v>
      </c>
      <c r="S204" s="9">
        <f t="shared" si="31"/>
        <v>5.751524421372384</v>
      </c>
    </row>
    <row r="205" spans="1:19" x14ac:dyDescent="0.25">
      <c r="A205" s="1">
        <v>22</v>
      </c>
      <c r="B205" s="11">
        <v>0.75486111111111109</v>
      </c>
      <c r="C205" s="1" t="s">
        <v>27</v>
      </c>
      <c r="D205" s="1">
        <v>3</v>
      </c>
      <c r="E205" s="1">
        <v>4</v>
      </c>
      <c r="F205" s="1" t="s">
        <v>242</v>
      </c>
      <c r="G205" s="2">
        <v>54.081333333333404</v>
      </c>
      <c r="H205" s="7">
        <f>1+COUNTIFS(A:A,A205,O:O,"&lt;"&amp;O205)</f>
        <v>3</v>
      </c>
      <c r="I205" s="2">
        <f>AVERAGEIF(A:A,A205,G:G)</f>
        <v>49.398570833333338</v>
      </c>
      <c r="J205" s="2">
        <f t="shared" si="24"/>
        <v>4.6827625000000666</v>
      </c>
      <c r="K205" s="2">
        <f t="shared" si="25"/>
        <v>94.682762500000067</v>
      </c>
      <c r="L205" s="2">
        <f t="shared" si="26"/>
        <v>293.23248249150896</v>
      </c>
      <c r="M205" s="2">
        <f>SUMIF(A:A,A205,L:L)</f>
        <v>2171.0505710091024</v>
      </c>
      <c r="N205" s="3">
        <f t="shared" si="27"/>
        <v>0.13506478679361889</v>
      </c>
      <c r="O205" s="8">
        <f t="shared" si="28"/>
        <v>7.4038542816346036</v>
      </c>
      <c r="P205" s="3">
        <f t="shared" si="29"/>
        <v>0.13506478679361889</v>
      </c>
      <c r="Q205" s="3">
        <f>IF(ISNUMBER(P205),SUMIF(A:A,A205,P:P),"")</f>
        <v>0.97691681188120172</v>
      </c>
      <c r="R205" s="3">
        <f t="shared" si="30"/>
        <v>0.13825618020999261</v>
      </c>
      <c r="S205" s="9">
        <f t="shared" si="31"/>
        <v>7.2329497204474622</v>
      </c>
    </row>
    <row r="206" spans="1:19" x14ac:dyDescent="0.25">
      <c r="A206" s="1">
        <v>22</v>
      </c>
      <c r="B206" s="11">
        <v>0.75486111111111109</v>
      </c>
      <c r="C206" s="1" t="s">
        <v>27</v>
      </c>
      <c r="D206" s="1">
        <v>3</v>
      </c>
      <c r="E206" s="1">
        <v>8</v>
      </c>
      <c r="F206" s="1" t="s">
        <v>32</v>
      </c>
      <c r="G206" s="2">
        <v>52.346066666666701</v>
      </c>
      <c r="H206" s="7">
        <f>1+COUNTIFS(A:A,A206,O:O,"&lt;"&amp;O206)</f>
        <v>4</v>
      </c>
      <c r="I206" s="2">
        <f>AVERAGEIF(A:A,A206,G:G)</f>
        <v>49.398570833333338</v>
      </c>
      <c r="J206" s="2">
        <f t="shared" si="24"/>
        <v>2.9474958333333632</v>
      </c>
      <c r="K206" s="2">
        <f t="shared" si="25"/>
        <v>92.947495833333363</v>
      </c>
      <c r="L206" s="2">
        <f t="shared" si="26"/>
        <v>264.23787787527311</v>
      </c>
      <c r="M206" s="2">
        <f>SUMIF(A:A,A206,L:L)</f>
        <v>2171.0505710091024</v>
      </c>
      <c r="N206" s="3">
        <f t="shared" si="27"/>
        <v>0.12170968350702931</v>
      </c>
      <c r="O206" s="8">
        <f t="shared" si="28"/>
        <v>8.2162731114344343</v>
      </c>
      <c r="P206" s="3">
        <f t="shared" si="29"/>
        <v>0.12170968350702931</v>
      </c>
      <c r="Q206" s="3">
        <f>IF(ISNUMBER(P206),SUMIF(A:A,A206,P:P),"")</f>
        <v>0.97691681188120172</v>
      </c>
      <c r="R206" s="3">
        <f t="shared" si="30"/>
        <v>0.1245855143721591</v>
      </c>
      <c r="S206" s="9">
        <f t="shared" si="31"/>
        <v>8.0266153335677703</v>
      </c>
    </row>
    <row r="207" spans="1:19" x14ac:dyDescent="0.25">
      <c r="A207" s="1">
        <v>22</v>
      </c>
      <c r="B207" s="11">
        <v>0.75486111111111109</v>
      </c>
      <c r="C207" s="1" t="s">
        <v>27</v>
      </c>
      <c r="D207" s="1">
        <v>3</v>
      </c>
      <c r="E207" s="1">
        <v>1</v>
      </c>
      <c r="F207" s="1" t="s">
        <v>239</v>
      </c>
      <c r="G207" s="2">
        <v>52.232999999999997</v>
      </c>
      <c r="H207" s="7">
        <f>1+COUNTIFS(A:A,A207,O:O,"&lt;"&amp;O207)</f>
        <v>5</v>
      </c>
      <c r="I207" s="2">
        <f>AVERAGEIF(A:A,A207,G:G)</f>
        <v>49.398570833333338</v>
      </c>
      <c r="J207" s="2">
        <f t="shared" si="24"/>
        <v>2.8344291666666592</v>
      </c>
      <c r="K207" s="2">
        <f t="shared" si="25"/>
        <v>92.834429166666666</v>
      </c>
      <c r="L207" s="2">
        <f t="shared" si="26"/>
        <v>262.45135484957581</v>
      </c>
      <c r="M207" s="2">
        <f>SUMIF(A:A,A207,L:L)</f>
        <v>2171.0505710091024</v>
      </c>
      <c r="N207" s="3">
        <f t="shared" si="27"/>
        <v>0.12088679939297252</v>
      </c>
      <c r="O207" s="8">
        <f t="shared" si="28"/>
        <v>8.2722018038483434</v>
      </c>
      <c r="P207" s="3">
        <f t="shared" si="29"/>
        <v>0.12088679939297252</v>
      </c>
      <c r="Q207" s="3">
        <f>IF(ISNUMBER(P207),SUMIF(A:A,A207,P:P),"")</f>
        <v>0.97691681188120172</v>
      </c>
      <c r="R207" s="3">
        <f t="shared" si="30"/>
        <v>0.12374318664880649</v>
      </c>
      <c r="S207" s="9">
        <f t="shared" si="31"/>
        <v>8.0812530134534484</v>
      </c>
    </row>
    <row r="208" spans="1:19" x14ac:dyDescent="0.25">
      <c r="A208" s="1">
        <v>22</v>
      </c>
      <c r="B208" s="11">
        <v>0.75486111111111109</v>
      </c>
      <c r="C208" s="1" t="s">
        <v>27</v>
      </c>
      <c r="D208" s="1">
        <v>3</v>
      </c>
      <c r="E208" s="1">
        <v>2</v>
      </c>
      <c r="F208" s="1" t="s">
        <v>240</v>
      </c>
      <c r="G208" s="2">
        <v>51.938366666666703</v>
      </c>
      <c r="H208" s="7">
        <f>1+COUNTIFS(A:A,A208,O:O,"&lt;"&amp;O208)</f>
        <v>6</v>
      </c>
      <c r="I208" s="2">
        <f>AVERAGEIF(A:A,A208,G:G)</f>
        <v>49.398570833333338</v>
      </c>
      <c r="J208" s="2">
        <f t="shared" si="24"/>
        <v>2.5397958333333648</v>
      </c>
      <c r="K208" s="2">
        <f t="shared" si="25"/>
        <v>92.539795833333358</v>
      </c>
      <c r="L208" s="2">
        <f t="shared" si="26"/>
        <v>257.85250876456161</v>
      </c>
      <c r="M208" s="2">
        <f>SUMIF(A:A,A208,L:L)</f>
        <v>2171.0505710091024</v>
      </c>
      <c r="N208" s="3">
        <f t="shared" si="27"/>
        <v>0.11876854100395827</v>
      </c>
      <c r="O208" s="8">
        <f t="shared" si="28"/>
        <v>8.4197380177186183</v>
      </c>
      <c r="P208" s="3">
        <f t="shared" si="29"/>
        <v>0.11876854100395827</v>
      </c>
      <c r="Q208" s="3">
        <f>IF(ISNUMBER(P208),SUMIF(A:A,A208,P:P),"")</f>
        <v>0.97691681188120172</v>
      </c>
      <c r="R208" s="3">
        <f t="shared" si="30"/>
        <v>0.12157487675460452</v>
      </c>
      <c r="S208" s="9">
        <f t="shared" si="31"/>
        <v>8.225383621144621</v>
      </c>
    </row>
    <row r="209" spans="1:19" x14ac:dyDescent="0.25">
      <c r="A209" s="1">
        <v>22</v>
      </c>
      <c r="B209" s="11">
        <v>0.75486111111111109</v>
      </c>
      <c r="C209" s="1" t="s">
        <v>27</v>
      </c>
      <c r="D209" s="1">
        <v>3</v>
      </c>
      <c r="E209" s="1">
        <v>5</v>
      </c>
      <c r="F209" s="1" t="s">
        <v>243</v>
      </c>
      <c r="G209" s="2">
        <v>36.897633333333303</v>
      </c>
      <c r="H209" s="7">
        <f>1+COUNTIFS(A:A,A209,O:O,"&lt;"&amp;O209)</f>
        <v>7</v>
      </c>
      <c r="I209" s="2">
        <f>AVERAGEIF(A:A,A209,G:G)</f>
        <v>49.398570833333338</v>
      </c>
      <c r="J209" s="2">
        <f t="shared" si="24"/>
        <v>-12.500937500000035</v>
      </c>
      <c r="K209" s="2">
        <f t="shared" si="25"/>
        <v>77.499062499999965</v>
      </c>
      <c r="L209" s="2">
        <f t="shared" si="26"/>
        <v>104.57910283712884</v>
      </c>
      <c r="M209" s="2">
        <f>SUMIF(A:A,A209,L:L)</f>
        <v>2171.0505710091024</v>
      </c>
      <c r="N209" s="3">
        <f t="shared" si="27"/>
        <v>4.8169814298024652E-2</v>
      </c>
      <c r="O209" s="8">
        <f t="shared" si="28"/>
        <v>20.759889041984703</v>
      </c>
      <c r="P209" s="3">
        <f t="shared" si="29"/>
        <v>4.8169814298024652E-2</v>
      </c>
      <c r="Q209" s="3">
        <f>IF(ISNUMBER(P209),SUMIF(A:A,A209,P:P),"")</f>
        <v>0.97691681188120172</v>
      </c>
      <c r="R209" s="3">
        <f t="shared" si="30"/>
        <v>4.9308000141042058E-2</v>
      </c>
      <c r="S209" s="9">
        <f t="shared" si="31"/>
        <v>20.280684617903191</v>
      </c>
    </row>
    <row r="210" spans="1:19" x14ac:dyDescent="0.25">
      <c r="A210" s="1">
        <v>22</v>
      </c>
      <c r="B210" s="11">
        <v>0.75486111111111109</v>
      </c>
      <c r="C210" s="1" t="s">
        <v>27</v>
      </c>
      <c r="D210" s="1">
        <v>3</v>
      </c>
      <c r="E210" s="1">
        <v>3</v>
      </c>
      <c r="F210" s="1" t="s">
        <v>241</v>
      </c>
      <c r="G210" s="2">
        <v>24.637166666666698</v>
      </c>
      <c r="H210" s="7">
        <f>1+COUNTIFS(A:A,A210,O:O,"&lt;"&amp;O210)</f>
        <v>8</v>
      </c>
      <c r="I210" s="2">
        <f>AVERAGEIF(A:A,A210,G:G)</f>
        <v>49.398570833333338</v>
      </c>
      <c r="J210" s="2">
        <f t="shared" si="24"/>
        <v>-24.76140416666664</v>
      </c>
      <c r="K210" s="2">
        <f t="shared" si="25"/>
        <v>65.238595833333363</v>
      </c>
      <c r="L210" s="2">
        <f t="shared" si="26"/>
        <v>50.114768746027337</v>
      </c>
      <c r="M210" s="2">
        <f>SUMIF(A:A,A210,L:L)</f>
        <v>2171.0505710091024</v>
      </c>
      <c r="N210" s="3">
        <f t="shared" si="27"/>
        <v>2.3083188118798188E-2</v>
      </c>
      <c r="O210" s="8">
        <f t="shared" si="28"/>
        <v>43.321572169904599</v>
      </c>
      <c r="P210" s="3" t="str">
        <f t="shared" si="29"/>
        <v/>
      </c>
      <c r="Q210" s="3" t="str">
        <f>IF(ISNUMBER(P210),SUMIF(A:A,A210,P:P),"")</f>
        <v/>
      </c>
      <c r="R210" s="3" t="str">
        <f t="shared" si="30"/>
        <v/>
      </c>
      <c r="S210" s="9" t="str">
        <f t="shared" si="31"/>
        <v/>
      </c>
    </row>
    <row r="211" spans="1:19" x14ac:dyDescent="0.25">
      <c r="A211" s="1">
        <v>23</v>
      </c>
      <c r="B211" s="11">
        <v>0.76388888888888884</v>
      </c>
      <c r="C211" s="1" t="s">
        <v>104</v>
      </c>
      <c r="D211" s="1">
        <v>8</v>
      </c>
      <c r="E211" s="1">
        <v>2</v>
      </c>
      <c r="F211" s="1" t="s">
        <v>34</v>
      </c>
      <c r="G211" s="2">
        <v>65.956766666666695</v>
      </c>
      <c r="H211" s="7">
        <f>1+COUNTIFS(A:A,A211,O:O,"&lt;"&amp;O211)</f>
        <v>1</v>
      </c>
      <c r="I211" s="2">
        <f>AVERAGEIF(A:A,A211,G:G)</f>
        <v>50.507754166666651</v>
      </c>
      <c r="J211" s="2">
        <f t="shared" si="24"/>
        <v>15.449012500000045</v>
      </c>
      <c r="K211" s="2">
        <f t="shared" si="25"/>
        <v>105.44901250000004</v>
      </c>
      <c r="L211" s="2">
        <f t="shared" si="26"/>
        <v>559.44249880274094</v>
      </c>
      <c r="M211" s="2">
        <f>SUMIF(A:A,A211,L:L)</f>
        <v>2243.4711580957724</v>
      </c>
      <c r="N211" s="3">
        <f t="shared" si="27"/>
        <v>0.24936469398500674</v>
      </c>
      <c r="O211" s="8">
        <f t="shared" si="28"/>
        <v>4.0101907933290901</v>
      </c>
      <c r="P211" s="3">
        <f t="shared" si="29"/>
        <v>0.24936469398500674</v>
      </c>
      <c r="Q211" s="3">
        <f>IF(ISNUMBER(P211),SUMIF(A:A,A211,P:P),"")</f>
        <v>0.96477533810106764</v>
      </c>
      <c r="R211" s="3">
        <f t="shared" si="30"/>
        <v>0.25846918358819398</v>
      </c>
      <c r="S211" s="9">
        <f t="shared" si="31"/>
        <v>3.8689331784838612</v>
      </c>
    </row>
    <row r="212" spans="1:19" x14ac:dyDescent="0.25">
      <c r="A212" s="1">
        <v>23</v>
      </c>
      <c r="B212" s="11">
        <v>0.76388888888888884</v>
      </c>
      <c r="C212" s="1" t="s">
        <v>104</v>
      </c>
      <c r="D212" s="1">
        <v>8</v>
      </c>
      <c r="E212" s="1">
        <v>4</v>
      </c>
      <c r="F212" s="1" t="s">
        <v>42</v>
      </c>
      <c r="G212" s="2">
        <v>65.291066666666595</v>
      </c>
      <c r="H212" s="7">
        <f>1+COUNTIFS(A:A,A212,O:O,"&lt;"&amp;O212)</f>
        <v>2</v>
      </c>
      <c r="I212" s="2">
        <f>AVERAGEIF(A:A,A212,G:G)</f>
        <v>50.507754166666651</v>
      </c>
      <c r="J212" s="2">
        <f t="shared" si="24"/>
        <v>14.783312499999944</v>
      </c>
      <c r="K212" s="2">
        <f t="shared" si="25"/>
        <v>104.78331249999994</v>
      </c>
      <c r="L212" s="2">
        <f t="shared" si="26"/>
        <v>537.53762094055014</v>
      </c>
      <c r="M212" s="2">
        <f>SUMIF(A:A,A212,L:L)</f>
        <v>2243.4711580957724</v>
      </c>
      <c r="N212" s="3">
        <f t="shared" si="27"/>
        <v>0.23960086092517666</v>
      </c>
      <c r="O212" s="8">
        <f t="shared" si="28"/>
        <v>4.1736077079968563</v>
      </c>
      <c r="P212" s="3">
        <f t="shared" si="29"/>
        <v>0.23960086092517666</v>
      </c>
      <c r="Q212" s="3">
        <f>IF(ISNUMBER(P212),SUMIF(A:A,A212,P:P),"")</f>
        <v>0.96477533810106764</v>
      </c>
      <c r="R212" s="3">
        <f t="shared" si="30"/>
        <v>0.24834886575435725</v>
      </c>
      <c r="S212" s="9">
        <f t="shared" si="31"/>
        <v>4.0265937875838889</v>
      </c>
    </row>
    <row r="213" spans="1:19" x14ac:dyDescent="0.25">
      <c r="A213" s="1">
        <v>23</v>
      </c>
      <c r="B213" s="11">
        <v>0.76388888888888884</v>
      </c>
      <c r="C213" s="1" t="s">
        <v>104</v>
      </c>
      <c r="D213" s="1">
        <v>8</v>
      </c>
      <c r="E213" s="1">
        <v>1</v>
      </c>
      <c r="F213" s="1" t="s">
        <v>33</v>
      </c>
      <c r="G213" s="2">
        <v>57.702566666666598</v>
      </c>
      <c r="H213" s="7">
        <f>1+COUNTIFS(A:A,A213,O:O,"&lt;"&amp;O213)</f>
        <v>3</v>
      </c>
      <c r="I213" s="2">
        <f>AVERAGEIF(A:A,A213,G:G)</f>
        <v>50.507754166666651</v>
      </c>
      <c r="J213" s="2">
        <f t="shared" si="24"/>
        <v>7.1948124999999479</v>
      </c>
      <c r="K213" s="2">
        <f t="shared" si="25"/>
        <v>97.194812499999955</v>
      </c>
      <c r="L213" s="2">
        <f t="shared" si="26"/>
        <v>340.93394539481596</v>
      </c>
      <c r="M213" s="2">
        <f>SUMIF(A:A,A213,L:L)</f>
        <v>2243.4711580957724</v>
      </c>
      <c r="N213" s="3">
        <f t="shared" si="27"/>
        <v>0.1519671622095628</v>
      </c>
      <c r="O213" s="8">
        <f t="shared" si="28"/>
        <v>6.5803689787995081</v>
      </c>
      <c r="P213" s="3">
        <f t="shared" si="29"/>
        <v>0.1519671622095628</v>
      </c>
      <c r="Q213" s="3">
        <f>IF(ISNUMBER(P213),SUMIF(A:A,A213,P:P),"")</f>
        <v>0.96477533810106764</v>
      </c>
      <c r="R213" s="3">
        <f t="shared" si="30"/>
        <v>0.15751559581598995</v>
      </c>
      <c r="S213" s="9">
        <f t="shared" si="31"/>
        <v>6.3485777063510724</v>
      </c>
    </row>
    <row r="214" spans="1:19" x14ac:dyDescent="0.25">
      <c r="A214" s="1">
        <v>23</v>
      </c>
      <c r="B214" s="11">
        <v>0.76388888888888884</v>
      </c>
      <c r="C214" s="1" t="s">
        <v>104</v>
      </c>
      <c r="D214" s="1">
        <v>8</v>
      </c>
      <c r="E214" s="1">
        <v>3</v>
      </c>
      <c r="F214" s="1" t="s">
        <v>35</v>
      </c>
      <c r="G214" s="2">
        <v>57.689266666666605</v>
      </c>
      <c r="H214" s="7">
        <f>1+COUNTIFS(A:A,A214,O:O,"&lt;"&amp;O214)</f>
        <v>4</v>
      </c>
      <c r="I214" s="2">
        <f>AVERAGEIF(A:A,A214,G:G)</f>
        <v>50.507754166666651</v>
      </c>
      <c r="J214" s="2">
        <f t="shared" si="24"/>
        <v>7.181512499999954</v>
      </c>
      <c r="K214" s="2">
        <f t="shared" si="25"/>
        <v>97.181512499999954</v>
      </c>
      <c r="L214" s="2">
        <f t="shared" si="26"/>
        <v>340.66198863157149</v>
      </c>
      <c r="M214" s="2">
        <f>SUMIF(A:A,A214,L:L)</f>
        <v>2243.4711580957724</v>
      </c>
      <c r="N214" s="3">
        <f t="shared" si="27"/>
        <v>0.15184594078789973</v>
      </c>
      <c r="O214" s="8">
        <f t="shared" si="28"/>
        <v>6.5856222090046668</v>
      </c>
      <c r="P214" s="3">
        <f t="shared" si="29"/>
        <v>0.15184594078789973</v>
      </c>
      <c r="Q214" s="3">
        <f>IF(ISNUMBER(P214),SUMIF(A:A,A214,P:P),"")</f>
        <v>0.96477533810106764</v>
      </c>
      <c r="R214" s="3">
        <f t="shared" si="30"/>
        <v>0.15738994851047147</v>
      </c>
      <c r="S214" s="9">
        <f t="shared" si="31"/>
        <v>6.3536458932983768</v>
      </c>
    </row>
    <row r="215" spans="1:19" x14ac:dyDescent="0.25">
      <c r="A215" s="1">
        <v>23</v>
      </c>
      <c r="B215" s="11">
        <v>0.76388888888888884</v>
      </c>
      <c r="C215" s="1" t="s">
        <v>104</v>
      </c>
      <c r="D215" s="1">
        <v>8</v>
      </c>
      <c r="E215" s="1">
        <v>7</v>
      </c>
      <c r="F215" s="1" t="s">
        <v>37</v>
      </c>
      <c r="G215" s="2">
        <v>43.589433333333396</v>
      </c>
      <c r="H215" s="7">
        <f>1+COUNTIFS(A:A,A215,O:O,"&lt;"&amp;O215)</f>
        <v>5</v>
      </c>
      <c r="I215" s="2">
        <f>AVERAGEIF(A:A,A215,G:G)</f>
        <v>50.507754166666651</v>
      </c>
      <c r="J215" s="2">
        <f t="shared" si="24"/>
        <v>-6.9183208333332544</v>
      </c>
      <c r="K215" s="2">
        <f t="shared" si="25"/>
        <v>83.081679166666746</v>
      </c>
      <c r="L215" s="2">
        <f t="shared" si="26"/>
        <v>146.18906504140645</v>
      </c>
      <c r="M215" s="2">
        <f>SUMIF(A:A,A215,L:L)</f>
        <v>2243.4711580957724</v>
      </c>
      <c r="N215" s="3">
        <f t="shared" si="27"/>
        <v>6.5161998857827849E-2</v>
      </c>
      <c r="O215" s="8">
        <f t="shared" si="28"/>
        <v>15.34636778380335</v>
      </c>
      <c r="P215" s="3">
        <f t="shared" si="29"/>
        <v>6.5161998857827849E-2</v>
      </c>
      <c r="Q215" s="3">
        <f>IF(ISNUMBER(P215),SUMIF(A:A,A215,P:P),"")</f>
        <v>0.96477533810106764</v>
      </c>
      <c r="R215" s="3">
        <f t="shared" si="30"/>
        <v>6.7541111681071631E-2</v>
      </c>
      <c r="S215" s="9">
        <f t="shared" si="31"/>
        <v>14.80579716724221</v>
      </c>
    </row>
    <row r="216" spans="1:19" x14ac:dyDescent="0.25">
      <c r="A216" s="1">
        <v>23</v>
      </c>
      <c r="B216" s="11">
        <v>0.76388888888888884</v>
      </c>
      <c r="C216" s="1" t="s">
        <v>104</v>
      </c>
      <c r="D216" s="1">
        <v>8</v>
      </c>
      <c r="E216" s="1">
        <v>6</v>
      </c>
      <c r="F216" s="1" t="s">
        <v>36</v>
      </c>
      <c r="G216" s="2">
        <v>41.235533333333301</v>
      </c>
      <c r="H216" s="7">
        <f>1+COUNTIFS(A:A,A216,O:O,"&lt;"&amp;O216)</f>
        <v>6</v>
      </c>
      <c r="I216" s="2">
        <f>AVERAGEIF(A:A,A216,G:G)</f>
        <v>50.507754166666651</v>
      </c>
      <c r="J216" s="2">
        <f t="shared" si="24"/>
        <v>-9.2722208333333498</v>
      </c>
      <c r="K216" s="2">
        <f t="shared" si="25"/>
        <v>80.72777916666665</v>
      </c>
      <c r="L216" s="2">
        <f t="shared" si="26"/>
        <v>126.93393445940407</v>
      </c>
      <c r="M216" s="2">
        <f>SUMIF(A:A,A216,L:L)</f>
        <v>2243.4711580957724</v>
      </c>
      <c r="N216" s="3">
        <f t="shared" si="27"/>
        <v>5.6579258441255761E-2</v>
      </c>
      <c r="O216" s="8">
        <f t="shared" si="28"/>
        <v>17.674321430675246</v>
      </c>
      <c r="P216" s="3">
        <f t="shared" si="29"/>
        <v>5.6579258441255761E-2</v>
      </c>
      <c r="Q216" s="3">
        <f>IF(ISNUMBER(P216),SUMIF(A:A,A216,P:P),"")</f>
        <v>0.96477533810106764</v>
      </c>
      <c r="R216" s="3">
        <f t="shared" si="30"/>
        <v>5.8645009057361135E-2</v>
      </c>
      <c r="S216" s="9">
        <f t="shared" si="31"/>
        <v>17.051749433986654</v>
      </c>
    </row>
    <row r="217" spans="1:19" x14ac:dyDescent="0.25">
      <c r="A217" s="1">
        <v>23</v>
      </c>
      <c r="B217" s="11">
        <v>0.76388888888888884</v>
      </c>
      <c r="C217" s="1" t="s">
        <v>104</v>
      </c>
      <c r="D217" s="1">
        <v>8</v>
      </c>
      <c r="E217" s="1">
        <v>8</v>
      </c>
      <c r="F217" s="1" t="s">
        <v>39</v>
      </c>
      <c r="G217" s="2">
        <v>39.2601333333334</v>
      </c>
      <c r="H217" s="7">
        <f>1+COUNTIFS(A:A,A217,O:O,"&lt;"&amp;O217)</f>
        <v>7</v>
      </c>
      <c r="I217" s="2">
        <f>AVERAGEIF(A:A,A217,G:G)</f>
        <v>50.507754166666651</v>
      </c>
      <c r="J217" s="2">
        <f t="shared" si="24"/>
        <v>-11.247620833333251</v>
      </c>
      <c r="K217" s="2">
        <f t="shared" si="25"/>
        <v>78.752379166666742</v>
      </c>
      <c r="L217" s="2">
        <f t="shared" si="26"/>
        <v>112.74659180135359</v>
      </c>
      <c r="M217" s="2">
        <f>SUMIF(A:A,A217,L:L)</f>
        <v>2243.4711580957724</v>
      </c>
      <c r="N217" s="3">
        <f t="shared" si="27"/>
        <v>5.0255422894338146E-2</v>
      </c>
      <c r="O217" s="8">
        <f t="shared" si="28"/>
        <v>19.898350116414235</v>
      </c>
      <c r="P217" s="3">
        <f t="shared" si="29"/>
        <v>5.0255422894338146E-2</v>
      </c>
      <c r="Q217" s="3">
        <f>IF(ISNUMBER(P217),SUMIF(A:A,A217,P:P),"")</f>
        <v>0.96477533810106764</v>
      </c>
      <c r="R217" s="3">
        <f t="shared" si="30"/>
        <v>5.2090285592554721E-2</v>
      </c>
      <c r="S217" s="9">
        <f t="shared" si="31"/>
        <v>19.197437461216957</v>
      </c>
    </row>
    <row r="218" spans="1:19" x14ac:dyDescent="0.25">
      <c r="A218" s="1">
        <v>23</v>
      </c>
      <c r="B218" s="11">
        <v>0.76388888888888884</v>
      </c>
      <c r="C218" s="1" t="s">
        <v>104</v>
      </c>
      <c r="D218" s="1">
        <v>8</v>
      </c>
      <c r="E218" s="1">
        <v>10</v>
      </c>
      <c r="F218" s="1" t="s">
        <v>20</v>
      </c>
      <c r="G218" s="2">
        <v>33.337266666666601</v>
      </c>
      <c r="H218" s="7">
        <f>1+COUNTIFS(A:A,A218,O:O,"&lt;"&amp;O218)</f>
        <v>8</v>
      </c>
      <c r="I218" s="2">
        <f>AVERAGEIF(A:A,A218,G:G)</f>
        <v>50.507754166666651</v>
      </c>
      <c r="J218" s="2">
        <f t="shared" si="24"/>
        <v>-17.17048750000005</v>
      </c>
      <c r="K218" s="2">
        <f t="shared" si="25"/>
        <v>72.82951249999995</v>
      </c>
      <c r="L218" s="2">
        <f t="shared" si="26"/>
        <v>79.025513023929648</v>
      </c>
      <c r="M218" s="2">
        <f>SUMIF(A:A,A218,L:L)</f>
        <v>2243.4711580957724</v>
      </c>
      <c r="N218" s="3">
        <f t="shared" si="27"/>
        <v>3.5224661898932287E-2</v>
      </c>
      <c r="O218" s="8">
        <f t="shared" si="28"/>
        <v>28.389200806787915</v>
      </c>
      <c r="P218" s="3" t="str">
        <f t="shared" si="29"/>
        <v/>
      </c>
      <c r="Q218" s="3" t="str">
        <f>IF(ISNUMBER(P218),SUMIF(A:A,A218,P:P),"")</f>
        <v/>
      </c>
      <c r="R218" s="3" t="str">
        <f t="shared" si="30"/>
        <v/>
      </c>
      <c r="S218" s="9" t="str">
        <f t="shared" si="31"/>
        <v/>
      </c>
    </row>
    <row r="219" spans="1:19" x14ac:dyDescent="0.25">
      <c r="A219" s="1">
        <v>24</v>
      </c>
      <c r="B219" s="11">
        <v>0.77083333333333337</v>
      </c>
      <c r="C219" s="1" t="s">
        <v>161</v>
      </c>
      <c r="D219" s="1">
        <v>6</v>
      </c>
      <c r="E219" s="1">
        <v>9</v>
      </c>
      <c r="F219" s="1" t="s">
        <v>253</v>
      </c>
      <c r="G219" s="2">
        <v>66.542700000000096</v>
      </c>
      <c r="H219" s="7">
        <f>1+COUNTIFS(A:A,A219,O:O,"&lt;"&amp;O219)</f>
        <v>1</v>
      </c>
      <c r="I219" s="2">
        <f>AVERAGEIF(A:A,A219,G:G)</f>
        <v>48.356346153846175</v>
      </c>
      <c r="J219" s="2">
        <f t="shared" si="24"/>
        <v>18.186353846153921</v>
      </c>
      <c r="K219" s="2">
        <f t="shared" si="25"/>
        <v>108.18635384615392</v>
      </c>
      <c r="L219" s="2">
        <f t="shared" si="26"/>
        <v>659.3016908759007</v>
      </c>
      <c r="M219" s="2">
        <f>SUMIF(A:A,A219,L:L)</f>
        <v>3253.2632090301067</v>
      </c>
      <c r="N219" s="3">
        <f t="shared" si="27"/>
        <v>0.20265857648587182</v>
      </c>
      <c r="O219" s="8">
        <f t="shared" si="28"/>
        <v>4.9344075012276338</v>
      </c>
      <c r="P219" s="3">
        <f t="shared" si="29"/>
        <v>0.20265857648587182</v>
      </c>
      <c r="Q219" s="3">
        <f>IF(ISNUMBER(P219),SUMIF(A:A,A219,P:P),"")</f>
        <v>0.93131630312085989</v>
      </c>
      <c r="R219" s="3">
        <f t="shared" si="30"/>
        <v>0.21760445490619976</v>
      </c>
      <c r="S219" s="9">
        <f t="shared" si="31"/>
        <v>4.5954941521351591</v>
      </c>
    </row>
    <row r="220" spans="1:19" x14ac:dyDescent="0.25">
      <c r="A220" s="1">
        <v>24</v>
      </c>
      <c r="B220" s="11">
        <v>0.77083333333333337</v>
      </c>
      <c r="C220" s="1" t="s">
        <v>161</v>
      </c>
      <c r="D220" s="1">
        <v>6</v>
      </c>
      <c r="E220" s="1">
        <v>7</v>
      </c>
      <c r="F220" s="1" t="s">
        <v>251</v>
      </c>
      <c r="G220" s="2">
        <v>54.989933333333397</v>
      </c>
      <c r="H220" s="7">
        <f>1+COUNTIFS(A:A,A220,O:O,"&lt;"&amp;O220)</f>
        <v>2</v>
      </c>
      <c r="I220" s="2">
        <f>AVERAGEIF(A:A,A220,G:G)</f>
        <v>48.356346153846175</v>
      </c>
      <c r="J220" s="2">
        <f t="shared" si="24"/>
        <v>6.6335871794872219</v>
      </c>
      <c r="K220" s="2">
        <f t="shared" si="25"/>
        <v>96.633587179487222</v>
      </c>
      <c r="L220" s="2">
        <f t="shared" si="26"/>
        <v>329.64464165200121</v>
      </c>
      <c r="M220" s="2">
        <f>SUMIF(A:A,A220,L:L)</f>
        <v>3253.2632090301067</v>
      </c>
      <c r="N220" s="3">
        <f t="shared" si="27"/>
        <v>0.10132738130041373</v>
      </c>
      <c r="O220" s="8">
        <f t="shared" si="28"/>
        <v>9.8690007297752693</v>
      </c>
      <c r="P220" s="3">
        <f t="shared" si="29"/>
        <v>0.10132738130041373</v>
      </c>
      <c r="Q220" s="3">
        <f>IF(ISNUMBER(P220),SUMIF(A:A,A220,P:P),"")</f>
        <v>0.93131630312085989</v>
      </c>
      <c r="R220" s="3">
        <f t="shared" si="30"/>
        <v>0.10880017987536952</v>
      </c>
      <c r="S220" s="9">
        <f t="shared" si="31"/>
        <v>9.1911612751513729</v>
      </c>
    </row>
    <row r="221" spans="1:19" x14ac:dyDescent="0.25">
      <c r="A221" s="1">
        <v>24</v>
      </c>
      <c r="B221" s="11">
        <v>0.77083333333333337</v>
      </c>
      <c r="C221" s="1" t="s">
        <v>161</v>
      </c>
      <c r="D221" s="1">
        <v>6</v>
      </c>
      <c r="E221" s="1">
        <v>4</v>
      </c>
      <c r="F221" s="1" t="s">
        <v>248</v>
      </c>
      <c r="G221" s="2">
        <v>54.374400000000001</v>
      </c>
      <c r="H221" s="7">
        <f>1+COUNTIFS(A:A,A221,O:O,"&lt;"&amp;O221)</f>
        <v>3</v>
      </c>
      <c r="I221" s="2">
        <f>AVERAGEIF(A:A,A221,G:G)</f>
        <v>48.356346153846175</v>
      </c>
      <c r="J221" s="2">
        <f t="shared" si="24"/>
        <v>6.0180538461538262</v>
      </c>
      <c r="K221" s="2">
        <f t="shared" si="25"/>
        <v>96.018053846153833</v>
      </c>
      <c r="L221" s="2">
        <f t="shared" si="26"/>
        <v>317.69227664604699</v>
      </c>
      <c r="M221" s="2">
        <f>SUMIF(A:A,A221,L:L)</f>
        <v>3253.2632090301067</v>
      </c>
      <c r="N221" s="3">
        <f t="shared" si="27"/>
        <v>9.7653419423373494E-2</v>
      </c>
      <c r="O221" s="8">
        <f t="shared" si="28"/>
        <v>10.240296816074917</v>
      </c>
      <c r="P221" s="3">
        <f t="shared" si="29"/>
        <v>9.7653419423373494E-2</v>
      </c>
      <c r="Q221" s="3">
        <f>IF(ISNUMBER(P221),SUMIF(A:A,A221,P:P),"")</f>
        <v>0.93131630312085989</v>
      </c>
      <c r="R221" s="3">
        <f t="shared" si="30"/>
        <v>0.10485526678329897</v>
      </c>
      <c r="S221" s="9">
        <f t="shared" si="31"/>
        <v>9.5369553736072028</v>
      </c>
    </row>
    <row r="222" spans="1:19" x14ac:dyDescent="0.25">
      <c r="A222" s="1">
        <v>24</v>
      </c>
      <c r="B222" s="11">
        <v>0.77083333333333337</v>
      </c>
      <c r="C222" s="1" t="s">
        <v>161</v>
      </c>
      <c r="D222" s="1">
        <v>6</v>
      </c>
      <c r="E222" s="1">
        <v>1</v>
      </c>
      <c r="F222" s="1" t="s">
        <v>246</v>
      </c>
      <c r="G222" s="2">
        <v>52.680499999999995</v>
      </c>
      <c r="H222" s="7">
        <f>1+COUNTIFS(A:A,A222,O:O,"&lt;"&amp;O222)</f>
        <v>4</v>
      </c>
      <c r="I222" s="2">
        <f>AVERAGEIF(A:A,A222,G:G)</f>
        <v>48.356346153846175</v>
      </c>
      <c r="J222" s="2">
        <f t="shared" si="24"/>
        <v>4.3241538461538198</v>
      </c>
      <c r="K222" s="2">
        <f t="shared" si="25"/>
        <v>94.32415384615382</v>
      </c>
      <c r="L222" s="2">
        <f t="shared" si="26"/>
        <v>286.99053346388513</v>
      </c>
      <c r="M222" s="2">
        <f>SUMIF(A:A,A222,L:L)</f>
        <v>3253.2632090301067</v>
      </c>
      <c r="N222" s="3">
        <f t="shared" si="27"/>
        <v>8.8216204783948426E-2</v>
      </c>
      <c r="O222" s="8">
        <f t="shared" si="28"/>
        <v>11.33578578277216</v>
      </c>
      <c r="P222" s="3">
        <f t="shared" si="29"/>
        <v>8.8216204783948426E-2</v>
      </c>
      <c r="Q222" s="3">
        <f>IF(ISNUMBER(P222),SUMIF(A:A,A222,P:P),"")</f>
        <v>0.93131630312085989</v>
      </c>
      <c r="R222" s="3">
        <f t="shared" si="30"/>
        <v>9.472206648625621E-2</v>
      </c>
      <c r="S222" s="9">
        <f t="shared" si="31"/>
        <v>10.55720210818137</v>
      </c>
    </row>
    <row r="223" spans="1:19" x14ac:dyDescent="0.25">
      <c r="A223" s="1">
        <v>24</v>
      </c>
      <c r="B223" s="11">
        <v>0.77083333333333337</v>
      </c>
      <c r="C223" s="1" t="s">
        <v>161</v>
      </c>
      <c r="D223" s="1">
        <v>6</v>
      </c>
      <c r="E223" s="1">
        <v>5</v>
      </c>
      <c r="F223" s="1" t="s">
        <v>249</v>
      </c>
      <c r="G223" s="2">
        <v>52.586799999999997</v>
      </c>
      <c r="H223" s="7">
        <f>1+COUNTIFS(A:A,A223,O:O,"&lt;"&amp;O223)</f>
        <v>5</v>
      </c>
      <c r="I223" s="2">
        <f>AVERAGEIF(A:A,A223,G:G)</f>
        <v>48.356346153846175</v>
      </c>
      <c r="J223" s="2">
        <f t="shared" si="24"/>
        <v>4.2304538461538215</v>
      </c>
      <c r="K223" s="2">
        <f t="shared" si="25"/>
        <v>94.230453846153821</v>
      </c>
      <c r="L223" s="2">
        <f t="shared" si="26"/>
        <v>285.3815996355226</v>
      </c>
      <c r="M223" s="2">
        <f>SUMIF(A:A,A223,L:L)</f>
        <v>3253.2632090301067</v>
      </c>
      <c r="N223" s="3">
        <f t="shared" si="27"/>
        <v>8.7721644791416448E-2</v>
      </c>
      <c r="O223" s="8">
        <f t="shared" si="28"/>
        <v>11.399695051065093</v>
      </c>
      <c r="P223" s="3">
        <f t="shared" si="29"/>
        <v>8.7721644791416448E-2</v>
      </c>
      <c r="Q223" s="3">
        <f>IF(ISNUMBER(P223),SUMIF(A:A,A223,P:P),"")</f>
        <v>0.93131630312085989</v>
      </c>
      <c r="R223" s="3">
        <f t="shared" si="30"/>
        <v>9.4191033161837107E-2</v>
      </c>
      <c r="S223" s="9">
        <f t="shared" si="31"/>
        <v>10.616721851663103</v>
      </c>
    </row>
    <row r="224" spans="1:19" x14ac:dyDescent="0.25">
      <c r="A224" s="1">
        <v>24</v>
      </c>
      <c r="B224" s="11">
        <v>0.77083333333333337</v>
      </c>
      <c r="C224" s="1" t="s">
        <v>161</v>
      </c>
      <c r="D224" s="1">
        <v>6</v>
      </c>
      <c r="E224" s="1">
        <v>8</v>
      </c>
      <c r="F224" s="1" t="s">
        <v>252</v>
      </c>
      <c r="G224" s="2">
        <v>47.949266666666603</v>
      </c>
      <c r="H224" s="7">
        <f>1+COUNTIFS(A:A,A224,O:O,"&lt;"&amp;O224)</f>
        <v>6</v>
      </c>
      <c r="I224" s="2">
        <f>AVERAGEIF(A:A,A224,G:G)</f>
        <v>48.356346153846175</v>
      </c>
      <c r="J224" s="2">
        <f t="shared" si="24"/>
        <v>-0.40707948717957265</v>
      </c>
      <c r="K224" s="2">
        <f t="shared" si="25"/>
        <v>89.592920512820427</v>
      </c>
      <c r="L224" s="2">
        <f t="shared" si="26"/>
        <v>216.06412330254051</v>
      </c>
      <c r="M224" s="2">
        <f>SUMIF(A:A,A224,L:L)</f>
        <v>3253.2632090301067</v>
      </c>
      <c r="N224" s="3">
        <f t="shared" si="27"/>
        <v>6.6414584194358986E-2</v>
      </c>
      <c r="O224" s="8">
        <f t="shared" si="28"/>
        <v>15.056933836603562</v>
      </c>
      <c r="P224" s="3">
        <f t="shared" si="29"/>
        <v>6.6414584194358986E-2</v>
      </c>
      <c r="Q224" s="3">
        <f>IF(ISNUMBER(P224),SUMIF(A:A,A224,P:P),"")</f>
        <v>0.93131630312085989</v>
      </c>
      <c r="R224" s="3">
        <f t="shared" si="30"/>
        <v>7.1312596989661151E-2</v>
      </c>
      <c r="S224" s="9">
        <f t="shared" si="31"/>
        <v>14.022767957041015</v>
      </c>
    </row>
    <row r="225" spans="1:19" x14ac:dyDescent="0.25">
      <c r="A225" s="1">
        <v>24</v>
      </c>
      <c r="B225" s="11">
        <v>0.77083333333333337</v>
      </c>
      <c r="C225" s="1" t="s">
        <v>161</v>
      </c>
      <c r="D225" s="1">
        <v>6</v>
      </c>
      <c r="E225" s="1">
        <v>6</v>
      </c>
      <c r="F225" s="1" t="s">
        <v>250</v>
      </c>
      <c r="G225" s="2">
        <v>47.6908666666667</v>
      </c>
      <c r="H225" s="7">
        <f>1+COUNTIFS(A:A,A225,O:O,"&lt;"&amp;O225)</f>
        <v>7</v>
      </c>
      <c r="I225" s="2">
        <f>AVERAGEIF(A:A,A225,G:G)</f>
        <v>48.356346153846175</v>
      </c>
      <c r="J225" s="2">
        <f t="shared" si="24"/>
        <v>-0.66547948717947492</v>
      </c>
      <c r="K225" s="2">
        <f t="shared" si="25"/>
        <v>89.334520512820518</v>
      </c>
      <c r="L225" s="2">
        <f t="shared" si="26"/>
        <v>212.74009955079407</v>
      </c>
      <c r="M225" s="2">
        <f>SUMIF(A:A,A225,L:L)</f>
        <v>3253.2632090301067</v>
      </c>
      <c r="N225" s="3">
        <f t="shared" si="27"/>
        <v>6.5392833558714156E-2</v>
      </c>
      <c r="O225" s="8">
        <f t="shared" si="28"/>
        <v>15.292195575255684</v>
      </c>
      <c r="P225" s="3">
        <f t="shared" si="29"/>
        <v>6.5392833558714156E-2</v>
      </c>
      <c r="Q225" s="3">
        <f>IF(ISNUMBER(P225),SUMIF(A:A,A225,P:P),"")</f>
        <v>0.93131630312085989</v>
      </c>
      <c r="R225" s="3">
        <f t="shared" si="30"/>
        <v>7.0215493210611088E-2</v>
      </c>
      <c r="S225" s="9">
        <f t="shared" si="31"/>
        <v>14.241871049748294</v>
      </c>
    </row>
    <row r="226" spans="1:19" x14ac:dyDescent="0.25">
      <c r="A226" s="1">
        <v>24</v>
      </c>
      <c r="B226" s="11">
        <v>0.77083333333333337</v>
      </c>
      <c r="C226" s="1" t="s">
        <v>161</v>
      </c>
      <c r="D226" s="1">
        <v>6</v>
      </c>
      <c r="E226" s="1">
        <v>3</v>
      </c>
      <c r="F226" s="1" t="s">
        <v>247</v>
      </c>
      <c r="G226" s="2">
        <v>47.531400000000005</v>
      </c>
      <c r="H226" s="7">
        <f>1+COUNTIFS(A:A,A226,O:O,"&lt;"&amp;O226)</f>
        <v>8</v>
      </c>
      <c r="I226" s="2">
        <f>AVERAGEIF(A:A,A226,G:G)</f>
        <v>48.356346153846175</v>
      </c>
      <c r="J226" s="2">
        <f t="shared" ref="J226:J283" si="32">G226-I226</f>
        <v>-0.8249461538461702</v>
      </c>
      <c r="K226" s="2">
        <f t="shared" ref="K226:K283" si="33">90+J226</f>
        <v>89.17505384615383</v>
      </c>
      <c r="L226" s="2">
        <f t="shared" ref="L226:L283" si="34">EXP(0.06*K226)</f>
        <v>210.7143091142396</v>
      </c>
      <c r="M226" s="2">
        <f>SUMIF(A:A,A226,L:L)</f>
        <v>3253.2632090301067</v>
      </c>
      <c r="N226" s="3">
        <f t="shared" ref="N226:N283" si="35">L226/M226</f>
        <v>6.4770138650127762E-2</v>
      </c>
      <c r="O226" s="8">
        <f t="shared" ref="O226:O283" si="36">1/N226</f>
        <v>15.439213514761057</v>
      </c>
      <c r="P226" s="3">
        <f t="shared" ref="P226:P283" si="37">IF(O226&gt;21,"",N226)</f>
        <v>6.4770138650127762E-2</v>
      </c>
      <c r="Q226" s="3">
        <f>IF(ISNUMBER(P226),SUMIF(A:A,A226,P:P),"")</f>
        <v>0.93131630312085989</v>
      </c>
      <c r="R226" s="3">
        <f t="shared" ref="R226:R283" si="38">IFERROR(P226*(1/Q226),"")</f>
        <v>6.9546875141218628E-2</v>
      </c>
      <c r="S226" s="9">
        <f t="shared" ref="S226:S283" si="39">IFERROR(1/R226,"")</f>
        <v>14.378791253660884</v>
      </c>
    </row>
    <row r="227" spans="1:19" x14ac:dyDescent="0.25">
      <c r="A227" s="1">
        <v>24</v>
      </c>
      <c r="B227" s="11">
        <v>0.77083333333333337</v>
      </c>
      <c r="C227" s="1" t="s">
        <v>161</v>
      </c>
      <c r="D227" s="1">
        <v>6</v>
      </c>
      <c r="E227" s="1">
        <v>11</v>
      </c>
      <c r="F227" s="1" t="s">
        <v>255</v>
      </c>
      <c r="G227" s="2">
        <v>45.8562333333333</v>
      </c>
      <c r="H227" s="7">
        <f>1+COUNTIFS(A:A,A227,O:O,"&lt;"&amp;O227)</f>
        <v>9</v>
      </c>
      <c r="I227" s="2">
        <f>AVERAGEIF(A:A,A227,G:G)</f>
        <v>48.356346153846175</v>
      </c>
      <c r="J227" s="2">
        <f t="shared" si="32"/>
        <v>-2.5001128205128751</v>
      </c>
      <c r="K227" s="2">
        <f t="shared" si="33"/>
        <v>87.499887179487132</v>
      </c>
      <c r="L227" s="2">
        <f t="shared" si="34"/>
        <v>190.56497847594747</v>
      </c>
      <c r="M227" s="2">
        <f>SUMIF(A:A,A227,L:L)</f>
        <v>3253.2632090301067</v>
      </c>
      <c r="N227" s="3">
        <f t="shared" si="35"/>
        <v>5.8576563355524032E-2</v>
      </c>
      <c r="O227" s="8">
        <f t="shared" si="36"/>
        <v>17.071674108475939</v>
      </c>
      <c r="P227" s="3">
        <f t="shared" si="37"/>
        <v>5.8576563355524032E-2</v>
      </c>
      <c r="Q227" s="3">
        <f>IF(ISNUMBER(P227),SUMIF(A:A,A227,P:P),"")</f>
        <v>0.93131630312085989</v>
      </c>
      <c r="R227" s="3">
        <f t="shared" si="38"/>
        <v>6.2896529524107736E-2</v>
      </c>
      <c r="S227" s="9">
        <f t="shared" si="39"/>
        <v>15.89912841878991</v>
      </c>
    </row>
    <row r="228" spans="1:19" x14ac:dyDescent="0.25">
      <c r="A228" s="1">
        <v>24</v>
      </c>
      <c r="B228" s="11">
        <v>0.77083333333333337</v>
      </c>
      <c r="C228" s="1" t="s">
        <v>161</v>
      </c>
      <c r="D228" s="1">
        <v>6</v>
      </c>
      <c r="E228" s="1">
        <v>10</v>
      </c>
      <c r="F228" s="1" t="s">
        <v>254</v>
      </c>
      <c r="G228" s="2">
        <v>43.5169</v>
      </c>
      <c r="H228" s="7">
        <f>1+COUNTIFS(A:A,A228,O:O,"&lt;"&amp;O228)</f>
        <v>10</v>
      </c>
      <c r="I228" s="2">
        <f>AVERAGEIF(A:A,A228,G:G)</f>
        <v>48.356346153846175</v>
      </c>
      <c r="J228" s="2">
        <f t="shared" si="32"/>
        <v>-4.8394461538461755</v>
      </c>
      <c r="K228" s="2">
        <f t="shared" si="33"/>
        <v>85.160553846153817</v>
      </c>
      <c r="L228" s="2">
        <f t="shared" si="34"/>
        <v>165.60960322670957</v>
      </c>
      <c r="M228" s="2">
        <f>SUMIF(A:A,A228,L:L)</f>
        <v>3253.2632090301067</v>
      </c>
      <c r="N228" s="3">
        <f t="shared" si="35"/>
        <v>5.090568840757359E-2</v>
      </c>
      <c r="O228" s="8">
        <f t="shared" si="36"/>
        <v>19.644170058040569</v>
      </c>
      <c r="P228" s="3">
        <f t="shared" si="37"/>
        <v>5.090568840757359E-2</v>
      </c>
      <c r="Q228" s="3">
        <f>IF(ISNUMBER(P228),SUMIF(A:A,A228,P:P),"")</f>
        <v>0.93131630312085989</v>
      </c>
      <c r="R228" s="3">
        <f t="shared" si="38"/>
        <v>5.4659934800870114E-2</v>
      </c>
      <c r="S228" s="9">
        <f t="shared" si="39"/>
        <v>18.294935836331831</v>
      </c>
    </row>
    <row r="229" spans="1:19" x14ac:dyDescent="0.25">
      <c r="A229" s="1">
        <v>24</v>
      </c>
      <c r="B229" s="11">
        <v>0.77083333333333337</v>
      </c>
      <c r="C229" s="1" t="s">
        <v>161</v>
      </c>
      <c r="D229" s="1">
        <v>6</v>
      </c>
      <c r="E229" s="1">
        <v>13</v>
      </c>
      <c r="F229" s="1" t="s">
        <v>257</v>
      </c>
      <c r="G229" s="2">
        <v>42.425600000000003</v>
      </c>
      <c r="H229" s="7">
        <f>1+COUNTIFS(A:A,A229,O:O,"&lt;"&amp;O229)</f>
        <v>11</v>
      </c>
      <c r="I229" s="2">
        <f>AVERAGEIF(A:A,A229,G:G)</f>
        <v>48.356346153846175</v>
      </c>
      <c r="J229" s="2">
        <f t="shared" si="32"/>
        <v>-5.9307461538461723</v>
      </c>
      <c r="K229" s="2">
        <f t="shared" si="33"/>
        <v>84.069253846153828</v>
      </c>
      <c r="L229" s="2">
        <f t="shared" si="34"/>
        <v>155.11320896943661</v>
      </c>
      <c r="M229" s="2">
        <f>SUMIF(A:A,A229,L:L)</f>
        <v>3253.2632090301067</v>
      </c>
      <c r="N229" s="3">
        <f t="shared" si="35"/>
        <v>4.7679268169537506E-2</v>
      </c>
      <c r="O229" s="8">
        <f t="shared" si="36"/>
        <v>20.973476279967411</v>
      </c>
      <c r="P229" s="3">
        <f t="shared" si="37"/>
        <v>4.7679268169537506E-2</v>
      </c>
      <c r="Q229" s="3">
        <f>IF(ISNUMBER(P229),SUMIF(A:A,A229,P:P),"")</f>
        <v>0.93131630312085989</v>
      </c>
      <c r="R229" s="3">
        <f t="shared" si="38"/>
        <v>5.1195569120569787E-2</v>
      </c>
      <c r="S229" s="9">
        <f t="shared" si="39"/>
        <v>19.532940392652293</v>
      </c>
    </row>
    <row r="230" spans="1:19" x14ac:dyDescent="0.25">
      <c r="A230" s="1">
        <v>24</v>
      </c>
      <c r="B230" s="11">
        <v>0.77083333333333337</v>
      </c>
      <c r="C230" s="1" t="s">
        <v>161</v>
      </c>
      <c r="D230" s="1">
        <v>6</v>
      </c>
      <c r="E230" s="1">
        <v>12</v>
      </c>
      <c r="F230" s="1" t="s">
        <v>256</v>
      </c>
      <c r="G230" s="2">
        <v>41.153133333333301</v>
      </c>
      <c r="H230" s="7">
        <f>1+COUNTIFS(A:A,A230,O:O,"&lt;"&amp;O230)</f>
        <v>12</v>
      </c>
      <c r="I230" s="2">
        <f>AVERAGEIF(A:A,A230,G:G)</f>
        <v>48.356346153846175</v>
      </c>
      <c r="J230" s="2">
        <f t="shared" si="32"/>
        <v>-7.2032128205128743</v>
      </c>
      <c r="K230" s="2">
        <f t="shared" si="33"/>
        <v>82.796787179487126</v>
      </c>
      <c r="L230" s="2">
        <f t="shared" si="34"/>
        <v>143.7114156486368</v>
      </c>
      <c r="M230" s="2">
        <f>SUMIF(A:A,A230,L:L)</f>
        <v>3253.2632090301067</v>
      </c>
      <c r="N230" s="3">
        <f t="shared" si="35"/>
        <v>4.4174543040272907E-2</v>
      </c>
      <c r="O230" s="8">
        <f t="shared" si="36"/>
        <v>22.637472425879384</v>
      </c>
      <c r="P230" s="3" t="str">
        <f t="shared" si="37"/>
        <v/>
      </c>
      <c r="Q230" s="3" t="str">
        <f>IF(ISNUMBER(P230),SUMIF(A:A,A230,P:P),"")</f>
        <v/>
      </c>
      <c r="R230" s="3" t="str">
        <f t="shared" si="38"/>
        <v/>
      </c>
      <c r="S230" s="9" t="str">
        <f t="shared" si="39"/>
        <v/>
      </c>
    </row>
    <row r="231" spans="1:19" x14ac:dyDescent="0.25">
      <c r="A231" s="1">
        <v>24</v>
      </c>
      <c r="B231" s="11">
        <v>0.77083333333333337</v>
      </c>
      <c r="C231" s="1" t="s">
        <v>161</v>
      </c>
      <c r="D231" s="1">
        <v>6</v>
      </c>
      <c r="E231" s="1">
        <v>14</v>
      </c>
      <c r="F231" s="1" t="s">
        <v>258</v>
      </c>
      <c r="G231" s="2">
        <v>31.334766666666702</v>
      </c>
      <c r="H231" s="7">
        <f>1+COUNTIFS(A:A,A231,O:O,"&lt;"&amp;O231)</f>
        <v>13</v>
      </c>
      <c r="I231" s="2">
        <f>AVERAGEIF(A:A,A231,G:G)</f>
        <v>48.356346153846175</v>
      </c>
      <c r="J231" s="2">
        <f t="shared" si="32"/>
        <v>-17.021579487179473</v>
      </c>
      <c r="K231" s="2">
        <f t="shared" si="33"/>
        <v>72.97842051282052</v>
      </c>
      <c r="L231" s="2">
        <f t="shared" si="34"/>
        <v>79.734728468445141</v>
      </c>
      <c r="M231" s="2">
        <f>SUMIF(A:A,A231,L:L)</f>
        <v>3253.2632090301067</v>
      </c>
      <c r="N231" s="3">
        <f t="shared" si="35"/>
        <v>2.4509153838867037E-2</v>
      </c>
      <c r="O231" s="8">
        <f t="shared" si="36"/>
        <v>40.801082182371502</v>
      </c>
      <c r="P231" s="3" t="str">
        <f t="shared" si="37"/>
        <v/>
      </c>
      <c r="Q231" s="3" t="str">
        <f>IF(ISNUMBER(P231),SUMIF(A:A,A231,P:P),"")</f>
        <v/>
      </c>
      <c r="R231" s="3" t="str">
        <f t="shared" si="38"/>
        <v/>
      </c>
      <c r="S231" s="9" t="str">
        <f t="shared" si="39"/>
        <v/>
      </c>
    </row>
    <row r="232" spans="1:19" x14ac:dyDescent="0.25">
      <c r="A232" s="1">
        <v>25</v>
      </c>
      <c r="B232" s="11">
        <v>0.78125</v>
      </c>
      <c r="C232" s="1" t="s">
        <v>27</v>
      </c>
      <c r="D232" s="1">
        <v>4</v>
      </c>
      <c r="E232" s="1">
        <v>10</v>
      </c>
      <c r="F232" s="1" t="s">
        <v>268</v>
      </c>
      <c r="G232" s="2">
        <v>65.746966666666694</v>
      </c>
      <c r="H232" s="7">
        <f>1+COUNTIFS(A:A,A232,O:O,"&lt;"&amp;O232)</f>
        <v>1</v>
      </c>
      <c r="I232" s="2">
        <f>AVERAGEIF(A:A,A232,G:G)</f>
        <v>49.067806060606046</v>
      </c>
      <c r="J232" s="2">
        <f t="shared" si="32"/>
        <v>16.679160606060648</v>
      </c>
      <c r="K232" s="2">
        <f t="shared" si="33"/>
        <v>106.67916060606065</v>
      </c>
      <c r="L232" s="2">
        <f t="shared" si="34"/>
        <v>602.29637194482711</v>
      </c>
      <c r="M232" s="2">
        <f>SUMIF(A:A,A232,L:L)</f>
        <v>2786.349876406508</v>
      </c>
      <c r="N232" s="3">
        <f t="shared" si="35"/>
        <v>0.21615963488461651</v>
      </c>
      <c r="O232" s="8">
        <f t="shared" si="36"/>
        <v>4.6262106268535677</v>
      </c>
      <c r="P232" s="3">
        <f t="shared" si="37"/>
        <v>0.21615963488461651</v>
      </c>
      <c r="Q232" s="3">
        <f>IF(ISNUMBER(P232),SUMIF(A:A,A232,P:P),"")</f>
        <v>0.92251551991936587</v>
      </c>
      <c r="R232" s="3">
        <f t="shared" si="38"/>
        <v>0.23431544534178711</v>
      </c>
      <c r="S232" s="9">
        <f t="shared" si="39"/>
        <v>4.2677511016883143</v>
      </c>
    </row>
    <row r="233" spans="1:19" x14ac:dyDescent="0.25">
      <c r="A233" s="1">
        <v>25</v>
      </c>
      <c r="B233" s="11">
        <v>0.78125</v>
      </c>
      <c r="C233" s="1" t="s">
        <v>27</v>
      </c>
      <c r="D233" s="1">
        <v>4</v>
      </c>
      <c r="E233" s="1">
        <v>1</v>
      </c>
      <c r="F233" s="1" t="s">
        <v>259</v>
      </c>
      <c r="G233" s="2">
        <v>58.397533333333293</v>
      </c>
      <c r="H233" s="7">
        <f>1+COUNTIFS(A:A,A233,O:O,"&lt;"&amp;O233)</f>
        <v>2</v>
      </c>
      <c r="I233" s="2">
        <f>AVERAGEIF(A:A,A233,G:G)</f>
        <v>49.067806060606046</v>
      </c>
      <c r="J233" s="2">
        <f t="shared" si="32"/>
        <v>9.3297272727272471</v>
      </c>
      <c r="K233" s="2">
        <f t="shared" si="33"/>
        <v>99.32972727272724</v>
      </c>
      <c r="L233" s="2">
        <f t="shared" si="34"/>
        <v>387.52626857379653</v>
      </c>
      <c r="M233" s="2">
        <f>SUMIF(A:A,A233,L:L)</f>
        <v>2786.349876406508</v>
      </c>
      <c r="N233" s="3">
        <f t="shared" si="35"/>
        <v>0.13908026118872779</v>
      </c>
      <c r="O233" s="8">
        <f t="shared" si="36"/>
        <v>7.1900929107620071</v>
      </c>
      <c r="P233" s="3">
        <f t="shared" si="37"/>
        <v>0.13908026118872779</v>
      </c>
      <c r="Q233" s="3">
        <f>IF(ISNUMBER(P233),SUMIF(A:A,A233,P:P),"")</f>
        <v>0.92251551991936587</v>
      </c>
      <c r="R233" s="3">
        <f t="shared" si="38"/>
        <v>0.15076197439028924</v>
      </c>
      <c r="S233" s="9">
        <f t="shared" si="39"/>
        <v>6.6329722998401595</v>
      </c>
    </row>
    <row r="234" spans="1:19" x14ac:dyDescent="0.25">
      <c r="A234" s="1">
        <v>25</v>
      </c>
      <c r="B234" s="11">
        <v>0.78125</v>
      </c>
      <c r="C234" s="1" t="s">
        <v>27</v>
      </c>
      <c r="D234" s="1">
        <v>4</v>
      </c>
      <c r="E234" s="1">
        <v>3</v>
      </c>
      <c r="F234" s="1" t="s">
        <v>261</v>
      </c>
      <c r="G234" s="2">
        <v>58.151499999999899</v>
      </c>
      <c r="H234" s="7">
        <f>1+COUNTIFS(A:A,A234,O:O,"&lt;"&amp;O234)</f>
        <v>3</v>
      </c>
      <c r="I234" s="2">
        <f>AVERAGEIF(A:A,A234,G:G)</f>
        <v>49.067806060606046</v>
      </c>
      <c r="J234" s="2">
        <f t="shared" si="32"/>
        <v>9.0836939393938536</v>
      </c>
      <c r="K234" s="2">
        <f t="shared" si="33"/>
        <v>99.083693939393854</v>
      </c>
      <c r="L234" s="2">
        <f t="shared" si="34"/>
        <v>381.84762300231279</v>
      </c>
      <c r="M234" s="2">
        <f>SUMIF(A:A,A234,L:L)</f>
        <v>2786.349876406508</v>
      </c>
      <c r="N234" s="3">
        <f t="shared" si="35"/>
        <v>0.1370422380317769</v>
      </c>
      <c r="O234" s="8">
        <f t="shared" si="36"/>
        <v>7.2970203519890218</v>
      </c>
      <c r="P234" s="3">
        <f t="shared" si="37"/>
        <v>0.1370422380317769</v>
      </c>
      <c r="Q234" s="3">
        <f>IF(ISNUMBER(P234),SUMIF(A:A,A234,P:P),"")</f>
        <v>0.92251551991936587</v>
      </c>
      <c r="R234" s="3">
        <f t="shared" si="38"/>
        <v>0.14855277236284906</v>
      </c>
      <c r="S234" s="9">
        <f t="shared" si="39"/>
        <v>6.7316145238773464</v>
      </c>
    </row>
    <row r="235" spans="1:19" x14ac:dyDescent="0.25">
      <c r="A235" s="1">
        <v>25</v>
      </c>
      <c r="B235" s="11">
        <v>0.78125</v>
      </c>
      <c r="C235" s="1" t="s">
        <v>27</v>
      </c>
      <c r="D235" s="1">
        <v>4</v>
      </c>
      <c r="E235" s="1">
        <v>9</v>
      </c>
      <c r="F235" s="1" t="s">
        <v>267</v>
      </c>
      <c r="G235" s="2">
        <v>50.580866666666701</v>
      </c>
      <c r="H235" s="7">
        <f>1+COUNTIFS(A:A,A235,O:O,"&lt;"&amp;O235)</f>
        <v>4</v>
      </c>
      <c r="I235" s="2">
        <f>AVERAGEIF(A:A,A235,G:G)</f>
        <v>49.067806060606046</v>
      </c>
      <c r="J235" s="2">
        <f t="shared" si="32"/>
        <v>1.5130606060606553</v>
      </c>
      <c r="K235" s="2">
        <f t="shared" si="33"/>
        <v>91.513060606060662</v>
      </c>
      <c r="L235" s="2">
        <f t="shared" si="34"/>
        <v>242.44712281740894</v>
      </c>
      <c r="M235" s="2">
        <f>SUMIF(A:A,A235,L:L)</f>
        <v>2786.349876406508</v>
      </c>
      <c r="N235" s="3">
        <f t="shared" si="35"/>
        <v>8.7012447672252663E-2</v>
      </c>
      <c r="O235" s="8">
        <f t="shared" si="36"/>
        <v>11.492608549143128</v>
      </c>
      <c r="P235" s="3">
        <f t="shared" si="37"/>
        <v>8.7012447672252663E-2</v>
      </c>
      <c r="Q235" s="3">
        <f>IF(ISNUMBER(P235),SUMIF(A:A,A235,P:P),"")</f>
        <v>0.92251551991936587</v>
      </c>
      <c r="R235" s="3">
        <f t="shared" si="38"/>
        <v>9.4320849669670748E-2</v>
      </c>
      <c r="S235" s="9">
        <f t="shared" si="39"/>
        <v>10.602109750942523</v>
      </c>
    </row>
    <row r="236" spans="1:19" x14ac:dyDescent="0.25">
      <c r="A236" s="1">
        <v>25</v>
      </c>
      <c r="B236" s="11">
        <v>0.78125</v>
      </c>
      <c r="C236" s="1" t="s">
        <v>27</v>
      </c>
      <c r="D236" s="1">
        <v>4</v>
      </c>
      <c r="E236" s="1">
        <v>7</v>
      </c>
      <c r="F236" s="1" t="s">
        <v>265</v>
      </c>
      <c r="G236" s="2">
        <v>48.672633333333302</v>
      </c>
      <c r="H236" s="7">
        <f>1+COUNTIFS(A:A,A236,O:O,"&lt;"&amp;O236)</f>
        <v>5</v>
      </c>
      <c r="I236" s="2">
        <f>AVERAGEIF(A:A,A236,G:G)</f>
        <v>49.067806060606046</v>
      </c>
      <c r="J236" s="2">
        <f t="shared" si="32"/>
        <v>-0.39517272727274388</v>
      </c>
      <c r="K236" s="2">
        <f t="shared" si="33"/>
        <v>89.604827272727249</v>
      </c>
      <c r="L236" s="2">
        <f t="shared" si="34"/>
        <v>216.21853587101296</v>
      </c>
      <c r="M236" s="2">
        <f>SUMIF(A:A,A236,L:L)</f>
        <v>2786.349876406508</v>
      </c>
      <c r="N236" s="3">
        <f t="shared" si="35"/>
        <v>7.7599205218931475E-2</v>
      </c>
      <c r="O236" s="8">
        <f t="shared" si="36"/>
        <v>12.886729924342514</v>
      </c>
      <c r="P236" s="3">
        <f t="shared" si="37"/>
        <v>7.7599205218931475E-2</v>
      </c>
      <c r="Q236" s="3">
        <f>IF(ISNUMBER(P236),SUMIF(A:A,A236,P:P),"")</f>
        <v>0.92251551991936587</v>
      </c>
      <c r="R236" s="3">
        <f t="shared" si="38"/>
        <v>8.411696447742599E-2</v>
      </c>
      <c r="S236" s="9">
        <f t="shared" si="39"/>
        <v>11.888208356215285</v>
      </c>
    </row>
    <row r="237" spans="1:19" x14ac:dyDescent="0.25">
      <c r="A237" s="1">
        <v>25</v>
      </c>
      <c r="B237" s="11">
        <v>0.78125</v>
      </c>
      <c r="C237" s="1" t="s">
        <v>27</v>
      </c>
      <c r="D237" s="1">
        <v>4</v>
      </c>
      <c r="E237" s="1">
        <v>11</v>
      </c>
      <c r="F237" s="1" t="s">
        <v>269</v>
      </c>
      <c r="G237" s="2">
        <v>47.9431333333333</v>
      </c>
      <c r="H237" s="7">
        <f>1+COUNTIFS(A:A,A237,O:O,"&lt;"&amp;O237)</f>
        <v>6</v>
      </c>
      <c r="I237" s="2">
        <f>AVERAGEIF(A:A,A237,G:G)</f>
        <v>49.067806060606046</v>
      </c>
      <c r="J237" s="2">
        <f t="shared" si="32"/>
        <v>-1.1246727272727455</v>
      </c>
      <c r="K237" s="2">
        <f t="shared" si="33"/>
        <v>88.875327272727247</v>
      </c>
      <c r="L237" s="2">
        <f t="shared" si="34"/>
        <v>206.95877862623769</v>
      </c>
      <c r="M237" s="2">
        <f>SUMIF(A:A,A237,L:L)</f>
        <v>2786.349876406508</v>
      </c>
      <c r="N237" s="3">
        <f t="shared" si="35"/>
        <v>7.4275948034619302E-2</v>
      </c>
      <c r="O237" s="8">
        <f t="shared" si="36"/>
        <v>13.463308466071812</v>
      </c>
      <c r="P237" s="3">
        <f t="shared" si="37"/>
        <v>7.4275948034619302E-2</v>
      </c>
      <c r="Q237" s="3">
        <f>IF(ISNUMBER(P237),SUMIF(A:A,A237,P:P),"")</f>
        <v>0.92251551991936587</v>
      </c>
      <c r="R237" s="3">
        <f t="shared" si="38"/>
        <v>8.0514578270847431E-2</v>
      </c>
      <c r="S237" s="9">
        <f t="shared" si="39"/>
        <v>12.42011100941304</v>
      </c>
    </row>
    <row r="238" spans="1:19" x14ac:dyDescent="0.25">
      <c r="A238" s="1">
        <v>25</v>
      </c>
      <c r="B238" s="11">
        <v>0.78125</v>
      </c>
      <c r="C238" s="1" t="s">
        <v>27</v>
      </c>
      <c r="D238" s="1">
        <v>4</v>
      </c>
      <c r="E238" s="1">
        <v>2</v>
      </c>
      <c r="F238" s="1" t="s">
        <v>260</v>
      </c>
      <c r="G238" s="2">
        <v>46.939633333333305</v>
      </c>
      <c r="H238" s="7">
        <f>1+COUNTIFS(A:A,A238,O:O,"&lt;"&amp;O238)</f>
        <v>7</v>
      </c>
      <c r="I238" s="2">
        <f>AVERAGEIF(A:A,A238,G:G)</f>
        <v>49.067806060606046</v>
      </c>
      <c r="J238" s="2">
        <f t="shared" si="32"/>
        <v>-2.1281727272727409</v>
      </c>
      <c r="K238" s="2">
        <f t="shared" si="33"/>
        <v>87.871827272727259</v>
      </c>
      <c r="L238" s="2">
        <f t="shared" si="34"/>
        <v>194.86551156958981</v>
      </c>
      <c r="M238" s="2">
        <f>SUMIF(A:A,A238,L:L)</f>
        <v>2786.349876406508</v>
      </c>
      <c r="N238" s="3">
        <f t="shared" si="35"/>
        <v>6.993576550440371E-2</v>
      </c>
      <c r="O238" s="8">
        <f t="shared" si="36"/>
        <v>14.298835406856769</v>
      </c>
      <c r="P238" s="3">
        <f t="shared" si="37"/>
        <v>6.993576550440371E-2</v>
      </c>
      <c r="Q238" s="3">
        <f>IF(ISNUMBER(P238),SUMIF(A:A,A238,P:P),"")</f>
        <v>0.92251551991936587</v>
      </c>
      <c r="R238" s="3">
        <f t="shared" si="38"/>
        <v>7.5809852511225573E-2</v>
      </c>
      <c r="S238" s="9">
        <f t="shared" si="39"/>
        <v>13.190897579597911</v>
      </c>
    </row>
    <row r="239" spans="1:19" x14ac:dyDescent="0.25">
      <c r="A239" s="1">
        <v>25</v>
      </c>
      <c r="B239" s="11">
        <v>0.78125</v>
      </c>
      <c r="C239" s="1" t="s">
        <v>27</v>
      </c>
      <c r="D239" s="1">
        <v>4</v>
      </c>
      <c r="E239" s="1">
        <v>4</v>
      </c>
      <c r="F239" s="1" t="s">
        <v>262</v>
      </c>
      <c r="G239" s="2">
        <v>45.048666666666698</v>
      </c>
      <c r="H239" s="7">
        <f>1+COUNTIFS(A:A,A239,O:O,"&lt;"&amp;O239)</f>
        <v>8</v>
      </c>
      <c r="I239" s="2">
        <f>AVERAGEIF(A:A,A239,G:G)</f>
        <v>49.067806060606046</v>
      </c>
      <c r="J239" s="2">
        <f t="shared" si="32"/>
        <v>-4.0191393939393478</v>
      </c>
      <c r="K239" s="2">
        <f t="shared" si="33"/>
        <v>85.980860606060645</v>
      </c>
      <c r="L239" s="2">
        <f t="shared" si="34"/>
        <v>173.96456627233454</v>
      </c>
      <c r="M239" s="2">
        <f>SUMIF(A:A,A239,L:L)</f>
        <v>2786.349876406508</v>
      </c>
      <c r="N239" s="3">
        <f t="shared" si="35"/>
        <v>6.2434573542032232E-2</v>
      </c>
      <c r="O239" s="8">
        <f t="shared" si="36"/>
        <v>16.016766725038643</v>
      </c>
      <c r="P239" s="3">
        <f t="shared" si="37"/>
        <v>6.2434573542032232E-2</v>
      </c>
      <c r="Q239" s="3">
        <f>IF(ISNUMBER(P239),SUMIF(A:A,A239,P:P),"")</f>
        <v>0.92251551991936587</v>
      </c>
      <c r="R239" s="3">
        <f t="shared" si="38"/>
        <v>6.7678615908260742E-2</v>
      </c>
      <c r="S239" s="9">
        <f t="shared" si="39"/>
        <v>14.775715882776225</v>
      </c>
    </row>
    <row r="240" spans="1:19" x14ac:dyDescent="0.25">
      <c r="A240" s="1">
        <v>25</v>
      </c>
      <c r="B240" s="11">
        <v>0.78125</v>
      </c>
      <c r="C240" s="1" t="s">
        <v>27</v>
      </c>
      <c r="D240" s="1">
        <v>4</v>
      </c>
      <c r="E240" s="1">
        <v>6</v>
      </c>
      <c r="F240" s="1" t="s">
        <v>264</v>
      </c>
      <c r="G240" s="2">
        <v>44.098700000000001</v>
      </c>
      <c r="H240" s="7">
        <f>1+COUNTIFS(A:A,A240,O:O,"&lt;"&amp;O240)</f>
        <v>9</v>
      </c>
      <c r="I240" s="2">
        <f>AVERAGEIF(A:A,A240,G:G)</f>
        <v>49.067806060606046</v>
      </c>
      <c r="J240" s="2">
        <f t="shared" si="32"/>
        <v>-4.9691060606060447</v>
      </c>
      <c r="K240" s="2">
        <f t="shared" si="33"/>
        <v>85.030893939393962</v>
      </c>
      <c r="L240" s="2">
        <f t="shared" si="34"/>
        <v>164.32622623289035</v>
      </c>
      <c r="M240" s="2">
        <f>SUMIF(A:A,A240,L:L)</f>
        <v>2786.349876406508</v>
      </c>
      <c r="N240" s="3">
        <f t="shared" si="35"/>
        <v>5.8975445842005363E-2</v>
      </c>
      <c r="O240" s="8">
        <f t="shared" si="36"/>
        <v>16.956209244759084</v>
      </c>
      <c r="P240" s="3">
        <f t="shared" si="37"/>
        <v>5.8975445842005363E-2</v>
      </c>
      <c r="Q240" s="3">
        <f>IF(ISNUMBER(P240),SUMIF(A:A,A240,P:P),"")</f>
        <v>0.92251551991936587</v>
      </c>
      <c r="R240" s="3">
        <f t="shared" si="38"/>
        <v>6.392894706764414E-2</v>
      </c>
      <c r="S240" s="9">
        <f t="shared" si="39"/>
        <v>15.642366187290486</v>
      </c>
    </row>
    <row r="241" spans="1:19" x14ac:dyDescent="0.25">
      <c r="A241" s="1">
        <v>25</v>
      </c>
      <c r="B241" s="11">
        <v>0.78125</v>
      </c>
      <c r="C241" s="1" t="s">
        <v>27</v>
      </c>
      <c r="D241" s="1">
        <v>4</v>
      </c>
      <c r="E241" s="1">
        <v>5</v>
      </c>
      <c r="F241" s="1" t="s">
        <v>263</v>
      </c>
      <c r="G241" s="2">
        <v>37.726233333333298</v>
      </c>
      <c r="H241" s="7">
        <f>1+COUNTIFS(A:A,A241,O:O,"&lt;"&amp;O241)</f>
        <v>10</v>
      </c>
      <c r="I241" s="2">
        <f>AVERAGEIF(A:A,A241,G:G)</f>
        <v>49.067806060606046</v>
      </c>
      <c r="J241" s="2">
        <f t="shared" si="32"/>
        <v>-11.341572727272748</v>
      </c>
      <c r="K241" s="2">
        <f t="shared" si="33"/>
        <v>78.658427272727252</v>
      </c>
      <c r="L241" s="2">
        <f t="shared" si="34"/>
        <v>112.11281446697993</v>
      </c>
      <c r="M241" s="2">
        <f>SUMIF(A:A,A241,L:L)</f>
        <v>2786.349876406508</v>
      </c>
      <c r="N241" s="3">
        <f t="shared" si="35"/>
        <v>4.0236445328096872E-2</v>
      </c>
      <c r="O241" s="8">
        <f t="shared" si="36"/>
        <v>24.853090074080324</v>
      </c>
      <c r="P241" s="3" t="str">
        <f t="shared" si="37"/>
        <v/>
      </c>
      <c r="Q241" s="3" t="str">
        <f>IF(ISNUMBER(P241),SUMIF(A:A,A241,P:P),"")</f>
        <v/>
      </c>
      <c r="R241" s="3" t="str">
        <f t="shared" si="38"/>
        <v/>
      </c>
      <c r="S241" s="9" t="str">
        <f t="shared" si="39"/>
        <v/>
      </c>
    </row>
    <row r="242" spans="1:19" x14ac:dyDescent="0.25">
      <c r="A242" s="1">
        <v>25</v>
      </c>
      <c r="B242" s="11">
        <v>0.78125</v>
      </c>
      <c r="C242" s="1" t="s">
        <v>27</v>
      </c>
      <c r="D242" s="1">
        <v>4</v>
      </c>
      <c r="E242" s="1">
        <v>8</v>
      </c>
      <c r="F242" s="1" t="s">
        <v>266</v>
      </c>
      <c r="G242" s="2">
        <v>36.44</v>
      </c>
      <c r="H242" s="7">
        <f>1+COUNTIFS(A:A,A242,O:O,"&lt;"&amp;O242)</f>
        <v>11</v>
      </c>
      <c r="I242" s="2">
        <f>AVERAGEIF(A:A,A242,G:G)</f>
        <v>49.067806060606046</v>
      </c>
      <c r="J242" s="2">
        <f t="shared" si="32"/>
        <v>-12.627806060606048</v>
      </c>
      <c r="K242" s="2">
        <f t="shared" si="33"/>
        <v>77.372193939393952</v>
      </c>
      <c r="L242" s="2">
        <f t="shared" si="34"/>
        <v>103.78605702911695</v>
      </c>
      <c r="M242" s="2">
        <f>SUMIF(A:A,A242,L:L)</f>
        <v>2786.349876406508</v>
      </c>
      <c r="N242" s="3">
        <f t="shared" si="35"/>
        <v>3.724803475253706E-2</v>
      </c>
      <c r="O242" s="8">
        <f t="shared" si="36"/>
        <v>26.847053989388996</v>
      </c>
      <c r="P242" s="3" t="str">
        <f t="shared" si="37"/>
        <v/>
      </c>
      <c r="Q242" s="3" t="str">
        <f>IF(ISNUMBER(P242),SUMIF(A:A,A242,P:P),"")</f>
        <v/>
      </c>
      <c r="R242" s="3" t="str">
        <f t="shared" si="38"/>
        <v/>
      </c>
      <c r="S242" s="9" t="str">
        <f t="shared" si="39"/>
        <v/>
      </c>
    </row>
    <row r="243" spans="1:19" x14ac:dyDescent="0.25">
      <c r="A243" s="1">
        <v>26</v>
      </c>
      <c r="B243" s="11">
        <v>0.78819444444444453</v>
      </c>
      <c r="C243" s="1" t="s">
        <v>104</v>
      </c>
      <c r="D243" s="1">
        <v>9</v>
      </c>
      <c r="E243" s="1">
        <v>11</v>
      </c>
      <c r="F243" s="1" t="s">
        <v>275</v>
      </c>
      <c r="G243" s="2">
        <v>71.721266666666708</v>
      </c>
      <c r="H243" s="7">
        <f>1+COUNTIFS(A:A,A243,O:O,"&lt;"&amp;O243)</f>
        <v>1</v>
      </c>
      <c r="I243" s="2">
        <f>AVERAGEIF(A:A,A243,G:G)</f>
        <v>49.669783333333328</v>
      </c>
      <c r="J243" s="2">
        <f t="shared" si="32"/>
        <v>22.05148333333338</v>
      </c>
      <c r="K243" s="2">
        <f t="shared" si="33"/>
        <v>112.05148333333338</v>
      </c>
      <c r="L243" s="2">
        <f t="shared" si="34"/>
        <v>831.3816871047585</v>
      </c>
      <c r="M243" s="2">
        <f>SUMIF(A:A,A243,L:L)</f>
        <v>3302.0581176809314</v>
      </c>
      <c r="N243" s="3">
        <f t="shared" si="35"/>
        <v>0.25177681841912769</v>
      </c>
      <c r="O243" s="8">
        <f t="shared" si="36"/>
        <v>3.9717715327362688</v>
      </c>
      <c r="P243" s="3">
        <f t="shared" si="37"/>
        <v>0.25177681841912769</v>
      </c>
      <c r="Q243" s="3">
        <f>IF(ISNUMBER(P243),SUMIF(A:A,A243,P:P),"")</f>
        <v>0.95450812715564692</v>
      </c>
      <c r="R243" s="3">
        <f t="shared" si="38"/>
        <v>0.26377650567460459</v>
      </c>
      <c r="S243" s="9">
        <f t="shared" si="39"/>
        <v>3.791088207202209</v>
      </c>
    </row>
    <row r="244" spans="1:19" x14ac:dyDescent="0.25">
      <c r="A244" s="1">
        <v>26</v>
      </c>
      <c r="B244" s="11">
        <v>0.78819444444444453</v>
      </c>
      <c r="C244" s="1" t="s">
        <v>104</v>
      </c>
      <c r="D244" s="1">
        <v>9</v>
      </c>
      <c r="E244" s="1">
        <v>5</v>
      </c>
      <c r="F244" s="1" t="s">
        <v>21</v>
      </c>
      <c r="G244" s="2">
        <v>60.710900000000002</v>
      </c>
      <c r="H244" s="7">
        <f>1+COUNTIFS(A:A,A244,O:O,"&lt;"&amp;O244)</f>
        <v>2</v>
      </c>
      <c r="I244" s="2">
        <f>AVERAGEIF(A:A,A244,G:G)</f>
        <v>49.669783333333328</v>
      </c>
      <c r="J244" s="2">
        <f t="shared" si="32"/>
        <v>11.041116666666674</v>
      </c>
      <c r="K244" s="2">
        <f t="shared" si="33"/>
        <v>101.04111666666668</v>
      </c>
      <c r="L244" s="2">
        <f t="shared" si="34"/>
        <v>429.433543700163</v>
      </c>
      <c r="M244" s="2">
        <f>SUMIF(A:A,A244,L:L)</f>
        <v>3302.0581176809314</v>
      </c>
      <c r="N244" s="3">
        <f t="shared" si="35"/>
        <v>0.13005026816480095</v>
      </c>
      <c r="O244" s="8">
        <f t="shared" si="36"/>
        <v>7.6893343943957913</v>
      </c>
      <c r="P244" s="3">
        <f t="shared" si="37"/>
        <v>0.13005026816480095</v>
      </c>
      <c r="Q244" s="3">
        <f>IF(ISNUMBER(P244),SUMIF(A:A,A244,P:P),"")</f>
        <v>0.95450812715564692</v>
      </c>
      <c r="R244" s="3">
        <f t="shared" si="38"/>
        <v>0.13624846605794724</v>
      </c>
      <c r="S244" s="9">
        <f t="shared" si="39"/>
        <v>7.3395321718682274</v>
      </c>
    </row>
    <row r="245" spans="1:19" x14ac:dyDescent="0.25">
      <c r="A245" s="1">
        <v>26</v>
      </c>
      <c r="B245" s="11">
        <v>0.78819444444444453</v>
      </c>
      <c r="C245" s="1" t="s">
        <v>104</v>
      </c>
      <c r="D245" s="1">
        <v>9</v>
      </c>
      <c r="E245" s="1">
        <v>3</v>
      </c>
      <c r="F245" s="1" t="s">
        <v>22</v>
      </c>
      <c r="G245" s="2">
        <v>56.181433333333295</v>
      </c>
      <c r="H245" s="7">
        <f>1+COUNTIFS(A:A,A245,O:O,"&lt;"&amp;O245)</f>
        <v>3</v>
      </c>
      <c r="I245" s="2">
        <f>AVERAGEIF(A:A,A245,G:G)</f>
        <v>49.669783333333328</v>
      </c>
      <c r="J245" s="2">
        <f t="shared" si="32"/>
        <v>6.5116499999999675</v>
      </c>
      <c r="K245" s="2">
        <f t="shared" si="33"/>
        <v>96.511649999999975</v>
      </c>
      <c r="L245" s="2">
        <f t="shared" si="34"/>
        <v>327.24168638807214</v>
      </c>
      <c r="M245" s="2">
        <f>SUMIF(A:A,A245,L:L)</f>
        <v>3302.0581176809314</v>
      </c>
      <c r="N245" s="3">
        <f t="shared" si="35"/>
        <v>9.9102340033281194E-2</v>
      </c>
      <c r="O245" s="8">
        <f t="shared" si="36"/>
        <v>10.090579088891074</v>
      </c>
      <c r="P245" s="3">
        <f t="shared" si="37"/>
        <v>9.9102340033281194E-2</v>
      </c>
      <c r="Q245" s="3">
        <f>IF(ISNUMBER(P245),SUMIF(A:A,A245,P:P),"")</f>
        <v>0.95450812715564692</v>
      </c>
      <c r="R245" s="3">
        <f t="shared" si="38"/>
        <v>0.10382555916899079</v>
      </c>
      <c r="S245" s="9">
        <f t="shared" si="39"/>
        <v>9.6315397480533527</v>
      </c>
    </row>
    <row r="246" spans="1:19" x14ac:dyDescent="0.25">
      <c r="A246" s="1">
        <v>26</v>
      </c>
      <c r="B246" s="11">
        <v>0.78819444444444453</v>
      </c>
      <c r="C246" s="1" t="s">
        <v>104</v>
      </c>
      <c r="D246" s="1">
        <v>9</v>
      </c>
      <c r="E246" s="1">
        <v>13</v>
      </c>
      <c r="F246" s="1" t="s">
        <v>277</v>
      </c>
      <c r="G246" s="2">
        <v>55.993766666666602</v>
      </c>
      <c r="H246" s="7">
        <f>1+COUNTIFS(A:A,A246,O:O,"&lt;"&amp;O246)</f>
        <v>4</v>
      </c>
      <c r="I246" s="2">
        <f>AVERAGEIF(A:A,A246,G:G)</f>
        <v>49.669783333333328</v>
      </c>
      <c r="J246" s="2">
        <f t="shared" si="32"/>
        <v>6.323983333333274</v>
      </c>
      <c r="K246" s="2">
        <f t="shared" si="33"/>
        <v>96.323983333333274</v>
      </c>
      <c r="L246" s="2">
        <f t="shared" si="34"/>
        <v>323.57761244879987</v>
      </c>
      <c r="M246" s="2">
        <f>SUMIF(A:A,A246,L:L)</f>
        <v>3302.0581176809314</v>
      </c>
      <c r="N246" s="3">
        <f t="shared" si="35"/>
        <v>9.7992706644440181E-2</v>
      </c>
      <c r="O246" s="8">
        <f t="shared" si="36"/>
        <v>10.204841097291368</v>
      </c>
      <c r="P246" s="3">
        <f t="shared" si="37"/>
        <v>9.7992706644440181E-2</v>
      </c>
      <c r="Q246" s="3">
        <f>IF(ISNUMBER(P246),SUMIF(A:A,A246,P:P),"")</f>
        <v>0.95450812715564692</v>
      </c>
      <c r="R246" s="3">
        <f t="shared" si="38"/>
        <v>0.1026630406348138</v>
      </c>
      <c r="S246" s="9">
        <f t="shared" si="39"/>
        <v>9.7406037636965586</v>
      </c>
    </row>
    <row r="247" spans="1:19" x14ac:dyDescent="0.25">
      <c r="A247" s="1">
        <v>26</v>
      </c>
      <c r="B247" s="11">
        <v>0.78819444444444453</v>
      </c>
      <c r="C247" s="1" t="s">
        <v>104</v>
      </c>
      <c r="D247" s="1">
        <v>9</v>
      </c>
      <c r="E247" s="1">
        <v>14</v>
      </c>
      <c r="F247" s="1" t="s">
        <v>278</v>
      </c>
      <c r="G247" s="2">
        <v>52.071766666666598</v>
      </c>
      <c r="H247" s="7">
        <f>1+COUNTIFS(A:A,A247,O:O,"&lt;"&amp;O247)</f>
        <v>5</v>
      </c>
      <c r="I247" s="2">
        <f>AVERAGEIF(A:A,A247,G:G)</f>
        <v>49.669783333333328</v>
      </c>
      <c r="J247" s="2">
        <f t="shared" si="32"/>
        <v>2.4019833333332699</v>
      </c>
      <c r="K247" s="2">
        <f t="shared" si="33"/>
        <v>92.401983333333277</v>
      </c>
      <c r="L247" s="2">
        <f t="shared" si="34"/>
        <v>255.72918156165494</v>
      </c>
      <c r="M247" s="2">
        <f>SUMIF(A:A,A247,L:L)</f>
        <v>3302.0581176809314</v>
      </c>
      <c r="N247" s="3">
        <f t="shared" si="35"/>
        <v>7.7445390858612781E-2</v>
      </c>
      <c r="O247" s="8">
        <f t="shared" si="36"/>
        <v>12.91232427021561</v>
      </c>
      <c r="P247" s="3">
        <f t="shared" si="37"/>
        <v>7.7445390858612781E-2</v>
      </c>
      <c r="Q247" s="3">
        <f>IF(ISNUMBER(P247),SUMIF(A:A,A247,P:P),"")</f>
        <v>0.95450812715564692</v>
      </c>
      <c r="R247" s="3">
        <f t="shared" si="38"/>
        <v>8.1136439444882955E-2</v>
      </c>
      <c r="S247" s="9">
        <f t="shared" si="39"/>
        <v>12.324918456389907</v>
      </c>
    </row>
    <row r="248" spans="1:19" x14ac:dyDescent="0.25">
      <c r="A248" s="1">
        <v>26</v>
      </c>
      <c r="B248" s="11">
        <v>0.78819444444444453</v>
      </c>
      <c r="C248" s="1" t="s">
        <v>104</v>
      </c>
      <c r="D248" s="1">
        <v>9</v>
      </c>
      <c r="E248" s="1">
        <v>2</v>
      </c>
      <c r="F248" s="1" t="s">
        <v>271</v>
      </c>
      <c r="G248" s="2">
        <v>51.282000000000004</v>
      </c>
      <c r="H248" s="7">
        <f>1+COUNTIFS(A:A,A248,O:O,"&lt;"&amp;O248)</f>
        <v>6</v>
      </c>
      <c r="I248" s="2">
        <f>AVERAGEIF(A:A,A248,G:G)</f>
        <v>49.669783333333328</v>
      </c>
      <c r="J248" s="2">
        <f t="shared" si="32"/>
        <v>1.6122166666666757</v>
      </c>
      <c r="K248" s="2">
        <f t="shared" si="33"/>
        <v>91.612216666666683</v>
      </c>
      <c r="L248" s="2">
        <f t="shared" si="34"/>
        <v>243.89382813447551</v>
      </c>
      <c r="M248" s="2">
        <f>SUMIF(A:A,A248,L:L)</f>
        <v>3302.0581176809314</v>
      </c>
      <c r="N248" s="3">
        <f t="shared" si="35"/>
        <v>7.3861155510419843E-2</v>
      </c>
      <c r="O248" s="8">
        <f t="shared" si="36"/>
        <v>13.538916269173809</v>
      </c>
      <c r="P248" s="3">
        <f t="shared" si="37"/>
        <v>7.3861155510419843E-2</v>
      </c>
      <c r="Q248" s="3">
        <f>IF(ISNUMBER(P248),SUMIF(A:A,A248,P:P),"")</f>
        <v>0.95450812715564692</v>
      </c>
      <c r="R248" s="3">
        <f t="shared" si="38"/>
        <v>7.7381379381776264E-2</v>
      </c>
      <c r="S248" s="9">
        <f t="shared" si="39"/>
        <v>12.923005611806209</v>
      </c>
    </row>
    <row r="249" spans="1:19" x14ac:dyDescent="0.25">
      <c r="A249" s="1">
        <v>26</v>
      </c>
      <c r="B249" s="11">
        <v>0.78819444444444453</v>
      </c>
      <c r="C249" s="1" t="s">
        <v>104</v>
      </c>
      <c r="D249" s="1">
        <v>9</v>
      </c>
      <c r="E249" s="1">
        <v>12</v>
      </c>
      <c r="F249" s="1" t="s">
        <v>276</v>
      </c>
      <c r="G249" s="2">
        <v>48.154866666666699</v>
      </c>
      <c r="H249" s="7">
        <f>1+COUNTIFS(A:A,A249,O:O,"&lt;"&amp;O249)</f>
        <v>7</v>
      </c>
      <c r="I249" s="2">
        <f>AVERAGEIF(A:A,A249,G:G)</f>
        <v>49.669783333333328</v>
      </c>
      <c r="J249" s="2">
        <f t="shared" si="32"/>
        <v>-1.5149166666666289</v>
      </c>
      <c r="K249" s="2">
        <f t="shared" si="33"/>
        <v>88.485083333333364</v>
      </c>
      <c r="L249" s="2">
        <f t="shared" si="34"/>
        <v>202.16920595336367</v>
      </c>
      <c r="M249" s="2">
        <f>SUMIF(A:A,A249,L:L)</f>
        <v>3302.0581176809314</v>
      </c>
      <c r="N249" s="3">
        <f t="shared" si="35"/>
        <v>6.1225211291965127E-2</v>
      </c>
      <c r="O249" s="8">
        <f t="shared" si="36"/>
        <v>16.333140856489536</v>
      </c>
      <c r="P249" s="3">
        <f t="shared" si="37"/>
        <v>6.1225211291965127E-2</v>
      </c>
      <c r="Q249" s="3">
        <f>IF(ISNUMBER(P249),SUMIF(A:A,A249,P:P),"")</f>
        <v>0.95450812715564692</v>
      </c>
      <c r="R249" s="3">
        <f t="shared" si="38"/>
        <v>6.4143205856623822E-2</v>
      </c>
      <c r="S249" s="9">
        <f t="shared" si="39"/>
        <v>15.590115689497203</v>
      </c>
    </row>
    <row r="250" spans="1:19" x14ac:dyDescent="0.25">
      <c r="A250" s="1">
        <v>26</v>
      </c>
      <c r="B250" s="11">
        <v>0.78819444444444453</v>
      </c>
      <c r="C250" s="1" t="s">
        <v>104</v>
      </c>
      <c r="D250" s="1">
        <v>9</v>
      </c>
      <c r="E250" s="1">
        <v>7</v>
      </c>
      <c r="F250" s="1" t="s">
        <v>273</v>
      </c>
      <c r="G250" s="2">
        <v>46.934333333333399</v>
      </c>
      <c r="H250" s="7">
        <f>1+COUNTIFS(A:A,A250,O:O,"&lt;"&amp;O250)</f>
        <v>8</v>
      </c>
      <c r="I250" s="2">
        <f>AVERAGEIF(A:A,A250,G:G)</f>
        <v>49.669783333333328</v>
      </c>
      <c r="J250" s="2">
        <f t="shared" si="32"/>
        <v>-2.7354499999999291</v>
      </c>
      <c r="K250" s="2">
        <f t="shared" si="33"/>
        <v>87.264550000000071</v>
      </c>
      <c r="L250" s="2">
        <f t="shared" si="34"/>
        <v>187.89306541175804</v>
      </c>
      <c r="M250" s="2">
        <f>SUMIF(A:A,A250,L:L)</f>
        <v>3302.0581176809314</v>
      </c>
      <c r="N250" s="3">
        <f t="shared" si="35"/>
        <v>5.6901804485415063E-2</v>
      </c>
      <c r="O250" s="8">
        <f t="shared" si="36"/>
        <v>17.574135109481769</v>
      </c>
      <c r="P250" s="3">
        <f t="shared" si="37"/>
        <v>5.6901804485415063E-2</v>
      </c>
      <c r="Q250" s="3">
        <f>IF(ISNUMBER(P250),SUMIF(A:A,A250,P:P),"")</f>
        <v>0.95450812715564692</v>
      </c>
      <c r="R250" s="3">
        <f t="shared" si="38"/>
        <v>5.9613745411448309E-2</v>
      </c>
      <c r="S250" s="9">
        <f t="shared" si="39"/>
        <v>16.774654789731741</v>
      </c>
    </row>
    <row r="251" spans="1:19" x14ac:dyDescent="0.25">
      <c r="A251" s="1">
        <v>26</v>
      </c>
      <c r="B251" s="11">
        <v>0.78819444444444453</v>
      </c>
      <c r="C251" s="1" t="s">
        <v>104</v>
      </c>
      <c r="D251" s="1">
        <v>9</v>
      </c>
      <c r="E251" s="1">
        <v>1</v>
      </c>
      <c r="F251" s="1" t="s">
        <v>270</v>
      </c>
      <c r="G251" s="2">
        <v>46.910133333333299</v>
      </c>
      <c r="H251" s="7">
        <f>1+COUNTIFS(A:A,A251,O:O,"&lt;"&amp;O251)</f>
        <v>9</v>
      </c>
      <c r="I251" s="2">
        <f>AVERAGEIF(A:A,A251,G:G)</f>
        <v>49.669783333333328</v>
      </c>
      <c r="J251" s="2">
        <f t="shared" si="32"/>
        <v>-2.759650000000029</v>
      </c>
      <c r="K251" s="2">
        <f t="shared" si="33"/>
        <v>87.240349999999978</v>
      </c>
      <c r="L251" s="2">
        <f t="shared" si="34"/>
        <v>187.62044265279971</v>
      </c>
      <c r="M251" s="2">
        <f>SUMIF(A:A,A251,L:L)</f>
        <v>3302.0581176809314</v>
      </c>
      <c r="N251" s="3">
        <f t="shared" si="35"/>
        <v>5.6819243019431601E-2</v>
      </c>
      <c r="O251" s="8">
        <f t="shared" si="36"/>
        <v>17.599671288440259</v>
      </c>
      <c r="P251" s="3">
        <f t="shared" si="37"/>
        <v>5.6819243019431601E-2</v>
      </c>
      <c r="Q251" s="3">
        <f>IF(ISNUMBER(P251),SUMIF(A:A,A251,P:P),"")</f>
        <v>0.95450812715564692</v>
      </c>
      <c r="R251" s="3">
        <f t="shared" si="38"/>
        <v>5.9527249064655029E-2</v>
      </c>
      <c r="S251" s="9">
        <f t="shared" si="39"/>
        <v>16.799029280084124</v>
      </c>
    </row>
    <row r="252" spans="1:19" x14ac:dyDescent="0.25">
      <c r="A252" s="1">
        <v>26</v>
      </c>
      <c r="B252" s="11">
        <v>0.78819444444444453</v>
      </c>
      <c r="C252" s="1" t="s">
        <v>104</v>
      </c>
      <c r="D252" s="1">
        <v>9</v>
      </c>
      <c r="E252" s="1">
        <v>4</v>
      </c>
      <c r="F252" s="1" t="s">
        <v>272</v>
      </c>
      <c r="G252" s="2">
        <v>44.555499999999995</v>
      </c>
      <c r="H252" s="7">
        <f>1+COUNTIFS(A:A,A252,O:O,"&lt;"&amp;O252)</f>
        <v>10</v>
      </c>
      <c r="I252" s="2">
        <f>AVERAGEIF(A:A,A252,G:G)</f>
        <v>49.669783333333328</v>
      </c>
      <c r="J252" s="2">
        <f t="shared" si="32"/>
        <v>-5.1142833333333328</v>
      </c>
      <c r="K252" s="2">
        <f t="shared" si="33"/>
        <v>84.885716666666667</v>
      </c>
      <c r="L252" s="2">
        <f t="shared" si="34"/>
        <v>162.90105631088159</v>
      </c>
      <c r="M252" s="2">
        <f>SUMIF(A:A,A252,L:L)</f>
        <v>3302.0581176809314</v>
      </c>
      <c r="N252" s="3">
        <f t="shared" si="35"/>
        <v>4.9333188728152559E-2</v>
      </c>
      <c r="O252" s="8">
        <f t="shared" si="36"/>
        <v>20.270329686378822</v>
      </c>
      <c r="P252" s="3">
        <f t="shared" si="37"/>
        <v>4.9333188728152559E-2</v>
      </c>
      <c r="Q252" s="3">
        <f>IF(ISNUMBER(P252),SUMIF(A:A,A252,P:P),"")</f>
        <v>0.95450812715564692</v>
      </c>
      <c r="R252" s="3">
        <f t="shared" si="38"/>
        <v>5.1684409304257335E-2</v>
      </c>
      <c r="S252" s="9">
        <f t="shared" si="39"/>
        <v>19.348194425772963</v>
      </c>
    </row>
    <row r="253" spans="1:19" x14ac:dyDescent="0.25">
      <c r="A253" s="1">
        <v>26</v>
      </c>
      <c r="B253" s="11">
        <v>0.78819444444444453</v>
      </c>
      <c r="C253" s="1" t="s">
        <v>104</v>
      </c>
      <c r="D253" s="1">
        <v>9</v>
      </c>
      <c r="E253" s="1">
        <v>9</v>
      </c>
      <c r="F253" s="1" t="s">
        <v>274</v>
      </c>
      <c r="G253" s="2">
        <v>36.260033333333404</v>
      </c>
      <c r="H253" s="7">
        <f>1+COUNTIFS(A:A,A253,O:O,"&lt;"&amp;O253)</f>
        <v>11</v>
      </c>
      <c r="I253" s="2">
        <f>AVERAGEIF(A:A,A253,G:G)</f>
        <v>49.669783333333328</v>
      </c>
      <c r="J253" s="2">
        <f t="shared" si="32"/>
        <v>-13.409749999999924</v>
      </c>
      <c r="K253" s="2">
        <f t="shared" si="33"/>
        <v>76.590250000000083</v>
      </c>
      <c r="L253" s="2">
        <f t="shared" si="34"/>
        <v>99.029224149215736</v>
      </c>
      <c r="M253" s="2">
        <f>SUMIF(A:A,A253,L:L)</f>
        <v>3302.0581176809314</v>
      </c>
      <c r="N253" s="3">
        <f t="shared" si="35"/>
        <v>2.9990151784113645E-2</v>
      </c>
      <c r="O253" s="8">
        <f t="shared" si="36"/>
        <v>33.34427938873317</v>
      </c>
      <c r="P253" s="3" t="str">
        <f t="shared" si="37"/>
        <v/>
      </c>
      <c r="Q253" s="3" t="str">
        <f>IF(ISNUMBER(P253),SUMIF(A:A,A253,P:P),"")</f>
        <v/>
      </c>
      <c r="R253" s="3" t="str">
        <f t="shared" si="38"/>
        <v/>
      </c>
      <c r="S253" s="9" t="str">
        <f t="shared" si="39"/>
        <v/>
      </c>
    </row>
    <row r="254" spans="1:19" x14ac:dyDescent="0.25">
      <c r="A254" s="1">
        <v>26</v>
      </c>
      <c r="B254" s="11">
        <v>0.78819444444444453</v>
      </c>
      <c r="C254" s="1" t="s">
        <v>104</v>
      </c>
      <c r="D254" s="1">
        <v>9</v>
      </c>
      <c r="E254" s="1">
        <v>15</v>
      </c>
      <c r="F254" s="1" t="s">
        <v>279</v>
      </c>
      <c r="G254" s="2">
        <v>25.261400000000002</v>
      </c>
      <c r="H254" s="7">
        <f>1+COUNTIFS(A:A,A254,O:O,"&lt;"&amp;O254)</f>
        <v>12</v>
      </c>
      <c r="I254" s="2">
        <f>AVERAGEIF(A:A,A254,G:G)</f>
        <v>49.669783333333328</v>
      </c>
      <c r="J254" s="2">
        <f t="shared" si="32"/>
        <v>-24.408383333333326</v>
      </c>
      <c r="K254" s="2">
        <f t="shared" si="33"/>
        <v>65.591616666666681</v>
      </c>
      <c r="L254" s="2">
        <f t="shared" si="34"/>
        <v>51.187583864988547</v>
      </c>
      <c r="M254" s="2">
        <f>SUMIF(A:A,A254,L:L)</f>
        <v>3302.0581176809314</v>
      </c>
      <c r="N254" s="3">
        <f t="shared" si="35"/>
        <v>1.5501721060239273E-2</v>
      </c>
      <c r="O254" s="8">
        <f t="shared" si="36"/>
        <v>64.508966205366917</v>
      </c>
      <c r="P254" s="3" t="str">
        <f t="shared" si="37"/>
        <v/>
      </c>
      <c r="Q254" s="3" t="str">
        <f>IF(ISNUMBER(P254),SUMIF(A:A,A254,P:P),"")</f>
        <v/>
      </c>
      <c r="R254" s="3" t="str">
        <f t="shared" si="38"/>
        <v/>
      </c>
      <c r="S254" s="9" t="str">
        <f t="shared" si="39"/>
        <v/>
      </c>
    </row>
    <row r="255" spans="1:19" x14ac:dyDescent="0.25">
      <c r="A255" s="1">
        <v>27</v>
      </c>
      <c r="B255" s="11">
        <v>0.79166666666666663</v>
      </c>
      <c r="C255" s="1" t="s">
        <v>161</v>
      </c>
      <c r="D255" s="1">
        <v>7</v>
      </c>
      <c r="E255" s="1">
        <v>2</v>
      </c>
      <c r="F255" s="1" t="s">
        <v>30</v>
      </c>
      <c r="G255" s="2">
        <v>76.597733333333295</v>
      </c>
      <c r="H255" s="7">
        <f>1+COUNTIFS(A:A,A255,O:O,"&lt;"&amp;O255)</f>
        <v>1</v>
      </c>
      <c r="I255" s="2">
        <f>AVERAGEIF(A:A,A255,G:G)</f>
        <v>49.319996969696952</v>
      </c>
      <c r="J255" s="2">
        <f t="shared" si="32"/>
        <v>27.277736363636343</v>
      </c>
      <c r="K255" s="2">
        <f t="shared" si="33"/>
        <v>117.27773636363634</v>
      </c>
      <c r="L255" s="2">
        <f t="shared" si="34"/>
        <v>1137.5864885424855</v>
      </c>
      <c r="M255" s="2">
        <f>SUMIF(A:A,A255,L:L)</f>
        <v>3391.9751733078615</v>
      </c>
      <c r="N255" s="3">
        <f t="shared" si="35"/>
        <v>0.33537582983931713</v>
      </c>
      <c r="O255" s="8">
        <f t="shared" si="36"/>
        <v>2.9817294838423893</v>
      </c>
      <c r="P255" s="3">
        <f t="shared" si="37"/>
        <v>0.33537582983931713</v>
      </c>
      <c r="Q255" s="3">
        <f>IF(ISNUMBER(P255),SUMIF(A:A,A255,P:P),"")</f>
        <v>0.92205833896694811</v>
      </c>
      <c r="R255" s="3">
        <f t="shared" si="38"/>
        <v>0.36372517406551963</v>
      </c>
      <c r="S255" s="9">
        <f t="shared" si="39"/>
        <v>2.749328535120489</v>
      </c>
    </row>
    <row r="256" spans="1:19" x14ac:dyDescent="0.25">
      <c r="A256" s="1">
        <v>27</v>
      </c>
      <c r="B256" s="11">
        <v>0.79166666666666663</v>
      </c>
      <c r="C256" s="1" t="s">
        <v>161</v>
      </c>
      <c r="D256" s="1">
        <v>7</v>
      </c>
      <c r="E256" s="1">
        <v>5</v>
      </c>
      <c r="F256" s="1" t="s">
        <v>282</v>
      </c>
      <c r="G256" s="2">
        <v>64.189399999999992</v>
      </c>
      <c r="H256" s="7">
        <f>1+COUNTIFS(A:A,A256,O:O,"&lt;"&amp;O256)</f>
        <v>2</v>
      </c>
      <c r="I256" s="2">
        <f>AVERAGEIF(A:A,A256,G:G)</f>
        <v>49.319996969696952</v>
      </c>
      <c r="J256" s="2">
        <f t="shared" si="32"/>
        <v>14.86940303030304</v>
      </c>
      <c r="K256" s="2">
        <f t="shared" si="33"/>
        <v>104.86940303030303</v>
      </c>
      <c r="L256" s="2">
        <f t="shared" si="34"/>
        <v>540.3214184396187</v>
      </c>
      <c r="M256" s="2">
        <f>SUMIF(A:A,A256,L:L)</f>
        <v>3391.9751733078615</v>
      </c>
      <c r="N256" s="3">
        <f t="shared" si="35"/>
        <v>0.15929403690555202</v>
      </c>
      <c r="O256" s="8">
        <f t="shared" si="36"/>
        <v>6.2776988983769426</v>
      </c>
      <c r="P256" s="3">
        <f t="shared" si="37"/>
        <v>0.15929403690555202</v>
      </c>
      <c r="Q256" s="3">
        <f>IF(ISNUMBER(P256),SUMIF(A:A,A256,P:P),"")</f>
        <v>0.92205833896694811</v>
      </c>
      <c r="R256" s="3">
        <f t="shared" si="38"/>
        <v>0.17275917387615755</v>
      </c>
      <c r="S256" s="9">
        <f t="shared" si="39"/>
        <v>5.7884046187720841</v>
      </c>
    </row>
    <row r="257" spans="1:19" x14ac:dyDescent="0.25">
      <c r="A257" s="1">
        <v>27</v>
      </c>
      <c r="B257" s="11">
        <v>0.79166666666666663</v>
      </c>
      <c r="C257" s="1" t="s">
        <v>161</v>
      </c>
      <c r="D257" s="1">
        <v>7</v>
      </c>
      <c r="E257" s="1">
        <v>10</v>
      </c>
      <c r="F257" s="1" t="s">
        <v>286</v>
      </c>
      <c r="G257" s="2">
        <v>57.928933333333397</v>
      </c>
      <c r="H257" s="7">
        <f>1+COUNTIFS(A:A,A257,O:O,"&lt;"&amp;O257)</f>
        <v>3</v>
      </c>
      <c r="I257" s="2">
        <f>AVERAGEIF(A:A,A257,G:G)</f>
        <v>49.319996969696952</v>
      </c>
      <c r="J257" s="2">
        <f t="shared" si="32"/>
        <v>8.6089363636364453</v>
      </c>
      <c r="K257" s="2">
        <f t="shared" si="33"/>
        <v>98.608936363636445</v>
      </c>
      <c r="L257" s="2">
        <f t="shared" si="34"/>
        <v>371.12397893790768</v>
      </c>
      <c r="M257" s="2">
        <f>SUMIF(A:A,A257,L:L)</f>
        <v>3391.9751733078615</v>
      </c>
      <c r="N257" s="3">
        <f t="shared" si="35"/>
        <v>0.10941235120420613</v>
      </c>
      <c r="O257" s="8">
        <f t="shared" si="36"/>
        <v>9.1397359529694224</v>
      </c>
      <c r="P257" s="3">
        <f t="shared" si="37"/>
        <v>0.10941235120420613</v>
      </c>
      <c r="Q257" s="3">
        <f>IF(ISNUMBER(P257),SUMIF(A:A,A257,P:P),"")</f>
        <v>0.92205833896694811</v>
      </c>
      <c r="R257" s="3">
        <f t="shared" si="38"/>
        <v>0.11866098551506955</v>
      </c>
      <c r="S257" s="9">
        <f t="shared" si="39"/>
        <v>8.4273697513914829</v>
      </c>
    </row>
    <row r="258" spans="1:19" x14ac:dyDescent="0.25">
      <c r="A258" s="1">
        <v>27</v>
      </c>
      <c r="B258" s="11">
        <v>0.79166666666666663</v>
      </c>
      <c r="C258" s="1" t="s">
        <v>161</v>
      </c>
      <c r="D258" s="1">
        <v>7</v>
      </c>
      <c r="E258" s="1">
        <v>11</v>
      </c>
      <c r="F258" s="1" t="s">
        <v>287</v>
      </c>
      <c r="G258" s="2">
        <v>55.276699999999899</v>
      </c>
      <c r="H258" s="7">
        <f>1+COUNTIFS(A:A,A258,O:O,"&lt;"&amp;O258)</f>
        <v>4</v>
      </c>
      <c r="I258" s="2">
        <f>AVERAGEIF(A:A,A258,G:G)</f>
        <v>49.319996969696952</v>
      </c>
      <c r="J258" s="2">
        <f t="shared" si="32"/>
        <v>5.9567030303029469</v>
      </c>
      <c r="K258" s="2">
        <f t="shared" si="33"/>
        <v>95.956703030302947</v>
      </c>
      <c r="L258" s="2">
        <f t="shared" si="34"/>
        <v>316.52498557021414</v>
      </c>
      <c r="M258" s="2">
        <f>SUMIF(A:A,A258,L:L)</f>
        <v>3391.9751733078615</v>
      </c>
      <c r="N258" s="3">
        <f t="shared" si="35"/>
        <v>9.3315832044117905E-2</v>
      </c>
      <c r="O258" s="8">
        <f t="shared" si="36"/>
        <v>10.716295167654074</v>
      </c>
      <c r="P258" s="3">
        <f t="shared" si="37"/>
        <v>9.3315832044117905E-2</v>
      </c>
      <c r="Q258" s="3">
        <f>IF(ISNUMBER(P258),SUMIF(A:A,A258,P:P),"")</f>
        <v>0.92205833896694811</v>
      </c>
      <c r="R258" s="3">
        <f t="shared" si="38"/>
        <v>0.10120382637465944</v>
      </c>
      <c r="S258" s="9">
        <f t="shared" si="39"/>
        <v>9.8810493221666498</v>
      </c>
    </row>
    <row r="259" spans="1:19" x14ac:dyDescent="0.25">
      <c r="A259" s="1">
        <v>27</v>
      </c>
      <c r="B259" s="11">
        <v>0.79166666666666663</v>
      </c>
      <c r="C259" s="1" t="s">
        <v>161</v>
      </c>
      <c r="D259" s="1">
        <v>7</v>
      </c>
      <c r="E259" s="1">
        <v>3</v>
      </c>
      <c r="F259" s="1" t="s">
        <v>281</v>
      </c>
      <c r="G259" s="2">
        <v>48.113499999999995</v>
      </c>
      <c r="H259" s="7">
        <f>1+COUNTIFS(A:A,A259,O:O,"&lt;"&amp;O259)</f>
        <v>5</v>
      </c>
      <c r="I259" s="2">
        <f>AVERAGEIF(A:A,A259,G:G)</f>
        <v>49.319996969696952</v>
      </c>
      <c r="J259" s="2">
        <f t="shared" si="32"/>
        <v>-1.206496969696957</v>
      </c>
      <c r="K259" s="2">
        <f t="shared" si="33"/>
        <v>88.793503030303043</v>
      </c>
      <c r="L259" s="2">
        <f t="shared" si="34"/>
        <v>205.94521397039998</v>
      </c>
      <c r="M259" s="2">
        <f>SUMIF(A:A,A259,L:L)</f>
        <v>3391.9751733078615</v>
      </c>
      <c r="N259" s="3">
        <f t="shared" si="35"/>
        <v>6.0715424921451225E-2</v>
      </c>
      <c r="O259" s="8">
        <f t="shared" si="36"/>
        <v>16.470279196657525</v>
      </c>
      <c r="P259" s="3">
        <f t="shared" si="37"/>
        <v>6.0715424921451225E-2</v>
      </c>
      <c r="Q259" s="3">
        <f>IF(ISNUMBER(P259),SUMIF(A:A,A259,P:P),"")</f>
        <v>0.92205833896694811</v>
      </c>
      <c r="R259" s="3">
        <f t="shared" si="38"/>
        <v>6.5847704375707194E-2</v>
      </c>
      <c r="S259" s="9">
        <f t="shared" si="39"/>
        <v>15.186558278391921</v>
      </c>
    </row>
    <row r="260" spans="1:19" x14ac:dyDescent="0.25">
      <c r="A260" s="1">
        <v>27</v>
      </c>
      <c r="B260" s="11">
        <v>0.79166666666666663</v>
      </c>
      <c r="C260" s="1" t="s">
        <v>161</v>
      </c>
      <c r="D260" s="1">
        <v>7</v>
      </c>
      <c r="E260" s="1">
        <v>13</v>
      </c>
      <c r="F260" s="1" t="s">
        <v>289</v>
      </c>
      <c r="G260" s="2">
        <v>47.176766666666694</v>
      </c>
      <c r="H260" s="7">
        <f>1+COUNTIFS(A:A,A260,O:O,"&lt;"&amp;O260)</f>
        <v>6</v>
      </c>
      <c r="I260" s="2">
        <f>AVERAGEIF(A:A,A260,G:G)</f>
        <v>49.319996969696952</v>
      </c>
      <c r="J260" s="2">
        <f t="shared" si="32"/>
        <v>-2.1432303030302577</v>
      </c>
      <c r="K260" s="2">
        <f t="shared" si="33"/>
        <v>87.856769696969735</v>
      </c>
      <c r="L260" s="2">
        <f t="shared" si="34"/>
        <v>194.68953894101571</v>
      </c>
      <c r="M260" s="2">
        <f>SUMIF(A:A,A260,L:L)</f>
        <v>3391.9751733078615</v>
      </c>
      <c r="N260" s="3">
        <f t="shared" si="35"/>
        <v>5.7397100212603872E-2</v>
      </c>
      <c r="O260" s="8">
        <f t="shared" si="36"/>
        <v>17.422482952900282</v>
      </c>
      <c r="P260" s="3">
        <f t="shared" si="37"/>
        <v>5.7397100212603872E-2</v>
      </c>
      <c r="Q260" s="3">
        <f>IF(ISNUMBER(P260),SUMIF(A:A,A260,P:P),"")</f>
        <v>0.92205833896694811</v>
      </c>
      <c r="R260" s="3">
        <f t="shared" si="38"/>
        <v>6.2248881428598316E-2</v>
      </c>
      <c r="S260" s="9">
        <f t="shared" si="39"/>
        <v>16.064545692231203</v>
      </c>
    </row>
    <row r="261" spans="1:19" x14ac:dyDescent="0.25">
      <c r="A261" s="1">
        <v>27</v>
      </c>
      <c r="B261" s="11">
        <v>0.79166666666666663</v>
      </c>
      <c r="C261" s="1" t="s">
        <v>161</v>
      </c>
      <c r="D261" s="1">
        <v>7</v>
      </c>
      <c r="E261" s="1">
        <v>8</v>
      </c>
      <c r="F261" s="1" t="s">
        <v>284</v>
      </c>
      <c r="G261" s="2">
        <v>47.143133333333296</v>
      </c>
      <c r="H261" s="7">
        <f>1+COUNTIFS(A:A,A261,O:O,"&lt;"&amp;O261)</f>
        <v>7</v>
      </c>
      <c r="I261" s="2">
        <f>AVERAGEIF(A:A,A261,G:G)</f>
        <v>49.319996969696952</v>
      </c>
      <c r="J261" s="2">
        <f t="shared" si="32"/>
        <v>-2.176863636363656</v>
      </c>
      <c r="K261" s="2">
        <f t="shared" si="33"/>
        <v>87.823136363636337</v>
      </c>
      <c r="L261" s="2">
        <f t="shared" si="34"/>
        <v>194.29705160434926</v>
      </c>
      <c r="M261" s="2">
        <f>SUMIF(A:A,A261,L:L)</f>
        <v>3391.9751733078615</v>
      </c>
      <c r="N261" s="3">
        <f t="shared" si="35"/>
        <v>5.7281389655594192E-2</v>
      </c>
      <c r="O261" s="8">
        <f t="shared" si="36"/>
        <v>17.457677022371932</v>
      </c>
      <c r="P261" s="3">
        <f t="shared" si="37"/>
        <v>5.7281389655594192E-2</v>
      </c>
      <c r="Q261" s="3">
        <f>IF(ISNUMBER(P261),SUMIF(A:A,A261,P:P),"")</f>
        <v>0.92205833896694811</v>
      </c>
      <c r="R261" s="3">
        <f t="shared" si="38"/>
        <v>6.2123389849465353E-2</v>
      </c>
      <c r="S261" s="9">
        <f t="shared" si="39"/>
        <v>16.096996677469722</v>
      </c>
    </row>
    <row r="262" spans="1:19" x14ac:dyDescent="0.25">
      <c r="A262" s="1">
        <v>27</v>
      </c>
      <c r="B262" s="11">
        <v>0.79166666666666663</v>
      </c>
      <c r="C262" s="1" t="s">
        <v>161</v>
      </c>
      <c r="D262" s="1">
        <v>7</v>
      </c>
      <c r="E262" s="1">
        <v>9</v>
      </c>
      <c r="F262" s="1" t="s">
        <v>285</v>
      </c>
      <c r="G262" s="2">
        <v>44.630900000000004</v>
      </c>
      <c r="H262" s="7">
        <f>1+COUNTIFS(A:A,A262,O:O,"&lt;"&amp;O262)</f>
        <v>8</v>
      </c>
      <c r="I262" s="2">
        <f>AVERAGEIF(A:A,A262,G:G)</f>
        <v>49.319996969696952</v>
      </c>
      <c r="J262" s="2">
        <f t="shared" si="32"/>
        <v>-4.6890969696969478</v>
      </c>
      <c r="K262" s="2">
        <f t="shared" si="33"/>
        <v>85.310903030303052</v>
      </c>
      <c r="L262" s="2">
        <f t="shared" si="34"/>
        <v>167.11031811138201</v>
      </c>
      <c r="M262" s="2">
        <f>SUMIF(A:A,A262,L:L)</f>
        <v>3391.9751733078615</v>
      </c>
      <c r="N262" s="3">
        <f t="shared" si="35"/>
        <v>4.9266374184105739E-2</v>
      </c>
      <c r="O262" s="8">
        <f t="shared" si="36"/>
        <v>20.297820096584637</v>
      </c>
      <c r="P262" s="3">
        <f t="shared" si="37"/>
        <v>4.9266374184105739E-2</v>
      </c>
      <c r="Q262" s="3">
        <f>IF(ISNUMBER(P262),SUMIF(A:A,A262,P:P),"")</f>
        <v>0.92205833896694811</v>
      </c>
      <c r="R262" s="3">
        <f t="shared" si="38"/>
        <v>5.3430864514822991E-2</v>
      </c>
      <c r="S262" s="9">
        <f t="shared" si="39"/>
        <v>18.715774282906768</v>
      </c>
    </row>
    <row r="263" spans="1:19" x14ac:dyDescent="0.25">
      <c r="A263" s="1">
        <v>27</v>
      </c>
      <c r="B263" s="11">
        <v>0.79166666666666663</v>
      </c>
      <c r="C263" s="1" t="s">
        <v>161</v>
      </c>
      <c r="D263" s="1">
        <v>7</v>
      </c>
      <c r="E263" s="1">
        <v>1</v>
      </c>
      <c r="F263" s="1" t="s">
        <v>280</v>
      </c>
      <c r="G263" s="2">
        <v>36.829333333333295</v>
      </c>
      <c r="H263" s="7">
        <f>1+COUNTIFS(A:A,A263,O:O,"&lt;"&amp;O263)</f>
        <v>9</v>
      </c>
      <c r="I263" s="2">
        <f>AVERAGEIF(A:A,A263,G:G)</f>
        <v>49.319996969696952</v>
      </c>
      <c r="J263" s="2">
        <f t="shared" si="32"/>
        <v>-12.490663636363657</v>
      </c>
      <c r="K263" s="2">
        <f t="shared" si="33"/>
        <v>77.509336363636351</v>
      </c>
      <c r="L263" s="2">
        <f t="shared" si="34"/>
        <v>104.64358859712983</v>
      </c>
      <c r="M263" s="2">
        <f>SUMIF(A:A,A263,L:L)</f>
        <v>3391.9751733078615</v>
      </c>
      <c r="N263" s="3">
        <f t="shared" si="35"/>
        <v>3.0850340362332657E-2</v>
      </c>
      <c r="O263" s="8">
        <f t="shared" si="36"/>
        <v>32.414553235236589</v>
      </c>
      <c r="P263" s="3" t="str">
        <f t="shared" si="37"/>
        <v/>
      </c>
      <c r="Q263" s="3" t="str">
        <f>IF(ISNUMBER(P263),SUMIF(A:A,A263,P:P),"")</f>
        <v/>
      </c>
      <c r="R263" s="3" t="str">
        <f t="shared" si="38"/>
        <v/>
      </c>
      <c r="S263" s="9" t="str">
        <f t="shared" si="39"/>
        <v/>
      </c>
    </row>
    <row r="264" spans="1:19" x14ac:dyDescent="0.25">
      <c r="A264" s="1">
        <v>27</v>
      </c>
      <c r="B264" s="11">
        <v>0.79166666666666663</v>
      </c>
      <c r="C264" s="1" t="s">
        <v>161</v>
      </c>
      <c r="D264" s="1">
        <v>7</v>
      </c>
      <c r="E264" s="1">
        <v>7</v>
      </c>
      <c r="F264" s="1" t="s">
        <v>283</v>
      </c>
      <c r="G264" s="2">
        <v>32.867966666666696</v>
      </c>
      <c r="H264" s="7">
        <f>1+COUNTIFS(A:A,A264,O:O,"&lt;"&amp;O264)</f>
        <v>10</v>
      </c>
      <c r="I264" s="2">
        <f>AVERAGEIF(A:A,A264,G:G)</f>
        <v>49.319996969696952</v>
      </c>
      <c r="J264" s="2">
        <f t="shared" si="32"/>
        <v>-16.452030303030256</v>
      </c>
      <c r="K264" s="2">
        <f t="shared" si="33"/>
        <v>73.547969696969744</v>
      </c>
      <c r="L264" s="2">
        <f t="shared" si="34"/>
        <v>82.506591062669287</v>
      </c>
      <c r="M264" s="2">
        <f>SUMIF(A:A,A264,L:L)</f>
        <v>3391.9751733078615</v>
      </c>
      <c r="N264" s="3">
        <f t="shared" si="35"/>
        <v>2.4324055114533366E-2</v>
      </c>
      <c r="O264" s="8">
        <f t="shared" si="36"/>
        <v>41.111566113929356</v>
      </c>
      <c r="P264" s="3" t="str">
        <f t="shared" si="37"/>
        <v/>
      </c>
      <c r="Q264" s="3" t="str">
        <f>IF(ISNUMBER(P264),SUMIF(A:A,A264,P:P),"")</f>
        <v/>
      </c>
      <c r="R264" s="3" t="str">
        <f t="shared" si="38"/>
        <v/>
      </c>
      <c r="S264" s="9" t="str">
        <f t="shared" si="39"/>
        <v/>
      </c>
    </row>
    <row r="265" spans="1:19" x14ac:dyDescent="0.25">
      <c r="A265" s="1">
        <v>27</v>
      </c>
      <c r="B265" s="11">
        <v>0.79166666666666663</v>
      </c>
      <c r="C265" s="1" t="s">
        <v>161</v>
      </c>
      <c r="D265" s="1">
        <v>7</v>
      </c>
      <c r="E265" s="1">
        <v>12</v>
      </c>
      <c r="F265" s="1" t="s">
        <v>288</v>
      </c>
      <c r="G265" s="2">
        <v>31.765599999999999</v>
      </c>
      <c r="H265" s="7">
        <f>1+COUNTIFS(A:A,A265,O:O,"&lt;"&amp;O265)</f>
        <v>11</v>
      </c>
      <c r="I265" s="2">
        <f>AVERAGEIF(A:A,A265,G:G)</f>
        <v>49.319996969696952</v>
      </c>
      <c r="J265" s="2">
        <f t="shared" si="32"/>
        <v>-17.554396969696953</v>
      </c>
      <c r="K265" s="2">
        <f t="shared" si="33"/>
        <v>72.445603030303047</v>
      </c>
      <c r="L265" s="2">
        <f t="shared" si="34"/>
        <v>77.225999530688867</v>
      </c>
      <c r="M265" s="2">
        <f>SUMIF(A:A,A265,L:L)</f>
        <v>3391.9751733078615</v>
      </c>
      <c r="N265" s="3">
        <f t="shared" si="35"/>
        <v>2.2767265556185634E-2</v>
      </c>
      <c r="O265" s="8">
        <f t="shared" si="36"/>
        <v>43.922709889432028</v>
      </c>
      <c r="P265" s="3" t="str">
        <f t="shared" si="37"/>
        <v/>
      </c>
      <c r="Q265" s="3" t="str">
        <f>IF(ISNUMBER(P265),SUMIF(A:A,A265,P:P),"")</f>
        <v/>
      </c>
      <c r="R265" s="3" t="str">
        <f t="shared" si="38"/>
        <v/>
      </c>
      <c r="S265" s="9" t="str">
        <f t="shared" si="39"/>
        <v/>
      </c>
    </row>
    <row r="266" spans="1:19" x14ac:dyDescent="0.25">
      <c r="A266" s="1">
        <v>28</v>
      </c>
      <c r="B266" s="11">
        <v>0.80555555555555547</v>
      </c>
      <c r="C266" s="1" t="s">
        <v>27</v>
      </c>
      <c r="D266" s="1">
        <v>5</v>
      </c>
      <c r="E266" s="1">
        <v>2</v>
      </c>
      <c r="F266" s="1" t="s">
        <v>290</v>
      </c>
      <c r="G266" s="2">
        <v>66.385199999999998</v>
      </c>
      <c r="H266" s="7">
        <f>1+COUNTIFS(A:A,A266,O:O,"&lt;"&amp;O266)</f>
        <v>1</v>
      </c>
      <c r="I266" s="2">
        <f>AVERAGEIF(A:A,A266,G:G)</f>
        <v>49.063690909090901</v>
      </c>
      <c r="J266" s="2">
        <f t="shared" si="32"/>
        <v>17.321509090909096</v>
      </c>
      <c r="K266" s="2">
        <f t="shared" si="33"/>
        <v>107.3215090909091</v>
      </c>
      <c r="L266" s="2">
        <f t="shared" si="34"/>
        <v>625.96255026612266</v>
      </c>
      <c r="M266" s="2">
        <f>SUMIF(A:A,A266,L:L)</f>
        <v>2965.9657022568304</v>
      </c>
      <c r="N266" s="3">
        <f t="shared" si="35"/>
        <v>0.21104847901303175</v>
      </c>
      <c r="O266" s="8">
        <f t="shared" si="36"/>
        <v>4.7382478408586506</v>
      </c>
      <c r="P266" s="3">
        <f t="shared" si="37"/>
        <v>0.21104847901303175</v>
      </c>
      <c r="Q266" s="3">
        <f>IF(ISNUMBER(P266),SUMIF(A:A,A266,P:P),"")</f>
        <v>0.8362438274584213</v>
      </c>
      <c r="R266" s="3">
        <f t="shared" si="38"/>
        <v>0.25237672564288705</v>
      </c>
      <c r="S266" s="9">
        <f t="shared" si="39"/>
        <v>3.9623305098862387</v>
      </c>
    </row>
    <row r="267" spans="1:19" x14ac:dyDescent="0.25">
      <c r="A267" s="1">
        <v>28</v>
      </c>
      <c r="B267" s="11">
        <v>0.80555555555555547</v>
      </c>
      <c r="C267" s="1" t="s">
        <v>27</v>
      </c>
      <c r="D267" s="1">
        <v>5</v>
      </c>
      <c r="E267" s="1">
        <v>1</v>
      </c>
      <c r="F267" s="1" t="s">
        <v>43</v>
      </c>
      <c r="G267" s="2">
        <v>62.359299999999998</v>
      </c>
      <c r="H267" s="7">
        <f>1+COUNTIFS(A:A,A267,O:O,"&lt;"&amp;O267)</f>
        <v>2</v>
      </c>
      <c r="I267" s="2">
        <f>AVERAGEIF(A:A,A267,G:G)</f>
        <v>49.063690909090901</v>
      </c>
      <c r="J267" s="2">
        <f t="shared" si="32"/>
        <v>13.295609090909096</v>
      </c>
      <c r="K267" s="2">
        <f t="shared" si="33"/>
        <v>103.2956090909091</v>
      </c>
      <c r="L267" s="2">
        <f t="shared" si="34"/>
        <v>491.6349873170962</v>
      </c>
      <c r="M267" s="2">
        <f>SUMIF(A:A,A267,L:L)</f>
        <v>2965.9657022568304</v>
      </c>
      <c r="N267" s="3">
        <f t="shared" si="35"/>
        <v>0.1657588241640848</v>
      </c>
      <c r="O267" s="8">
        <f t="shared" si="36"/>
        <v>6.0328613275520047</v>
      </c>
      <c r="P267" s="3">
        <f t="shared" si="37"/>
        <v>0.1657588241640848</v>
      </c>
      <c r="Q267" s="3">
        <f>IF(ISNUMBER(P267),SUMIF(A:A,A267,P:P),"")</f>
        <v>0.8362438274584213</v>
      </c>
      <c r="R267" s="3">
        <f t="shared" si="38"/>
        <v>0.19821829318354695</v>
      </c>
      <c r="S267" s="9">
        <f t="shared" si="39"/>
        <v>5.0449430470779815</v>
      </c>
    </row>
    <row r="268" spans="1:19" x14ac:dyDescent="0.25">
      <c r="A268" s="1">
        <v>28</v>
      </c>
      <c r="B268" s="11">
        <v>0.80555555555555547</v>
      </c>
      <c r="C268" s="1" t="s">
        <v>27</v>
      </c>
      <c r="D268" s="1">
        <v>5</v>
      </c>
      <c r="E268" s="1">
        <v>10</v>
      </c>
      <c r="F268" s="1" t="s">
        <v>298</v>
      </c>
      <c r="G268" s="2">
        <v>61.405266666666705</v>
      </c>
      <c r="H268" s="7">
        <f>1+COUNTIFS(A:A,A268,O:O,"&lt;"&amp;O268)</f>
        <v>3</v>
      </c>
      <c r="I268" s="2">
        <f>AVERAGEIF(A:A,A268,G:G)</f>
        <v>49.063690909090901</v>
      </c>
      <c r="J268" s="2">
        <f t="shared" si="32"/>
        <v>12.341575757575804</v>
      </c>
      <c r="K268" s="2">
        <f t="shared" si="33"/>
        <v>102.34157575757581</v>
      </c>
      <c r="L268" s="2">
        <f t="shared" si="34"/>
        <v>464.28312320076674</v>
      </c>
      <c r="M268" s="2">
        <f>SUMIF(A:A,A268,L:L)</f>
        <v>2965.9657022568304</v>
      </c>
      <c r="N268" s="3">
        <f t="shared" si="35"/>
        <v>0.15653691573287226</v>
      </c>
      <c r="O268" s="8">
        <f t="shared" si="36"/>
        <v>6.388269471889199</v>
      </c>
      <c r="P268" s="3">
        <f t="shared" si="37"/>
        <v>0.15653691573287226</v>
      </c>
      <c r="Q268" s="3">
        <f>IF(ISNUMBER(P268),SUMIF(A:A,A268,P:P),"")</f>
        <v>0.8362438274584213</v>
      </c>
      <c r="R268" s="3">
        <f t="shared" si="38"/>
        <v>0.18719051859387914</v>
      </c>
      <c r="S268" s="9">
        <f t="shared" si="39"/>
        <v>5.3421509140084114</v>
      </c>
    </row>
    <row r="269" spans="1:19" x14ac:dyDescent="0.25">
      <c r="A269" s="1">
        <v>28</v>
      </c>
      <c r="B269" s="11">
        <v>0.80555555555555547</v>
      </c>
      <c r="C269" s="1" t="s">
        <v>27</v>
      </c>
      <c r="D269" s="1">
        <v>5</v>
      </c>
      <c r="E269" s="1">
        <v>4</v>
      </c>
      <c r="F269" s="1" t="s">
        <v>292</v>
      </c>
      <c r="G269" s="2">
        <v>54.3979</v>
      </c>
      <c r="H269" s="7">
        <f>1+COUNTIFS(A:A,A269,O:O,"&lt;"&amp;O269)</f>
        <v>4</v>
      </c>
      <c r="I269" s="2">
        <f>AVERAGEIF(A:A,A269,G:G)</f>
        <v>49.063690909090901</v>
      </c>
      <c r="J269" s="2">
        <f t="shared" si="32"/>
        <v>5.3342090909090984</v>
      </c>
      <c r="K269" s="2">
        <f t="shared" si="33"/>
        <v>95.334209090909098</v>
      </c>
      <c r="L269" s="2">
        <f t="shared" si="34"/>
        <v>304.92094474561088</v>
      </c>
      <c r="M269" s="2">
        <f>SUMIF(A:A,A269,L:L)</f>
        <v>2965.9657022568304</v>
      </c>
      <c r="N269" s="3">
        <f t="shared" si="35"/>
        <v>0.10280663209071965</v>
      </c>
      <c r="O269" s="8">
        <f t="shared" si="36"/>
        <v>9.7269989266603929</v>
      </c>
      <c r="P269" s="3">
        <f t="shared" si="37"/>
        <v>0.10280663209071965</v>
      </c>
      <c r="Q269" s="3">
        <f>IF(ISNUMBER(P269),SUMIF(A:A,A269,P:P),"")</f>
        <v>0.8362438274584213</v>
      </c>
      <c r="R269" s="3">
        <f t="shared" si="38"/>
        <v>0.12293858407682091</v>
      </c>
      <c r="S269" s="9">
        <f t="shared" si="39"/>
        <v>8.1341428121144439</v>
      </c>
    </row>
    <row r="270" spans="1:19" x14ac:dyDescent="0.25">
      <c r="A270" s="1">
        <v>28</v>
      </c>
      <c r="B270" s="11">
        <v>0.80555555555555547</v>
      </c>
      <c r="C270" s="1" t="s">
        <v>27</v>
      </c>
      <c r="D270" s="1">
        <v>5</v>
      </c>
      <c r="E270" s="1">
        <v>5</v>
      </c>
      <c r="F270" s="1" t="s">
        <v>293</v>
      </c>
      <c r="G270" s="2">
        <v>52.762733333333301</v>
      </c>
      <c r="H270" s="7">
        <f>1+COUNTIFS(A:A,A270,O:O,"&lt;"&amp;O270)</f>
        <v>5</v>
      </c>
      <c r="I270" s="2">
        <f>AVERAGEIF(A:A,A270,G:G)</f>
        <v>49.063690909090901</v>
      </c>
      <c r="J270" s="2">
        <f t="shared" si="32"/>
        <v>3.6990424242423998</v>
      </c>
      <c r="K270" s="2">
        <f t="shared" si="33"/>
        <v>93.699042424242407</v>
      </c>
      <c r="L270" s="2">
        <f t="shared" si="34"/>
        <v>276.42583177128529</v>
      </c>
      <c r="M270" s="2">
        <f>SUMIF(A:A,A270,L:L)</f>
        <v>2965.9657022568304</v>
      </c>
      <c r="N270" s="3">
        <f t="shared" si="35"/>
        <v>9.3199267800349261E-2</v>
      </c>
      <c r="O270" s="8">
        <f t="shared" si="36"/>
        <v>10.729698028767695</v>
      </c>
      <c r="P270" s="3">
        <f t="shared" si="37"/>
        <v>9.3199267800349261E-2</v>
      </c>
      <c r="Q270" s="3">
        <f>IF(ISNUMBER(P270),SUMIF(A:A,A270,P:P),"")</f>
        <v>0.8362438274584213</v>
      </c>
      <c r="R270" s="3">
        <f t="shared" si="38"/>
        <v>0.11144987232205693</v>
      </c>
      <c r="S270" s="9">
        <f t="shared" si="39"/>
        <v>8.9726437470497764</v>
      </c>
    </row>
    <row r="271" spans="1:19" x14ac:dyDescent="0.25">
      <c r="A271" s="1">
        <v>28</v>
      </c>
      <c r="B271" s="11">
        <v>0.80555555555555547</v>
      </c>
      <c r="C271" s="1" t="s">
        <v>27</v>
      </c>
      <c r="D271" s="1">
        <v>5</v>
      </c>
      <c r="E271" s="1">
        <v>3</v>
      </c>
      <c r="F271" s="1" t="s">
        <v>291</v>
      </c>
      <c r="G271" s="2">
        <v>44.976100000000002</v>
      </c>
      <c r="H271" s="7">
        <f>1+COUNTIFS(A:A,A271,O:O,"&lt;"&amp;O271)</f>
        <v>6</v>
      </c>
      <c r="I271" s="2">
        <f>AVERAGEIF(A:A,A271,G:G)</f>
        <v>49.063690909090901</v>
      </c>
      <c r="J271" s="2">
        <f t="shared" si="32"/>
        <v>-4.0875909090908991</v>
      </c>
      <c r="K271" s="2">
        <f t="shared" si="33"/>
        <v>85.912409090909108</v>
      </c>
      <c r="L271" s="2">
        <f t="shared" si="34"/>
        <v>173.25154321124347</v>
      </c>
      <c r="M271" s="2">
        <f>SUMIF(A:A,A271,L:L)</f>
        <v>2965.9657022568304</v>
      </c>
      <c r="N271" s="3">
        <f t="shared" si="35"/>
        <v>5.8413198466662916E-2</v>
      </c>
      <c r="O271" s="8">
        <f t="shared" si="36"/>
        <v>17.119418663073407</v>
      </c>
      <c r="P271" s="3">
        <f t="shared" si="37"/>
        <v>5.8413198466662916E-2</v>
      </c>
      <c r="Q271" s="3">
        <f>IF(ISNUMBER(P271),SUMIF(A:A,A271,P:P),"")</f>
        <v>0.8362438274584213</v>
      </c>
      <c r="R271" s="3">
        <f t="shared" si="38"/>
        <v>6.985187399732079E-2</v>
      </c>
      <c r="S271" s="9">
        <f t="shared" si="39"/>
        <v>14.316008186671636</v>
      </c>
    </row>
    <row r="272" spans="1:19" x14ac:dyDescent="0.25">
      <c r="A272" s="1">
        <v>28</v>
      </c>
      <c r="B272" s="11">
        <v>0.80555555555555547</v>
      </c>
      <c r="C272" s="1" t="s">
        <v>27</v>
      </c>
      <c r="D272" s="1">
        <v>5</v>
      </c>
      <c r="E272" s="1">
        <v>7</v>
      </c>
      <c r="F272" s="1" t="s">
        <v>295</v>
      </c>
      <c r="G272" s="2">
        <v>41.869766666666699</v>
      </c>
      <c r="H272" s="7">
        <f>1+COUNTIFS(A:A,A272,O:O,"&lt;"&amp;O272)</f>
        <v>7</v>
      </c>
      <c r="I272" s="2">
        <f>AVERAGEIF(A:A,A272,G:G)</f>
        <v>49.063690909090901</v>
      </c>
      <c r="J272" s="2">
        <f t="shared" si="32"/>
        <v>-7.1939242424242025</v>
      </c>
      <c r="K272" s="2">
        <f t="shared" si="33"/>
        <v>82.806075757575798</v>
      </c>
      <c r="L272" s="2">
        <f t="shared" si="34"/>
        <v>143.79153045353092</v>
      </c>
      <c r="M272" s="2">
        <f>SUMIF(A:A,A272,L:L)</f>
        <v>2965.9657022568304</v>
      </c>
      <c r="N272" s="3">
        <f t="shared" si="35"/>
        <v>4.8480510190700668E-2</v>
      </c>
      <c r="O272" s="8">
        <f t="shared" si="36"/>
        <v>20.626845634801423</v>
      </c>
      <c r="P272" s="3">
        <f t="shared" si="37"/>
        <v>4.8480510190700668E-2</v>
      </c>
      <c r="Q272" s="3">
        <f>IF(ISNUMBER(P272),SUMIF(A:A,A272,P:P),"")</f>
        <v>0.8362438274584213</v>
      </c>
      <c r="R272" s="3">
        <f t="shared" si="38"/>
        <v>5.7974132183488264E-2</v>
      </c>
      <c r="S272" s="9">
        <f t="shared" si="39"/>
        <v>17.249072342040371</v>
      </c>
    </row>
    <row r="273" spans="1:19" x14ac:dyDescent="0.25">
      <c r="A273" s="1">
        <v>28</v>
      </c>
      <c r="B273" s="11">
        <v>0.80555555555555547</v>
      </c>
      <c r="C273" s="1" t="s">
        <v>27</v>
      </c>
      <c r="D273" s="1">
        <v>5</v>
      </c>
      <c r="E273" s="1">
        <v>9</v>
      </c>
      <c r="F273" s="1" t="s">
        <v>297</v>
      </c>
      <c r="G273" s="2">
        <v>41.187666666666701</v>
      </c>
      <c r="H273" s="7">
        <f>1+COUNTIFS(A:A,A273,O:O,"&lt;"&amp;O273)</f>
        <v>8</v>
      </c>
      <c r="I273" s="2">
        <f>AVERAGEIF(A:A,A273,G:G)</f>
        <v>49.063690909090901</v>
      </c>
      <c r="J273" s="2">
        <f t="shared" si="32"/>
        <v>-7.8760242424242008</v>
      </c>
      <c r="K273" s="2">
        <f t="shared" si="33"/>
        <v>82.123975757575806</v>
      </c>
      <c r="L273" s="2">
        <f t="shared" si="34"/>
        <v>138.02551307913851</v>
      </c>
      <c r="M273" s="2">
        <f>SUMIF(A:A,A273,L:L)</f>
        <v>2965.9657022568304</v>
      </c>
      <c r="N273" s="3">
        <f t="shared" si="35"/>
        <v>4.6536449485613952E-2</v>
      </c>
      <c r="O273" s="8">
        <f t="shared" si="36"/>
        <v>21.48853234514883</v>
      </c>
      <c r="P273" s="3" t="str">
        <f t="shared" si="37"/>
        <v/>
      </c>
      <c r="Q273" s="3" t="str">
        <f>IF(ISNUMBER(P273),SUMIF(A:A,A273,P:P),"")</f>
        <v/>
      </c>
      <c r="R273" s="3" t="str">
        <f t="shared" si="38"/>
        <v/>
      </c>
      <c r="S273" s="9" t="str">
        <f t="shared" si="39"/>
        <v/>
      </c>
    </row>
    <row r="274" spans="1:19" x14ac:dyDescent="0.25">
      <c r="A274" s="1">
        <v>28</v>
      </c>
      <c r="B274" s="11">
        <v>0.80555555555555547</v>
      </c>
      <c r="C274" s="1" t="s">
        <v>27</v>
      </c>
      <c r="D274" s="1">
        <v>5</v>
      </c>
      <c r="E274" s="1">
        <v>6</v>
      </c>
      <c r="F274" s="1" t="s">
        <v>294</v>
      </c>
      <c r="G274" s="2">
        <v>40.423766666666602</v>
      </c>
      <c r="H274" s="7">
        <f>1+COUNTIFS(A:A,A274,O:O,"&lt;"&amp;O274)</f>
        <v>9</v>
      </c>
      <c r="I274" s="2">
        <f>AVERAGEIF(A:A,A274,G:G)</f>
        <v>49.063690909090901</v>
      </c>
      <c r="J274" s="2">
        <f t="shared" si="32"/>
        <v>-8.6399242424242999</v>
      </c>
      <c r="K274" s="2">
        <f t="shared" si="33"/>
        <v>81.3600757575757</v>
      </c>
      <c r="L274" s="2">
        <f t="shared" si="34"/>
        <v>131.84204080583439</v>
      </c>
      <c r="M274" s="2">
        <f>SUMIF(A:A,A274,L:L)</f>
        <v>2965.9657022568304</v>
      </c>
      <c r="N274" s="3">
        <f t="shared" si="35"/>
        <v>4.4451640390013474E-2</v>
      </c>
      <c r="O274" s="8">
        <f t="shared" si="36"/>
        <v>22.496357642285357</v>
      </c>
      <c r="P274" s="3" t="str">
        <f t="shared" si="37"/>
        <v/>
      </c>
      <c r="Q274" s="3" t="str">
        <f>IF(ISNUMBER(P274),SUMIF(A:A,A274,P:P),"")</f>
        <v/>
      </c>
      <c r="R274" s="3" t="str">
        <f t="shared" si="38"/>
        <v/>
      </c>
      <c r="S274" s="9" t="str">
        <f t="shared" si="39"/>
        <v/>
      </c>
    </row>
    <row r="275" spans="1:19" x14ac:dyDescent="0.25">
      <c r="A275" s="1">
        <v>28</v>
      </c>
      <c r="B275" s="11">
        <v>0.80555555555555547</v>
      </c>
      <c r="C275" s="1" t="s">
        <v>27</v>
      </c>
      <c r="D275" s="1">
        <v>5</v>
      </c>
      <c r="E275" s="1">
        <v>11</v>
      </c>
      <c r="F275" s="1" t="s">
        <v>299</v>
      </c>
      <c r="G275" s="2">
        <v>38.964300000000001</v>
      </c>
      <c r="H275" s="7">
        <f>1+COUNTIFS(A:A,A275,O:O,"&lt;"&amp;O275)</f>
        <v>10</v>
      </c>
      <c r="I275" s="2">
        <f>AVERAGEIF(A:A,A275,G:G)</f>
        <v>49.063690909090901</v>
      </c>
      <c r="J275" s="2">
        <f t="shared" si="32"/>
        <v>-10.0993909090909</v>
      </c>
      <c r="K275" s="2">
        <f t="shared" si="33"/>
        <v>79.9006090909091</v>
      </c>
      <c r="L275" s="2">
        <f t="shared" si="34"/>
        <v>120.78795200326667</v>
      </c>
      <c r="M275" s="2">
        <f>SUMIF(A:A,A275,L:L)</f>
        <v>2965.9657022568304</v>
      </c>
      <c r="N275" s="3">
        <f t="shared" si="35"/>
        <v>4.0724662429966071E-2</v>
      </c>
      <c r="O275" s="8">
        <f t="shared" si="36"/>
        <v>24.55514521991909</v>
      </c>
      <c r="P275" s="3" t="str">
        <f t="shared" si="37"/>
        <v/>
      </c>
      <c r="Q275" s="3" t="str">
        <f>IF(ISNUMBER(P275),SUMIF(A:A,A275,P:P),"")</f>
        <v/>
      </c>
      <c r="R275" s="3" t="str">
        <f t="shared" si="38"/>
        <v/>
      </c>
      <c r="S275" s="9" t="str">
        <f t="shared" si="39"/>
        <v/>
      </c>
    </row>
    <row r="276" spans="1:19" x14ac:dyDescent="0.25">
      <c r="A276" s="1">
        <v>28</v>
      </c>
      <c r="B276" s="11">
        <v>0.80555555555555547</v>
      </c>
      <c r="C276" s="1" t="s">
        <v>27</v>
      </c>
      <c r="D276" s="1">
        <v>5</v>
      </c>
      <c r="E276" s="1">
        <v>8</v>
      </c>
      <c r="F276" s="1" t="s">
        <v>296</v>
      </c>
      <c r="G276" s="2">
        <v>34.968600000000002</v>
      </c>
      <c r="H276" s="7">
        <f>1+COUNTIFS(A:A,A276,O:O,"&lt;"&amp;O276)</f>
        <v>11</v>
      </c>
      <c r="I276" s="2">
        <f>AVERAGEIF(A:A,A276,G:G)</f>
        <v>49.063690909090901</v>
      </c>
      <c r="J276" s="2">
        <f t="shared" si="32"/>
        <v>-14.095090909090899</v>
      </c>
      <c r="K276" s="2">
        <f t="shared" si="33"/>
        <v>75.904909090909101</v>
      </c>
      <c r="L276" s="2">
        <f t="shared" si="34"/>
        <v>95.039685402934353</v>
      </c>
      <c r="M276" s="2">
        <f>SUMIF(A:A,A276,L:L)</f>
        <v>2965.9657022568304</v>
      </c>
      <c r="N276" s="3">
        <f t="shared" si="35"/>
        <v>3.2043420235985123E-2</v>
      </c>
      <c r="O276" s="8">
        <f t="shared" si="36"/>
        <v>31.207654883138495</v>
      </c>
      <c r="P276" s="3" t="str">
        <f t="shared" si="37"/>
        <v/>
      </c>
      <c r="Q276" s="3" t="str">
        <f>IF(ISNUMBER(P276),SUMIF(A:A,A276,P:P),"")</f>
        <v/>
      </c>
      <c r="R276" s="3" t="str">
        <f t="shared" si="38"/>
        <v/>
      </c>
      <c r="S276" s="9" t="str">
        <f t="shared" si="39"/>
        <v/>
      </c>
    </row>
    <row r="277" spans="1:19" x14ac:dyDescent="0.25">
      <c r="A277" s="1">
        <v>29</v>
      </c>
      <c r="B277" s="11">
        <v>0.8125</v>
      </c>
      <c r="C277" s="1" t="s">
        <v>161</v>
      </c>
      <c r="D277" s="1">
        <v>8</v>
      </c>
      <c r="E277" s="1">
        <v>5</v>
      </c>
      <c r="F277" s="1" t="s">
        <v>304</v>
      </c>
      <c r="G277" s="2">
        <v>69.254166666666592</v>
      </c>
      <c r="H277" s="7">
        <f>1+COUNTIFS(A:A,A277,O:O,"&lt;"&amp;O277)</f>
        <v>1</v>
      </c>
      <c r="I277" s="2">
        <f>AVERAGEIF(A:A,A277,G:G)</f>
        <v>49.63797222222221</v>
      </c>
      <c r="J277" s="2">
        <f t="shared" si="32"/>
        <v>19.616194444444382</v>
      </c>
      <c r="K277" s="2">
        <f t="shared" si="33"/>
        <v>109.61619444444437</v>
      </c>
      <c r="L277" s="2">
        <f t="shared" si="34"/>
        <v>718.36059660981277</v>
      </c>
      <c r="M277" s="2">
        <f>SUMIF(A:A,A277,L:L)</f>
        <v>3253.8342083913872</v>
      </c>
      <c r="N277" s="3">
        <f t="shared" si="35"/>
        <v>0.22077357068691952</v>
      </c>
      <c r="O277" s="8">
        <f t="shared" si="36"/>
        <v>4.5295276825417963</v>
      </c>
      <c r="P277" s="3">
        <f t="shared" si="37"/>
        <v>0.22077357068691952</v>
      </c>
      <c r="Q277" s="3">
        <f>IF(ISNUMBER(P277),SUMIF(A:A,A277,P:P),"")</f>
        <v>0.91483815000626334</v>
      </c>
      <c r="R277" s="3">
        <f t="shared" si="38"/>
        <v>0.24132527779411911</v>
      </c>
      <c r="S277" s="9">
        <f t="shared" si="39"/>
        <v>4.1437847254986941</v>
      </c>
    </row>
    <row r="278" spans="1:19" x14ac:dyDescent="0.25">
      <c r="A278" s="1">
        <v>29</v>
      </c>
      <c r="B278" s="11">
        <v>0.8125</v>
      </c>
      <c r="C278" s="1" t="s">
        <v>161</v>
      </c>
      <c r="D278" s="1">
        <v>8</v>
      </c>
      <c r="E278" s="1">
        <v>2</v>
      </c>
      <c r="F278" s="1" t="s">
        <v>301</v>
      </c>
      <c r="G278" s="2">
        <v>59.805033333333299</v>
      </c>
      <c r="H278" s="7">
        <f>1+COUNTIFS(A:A,A278,O:O,"&lt;"&amp;O278)</f>
        <v>2</v>
      </c>
      <c r="I278" s="2">
        <f>AVERAGEIF(A:A,A278,G:G)</f>
        <v>49.63797222222221</v>
      </c>
      <c r="J278" s="2">
        <f t="shared" si="32"/>
        <v>10.167061111111089</v>
      </c>
      <c r="K278" s="2">
        <f t="shared" si="33"/>
        <v>100.16706111111108</v>
      </c>
      <c r="L278" s="2">
        <f t="shared" si="34"/>
        <v>407.49296415993257</v>
      </c>
      <c r="M278" s="2">
        <f>SUMIF(A:A,A278,L:L)</f>
        <v>3253.8342083913872</v>
      </c>
      <c r="N278" s="3">
        <f t="shared" si="35"/>
        <v>0.12523470406360585</v>
      </c>
      <c r="O278" s="8">
        <f t="shared" si="36"/>
        <v>7.9850070911023741</v>
      </c>
      <c r="P278" s="3">
        <f t="shared" si="37"/>
        <v>0.12523470406360585</v>
      </c>
      <c r="Q278" s="3">
        <f>IF(ISNUMBER(P278),SUMIF(A:A,A278,P:P),"")</f>
        <v>0.91483815000626334</v>
      </c>
      <c r="R278" s="3">
        <f t="shared" si="38"/>
        <v>0.13689274333689347</v>
      </c>
      <c r="S278" s="9">
        <f t="shared" si="39"/>
        <v>7.30498911501099</v>
      </c>
    </row>
    <row r="279" spans="1:19" x14ac:dyDescent="0.25">
      <c r="A279" s="1">
        <v>29</v>
      </c>
      <c r="B279" s="11">
        <v>0.8125</v>
      </c>
      <c r="C279" s="1" t="s">
        <v>161</v>
      </c>
      <c r="D279" s="1">
        <v>8</v>
      </c>
      <c r="E279" s="1">
        <v>11</v>
      </c>
      <c r="F279" s="1" t="s">
        <v>310</v>
      </c>
      <c r="G279" s="2">
        <v>56.943999999999996</v>
      </c>
      <c r="H279" s="7">
        <f>1+COUNTIFS(A:A,A279,O:O,"&lt;"&amp;O279)</f>
        <v>3</v>
      </c>
      <c r="I279" s="2">
        <f>AVERAGEIF(A:A,A279,G:G)</f>
        <v>49.63797222222221</v>
      </c>
      <c r="J279" s="2">
        <f t="shared" si="32"/>
        <v>7.3060277777777856</v>
      </c>
      <c r="K279" s="2">
        <f t="shared" si="33"/>
        <v>97.306027777777786</v>
      </c>
      <c r="L279" s="2">
        <f t="shared" si="34"/>
        <v>343.21657663525605</v>
      </c>
      <c r="M279" s="2">
        <f>SUMIF(A:A,A279,L:L)</f>
        <v>3253.8342083913872</v>
      </c>
      <c r="N279" s="3">
        <f t="shared" si="35"/>
        <v>0.10548065901763741</v>
      </c>
      <c r="O279" s="8">
        <f t="shared" si="36"/>
        <v>9.4804109996391865</v>
      </c>
      <c r="P279" s="3">
        <f t="shared" si="37"/>
        <v>0.10548065901763741</v>
      </c>
      <c r="Q279" s="3">
        <f>IF(ISNUMBER(P279),SUMIF(A:A,A279,P:P),"")</f>
        <v>0.91483815000626334</v>
      </c>
      <c r="R279" s="3">
        <f t="shared" si="38"/>
        <v>0.11529980359576746</v>
      </c>
      <c r="S279" s="9">
        <f t="shared" si="39"/>
        <v>8.6730416602089431</v>
      </c>
    </row>
    <row r="280" spans="1:19" x14ac:dyDescent="0.25">
      <c r="A280" s="1">
        <v>29</v>
      </c>
      <c r="B280" s="11">
        <v>0.8125</v>
      </c>
      <c r="C280" s="1" t="s">
        <v>161</v>
      </c>
      <c r="D280" s="1">
        <v>8</v>
      </c>
      <c r="E280" s="1">
        <v>10</v>
      </c>
      <c r="F280" s="1" t="s">
        <v>309</v>
      </c>
      <c r="G280" s="2">
        <v>55.881166666666701</v>
      </c>
      <c r="H280" s="7">
        <f>1+COUNTIFS(A:A,A280,O:O,"&lt;"&amp;O280)</f>
        <v>4</v>
      </c>
      <c r="I280" s="2">
        <f>AVERAGEIF(A:A,A280,G:G)</f>
        <v>49.63797222222221</v>
      </c>
      <c r="J280" s="2">
        <f t="shared" si="32"/>
        <v>6.2431944444444909</v>
      </c>
      <c r="K280" s="2">
        <f t="shared" si="33"/>
        <v>96.243194444444498</v>
      </c>
      <c r="L280" s="2">
        <f t="shared" si="34"/>
        <v>322.01291926053398</v>
      </c>
      <c r="M280" s="2">
        <f>SUMIF(A:A,A280,L:L)</f>
        <v>3253.8342083913872</v>
      </c>
      <c r="N280" s="3">
        <f t="shared" si="35"/>
        <v>9.8964144648208421E-2</v>
      </c>
      <c r="O280" s="8">
        <f t="shared" si="36"/>
        <v>10.104669762515886</v>
      </c>
      <c r="P280" s="3">
        <f t="shared" si="37"/>
        <v>9.8964144648208421E-2</v>
      </c>
      <c r="Q280" s="3">
        <f>IF(ISNUMBER(P280),SUMIF(A:A,A280,P:P),"")</f>
        <v>0.91483815000626334</v>
      </c>
      <c r="R280" s="3">
        <f t="shared" si="38"/>
        <v>0.10817666999078566</v>
      </c>
      <c r="S280" s="9">
        <f t="shared" si="39"/>
        <v>9.2441373919642622</v>
      </c>
    </row>
    <row r="281" spans="1:19" x14ac:dyDescent="0.25">
      <c r="A281" s="1">
        <v>29</v>
      </c>
      <c r="B281" s="11">
        <v>0.8125</v>
      </c>
      <c r="C281" s="1" t="s">
        <v>161</v>
      </c>
      <c r="D281" s="1">
        <v>8</v>
      </c>
      <c r="E281" s="1">
        <v>1</v>
      </c>
      <c r="F281" s="1" t="s">
        <v>300</v>
      </c>
      <c r="G281" s="2">
        <v>55.388499999999993</v>
      </c>
      <c r="H281" s="7">
        <f>1+COUNTIFS(A:A,A281,O:O,"&lt;"&amp;O281)</f>
        <v>5</v>
      </c>
      <c r="I281" s="2">
        <f>AVERAGEIF(A:A,A281,G:G)</f>
        <v>49.63797222222221</v>
      </c>
      <c r="J281" s="2">
        <f t="shared" si="32"/>
        <v>5.7505277777777835</v>
      </c>
      <c r="K281" s="2">
        <f t="shared" si="33"/>
        <v>95.750527777777791</v>
      </c>
      <c r="L281" s="2">
        <f t="shared" si="34"/>
        <v>312.63352773501703</v>
      </c>
      <c r="M281" s="2">
        <f>SUMIF(A:A,A281,L:L)</f>
        <v>3253.8342083913872</v>
      </c>
      <c r="N281" s="3">
        <f t="shared" si="35"/>
        <v>9.6081578750619595E-2</v>
      </c>
      <c r="O281" s="8">
        <f t="shared" si="36"/>
        <v>10.407822321441106</v>
      </c>
      <c r="P281" s="3">
        <f t="shared" si="37"/>
        <v>9.6081578750619595E-2</v>
      </c>
      <c r="Q281" s="3">
        <f>IF(ISNUMBER(P281),SUMIF(A:A,A281,P:P),"")</f>
        <v>0.91483815000626334</v>
      </c>
      <c r="R281" s="3">
        <f t="shared" si="38"/>
        <v>0.10502576739936106</v>
      </c>
      <c r="S281" s="9">
        <f t="shared" si="39"/>
        <v>9.5214729181410735</v>
      </c>
    </row>
    <row r="282" spans="1:19" x14ac:dyDescent="0.25">
      <c r="A282" s="1">
        <v>29</v>
      </c>
      <c r="B282" s="11">
        <v>0.8125</v>
      </c>
      <c r="C282" s="1" t="s">
        <v>161</v>
      </c>
      <c r="D282" s="1">
        <v>8</v>
      </c>
      <c r="E282" s="1">
        <v>3</v>
      </c>
      <c r="F282" s="1" t="s">
        <v>302</v>
      </c>
      <c r="G282" s="2">
        <v>54.677666666666603</v>
      </c>
      <c r="H282" s="7">
        <f>1+COUNTIFS(A:A,A282,O:O,"&lt;"&amp;O282)</f>
        <v>6</v>
      </c>
      <c r="I282" s="2">
        <f>AVERAGEIF(A:A,A282,G:G)</f>
        <v>49.63797222222221</v>
      </c>
      <c r="J282" s="2">
        <f t="shared" si="32"/>
        <v>5.0396944444443932</v>
      </c>
      <c r="K282" s="2">
        <f t="shared" si="33"/>
        <v>95.039694444444393</v>
      </c>
      <c r="L282" s="2">
        <f t="shared" si="34"/>
        <v>299.58005180520257</v>
      </c>
      <c r="M282" s="2">
        <f>SUMIF(A:A,A282,L:L)</f>
        <v>3253.8342083913872</v>
      </c>
      <c r="N282" s="3">
        <f t="shared" si="35"/>
        <v>9.2069857472334871E-2</v>
      </c>
      <c r="O282" s="8">
        <f t="shared" si="36"/>
        <v>10.861317997591989</v>
      </c>
      <c r="P282" s="3">
        <f t="shared" si="37"/>
        <v>9.2069857472334871E-2</v>
      </c>
      <c r="Q282" s="3">
        <f>IF(ISNUMBER(P282),SUMIF(A:A,A282,P:P),"")</f>
        <v>0.91483815000626334</v>
      </c>
      <c r="R282" s="3">
        <f t="shared" si="38"/>
        <v>0.10064059688777137</v>
      </c>
      <c r="S282" s="9">
        <f t="shared" si="39"/>
        <v>9.936348063546788</v>
      </c>
    </row>
    <row r="283" spans="1:19" x14ac:dyDescent="0.25">
      <c r="A283" s="1">
        <v>29</v>
      </c>
      <c r="B283" s="11">
        <v>0.8125</v>
      </c>
      <c r="C283" s="1" t="s">
        <v>161</v>
      </c>
      <c r="D283" s="1">
        <v>8</v>
      </c>
      <c r="E283" s="1">
        <v>9</v>
      </c>
      <c r="F283" s="1" t="s">
        <v>308</v>
      </c>
      <c r="G283" s="2">
        <v>48.244</v>
      </c>
      <c r="H283" s="7">
        <f>1+COUNTIFS(A:A,A283,O:O,"&lt;"&amp;O283)</f>
        <v>7</v>
      </c>
      <c r="I283" s="2">
        <f>AVERAGEIF(A:A,A283,G:G)</f>
        <v>49.63797222222221</v>
      </c>
      <c r="J283" s="2">
        <f t="shared" si="32"/>
        <v>-1.3939722222222102</v>
      </c>
      <c r="K283" s="2">
        <f t="shared" si="33"/>
        <v>88.606027777777797</v>
      </c>
      <c r="L283" s="2">
        <f t="shared" si="34"/>
        <v>203.64161642590412</v>
      </c>
      <c r="M283" s="2">
        <f>SUMIF(A:A,A283,L:L)</f>
        <v>3253.8342083913872</v>
      </c>
      <c r="N283" s="3">
        <f t="shared" si="35"/>
        <v>6.2585123698290501E-2</v>
      </c>
      <c r="O283" s="8">
        <f t="shared" si="36"/>
        <v>15.978237972665616</v>
      </c>
      <c r="P283" s="3">
        <f t="shared" si="37"/>
        <v>6.2585123698290501E-2</v>
      </c>
      <c r="Q283" s="3">
        <f>IF(ISNUMBER(P283),SUMIF(A:A,A283,P:P),"")</f>
        <v>0.91483815000626334</v>
      </c>
      <c r="R283" s="3">
        <f t="shared" si="38"/>
        <v>6.8411143214635303E-2</v>
      </c>
      <c r="S283" s="9">
        <f t="shared" si="39"/>
        <v>14.61750166727324</v>
      </c>
    </row>
    <row r="284" spans="1:19" x14ac:dyDescent="0.25">
      <c r="A284" s="1">
        <v>29</v>
      </c>
      <c r="B284" s="11">
        <v>0.8125</v>
      </c>
      <c r="C284" s="1" t="s">
        <v>161</v>
      </c>
      <c r="D284" s="1">
        <v>8</v>
      </c>
      <c r="E284" s="1">
        <v>4</v>
      </c>
      <c r="F284" s="1" t="s">
        <v>303</v>
      </c>
      <c r="G284" s="2">
        <v>47.536866666666597</v>
      </c>
      <c r="H284" s="7">
        <f>1+COUNTIFS(A:A,A284,O:O,"&lt;"&amp;O284)</f>
        <v>8</v>
      </c>
      <c r="I284" s="2">
        <f>AVERAGEIF(A:A,A284,G:G)</f>
        <v>49.63797222222221</v>
      </c>
      <c r="J284" s="2">
        <f t="shared" ref="J284:J310" si="40">G284-I284</f>
        <v>-2.1011055555556126</v>
      </c>
      <c r="K284" s="2">
        <f t="shared" ref="K284:K310" si="41">90+J284</f>
        <v>87.89889444444438</v>
      </c>
      <c r="L284" s="2">
        <f t="shared" ref="L284:L310" si="42">EXP(0.06*K284)</f>
        <v>195.18223618096428</v>
      </c>
      <c r="M284" s="2">
        <f>SUMIF(A:A,A284,L:L)</f>
        <v>3253.8342083913872</v>
      </c>
      <c r="N284" s="3">
        <f t="shared" ref="N284:N310" si="43">L284/M284</f>
        <v>5.998530462234504E-2</v>
      </c>
      <c r="O284" s="8">
        <f t="shared" ref="O284:O310" si="44">1/N284</f>
        <v>16.670749716047812</v>
      </c>
      <c r="P284" s="3">
        <f t="shared" ref="P284:P310" si="45">IF(O284&gt;21,"",N284)</f>
        <v>5.998530462234504E-2</v>
      </c>
      <c r="Q284" s="3">
        <f>IF(ISNUMBER(P284),SUMIF(A:A,A284,P:P),"")</f>
        <v>0.91483815000626334</v>
      </c>
      <c r="R284" s="3">
        <f t="shared" ref="R284:R310" si="46">IFERROR(P284*(1/Q284),"")</f>
        <v>6.5569308212533942E-2</v>
      </c>
      <c r="S284" s="9">
        <f t="shared" ref="S284:S310" si="47">IFERROR(1/R284,"")</f>
        <v>15.251037829446618</v>
      </c>
    </row>
    <row r="285" spans="1:19" x14ac:dyDescent="0.25">
      <c r="A285" s="1">
        <v>29</v>
      </c>
      <c r="B285" s="11">
        <v>0.8125</v>
      </c>
      <c r="C285" s="1" t="s">
        <v>161</v>
      </c>
      <c r="D285" s="1">
        <v>8</v>
      </c>
      <c r="E285" s="1">
        <v>7</v>
      </c>
      <c r="F285" s="1" t="s">
        <v>306</v>
      </c>
      <c r="G285" s="2">
        <v>45.680666666666596</v>
      </c>
      <c r="H285" s="7">
        <f>1+COUNTIFS(A:A,A285,O:O,"&lt;"&amp;O285)</f>
        <v>9</v>
      </c>
      <c r="I285" s="2">
        <f>AVERAGEIF(A:A,A285,G:G)</f>
        <v>49.63797222222221</v>
      </c>
      <c r="J285" s="2">
        <f t="shared" si="40"/>
        <v>-3.9573055555556138</v>
      </c>
      <c r="K285" s="2">
        <f t="shared" si="41"/>
        <v>86.042694444444379</v>
      </c>
      <c r="L285" s="2">
        <f t="shared" si="42"/>
        <v>174.61117881924707</v>
      </c>
      <c r="M285" s="2">
        <f>SUMIF(A:A,A285,L:L)</f>
        <v>3253.8342083913872</v>
      </c>
      <c r="N285" s="3">
        <f t="shared" si="43"/>
        <v>5.3663207046301967E-2</v>
      </c>
      <c r="O285" s="8">
        <f t="shared" si="44"/>
        <v>18.634741660839889</v>
      </c>
      <c r="P285" s="3">
        <f t="shared" si="45"/>
        <v>5.3663207046301967E-2</v>
      </c>
      <c r="Q285" s="3">
        <f>IF(ISNUMBER(P285),SUMIF(A:A,A285,P:P),"")</f>
        <v>0.91483815000626334</v>
      </c>
      <c r="R285" s="3">
        <f t="shared" si="46"/>
        <v>5.8658689568132423E-2</v>
      </c>
      <c r="S285" s="9">
        <f t="shared" si="47"/>
        <v>17.047772586847408</v>
      </c>
    </row>
    <row r="286" spans="1:19" x14ac:dyDescent="0.25">
      <c r="A286" s="1">
        <v>29</v>
      </c>
      <c r="B286" s="11">
        <v>0.8125</v>
      </c>
      <c r="C286" s="1" t="s">
        <v>161</v>
      </c>
      <c r="D286" s="1">
        <v>8</v>
      </c>
      <c r="E286" s="1">
        <v>8</v>
      </c>
      <c r="F286" s="1" t="s">
        <v>307</v>
      </c>
      <c r="G286" s="2">
        <v>41.781666666666702</v>
      </c>
      <c r="H286" s="7">
        <f>1+COUNTIFS(A:A,A286,O:O,"&lt;"&amp;O286)</f>
        <v>10</v>
      </c>
      <c r="I286" s="2">
        <f>AVERAGEIF(A:A,A286,G:G)</f>
        <v>49.63797222222221</v>
      </c>
      <c r="J286" s="2">
        <f t="shared" si="40"/>
        <v>-7.8563055555555081</v>
      </c>
      <c r="K286" s="2">
        <f t="shared" si="41"/>
        <v>82.143694444444492</v>
      </c>
      <c r="L286" s="2">
        <f t="shared" si="42"/>
        <v>138.18891063197162</v>
      </c>
      <c r="M286" s="2">
        <f>SUMIF(A:A,A286,L:L)</f>
        <v>3253.8342083913872</v>
      </c>
      <c r="N286" s="3">
        <f t="shared" si="43"/>
        <v>4.2469561072163139E-2</v>
      </c>
      <c r="O286" s="8">
        <f t="shared" si="44"/>
        <v>23.546275844500176</v>
      </c>
      <c r="P286" s="3" t="str">
        <f t="shared" si="45"/>
        <v/>
      </c>
      <c r="Q286" s="3" t="str">
        <f>IF(ISNUMBER(P286),SUMIF(A:A,A286,P:P),"")</f>
        <v/>
      </c>
      <c r="R286" s="3" t="str">
        <f t="shared" si="46"/>
        <v/>
      </c>
      <c r="S286" s="9" t="str">
        <f t="shared" si="47"/>
        <v/>
      </c>
    </row>
    <row r="287" spans="1:19" x14ac:dyDescent="0.25">
      <c r="A287" s="1">
        <v>29</v>
      </c>
      <c r="B287" s="11">
        <v>0.8125</v>
      </c>
      <c r="C287" s="1" t="s">
        <v>161</v>
      </c>
      <c r="D287" s="1">
        <v>8</v>
      </c>
      <c r="E287" s="1">
        <v>12</v>
      </c>
      <c r="F287" s="1" t="s">
        <v>311</v>
      </c>
      <c r="G287" s="2">
        <v>31.919866666666703</v>
      </c>
      <c r="H287" s="7">
        <f>1+COUNTIFS(A:A,A287,O:O,"&lt;"&amp;O287)</f>
        <v>11</v>
      </c>
      <c r="I287" s="2">
        <f>AVERAGEIF(A:A,A287,G:G)</f>
        <v>49.63797222222221</v>
      </c>
      <c r="J287" s="2">
        <f t="shared" si="40"/>
        <v>-17.718105555555507</v>
      </c>
      <c r="K287" s="2">
        <f t="shared" si="41"/>
        <v>72.28189444444449</v>
      </c>
      <c r="L287" s="2">
        <f t="shared" si="42"/>
        <v>76.471159264204644</v>
      </c>
      <c r="M287" s="2">
        <f>SUMIF(A:A,A287,L:L)</f>
        <v>3253.8342083913872</v>
      </c>
      <c r="N287" s="3">
        <f t="shared" si="43"/>
        <v>2.35018609943283E-2</v>
      </c>
      <c r="O287" s="8">
        <f t="shared" si="44"/>
        <v>42.549821915861465</v>
      </c>
      <c r="P287" s="3" t="str">
        <f t="shared" si="45"/>
        <v/>
      </c>
      <c r="Q287" s="3" t="str">
        <f>IF(ISNUMBER(P287),SUMIF(A:A,A287,P:P),"")</f>
        <v/>
      </c>
      <c r="R287" s="3" t="str">
        <f t="shared" si="46"/>
        <v/>
      </c>
      <c r="S287" s="9" t="str">
        <f t="shared" si="47"/>
        <v/>
      </c>
    </row>
    <row r="288" spans="1:19" x14ac:dyDescent="0.25">
      <c r="A288" s="1">
        <v>29</v>
      </c>
      <c r="B288" s="11">
        <v>0.8125</v>
      </c>
      <c r="C288" s="1" t="s">
        <v>161</v>
      </c>
      <c r="D288" s="1">
        <v>8</v>
      </c>
      <c r="E288" s="1">
        <v>6</v>
      </c>
      <c r="F288" s="1" t="s">
        <v>305</v>
      </c>
      <c r="G288" s="2">
        <v>28.542066666666699</v>
      </c>
      <c r="H288" s="7">
        <f>1+COUNTIFS(A:A,A288,O:O,"&lt;"&amp;O288)</f>
        <v>12</v>
      </c>
      <c r="I288" s="2">
        <f>AVERAGEIF(A:A,A288,G:G)</f>
        <v>49.63797222222221</v>
      </c>
      <c r="J288" s="2">
        <f t="shared" si="40"/>
        <v>-21.095905555555511</v>
      </c>
      <c r="K288" s="2">
        <f t="shared" si="41"/>
        <v>68.904094444444496</v>
      </c>
      <c r="L288" s="2">
        <f t="shared" si="42"/>
        <v>62.442470863340681</v>
      </c>
      <c r="M288" s="2">
        <f>SUMIF(A:A,A288,L:L)</f>
        <v>3253.8342083913872</v>
      </c>
      <c r="N288" s="3">
        <f t="shared" si="43"/>
        <v>1.9190427927245454E-2</v>
      </c>
      <c r="O288" s="8">
        <f t="shared" si="44"/>
        <v>52.109312194141232</v>
      </c>
      <c r="P288" s="3" t="str">
        <f t="shared" si="45"/>
        <v/>
      </c>
      <c r="Q288" s="3" t="str">
        <f>IF(ISNUMBER(P288),SUMIF(A:A,A288,P:P),"")</f>
        <v/>
      </c>
      <c r="R288" s="3" t="str">
        <f t="shared" si="46"/>
        <v/>
      </c>
      <c r="S288" s="9" t="str">
        <f t="shared" si="47"/>
        <v/>
      </c>
    </row>
    <row r="289" spans="1:19" x14ac:dyDescent="0.25">
      <c r="A289" s="1">
        <v>30</v>
      </c>
      <c r="B289" s="11">
        <v>0.83333333333333337</v>
      </c>
      <c r="C289" s="1" t="s">
        <v>27</v>
      </c>
      <c r="D289" s="1">
        <v>6</v>
      </c>
      <c r="E289" s="1">
        <v>2</v>
      </c>
      <c r="F289" s="1" t="s">
        <v>312</v>
      </c>
      <c r="G289" s="2">
        <v>79.443299999999994</v>
      </c>
      <c r="H289" s="7">
        <f>1+COUNTIFS(A:A,A289,O:O,"&lt;"&amp;O289)</f>
        <v>1</v>
      </c>
      <c r="I289" s="2">
        <f>AVERAGEIF(A:A,A289,G:G)</f>
        <v>50.019746666666649</v>
      </c>
      <c r="J289" s="2">
        <f t="shared" si="40"/>
        <v>29.423553333333345</v>
      </c>
      <c r="K289" s="2">
        <f t="shared" si="41"/>
        <v>119.42355333333334</v>
      </c>
      <c r="L289" s="2">
        <f t="shared" si="42"/>
        <v>1293.896128240478</v>
      </c>
      <c r="M289" s="2">
        <f>SUMIF(A:A,A289,L:L)</f>
        <v>3346.918442867689</v>
      </c>
      <c r="N289" s="3">
        <f t="shared" si="43"/>
        <v>0.38659326491739926</v>
      </c>
      <c r="O289" s="8">
        <f t="shared" si="44"/>
        <v>2.5866979348790857</v>
      </c>
      <c r="P289" s="3">
        <f t="shared" si="45"/>
        <v>0.38659326491739926</v>
      </c>
      <c r="Q289" s="3">
        <f>IF(ISNUMBER(P289),SUMIF(A:A,A289,P:P),"")</f>
        <v>0.8830629335713448</v>
      </c>
      <c r="R289" s="3">
        <f t="shared" si="46"/>
        <v>0.43778676492955232</v>
      </c>
      <c r="S289" s="9">
        <f t="shared" si="47"/>
        <v>2.2842170666372654</v>
      </c>
    </row>
    <row r="290" spans="1:19" x14ac:dyDescent="0.25">
      <c r="A290" s="1">
        <v>30</v>
      </c>
      <c r="B290" s="11">
        <v>0.83333333333333337</v>
      </c>
      <c r="C290" s="1" t="s">
        <v>27</v>
      </c>
      <c r="D290" s="1">
        <v>6</v>
      </c>
      <c r="E290" s="1">
        <v>6</v>
      </c>
      <c r="F290" s="1" t="s">
        <v>316</v>
      </c>
      <c r="G290" s="2">
        <v>61.712733333333304</v>
      </c>
      <c r="H290" s="7">
        <f>1+COUNTIFS(A:A,A290,O:O,"&lt;"&amp;O290)</f>
        <v>2</v>
      </c>
      <c r="I290" s="2">
        <f>AVERAGEIF(A:A,A290,G:G)</f>
        <v>50.019746666666649</v>
      </c>
      <c r="J290" s="2">
        <f t="shared" si="40"/>
        <v>11.692986666666656</v>
      </c>
      <c r="K290" s="2">
        <f t="shared" si="41"/>
        <v>101.69298666666666</v>
      </c>
      <c r="L290" s="2">
        <f t="shared" si="42"/>
        <v>446.56242492204876</v>
      </c>
      <c r="M290" s="2">
        <f>SUMIF(A:A,A290,L:L)</f>
        <v>3346.918442867689</v>
      </c>
      <c r="N290" s="3">
        <f t="shared" si="43"/>
        <v>0.13342494970968802</v>
      </c>
      <c r="O290" s="8">
        <f t="shared" si="44"/>
        <v>7.4948501174318958</v>
      </c>
      <c r="P290" s="3">
        <f t="shared" si="45"/>
        <v>0.13342494970968802</v>
      </c>
      <c r="Q290" s="3">
        <f>IF(ISNUMBER(P290),SUMIF(A:A,A290,P:P),"")</f>
        <v>0.8830629335713448</v>
      </c>
      <c r="R290" s="3">
        <f t="shared" si="46"/>
        <v>0.1510933645126305</v>
      </c>
      <c r="S290" s="9">
        <f t="shared" si="47"/>
        <v>6.6184243313769482</v>
      </c>
    </row>
    <row r="291" spans="1:19" x14ac:dyDescent="0.25">
      <c r="A291" s="1">
        <v>30</v>
      </c>
      <c r="B291" s="11">
        <v>0.83333333333333337</v>
      </c>
      <c r="C291" s="1" t="s">
        <v>27</v>
      </c>
      <c r="D291" s="1">
        <v>6</v>
      </c>
      <c r="E291" s="1">
        <v>4</v>
      </c>
      <c r="F291" s="1" t="s">
        <v>314</v>
      </c>
      <c r="G291" s="2">
        <v>61.263933333333298</v>
      </c>
      <c r="H291" s="7">
        <f>1+COUNTIFS(A:A,A291,O:O,"&lt;"&amp;O291)</f>
        <v>3</v>
      </c>
      <c r="I291" s="2">
        <f>AVERAGEIF(A:A,A291,G:G)</f>
        <v>50.019746666666649</v>
      </c>
      <c r="J291" s="2">
        <f t="shared" si="40"/>
        <v>11.24418666666665</v>
      </c>
      <c r="K291" s="2">
        <f t="shared" si="41"/>
        <v>101.24418666666665</v>
      </c>
      <c r="L291" s="2">
        <f t="shared" si="42"/>
        <v>434.69785345898316</v>
      </c>
      <c r="M291" s="2">
        <f>SUMIF(A:A,A291,L:L)</f>
        <v>3346.918442867689</v>
      </c>
      <c r="N291" s="3">
        <f t="shared" si="43"/>
        <v>0.12988002572495541</v>
      </c>
      <c r="O291" s="8">
        <f t="shared" si="44"/>
        <v>7.6994133194713248</v>
      </c>
      <c r="P291" s="3">
        <f t="shared" si="45"/>
        <v>0.12988002572495541</v>
      </c>
      <c r="Q291" s="3">
        <f>IF(ISNUMBER(P291),SUMIF(A:A,A291,P:P),"")</f>
        <v>0.8830629335713448</v>
      </c>
      <c r="R291" s="3">
        <f t="shared" si="46"/>
        <v>0.14707901417590424</v>
      </c>
      <c r="S291" s="9">
        <f t="shared" si="47"/>
        <v>6.7990665126706338</v>
      </c>
    </row>
    <row r="292" spans="1:19" x14ac:dyDescent="0.25">
      <c r="A292" s="1">
        <v>30</v>
      </c>
      <c r="B292" s="11">
        <v>0.83333333333333337</v>
      </c>
      <c r="C292" s="1" t="s">
        <v>27</v>
      </c>
      <c r="D292" s="1">
        <v>6</v>
      </c>
      <c r="E292" s="1">
        <v>7</v>
      </c>
      <c r="F292" s="1" t="s">
        <v>317</v>
      </c>
      <c r="G292" s="2">
        <v>59.618200000000002</v>
      </c>
      <c r="H292" s="7">
        <f>1+COUNTIFS(A:A,A292,O:O,"&lt;"&amp;O292)</f>
        <v>4</v>
      </c>
      <c r="I292" s="2">
        <f>AVERAGEIF(A:A,A292,G:G)</f>
        <v>50.019746666666649</v>
      </c>
      <c r="J292" s="2">
        <f t="shared" si="40"/>
        <v>9.598453333333353</v>
      </c>
      <c r="K292" s="2">
        <f t="shared" si="41"/>
        <v>99.598453333333353</v>
      </c>
      <c r="L292" s="2">
        <f t="shared" si="42"/>
        <v>393.82521731583302</v>
      </c>
      <c r="M292" s="2">
        <f>SUMIF(A:A,A292,L:L)</f>
        <v>3346.918442867689</v>
      </c>
      <c r="N292" s="3">
        <f t="shared" si="43"/>
        <v>0.11766800537224856</v>
      </c>
      <c r="O292" s="8">
        <f t="shared" si="44"/>
        <v>8.4984868812592733</v>
      </c>
      <c r="P292" s="3">
        <f t="shared" si="45"/>
        <v>0.11766800537224856</v>
      </c>
      <c r="Q292" s="3">
        <f>IF(ISNUMBER(P292),SUMIF(A:A,A292,P:P),"")</f>
        <v>0.8830629335713448</v>
      </c>
      <c r="R292" s="3">
        <f t="shared" si="46"/>
        <v>0.13324985218931948</v>
      </c>
      <c r="S292" s="9">
        <f t="shared" si="47"/>
        <v>7.5046987562824032</v>
      </c>
    </row>
    <row r="293" spans="1:19" x14ac:dyDescent="0.25">
      <c r="A293" s="1">
        <v>30</v>
      </c>
      <c r="B293" s="11">
        <v>0.83333333333333337</v>
      </c>
      <c r="C293" s="1" t="s">
        <v>27</v>
      </c>
      <c r="D293" s="1">
        <v>6</v>
      </c>
      <c r="E293" s="1">
        <v>9</v>
      </c>
      <c r="F293" s="1" t="s">
        <v>319</v>
      </c>
      <c r="G293" s="2">
        <v>48.9575999999999</v>
      </c>
      <c r="H293" s="7">
        <f>1+COUNTIFS(A:A,A293,O:O,"&lt;"&amp;O293)</f>
        <v>5</v>
      </c>
      <c r="I293" s="2">
        <f>AVERAGEIF(A:A,A293,G:G)</f>
        <v>50.019746666666649</v>
      </c>
      <c r="J293" s="2">
        <f t="shared" si="40"/>
        <v>-1.0621466666667487</v>
      </c>
      <c r="K293" s="2">
        <f t="shared" si="41"/>
        <v>88.937853333333251</v>
      </c>
      <c r="L293" s="2">
        <f t="shared" si="42"/>
        <v>207.73665587001318</v>
      </c>
      <c r="M293" s="2">
        <f>SUMIF(A:A,A293,L:L)</f>
        <v>3346.918442867689</v>
      </c>
      <c r="N293" s="3">
        <f t="shared" si="43"/>
        <v>6.2068036438922412E-2</v>
      </c>
      <c r="O293" s="8">
        <f t="shared" si="44"/>
        <v>16.111352273630285</v>
      </c>
      <c r="P293" s="3">
        <f t="shared" si="45"/>
        <v>6.2068036438922412E-2</v>
      </c>
      <c r="Q293" s="3">
        <f>IF(ISNUMBER(P293),SUMIF(A:A,A293,P:P),"")</f>
        <v>0.8830629335713448</v>
      </c>
      <c r="R293" s="3">
        <f t="shared" si="46"/>
        <v>7.0287217455614989E-2</v>
      </c>
      <c r="S293" s="9">
        <f t="shared" si="47"/>
        <v>14.227338002553317</v>
      </c>
    </row>
    <row r="294" spans="1:19" x14ac:dyDescent="0.25">
      <c r="A294" s="1">
        <v>30</v>
      </c>
      <c r="B294" s="11">
        <v>0.83333333333333337</v>
      </c>
      <c r="C294" s="1" t="s">
        <v>27</v>
      </c>
      <c r="D294" s="1">
        <v>6</v>
      </c>
      <c r="E294" s="1">
        <v>3</v>
      </c>
      <c r="F294" s="1" t="s">
        <v>313</v>
      </c>
      <c r="G294" s="2">
        <v>46.459533333333304</v>
      </c>
      <c r="H294" s="7">
        <f>1+COUNTIFS(A:A,A294,O:O,"&lt;"&amp;O294)</f>
        <v>6</v>
      </c>
      <c r="I294" s="2">
        <f>AVERAGEIF(A:A,A294,G:G)</f>
        <v>50.019746666666649</v>
      </c>
      <c r="J294" s="2">
        <f t="shared" si="40"/>
        <v>-3.5602133333333441</v>
      </c>
      <c r="K294" s="2">
        <f t="shared" si="41"/>
        <v>86.439786666666663</v>
      </c>
      <c r="L294" s="2">
        <f t="shared" si="42"/>
        <v>178.8213387754229</v>
      </c>
      <c r="M294" s="2">
        <f>SUMIF(A:A,A294,L:L)</f>
        <v>3346.918442867689</v>
      </c>
      <c r="N294" s="3">
        <f t="shared" si="43"/>
        <v>5.3428651408131161E-2</v>
      </c>
      <c r="O294" s="8">
        <f t="shared" si="44"/>
        <v>18.716549522487345</v>
      </c>
      <c r="P294" s="3">
        <f t="shared" si="45"/>
        <v>5.3428651408131161E-2</v>
      </c>
      <c r="Q294" s="3">
        <f>IF(ISNUMBER(P294),SUMIF(A:A,A294,P:P),"")</f>
        <v>0.8830629335713448</v>
      </c>
      <c r="R294" s="3">
        <f t="shared" si="46"/>
        <v>6.0503786736978385E-2</v>
      </c>
      <c r="S294" s="9">
        <f t="shared" si="47"/>
        <v>16.527891127661029</v>
      </c>
    </row>
    <row r="295" spans="1:19" x14ac:dyDescent="0.25">
      <c r="A295" s="1">
        <v>30</v>
      </c>
      <c r="B295" s="11">
        <v>0.83333333333333337</v>
      </c>
      <c r="C295" s="1" t="s">
        <v>27</v>
      </c>
      <c r="D295" s="1">
        <v>6</v>
      </c>
      <c r="E295" s="1">
        <v>11</v>
      </c>
      <c r="F295" s="1" t="s">
        <v>321</v>
      </c>
      <c r="G295" s="2">
        <v>42.238233333333305</v>
      </c>
      <c r="H295" s="7">
        <f>1+COUNTIFS(A:A,A295,O:O,"&lt;"&amp;O295)</f>
        <v>7</v>
      </c>
      <c r="I295" s="2">
        <f>AVERAGEIF(A:A,A295,G:G)</f>
        <v>50.019746666666649</v>
      </c>
      <c r="J295" s="2">
        <f t="shared" si="40"/>
        <v>-7.7815133333333435</v>
      </c>
      <c r="K295" s="2">
        <f t="shared" si="41"/>
        <v>82.218486666666649</v>
      </c>
      <c r="L295" s="2">
        <f t="shared" si="42"/>
        <v>138.81043147947648</v>
      </c>
      <c r="M295" s="2">
        <f>SUMIF(A:A,A295,L:L)</f>
        <v>3346.918442867689</v>
      </c>
      <c r="N295" s="3">
        <f t="shared" si="43"/>
        <v>4.1474100384872738E-2</v>
      </c>
      <c r="O295" s="8">
        <f t="shared" si="44"/>
        <v>24.111433176854149</v>
      </c>
      <c r="P295" s="3" t="str">
        <f t="shared" si="45"/>
        <v/>
      </c>
      <c r="Q295" s="3" t="str">
        <f>IF(ISNUMBER(P295),SUMIF(A:A,A295,P:P),"")</f>
        <v/>
      </c>
      <c r="R295" s="3" t="str">
        <f t="shared" si="46"/>
        <v/>
      </c>
      <c r="S295" s="9" t="str">
        <f t="shared" si="47"/>
        <v/>
      </c>
    </row>
    <row r="296" spans="1:19" x14ac:dyDescent="0.25">
      <c r="A296" s="1">
        <v>30</v>
      </c>
      <c r="B296" s="11">
        <v>0.83333333333333337</v>
      </c>
      <c r="C296" s="1" t="s">
        <v>27</v>
      </c>
      <c r="D296" s="1">
        <v>6</v>
      </c>
      <c r="E296" s="1">
        <v>8</v>
      </c>
      <c r="F296" s="1" t="s">
        <v>318</v>
      </c>
      <c r="G296" s="2">
        <v>37.440233333333303</v>
      </c>
      <c r="H296" s="7">
        <f>1+COUNTIFS(A:A,A296,O:O,"&lt;"&amp;O296)</f>
        <v>8</v>
      </c>
      <c r="I296" s="2">
        <f>AVERAGEIF(A:A,A296,G:G)</f>
        <v>50.019746666666649</v>
      </c>
      <c r="J296" s="2">
        <f t="shared" si="40"/>
        <v>-12.579513333333345</v>
      </c>
      <c r="K296" s="2">
        <f t="shared" si="41"/>
        <v>77.420486666666648</v>
      </c>
      <c r="L296" s="2">
        <f t="shared" si="42"/>
        <v>104.08721984242368</v>
      </c>
      <c r="M296" s="2">
        <f>SUMIF(A:A,A296,L:L)</f>
        <v>3346.918442867689</v>
      </c>
      <c r="N296" s="3">
        <f t="shared" si="43"/>
        <v>3.1099419247646864E-2</v>
      </c>
      <c r="O296" s="8">
        <f t="shared" si="44"/>
        <v>32.154941288032731</v>
      </c>
      <c r="P296" s="3" t="str">
        <f t="shared" si="45"/>
        <v/>
      </c>
      <c r="Q296" s="3" t="str">
        <f>IF(ISNUMBER(P296),SUMIF(A:A,A296,P:P),"")</f>
        <v/>
      </c>
      <c r="R296" s="3" t="str">
        <f t="shared" si="46"/>
        <v/>
      </c>
      <c r="S296" s="9" t="str">
        <f t="shared" si="47"/>
        <v/>
      </c>
    </row>
    <row r="297" spans="1:19" x14ac:dyDescent="0.25">
      <c r="A297" s="1">
        <v>30</v>
      </c>
      <c r="B297" s="11">
        <v>0.83333333333333337</v>
      </c>
      <c r="C297" s="1" t="s">
        <v>27</v>
      </c>
      <c r="D297" s="1">
        <v>6</v>
      </c>
      <c r="E297" s="1">
        <v>10</v>
      </c>
      <c r="F297" s="1" t="s">
        <v>320</v>
      </c>
      <c r="G297" s="2">
        <v>34.575666666666699</v>
      </c>
      <c r="H297" s="7">
        <f>1+COUNTIFS(A:A,A297,O:O,"&lt;"&amp;O297)</f>
        <v>9</v>
      </c>
      <c r="I297" s="2">
        <f>AVERAGEIF(A:A,A297,G:G)</f>
        <v>50.019746666666649</v>
      </c>
      <c r="J297" s="2">
        <f t="shared" si="40"/>
        <v>-15.44407999999995</v>
      </c>
      <c r="K297" s="2">
        <f t="shared" si="41"/>
        <v>74.555920000000043</v>
      </c>
      <c r="L297" s="2">
        <f t="shared" si="42"/>
        <v>87.650314544225679</v>
      </c>
      <c r="M297" s="2">
        <f>SUMIF(A:A,A297,L:L)</f>
        <v>3346.918442867689</v>
      </c>
      <c r="N297" s="3">
        <f t="shared" si="43"/>
        <v>2.6188362829996419E-2</v>
      </c>
      <c r="O297" s="8">
        <f t="shared" si="44"/>
        <v>38.184899395642624</v>
      </c>
      <c r="P297" s="3" t="str">
        <f t="shared" si="45"/>
        <v/>
      </c>
      <c r="Q297" s="3" t="str">
        <f>IF(ISNUMBER(P297),SUMIF(A:A,A297,P:P),"")</f>
        <v/>
      </c>
      <c r="R297" s="3" t="str">
        <f t="shared" si="46"/>
        <v/>
      </c>
      <c r="S297" s="9" t="str">
        <f t="shared" si="47"/>
        <v/>
      </c>
    </row>
    <row r="298" spans="1:19" x14ac:dyDescent="0.25">
      <c r="A298" s="1">
        <v>30</v>
      </c>
      <c r="B298" s="11">
        <v>0.83333333333333337</v>
      </c>
      <c r="C298" s="1" t="s">
        <v>27</v>
      </c>
      <c r="D298" s="1">
        <v>6</v>
      </c>
      <c r="E298" s="1">
        <v>5</v>
      </c>
      <c r="F298" s="1" t="s">
        <v>315</v>
      </c>
      <c r="G298" s="2">
        <v>28.488033333333401</v>
      </c>
      <c r="H298" s="7">
        <f>1+COUNTIFS(A:A,A298,O:O,"&lt;"&amp;O298)</f>
        <v>10</v>
      </c>
      <c r="I298" s="2">
        <f>AVERAGEIF(A:A,A298,G:G)</f>
        <v>50.019746666666649</v>
      </c>
      <c r="J298" s="2">
        <f t="shared" si="40"/>
        <v>-21.531713333333247</v>
      </c>
      <c r="K298" s="2">
        <f t="shared" si="41"/>
        <v>68.468286666666756</v>
      </c>
      <c r="L298" s="2">
        <f t="shared" si="42"/>
        <v>60.830858418784238</v>
      </c>
      <c r="M298" s="2">
        <f>SUMIF(A:A,A298,L:L)</f>
        <v>3346.918442867689</v>
      </c>
      <c r="N298" s="3">
        <f t="shared" si="43"/>
        <v>1.8175183966139152E-2</v>
      </c>
      <c r="O298" s="8">
        <f t="shared" si="44"/>
        <v>55.020075827734473</v>
      </c>
      <c r="P298" s="3" t="str">
        <f t="shared" si="45"/>
        <v/>
      </c>
      <c r="Q298" s="3" t="str">
        <f>IF(ISNUMBER(P298),SUMIF(A:A,A298,P:P),"")</f>
        <v/>
      </c>
      <c r="R298" s="3" t="str">
        <f t="shared" si="46"/>
        <v/>
      </c>
      <c r="S298" s="9" t="str">
        <f t="shared" si="47"/>
        <v/>
      </c>
    </row>
    <row r="299" spans="1:19" x14ac:dyDescent="0.25">
      <c r="A299" s="1">
        <v>31</v>
      </c>
      <c r="B299" s="11">
        <v>0.85902777777777783</v>
      </c>
      <c r="C299" s="1" t="s">
        <v>27</v>
      </c>
      <c r="D299" s="1">
        <v>7</v>
      </c>
      <c r="E299" s="1">
        <v>6</v>
      </c>
      <c r="F299" s="1" t="s">
        <v>326</v>
      </c>
      <c r="G299" s="2">
        <v>73.560933333333296</v>
      </c>
      <c r="H299" s="7">
        <f>1+COUNTIFS(A:A,A299,O:O,"&lt;"&amp;O299)</f>
        <v>1</v>
      </c>
      <c r="I299" s="2">
        <f>AVERAGEIF(A:A,A299,G:G)</f>
        <v>48.725669444444435</v>
      </c>
      <c r="J299" s="2">
        <f t="shared" si="40"/>
        <v>24.835263888888861</v>
      </c>
      <c r="K299" s="2">
        <f t="shared" si="41"/>
        <v>114.83526388888886</v>
      </c>
      <c r="L299" s="2">
        <f t="shared" si="42"/>
        <v>982.51521863995617</v>
      </c>
      <c r="M299" s="2">
        <f>SUMIF(A:A,A299,L:L)</f>
        <v>3524.0155330453272</v>
      </c>
      <c r="N299" s="3">
        <f t="shared" si="43"/>
        <v>0.27880558681615741</v>
      </c>
      <c r="O299" s="8">
        <f t="shared" si="44"/>
        <v>3.5867287001655153</v>
      </c>
      <c r="P299" s="3">
        <f t="shared" si="45"/>
        <v>0.27880558681615741</v>
      </c>
      <c r="Q299" s="3">
        <f>IF(ISNUMBER(P299),SUMIF(A:A,A299,P:P),"")</f>
        <v>0.93324437967192553</v>
      </c>
      <c r="R299" s="3">
        <f t="shared" si="46"/>
        <v>0.29874874458303113</v>
      </c>
      <c r="S299" s="9">
        <f t="shared" si="47"/>
        <v>3.3472944008374581</v>
      </c>
    </row>
    <row r="300" spans="1:19" x14ac:dyDescent="0.25">
      <c r="A300" s="1">
        <v>31</v>
      </c>
      <c r="B300" s="11">
        <v>0.85902777777777783</v>
      </c>
      <c r="C300" s="1" t="s">
        <v>27</v>
      </c>
      <c r="D300" s="1">
        <v>7</v>
      </c>
      <c r="E300" s="1">
        <v>10</v>
      </c>
      <c r="F300" s="1" t="s">
        <v>330</v>
      </c>
      <c r="G300" s="2">
        <v>58.641866666666701</v>
      </c>
      <c r="H300" s="7">
        <f>1+COUNTIFS(A:A,A300,O:O,"&lt;"&amp;O300)</f>
        <v>2</v>
      </c>
      <c r="I300" s="2">
        <f>AVERAGEIF(A:A,A300,G:G)</f>
        <v>48.725669444444435</v>
      </c>
      <c r="J300" s="2">
        <f t="shared" si="40"/>
        <v>9.9161972222222659</v>
      </c>
      <c r="K300" s="2">
        <f t="shared" si="41"/>
        <v>99.916197222222266</v>
      </c>
      <c r="L300" s="2">
        <f t="shared" si="42"/>
        <v>401.40537758022043</v>
      </c>
      <c r="M300" s="2">
        <f>SUMIF(A:A,A300,L:L)</f>
        <v>3524.0155330453272</v>
      </c>
      <c r="N300" s="3">
        <f t="shared" si="43"/>
        <v>0.1139056777179811</v>
      </c>
      <c r="O300" s="8">
        <f t="shared" si="44"/>
        <v>8.7791936278707592</v>
      </c>
      <c r="P300" s="3">
        <f t="shared" si="45"/>
        <v>0.1139056777179811</v>
      </c>
      <c r="Q300" s="3">
        <f>IF(ISNUMBER(P300),SUMIF(A:A,A300,P:P),"")</f>
        <v>0.93324437967192553</v>
      </c>
      <c r="R300" s="3">
        <f t="shared" si="46"/>
        <v>0.12205343016158716</v>
      </c>
      <c r="S300" s="9">
        <f t="shared" si="47"/>
        <v>8.1931331112619681</v>
      </c>
    </row>
    <row r="301" spans="1:19" x14ac:dyDescent="0.25">
      <c r="A301" s="1">
        <v>31</v>
      </c>
      <c r="B301" s="11">
        <v>0.85902777777777783</v>
      </c>
      <c r="C301" s="1" t="s">
        <v>27</v>
      </c>
      <c r="D301" s="1">
        <v>7</v>
      </c>
      <c r="E301" s="1">
        <v>9</v>
      </c>
      <c r="F301" s="1" t="s">
        <v>329</v>
      </c>
      <c r="G301" s="2">
        <v>58.428999999999995</v>
      </c>
      <c r="H301" s="7">
        <f>1+COUNTIFS(A:A,A301,O:O,"&lt;"&amp;O301)</f>
        <v>3</v>
      </c>
      <c r="I301" s="2">
        <f>AVERAGEIF(A:A,A301,G:G)</f>
        <v>48.725669444444435</v>
      </c>
      <c r="J301" s="2">
        <f t="shared" si="40"/>
        <v>9.70333055555556</v>
      </c>
      <c r="K301" s="2">
        <f t="shared" si="41"/>
        <v>99.703330555555567</v>
      </c>
      <c r="L301" s="2">
        <f t="shared" si="42"/>
        <v>396.3112285812407</v>
      </c>
      <c r="M301" s="2">
        <f>SUMIF(A:A,A301,L:L)</f>
        <v>3524.0155330453272</v>
      </c>
      <c r="N301" s="3">
        <f t="shared" si="43"/>
        <v>0.11246012534989107</v>
      </c>
      <c r="O301" s="8">
        <f t="shared" si="44"/>
        <v>8.8920405956222659</v>
      </c>
      <c r="P301" s="3">
        <f t="shared" si="45"/>
        <v>0.11246012534989107</v>
      </c>
      <c r="Q301" s="3">
        <f>IF(ISNUMBER(P301),SUMIF(A:A,A301,P:P),"")</f>
        <v>0.93324437967192553</v>
      </c>
      <c r="R301" s="3">
        <f t="shared" si="46"/>
        <v>0.12050447642601984</v>
      </c>
      <c r="S301" s="9">
        <f t="shared" si="47"/>
        <v>8.2984469096790807</v>
      </c>
    </row>
    <row r="302" spans="1:19" x14ac:dyDescent="0.25">
      <c r="A302" s="1">
        <v>31</v>
      </c>
      <c r="B302" s="11">
        <v>0.85902777777777783</v>
      </c>
      <c r="C302" s="1" t="s">
        <v>27</v>
      </c>
      <c r="D302" s="1">
        <v>7</v>
      </c>
      <c r="E302" s="1">
        <v>7</v>
      </c>
      <c r="F302" s="1" t="s">
        <v>327</v>
      </c>
      <c r="G302" s="2">
        <v>53.197033333333302</v>
      </c>
      <c r="H302" s="7">
        <f>1+COUNTIFS(A:A,A302,O:O,"&lt;"&amp;O302)</f>
        <v>4</v>
      </c>
      <c r="I302" s="2">
        <f>AVERAGEIF(A:A,A302,G:G)</f>
        <v>48.725669444444435</v>
      </c>
      <c r="J302" s="2">
        <f t="shared" si="40"/>
        <v>4.4713638888888667</v>
      </c>
      <c r="K302" s="2">
        <f t="shared" si="41"/>
        <v>94.471363888888874</v>
      </c>
      <c r="L302" s="2">
        <f t="shared" si="42"/>
        <v>289.53663458247553</v>
      </c>
      <c r="M302" s="2">
        <f>SUMIF(A:A,A302,L:L)</f>
        <v>3524.0155330453272</v>
      </c>
      <c r="N302" s="3">
        <f t="shared" si="43"/>
        <v>8.2160998402940749E-2</v>
      </c>
      <c r="O302" s="8">
        <f t="shared" si="44"/>
        <v>12.171225026936959</v>
      </c>
      <c r="P302" s="3">
        <f t="shared" si="45"/>
        <v>8.2160998402940749E-2</v>
      </c>
      <c r="Q302" s="3">
        <f>IF(ISNUMBER(P302),SUMIF(A:A,A302,P:P),"")</f>
        <v>0.93324437967192553</v>
      </c>
      <c r="R302" s="3">
        <f t="shared" si="46"/>
        <v>8.8038031830230554E-2</v>
      </c>
      <c r="S302" s="9">
        <f t="shared" si="47"/>
        <v>11.358727350111199</v>
      </c>
    </row>
    <row r="303" spans="1:19" x14ac:dyDescent="0.25">
      <c r="A303" s="1">
        <v>31</v>
      </c>
      <c r="B303" s="11">
        <v>0.85902777777777783</v>
      </c>
      <c r="C303" s="1" t="s">
        <v>27</v>
      </c>
      <c r="D303" s="1">
        <v>7</v>
      </c>
      <c r="E303" s="1">
        <v>5</v>
      </c>
      <c r="F303" s="1" t="s">
        <v>325</v>
      </c>
      <c r="G303" s="2">
        <v>51.844100000000005</v>
      </c>
      <c r="H303" s="7">
        <f>1+COUNTIFS(A:A,A303,O:O,"&lt;"&amp;O303)</f>
        <v>5</v>
      </c>
      <c r="I303" s="2">
        <f>AVERAGEIF(A:A,A303,G:G)</f>
        <v>48.725669444444435</v>
      </c>
      <c r="J303" s="2">
        <f t="shared" si="40"/>
        <v>3.1184305555555696</v>
      </c>
      <c r="K303" s="2">
        <f t="shared" si="41"/>
        <v>93.118430555555562</v>
      </c>
      <c r="L303" s="2">
        <f t="shared" si="42"/>
        <v>266.96186843027016</v>
      </c>
      <c r="M303" s="2">
        <f>SUMIF(A:A,A303,L:L)</f>
        <v>3524.0155330453272</v>
      </c>
      <c r="N303" s="3">
        <f t="shared" si="43"/>
        <v>7.5755020353037814E-2</v>
      </c>
      <c r="O303" s="8">
        <f t="shared" si="44"/>
        <v>13.200445268706201</v>
      </c>
      <c r="P303" s="3">
        <f t="shared" si="45"/>
        <v>7.5755020353037814E-2</v>
      </c>
      <c r="Q303" s="3">
        <f>IF(ISNUMBER(P303),SUMIF(A:A,A303,P:P),"")</f>
        <v>0.93324437967192553</v>
      </c>
      <c r="R303" s="3">
        <f t="shared" si="46"/>
        <v>8.1173829709715331E-2</v>
      </c>
      <c r="S303" s="9">
        <f t="shared" si="47"/>
        <v>12.319241356186925</v>
      </c>
    </row>
    <row r="304" spans="1:19" x14ac:dyDescent="0.25">
      <c r="A304" s="1">
        <v>31</v>
      </c>
      <c r="B304" s="11">
        <v>0.85902777777777783</v>
      </c>
      <c r="C304" s="1" t="s">
        <v>27</v>
      </c>
      <c r="D304" s="1">
        <v>7</v>
      </c>
      <c r="E304" s="1">
        <v>8</v>
      </c>
      <c r="F304" s="1" t="s">
        <v>328</v>
      </c>
      <c r="G304" s="2">
        <v>51.690833333333295</v>
      </c>
      <c r="H304" s="7">
        <f>1+COUNTIFS(A:A,A304,O:O,"&lt;"&amp;O304)</f>
        <v>6</v>
      </c>
      <c r="I304" s="2">
        <f>AVERAGEIF(A:A,A304,G:G)</f>
        <v>48.725669444444435</v>
      </c>
      <c r="J304" s="2">
        <f t="shared" si="40"/>
        <v>2.9651638888888598</v>
      </c>
      <c r="K304" s="2">
        <f t="shared" si="41"/>
        <v>92.965163888888867</v>
      </c>
      <c r="L304" s="2">
        <f t="shared" si="42"/>
        <v>264.51814057030322</v>
      </c>
      <c r="M304" s="2">
        <f>SUMIF(A:A,A304,L:L)</f>
        <v>3524.0155330453272</v>
      </c>
      <c r="N304" s="3">
        <f t="shared" si="43"/>
        <v>7.5061570554916413E-2</v>
      </c>
      <c r="O304" s="8">
        <f t="shared" si="44"/>
        <v>13.322396435448706</v>
      </c>
      <c r="P304" s="3">
        <f t="shared" si="45"/>
        <v>7.5061570554916413E-2</v>
      </c>
      <c r="Q304" s="3">
        <f>IF(ISNUMBER(P304),SUMIF(A:A,A304,P:P),"")</f>
        <v>0.93324437967192553</v>
      </c>
      <c r="R304" s="3">
        <f t="shared" si="46"/>
        <v>8.0430776964661374E-2</v>
      </c>
      <c r="S304" s="9">
        <f t="shared" si="47"/>
        <v>12.433051597143802</v>
      </c>
    </row>
    <row r="305" spans="1:19" x14ac:dyDescent="0.25">
      <c r="A305" s="1">
        <v>31</v>
      </c>
      <c r="B305" s="11">
        <v>0.85902777777777783</v>
      </c>
      <c r="C305" s="1" t="s">
        <v>27</v>
      </c>
      <c r="D305" s="1">
        <v>7</v>
      </c>
      <c r="E305" s="1">
        <v>1</v>
      </c>
      <c r="F305" s="1" t="s">
        <v>322</v>
      </c>
      <c r="G305" s="2">
        <v>50.733899999999998</v>
      </c>
      <c r="H305" s="7">
        <f>1+COUNTIFS(A:A,A305,O:O,"&lt;"&amp;O305)</f>
        <v>7</v>
      </c>
      <c r="I305" s="2">
        <f>AVERAGEIF(A:A,A305,G:G)</f>
        <v>48.725669444444435</v>
      </c>
      <c r="J305" s="2">
        <f t="shared" si="40"/>
        <v>2.0082305555555635</v>
      </c>
      <c r="K305" s="2">
        <f t="shared" si="41"/>
        <v>92.008230555555571</v>
      </c>
      <c r="L305" s="2">
        <f t="shared" si="42"/>
        <v>249.75834573665557</v>
      </c>
      <c r="M305" s="2">
        <f>SUMIF(A:A,A305,L:L)</f>
        <v>3524.0155330453272</v>
      </c>
      <c r="N305" s="3">
        <f t="shared" si="43"/>
        <v>7.0873224988546923E-2</v>
      </c>
      <c r="O305" s="8">
        <f t="shared" si="44"/>
        <v>14.109700809601927</v>
      </c>
      <c r="P305" s="3">
        <f t="shared" si="45"/>
        <v>7.0873224988546923E-2</v>
      </c>
      <c r="Q305" s="3">
        <f>IF(ISNUMBER(P305),SUMIF(A:A,A305,P:P),"")</f>
        <v>0.93324437967192553</v>
      </c>
      <c r="R305" s="3">
        <f t="shared" si="46"/>
        <v>7.5942836123440494E-2</v>
      </c>
      <c r="S305" s="9">
        <f t="shared" si="47"/>
        <v>13.167798979413416</v>
      </c>
    </row>
    <row r="306" spans="1:19" x14ac:dyDescent="0.25">
      <c r="A306" s="1">
        <v>31</v>
      </c>
      <c r="B306" s="11">
        <v>0.85902777777777783</v>
      </c>
      <c r="C306" s="1" t="s">
        <v>27</v>
      </c>
      <c r="D306" s="1">
        <v>7</v>
      </c>
      <c r="E306" s="1">
        <v>4</v>
      </c>
      <c r="F306" s="1" t="s">
        <v>324</v>
      </c>
      <c r="G306" s="2">
        <v>50.494166666666693</v>
      </c>
      <c r="H306" s="7">
        <f>1+COUNTIFS(A:A,A306,O:O,"&lt;"&amp;O306)</f>
        <v>8</v>
      </c>
      <c r="I306" s="2">
        <f>AVERAGEIF(A:A,A306,G:G)</f>
        <v>48.725669444444435</v>
      </c>
      <c r="J306" s="2">
        <f t="shared" si="40"/>
        <v>1.7684972222222584</v>
      </c>
      <c r="K306" s="2">
        <f t="shared" si="41"/>
        <v>91.768497222222265</v>
      </c>
      <c r="L306" s="2">
        <f t="shared" si="42"/>
        <v>246.19153568683453</v>
      </c>
      <c r="M306" s="2">
        <f>SUMIF(A:A,A306,L:L)</f>
        <v>3524.0155330453272</v>
      </c>
      <c r="N306" s="3">
        <f t="shared" si="43"/>
        <v>6.9861081308595904E-2</v>
      </c>
      <c r="O306" s="8">
        <f t="shared" si="44"/>
        <v>14.314121414507181</v>
      </c>
      <c r="P306" s="3">
        <f t="shared" si="45"/>
        <v>6.9861081308595904E-2</v>
      </c>
      <c r="Q306" s="3">
        <f>IF(ISNUMBER(P306),SUMIF(A:A,A306,P:P),"")</f>
        <v>0.93324437967192553</v>
      </c>
      <c r="R306" s="3">
        <f t="shared" si="46"/>
        <v>7.4858293101272136E-2</v>
      </c>
      <c r="S306" s="9">
        <f t="shared" si="47"/>
        <v>13.35857336003038</v>
      </c>
    </row>
    <row r="307" spans="1:19" x14ac:dyDescent="0.25">
      <c r="A307" s="1">
        <v>31</v>
      </c>
      <c r="B307" s="11">
        <v>0.85902777777777783</v>
      </c>
      <c r="C307" s="1" t="s">
        <v>27</v>
      </c>
      <c r="D307" s="1">
        <v>7</v>
      </c>
      <c r="E307" s="1">
        <v>12</v>
      </c>
      <c r="F307" s="1" t="s">
        <v>332</v>
      </c>
      <c r="G307" s="2">
        <v>46.313166666666703</v>
      </c>
      <c r="H307" s="7">
        <f>1+COUNTIFS(A:A,A307,O:O,"&lt;"&amp;O307)</f>
        <v>9</v>
      </c>
      <c r="I307" s="2">
        <f>AVERAGEIF(A:A,A307,G:G)</f>
        <v>48.725669444444435</v>
      </c>
      <c r="J307" s="2">
        <f t="shared" si="40"/>
        <v>-2.4125027777777319</v>
      </c>
      <c r="K307" s="2">
        <f t="shared" si="41"/>
        <v>87.587497222222268</v>
      </c>
      <c r="L307" s="2">
        <f t="shared" si="42"/>
        <v>191.56934028316033</v>
      </c>
      <c r="M307" s="2">
        <f>SUMIF(A:A,A307,L:L)</f>
        <v>3524.0155330453272</v>
      </c>
      <c r="N307" s="3">
        <f t="shared" si="43"/>
        <v>5.4361094179858231E-2</v>
      </c>
      <c r="O307" s="8">
        <f t="shared" si="44"/>
        <v>18.395509050855679</v>
      </c>
      <c r="P307" s="3">
        <f t="shared" si="45"/>
        <v>5.4361094179858231E-2</v>
      </c>
      <c r="Q307" s="3">
        <f>IF(ISNUMBER(P307),SUMIF(A:A,A307,P:P),"")</f>
        <v>0.93324437967192553</v>
      </c>
      <c r="R307" s="3">
        <f t="shared" si="46"/>
        <v>5.8249581100042011E-2</v>
      </c>
      <c r="S307" s="9">
        <f t="shared" si="47"/>
        <v>17.1675054329151</v>
      </c>
    </row>
    <row r="308" spans="1:19" x14ac:dyDescent="0.25">
      <c r="A308" s="1">
        <v>31</v>
      </c>
      <c r="B308" s="11">
        <v>0.85902777777777783</v>
      </c>
      <c r="C308" s="1" t="s">
        <v>27</v>
      </c>
      <c r="D308" s="1">
        <v>7</v>
      </c>
      <c r="E308" s="1">
        <v>2</v>
      </c>
      <c r="F308" s="1" t="s">
        <v>323</v>
      </c>
      <c r="G308" s="2">
        <v>39.415099999999995</v>
      </c>
      <c r="H308" s="7">
        <f>1+COUNTIFS(A:A,A308,O:O,"&lt;"&amp;O308)</f>
        <v>10</v>
      </c>
      <c r="I308" s="2">
        <f>AVERAGEIF(A:A,A308,G:G)</f>
        <v>48.725669444444435</v>
      </c>
      <c r="J308" s="2">
        <f t="shared" si="40"/>
        <v>-9.3105694444444396</v>
      </c>
      <c r="K308" s="2">
        <f t="shared" si="41"/>
        <v>80.68943055555556</v>
      </c>
      <c r="L308" s="2">
        <f t="shared" si="42"/>
        <v>126.64220580440949</v>
      </c>
      <c r="M308" s="2">
        <f>SUMIF(A:A,A308,L:L)</f>
        <v>3524.0155330453272</v>
      </c>
      <c r="N308" s="3">
        <f t="shared" si="43"/>
        <v>3.5936903403762765E-2</v>
      </c>
      <c r="O308" s="8">
        <f t="shared" si="44"/>
        <v>27.826548903356411</v>
      </c>
      <c r="P308" s="3" t="str">
        <f t="shared" si="45"/>
        <v/>
      </c>
      <c r="Q308" s="3" t="str">
        <f>IF(ISNUMBER(P308),SUMIF(A:A,A308,P:P),"")</f>
        <v/>
      </c>
      <c r="R308" s="3" t="str">
        <f t="shared" si="46"/>
        <v/>
      </c>
      <c r="S308" s="9" t="str">
        <f t="shared" si="47"/>
        <v/>
      </c>
    </row>
    <row r="309" spans="1:19" x14ac:dyDescent="0.25">
      <c r="A309" s="1">
        <v>31</v>
      </c>
      <c r="B309" s="11">
        <v>0.85902777777777783</v>
      </c>
      <c r="C309" s="1" t="s">
        <v>27</v>
      </c>
      <c r="D309" s="1">
        <v>7</v>
      </c>
      <c r="E309" s="1">
        <v>13</v>
      </c>
      <c r="F309" s="1" t="s">
        <v>333</v>
      </c>
      <c r="G309" s="2">
        <v>27.093133333333302</v>
      </c>
      <c r="H309" s="7">
        <f>1+COUNTIFS(A:A,A309,O:O,"&lt;"&amp;O309)</f>
        <v>11</v>
      </c>
      <c r="I309" s="2">
        <f>AVERAGEIF(A:A,A309,G:G)</f>
        <v>48.725669444444435</v>
      </c>
      <c r="J309" s="2">
        <f t="shared" si="40"/>
        <v>-21.632536111111133</v>
      </c>
      <c r="K309" s="2">
        <f t="shared" si="41"/>
        <v>68.367463888888864</v>
      </c>
      <c r="L309" s="2">
        <f t="shared" si="42"/>
        <v>60.46398105821585</v>
      </c>
      <c r="M309" s="2">
        <f>SUMIF(A:A,A309,L:L)</f>
        <v>3524.0155330453272</v>
      </c>
      <c r="N309" s="3">
        <f t="shared" si="43"/>
        <v>1.7157694252830112E-2</v>
      </c>
      <c r="O309" s="8">
        <f t="shared" si="44"/>
        <v>58.282889604181683</v>
      </c>
      <c r="P309" s="3" t="str">
        <f t="shared" si="45"/>
        <v/>
      </c>
      <c r="Q309" s="3" t="str">
        <f>IF(ISNUMBER(P309),SUMIF(A:A,A309,P:P),"")</f>
        <v/>
      </c>
      <c r="R309" s="3" t="str">
        <f t="shared" si="46"/>
        <v/>
      </c>
      <c r="S309" s="9" t="str">
        <f t="shared" si="47"/>
        <v/>
      </c>
    </row>
    <row r="310" spans="1:19" x14ac:dyDescent="0.25">
      <c r="A310" s="1">
        <v>31</v>
      </c>
      <c r="B310" s="11">
        <v>0.85902777777777783</v>
      </c>
      <c r="C310" s="1" t="s">
        <v>27</v>
      </c>
      <c r="D310" s="1">
        <v>7</v>
      </c>
      <c r="E310" s="1">
        <v>11</v>
      </c>
      <c r="F310" s="1" t="s">
        <v>331</v>
      </c>
      <c r="G310" s="2">
        <v>23.294799999999999</v>
      </c>
      <c r="H310" s="7">
        <f>1+COUNTIFS(A:A,A310,O:O,"&lt;"&amp;O310)</f>
        <v>12</v>
      </c>
      <c r="I310" s="2">
        <f>AVERAGEIF(A:A,A310,G:G)</f>
        <v>48.725669444444435</v>
      </c>
      <c r="J310" s="2">
        <f t="shared" si="40"/>
        <v>-25.430869444444436</v>
      </c>
      <c r="K310" s="2">
        <f t="shared" si="41"/>
        <v>64.56913055555556</v>
      </c>
      <c r="L310" s="2">
        <f t="shared" si="42"/>
        <v>48.141656091585972</v>
      </c>
      <c r="M310" s="2">
        <f>SUMIF(A:A,A310,L:L)</f>
        <v>3524.0155330453272</v>
      </c>
      <c r="N310" s="3">
        <f t="shared" si="43"/>
        <v>1.3661022671481726E-2</v>
      </c>
      <c r="O310" s="8">
        <f t="shared" si="44"/>
        <v>73.200961893399466</v>
      </c>
      <c r="P310" s="3" t="str">
        <f t="shared" si="45"/>
        <v/>
      </c>
      <c r="Q310" s="3" t="str">
        <f>IF(ISNUMBER(P310),SUMIF(A:A,A310,P:P),"")</f>
        <v/>
      </c>
      <c r="R310" s="3" t="str">
        <f t="shared" si="46"/>
        <v/>
      </c>
      <c r="S310" s="9" t="str">
        <f t="shared" si="47"/>
        <v/>
      </c>
    </row>
  </sheetData>
  <autoFilter ref="A1:S73"/>
  <sortState ref="A2:T350">
    <sortCondition ref="B2:B350"/>
    <sortCondition ref="H2:H35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0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2018-02-06T22:18:06Z</dcterms:modified>
</cp:coreProperties>
</file>