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Febr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PRICES!$A$1:$S$67</definedName>
  </definedNames>
  <calcPr calcId="152511"/>
</workbook>
</file>

<file path=xl/calcChain.xml><?xml version="1.0" encoding="utf-8"?>
<calcChain xmlns="http://schemas.openxmlformats.org/spreadsheetml/2006/main">
  <c r="I408" i="1" l="1"/>
  <c r="J408" i="1" s="1"/>
  <c r="K408" i="1" s="1"/>
  <c r="L408" i="1" s="1"/>
  <c r="I273" i="1" l="1"/>
  <c r="J273" i="1" s="1"/>
  <c r="K273" i="1" s="1"/>
  <c r="L273" i="1" s="1"/>
  <c r="I275" i="1"/>
  <c r="J275" i="1" s="1"/>
  <c r="K275" i="1" s="1"/>
  <c r="L275" i="1" s="1"/>
  <c r="I274" i="1"/>
  <c r="J274" i="1" s="1"/>
  <c r="K274" i="1" s="1"/>
  <c r="L274" i="1" s="1"/>
  <c r="I271" i="1"/>
  <c r="J271" i="1" s="1"/>
  <c r="K271" i="1" s="1"/>
  <c r="L271" i="1" s="1"/>
  <c r="I276" i="1"/>
  <c r="J276" i="1" s="1"/>
  <c r="K276" i="1" s="1"/>
  <c r="L276" i="1" s="1"/>
  <c r="I272" i="1"/>
  <c r="J272" i="1" s="1"/>
  <c r="K272" i="1" s="1"/>
  <c r="L272" i="1" s="1"/>
  <c r="I270" i="1"/>
  <c r="J270" i="1" s="1"/>
  <c r="K270" i="1" s="1"/>
  <c r="L270" i="1" s="1"/>
  <c r="I278" i="1"/>
  <c r="J278" i="1" s="1"/>
  <c r="K278" i="1" s="1"/>
  <c r="L278" i="1" s="1"/>
  <c r="I277" i="1"/>
  <c r="J277" i="1" s="1"/>
  <c r="K277" i="1" s="1"/>
  <c r="L277" i="1" s="1"/>
  <c r="I280" i="1"/>
  <c r="J280" i="1" s="1"/>
  <c r="K280" i="1" s="1"/>
  <c r="L280" i="1" s="1"/>
  <c r="I281" i="1"/>
  <c r="J281" i="1" s="1"/>
  <c r="K281" i="1" s="1"/>
  <c r="L281" i="1" s="1"/>
  <c r="I283" i="1"/>
  <c r="J283" i="1" s="1"/>
  <c r="K283" i="1" s="1"/>
  <c r="L283" i="1" s="1"/>
  <c r="I282" i="1"/>
  <c r="J282" i="1" s="1"/>
  <c r="K282" i="1" s="1"/>
  <c r="L282" i="1" s="1"/>
  <c r="I279" i="1"/>
  <c r="J279" i="1" s="1"/>
  <c r="K279" i="1" s="1"/>
  <c r="L279" i="1" s="1"/>
  <c r="I286" i="1"/>
  <c r="J286" i="1" s="1"/>
  <c r="K286" i="1" s="1"/>
  <c r="L286" i="1" s="1"/>
  <c r="I284" i="1"/>
  <c r="J284" i="1" s="1"/>
  <c r="K284" i="1" s="1"/>
  <c r="L284" i="1" s="1"/>
  <c r="I287" i="1"/>
  <c r="J287" i="1" s="1"/>
  <c r="K287" i="1" s="1"/>
  <c r="L287" i="1" s="1"/>
  <c r="I285" i="1"/>
  <c r="J285" i="1" s="1"/>
  <c r="K285" i="1" s="1"/>
  <c r="L285" i="1" s="1"/>
  <c r="I289" i="1"/>
  <c r="J289" i="1" s="1"/>
  <c r="K289" i="1" s="1"/>
  <c r="L289" i="1" s="1"/>
  <c r="I290" i="1"/>
  <c r="J290" i="1" s="1"/>
  <c r="K290" i="1" s="1"/>
  <c r="L290" i="1" s="1"/>
  <c r="I288" i="1"/>
  <c r="J288" i="1" s="1"/>
  <c r="K288" i="1" s="1"/>
  <c r="L288" i="1" s="1"/>
  <c r="I294" i="1"/>
  <c r="J294" i="1" s="1"/>
  <c r="K294" i="1" s="1"/>
  <c r="L294" i="1" s="1"/>
  <c r="I292" i="1"/>
  <c r="J292" i="1" s="1"/>
  <c r="K292" i="1" s="1"/>
  <c r="L292" i="1" s="1"/>
  <c r="I298" i="1"/>
  <c r="J298" i="1" s="1"/>
  <c r="K298" i="1" s="1"/>
  <c r="L298" i="1" s="1"/>
  <c r="I291" i="1"/>
  <c r="J291" i="1" s="1"/>
  <c r="K291" i="1" s="1"/>
  <c r="L291" i="1" s="1"/>
  <c r="I300" i="1"/>
  <c r="J300" i="1" s="1"/>
  <c r="K300" i="1" s="1"/>
  <c r="L300" i="1" s="1"/>
  <c r="I297" i="1"/>
  <c r="J297" i="1" s="1"/>
  <c r="K297" i="1" s="1"/>
  <c r="L297" i="1" s="1"/>
  <c r="I293" i="1"/>
  <c r="J293" i="1" s="1"/>
  <c r="K293" i="1" s="1"/>
  <c r="L293" i="1" s="1"/>
  <c r="I295" i="1"/>
  <c r="J295" i="1" s="1"/>
  <c r="K295" i="1" s="1"/>
  <c r="L295" i="1" s="1"/>
  <c r="I296" i="1"/>
  <c r="J296" i="1" s="1"/>
  <c r="K296" i="1" s="1"/>
  <c r="L296" i="1" s="1"/>
  <c r="I299" i="1"/>
  <c r="J299" i="1" s="1"/>
  <c r="K299" i="1" s="1"/>
  <c r="L299" i="1" s="1"/>
  <c r="I301" i="1"/>
  <c r="J301" i="1" s="1"/>
  <c r="K301" i="1" s="1"/>
  <c r="L301" i="1" s="1"/>
  <c r="I305" i="1"/>
  <c r="J305" i="1" s="1"/>
  <c r="K305" i="1" s="1"/>
  <c r="L305" i="1" s="1"/>
  <c r="I303" i="1"/>
  <c r="J303" i="1" s="1"/>
  <c r="K303" i="1" s="1"/>
  <c r="L303" i="1" s="1"/>
  <c r="I302" i="1"/>
  <c r="J302" i="1" s="1"/>
  <c r="K302" i="1" s="1"/>
  <c r="L302" i="1" s="1"/>
  <c r="I307" i="1"/>
  <c r="J307" i="1" s="1"/>
  <c r="K307" i="1" s="1"/>
  <c r="L307" i="1" s="1"/>
  <c r="I304" i="1"/>
  <c r="J304" i="1" s="1"/>
  <c r="K304" i="1" s="1"/>
  <c r="L304" i="1" s="1"/>
  <c r="I306" i="1"/>
  <c r="J306" i="1" s="1"/>
  <c r="K306" i="1" s="1"/>
  <c r="L306" i="1" s="1"/>
  <c r="I308" i="1"/>
  <c r="J308" i="1" s="1"/>
  <c r="K308" i="1" s="1"/>
  <c r="L308" i="1" s="1"/>
  <c r="I312" i="1"/>
  <c r="J312" i="1" s="1"/>
  <c r="K312" i="1" s="1"/>
  <c r="L312" i="1" s="1"/>
  <c r="I311" i="1"/>
  <c r="J311" i="1" s="1"/>
  <c r="K311" i="1" s="1"/>
  <c r="L311" i="1" s="1"/>
  <c r="I309" i="1"/>
  <c r="J309" i="1" s="1"/>
  <c r="K309" i="1" s="1"/>
  <c r="L309" i="1" s="1"/>
  <c r="I310" i="1"/>
  <c r="J310" i="1" s="1"/>
  <c r="K310" i="1" s="1"/>
  <c r="L310" i="1" s="1"/>
  <c r="I313" i="1"/>
  <c r="J313" i="1" s="1"/>
  <c r="K313" i="1" s="1"/>
  <c r="L313" i="1" s="1"/>
  <c r="I314" i="1"/>
  <c r="J314" i="1" s="1"/>
  <c r="K314" i="1" s="1"/>
  <c r="L314" i="1" s="1"/>
  <c r="I315" i="1"/>
  <c r="J315" i="1" s="1"/>
  <c r="K315" i="1" s="1"/>
  <c r="L315" i="1" s="1"/>
  <c r="I318" i="1"/>
  <c r="J318" i="1" s="1"/>
  <c r="K318" i="1" s="1"/>
  <c r="L318" i="1" s="1"/>
  <c r="I321" i="1"/>
  <c r="J321" i="1" s="1"/>
  <c r="K321" i="1" s="1"/>
  <c r="L321" i="1" s="1"/>
  <c r="I320" i="1"/>
  <c r="J320" i="1" s="1"/>
  <c r="K320" i="1" s="1"/>
  <c r="L320" i="1" s="1"/>
  <c r="I319" i="1"/>
  <c r="J319" i="1" s="1"/>
  <c r="K319" i="1" s="1"/>
  <c r="L319" i="1" s="1"/>
  <c r="I316" i="1"/>
  <c r="J316" i="1" s="1"/>
  <c r="K316" i="1" s="1"/>
  <c r="L316" i="1" s="1"/>
  <c r="I317" i="1"/>
  <c r="J317" i="1" s="1"/>
  <c r="K317" i="1" s="1"/>
  <c r="L317" i="1" s="1"/>
  <c r="I324" i="1"/>
  <c r="J324" i="1" s="1"/>
  <c r="K324" i="1" s="1"/>
  <c r="L324" i="1" s="1"/>
  <c r="I323" i="1"/>
  <c r="J323" i="1" s="1"/>
  <c r="K323" i="1" s="1"/>
  <c r="L323" i="1" s="1"/>
  <c r="I322" i="1"/>
  <c r="J322" i="1" s="1"/>
  <c r="K322" i="1" s="1"/>
  <c r="L322" i="1" s="1"/>
  <c r="I325" i="1"/>
  <c r="J325" i="1" s="1"/>
  <c r="K325" i="1" s="1"/>
  <c r="L325" i="1" s="1"/>
  <c r="I328" i="1"/>
  <c r="J328" i="1" s="1"/>
  <c r="K328" i="1" s="1"/>
  <c r="L328" i="1" s="1"/>
  <c r="I326" i="1"/>
  <c r="J326" i="1" s="1"/>
  <c r="K326" i="1" s="1"/>
  <c r="L326" i="1" s="1"/>
  <c r="I330" i="1"/>
  <c r="J330" i="1" s="1"/>
  <c r="K330" i="1" s="1"/>
  <c r="L330" i="1" s="1"/>
  <c r="I329" i="1"/>
  <c r="J329" i="1" s="1"/>
  <c r="K329" i="1" s="1"/>
  <c r="L329" i="1" s="1"/>
  <c r="I327" i="1"/>
  <c r="J327" i="1" s="1"/>
  <c r="K327" i="1" s="1"/>
  <c r="L327" i="1" s="1"/>
  <c r="I333" i="1"/>
  <c r="J333" i="1" s="1"/>
  <c r="K333" i="1" s="1"/>
  <c r="L333" i="1" s="1"/>
  <c r="I331" i="1"/>
  <c r="J331" i="1" s="1"/>
  <c r="K331" i="1" s="1"/>
  <c r="L331" i="1" s="1"/>
  <c r="I332" i="1"/>
  <c r="J332" i="1" s="1"/>
  <c r="K332" i="1" s="1"/>
  <c r="L332" i="1" s="1"/>
  <c r="I334" i="1"/>
  <c r="J334" i="1" s="1"/>
  <c r="K334" i="1" s="1"/>
  <c r="L334" i="1" s="1"/>
  <c r="I335" i="1"/>
  <c r="J335" i="1" s="1"/>
  <c r="K335" i="1" s="1"/>
  <c r="L335" i="1" s="1"/>
  <c r="I336" i="1"/>
  <c r="J336" i="1" s="1"/>
  <c r="K336" i="1" s="1"/>
  <c r="L336" i="1" s="1"/>
  <c r="I337" i="1"/>
  <c r="J337" i="1" s="1"/>
  <c r="K337" i="1" s="1"/>
  <c r="L337" i="1" s="1"/>
  <c r="I339" i="1"/>
  <c r="J339" i="1" s="1"/>
  <c r="K339" i="1" s="1"/>
  <c r="L339" i="1" s="1"/>
  <c r="I338" i="1"/>
  <c r="J338" i="1" s="1"/>
  <c r="K338" i="1" s="1"/>
  <c r="L338" i="1" s="1"/>
  <c r="I340" i="1"/>
  <c r="J340" i="1" s="1"/>
  <c r="K340" i="1" s="1"/>
  <c r="L340" i="1" s="1"/>
  <c r="I342" i="1"/>
  <c r="J342" i="1" s="1"/>
  <c r="K342" i="1" s="1"/>
  <c r="L342" i="1" s="1"/>
  <c r="I341" i="1"/>
  <c r="J341" i="1" s="1"/>
  <c r="K341" i="1" s="1"/>
  <c r="L341" i="1" s="1"/>
  <c r="I343" i="1"/>
  <c r="J343" i="1" s="1"/>
  <c r="K343" i="1" s="1"/>
  <c r="L343" i="1" s="1"/>
  <c r="I345" i="1"/>
  <c r="J345" i="1" s="1"/>
  <c r="K345" i="1" s="1"/>
  <c r="L345" i="1" s="1"/>
  <c r="I347" i="1"/>
  <c r="J347" i="1" s="1"/>
  <c r="K347" i="1" s="1"/>
  <c r="L347" i="1" s="1"/>
  <c r="I346" i="1"/>
  <c r="J346" i="1" s="1"/>
  <c r="K346" i="1" s="1"/>
  <c r="L346" i="1" s="1"/>
  <c r="I352" i="1"/>
  <c r="J352" i="1" s="1"/>
  <c r="K352" i="1" s="1"/>
  <c r="L352" i="1" s="1"/>
  <c r="I350" i="1"/>
  <c r="J350" i="1" s="1"/>
  <c r="K350" i="1" s="1"/>
  <c r="L350" i="1" s="1"/>
  <c r="I344" i="1"/>
  <c r="J344" i="1" s="1"/>
  <c r="K344" i="1" s="1"/>
  <c r="L344" i="1" s="1"/>
  <c r="I348" i="1"/>
  <c r="J348" i="1" s="1"/>
  <c r="K348" i="1" s="1"/>
  <c r="L348" i="1" s="1"/>
  <c r="I351" i="1"/>
  <c r="J351" i="1" s="1"/>
  <c r="K351" i="1" s="1"/>
  <c r="L351" i="1" s="1"/>
  <c r="I349" i="1"/>
  <c r="J349" i="1" s="1"/>
  <c r="K349" i="1" s="1"/>
  <c r="L349" i="1" s="1"/>
  <c r="I355" i="1"/>
  <c r="J355" i="1" s="1"/>
  <c r="K355" i="1" s="1"/>
  <c r="L355" i="1" s="1"/>
  <c r="I354" i="1"/>
  <c r="J354" i="1" s="1"/>
  <c r="K354" i="1" s="1"/>
  <c r="L354" i="1" s="1"/>
  <c r="I361" i="1"/>
  <c r="J361" i="1" s="1"/>
  <c r="K361" i="1" s="1"/>
  <c r="L361" i="1" s="1"/>
  <c r="I360" i="1"/>
  <c r="J360" i="1" s="1"/>
  <c r="K360" i="1" s="1"/>
  <c r="L360" i="1" s="1"/>
  <c r="I353" i="1"/>
  <c r="J353" i="1" s="1"/>
  <c r="K353" i="1" s="1"/>
  <c r="L353" i="1" s="1"/>
  <c r="I357" i="1"/>
  <c r="J357" i="1" s="1"/>
  <c r="K357" i="1" s="1"/>
  <c r="L357" i="1" s="1"/>
  <c r="I359" i="1"/>
  <c r="J359" i="1" s="1"/>
  <c r="K359" i="1" s="1"/>
  <c r="L359" i="1" s="1"/>
  <c r="I356" i="1"/>
  <c r="J356" i="1" s="1"/>
  <c r="K356" i="1" s="1"/>
  <c r="L356" i="1" s="1"/>
  <c r="I358" i="1"/>
  <c r="J358" i="1" s="1"/>
  <c r="K358" i="1" s="1"/>
  <c r="L358" i="1" s="1"/>
  <c r="I362" i="1"/>
  <c r="J362" i="1" s="1"/>
  <c r="K362" i="1" s="1"/>
  <c r="L362" i="1" s="1"/>
  <c r="I366" i="1"/>
  <c r="J366" i="1" s="1"/>
  <c r="K366" i="1" s="1"/>
  <c r="L366" i="1" s="1"/>
  <c r="I363" i="1"/>
  <c r="J363" i="1" s="1"/>
  <c r="K363" i="1" s="1"/>
  <c r="L363" i="1" s="1"/>
  <c r="I371" i="1"/>
  <c r="J371" i="1" s="1"/>
  <c r="K371" i="1" s="1"/>
  <c r="L371" i="1" s="1"/>
  <c r="I364" i="1"/>
  <c r="J364" i="1" s="1"/>
  <c r="K364" i="1" s="1"/>
  <c r="L364" i="1" s="1"/>
  <c r="I370" i="1"/>
  <c r="J370" i="1" s="1"/>
  <c r="K370" i="1" s="1"/>
  <c r="L370" i="1" s="1"/>
  <c r="I369" i="1"/>
  <c r="J369" i="1" s="1"/>
  <c r="K369" i="1" s="1"/>
  <c r="L369" i="1" s="1"/>
  <c r="I367" i="1"/>
  <c r="J367" i="1" s="1"/>
  <c r="K367" i="1" s="1"/>
  <c r="L367" i="1" s="1"/>
  <c r="I365" i="1"/>
  <c r="J365" i="1" s="1"/>
  <c r="K365" i="1" s="1"/>
  <c r="L365" i="1" s="1"/>
  <c r="I368" i="1"/>
  <c r="J368" i="1" s="1"/>
  <c r="K368" i="1" s="1"/>
  <c r="L368" i="1" s="1"/>
  <c r="I372" i="1"/>
  <c r="J372" i="1" s="1"/>
  <c r="K372" i="1" s="1"/>
  <c r="L372" i="1" s="1"/>
  <c r="I379" i="1"/>
  <c r="J379" i="1" s="1"/>
  <c r="K379" i="1" s="1"/>
  <c r="L379" i="1" s="1"/>
  <c r="I375" i="1"/>
  <c r="J375" i="1" s="1"/>
  <c r="K375" i="1" s="1"/>
  <c r="L375" i="1" s="1"/>
  <c r="I373" i="1"/>
  <c r="J373" i="1" s="1"/>
  <c r="K373" i="1" s="1"/>
  <c r="L373" i="1" s="1"/>
  <c r="I376" i="1"/>
  <c r="J376" i="1" s="1"/>
  <c r="K376" i="1" s="1"/>
  <c r="L376" i="1" s="1"/>
  <c r="I377" i="1"/>
  <c r="J377" i="1" s="1"/>
  <c r="K377" i="1" s="1"/>
  <c r="L377" i="1" s="1"/>
  <c r="I374" i="1"/>
  <c r="J374" i="1" s="1"/>
  <c r="K374" i="1" s="1"/>
  <c r="L374" i="1" s="1"/>
  <c r="I378" i="1"/>
  <c r="J378" i="1" s="1"/>
  <c r="K378" i="1" s="1"/>
  <c r="L378" i="1" s="1"/>
  <c r="I385" i="1"/>
  <c r="J385" i="1" s="1"/>
  <c r="K385" i="1" s="1"/>
  <c r="L385" i="1" s="1"/>
  <c r="I382" i="1"/>
  <c r="J382" i="1" s="1"/>
  <c r="K382" i="1" s="1"/>
  <c r="L382" i="1" s="1"/>
  <c r="I387" i="1"/>
  <c r="J387" i="1" s="1"/>
  <c r="K387" i="1" s="1"/>
  <c r="L387" i="1" s="1"/>
  <c r="I390" i="1"/>
  <c r="J390" i="1" s="1"/>
  <c r="K390" i="1" s="1"/>
  <c r="L390" i="1" s="1"/>
  <c r="I384" i="1"/>
  <c r="J384" i="1" s="1"/>
  <c r="K384" i="1" s="1"/>
  <c r="L384" i="1" s="1"/>
  <c r="I391" i="1"/>
  <c r="J391" i="1" s="1"/>
  <c r="K391" i="1" s="1"/>
  <c r="L391" i="1" s="1"/>
  <c r="I380" i="1"/>
  <c r="J380" i="1" s="1"/>
  <c r="K380" i="1" s="1"/>
  <c r="L380" i="1" s="1"/>
  <c r="I386" i="1"/>
  <c r="J386" i="1" s="1"/>
  <c r="K386" i="1" s="1"/>
  <c r="L386" i="1" s="1"/>
  <c r="I388" i="1"/>
  <c r="J388" i="1" s="1"/>
  <c r="K388" i="1" s="1"/>
  <c r="L388" i="1" s="1"/>
  <c r="I383" i="1"/>
  <c r="J383" i="1" s="1"/>
  <c r="K383" i="1" s="1"/>
  <c r="L383" i="1" s="1"/>
  <c r="I389" i="1"/>
  <c r="J389" i="1" s="1"/>
  <c r="K389" i="1" s="1"/>
  <c r="L389" i="1" s="1"/>
  <c r="I381" i="1"/>
  <c r="J381" i="1" s="1"/>
  <c r="K381" i="1" s="1"/>
  <c r="L381" i="1" s="1"/>
  <c r="I392" i="1"/>
  <c r="J392" i="1" s="1"/>
  <c r="K392" i="1" s="1"/>
  <c r="L392" i="1" s="1"/>
  <c r="I398" i="1"/>
  <c r="J398" i="1" s="1"/>
  <c r="K398" i="1" s="1"/>
  <c r="L398" i="1" s="1"/>
  <c r="I397" i="1"/>
  <c r="J397" i="1" s="1"/>
  <c r="K397" i="1" s="1"/>
  <c r="L397" i="1" s="1"/>
  <c r="I394" i="1"/>
  <c r="J394" i="1" s="1"/>
  <c r="K394" i="1" s="1"/>
  <c r="L394" i="1" s="1"/>
  <c r="I396" i="1"/>
  <c r="J396" i="1" s="1"/>
  <c r="K396" i="1" s="1"/>
  <c r="L396" i="1" s="1"/>
  <c r="I393" i="1"/>
  <c r="J393" i="1" s="1"/>
  <c r="K393" i="1" s="1"/>
  <c r="L393" i="1" s="1"/>
  <c r="I395" i="1"/>
  <c r="J395" i="1" s="1"/>
  <c r="K395" i="1" s="1"/>
  <c r="L395" i="1" s="1"/>
  <c r="I405" i="1"/>
  <c r="J405" i="1" s="1"/>
  <c r="K405" i="1" s="1"/>
  <c r="L405" i="1" s="1"/>
  <c r="I400" i="1"/>
  <c r="J400" i="1" s="1"/>
  <c r="K400" i="1" s="1"/>
  <c r="L400" i="1" s="1"/>
  <c r="I407" i="1"/>
  <c r="J407" i="1" s="1"/>
  <c r="K407" i="1" s="1"/>
  <c r="L407" i="1" s="1"/>
  <c r="I409" i="1"/>
  <c r="J409" i="1" s="1"/>
  <c r="K409" i="1" s="1"/>
  <c r="L409" i="1" s="1"/>
  <c r="I403" i="1"/>
  <c r="J403" i="1" s="1"/>
  <c r="K403" i="1" s="1"/>
  <c r="L403" i="1" s="1"/>
  <c r="I404" i="1"/>
  <c r="J404" i="1" s="1"/>
  <c r="K404" i="1" s="1"/>
  <c r="L404" i="1" s="1"/>
  <c r="I402" i="1"/>
  <c r="J402" i="1" s="1"/>
  <c r="K402" i="1" s="1"/>
  <c r="L402" i="1" s="1"/>
  <c r="I399" i="1"/>
  <c r="J399" i="1" s="1"/>
  <c r="K399" i="1" s="1"/>
  <c r="L399" i="1" s="1"/>
  <c r="I401" i="1"/>
  <c r="J401" i="1" s="1"/>
  <c r="K401" i="1" s="1"/>
  <c r="L401" i="1" s="1"/>
  <c r="I406" i="1"/>
  <c r="J406" i="1" s="1"/>
  <c r="K406" i="1" s="1"/>
  <c r="L406" i="1" s="1"/>
  <c r="I410" i="1"/>
  <c r="J410" i="1" s="1"/>
  <c r="K410" i="1" s="1"/>
  <c r="L410" i="1" s="1"/>
  <c r="I418" i="1"/>
  <c r="J418" i="1" s="1"/>
  <c r="K418" i="1" s="1"/>
  <c r="L418" i="1" s="1"/>
  <c r="I413" i="1"/>
  <c r="J413" i="1" s="1"/>
  <c r="K413" i="1" s="1"/>
  <c r="L413" i="1" s="1"/>
  <c r="I415" i="1"/>
  <c r="J415" i="1" s="1"/>
  <c r="K415" i="1" s="1"/>
  <c r="L415" i="1" s="1"/>
  <c r="I416" i="1"/>
  <c r="J416" i="1" s="1"/>
  <c r="K416" i="1" s="1"/>
  <c r="L416" i="1" s="1"/>
  <c r="I417" i="1"/>
  <c r="J417" i="1" s="1"/>
  <c r="K417" i="1" s="1"/>
  <c r="L417" i="1" s="1"/>
  <c r="I412" i="1"/>
  <c r="J412" i="1" s="1"/>
  <c r="K412" i="1" s="1"/>
  <c r="L412" i="1" s="1"/>
  <c r="I411" i="1"/>
  <c r="J411" i="1" s="1"/>
  <c r="K411" i="1" s="1"/>
  <c r="L411" i="1" s="1"/>
  <c r="I414" i="1"/>
  <c r="J414" i="1" s="1"/>
  <c r="K414" i="1" s="1"/>
  <c r="L414" i="1" s="1"/>
  <c r="I423" i="1"/>
  <c r="J423" i="1" s="1"/>
  <c r="K423" i="1" s="1"/>
  <c r="L423" i="1" s="1"/>
  <c r="I427" i="1"/>
  <c r="J427" i="1" s="1"/>
  <c r="K427" i="1" s="1"/>
  <c r="L427" i="1" s="1"/>
  <c r="I422" i="1"/>
  <c r="J422" i="1" s="1"/>
  <c r="K422" i="1" s="1"/>
  <c r="L422" i="1" s="1"/>
  <c r="I420" i="1"/>
  <c r="J420" i="1" s="1"/>
  <c r="K420" i="1" s="1"/>
  <c r="L420" i="1" s="1"/>
  <c r="I424" i="1"/>
  <c r="J424" i="1" s="1"/>
  <c r="K424" i="1" s="1"/>
  <c r="L424" i="1" s="1"/>
  <c r="I425" i="1"/>
  <c r="J425" i="1" s="1"/>
  <c r="K425" i="1" s="1"/>
  <c r="L425" i="1" s="1"/>
  <c r="I419" i="1"/>
  <c r="J419" i="1" s="1"/>
  <c r="K419" i="1" s="1"/>
  <c r="L419" i="1" s="1"/>
  <c r="I421" i="1"/>
  <c r="J421" i="1" s="1"/>
  <c r="K421" i="1" s="1"/>
  <c r="L421" i="1" s="1"/>
  <c r="I426" i="1"/>
  <c r="J426" i="1" s="1"/>
  <c r="K426" i="1" s="1"/>
  <c r="L426" i="1" s="1"/>
  <c r="M408" i="1" l="1"/>
  <c r="N408" i="1" s="1"/>
  <c r="O408" i="1" s="1"/>
  <c r="M277" i="1"/>
  <c r="N277" i="1" s="1"/>
  <c r="O277" i="1" s="1"/>
  <c r="M302" i="1"/>
  <c r="N302" i="1" s="1"/>
  <c r="O302" i="1" s="1"/>
  <c r="M379" i="1"/>
  <c r="N379" i="1" s="1"/>
  <c r="O379" i="1" s="1"/>
  <c r="M306" i="1"/>
  <c r="M398" i="1"/>
  <c r="N398" i="1" s="1"/>
  <c r="O398" i="1" s="1"/>
  <c r="M310" i="1"/>
  <c r="N310" i="1" s="1"/>
  <c r="O310" i="1" s="1"/>
  <c r="M291" i="1"/>
  <c r="N291" i="1" s="1"/>
  <c r="O291" i="1" s="1"/>
  <c r="M299" i="1"/>
  <c r="N299" i="1" s="1"/>
  <c r="O299" i="1" s="1"/>
  <c r="M284" i="1"/>
  <c r="N284" i="1" s="1"/>
  <c r="O284" i="1" s="1"/>
  <c r="M290" i="1"/>
  <c r="M424" i="1"/>
  <c r="N424" i="1" s="1"/>
  <c r="O424" i="1" s="1"/>
  <c r="M327" i="1"/>
  <c r="N327" i="1" s="1"/>
  <c r="O327" i="1" s="1"/>
  <c r="P424" i="1"/>
  <c r="M377" i="1"/>
  <c r="N377" i="1" s="1"/>
  <c r="O377" i="1" s="1"/>
  <c r="M374" i="1"/>
  <c r="N374" i="1" s="1"/>
  <c r="O374" i="1" s="1"/>
  <c r="M351" i="1"/>
  <c r="N351" i="1" s="1"/>
  <c r="O351" i="1" s="1"/>
  <c r="M345" i="1"/>
  <c r="N345" i="1" s="1"/>
  <c r="O345" i="1" s="1"/>
  <c r="M352" i="1"/>
  <c r="N352" i="1" s="1"/>
  <c r="O352" i="1" s="1"/>
  <c r="M346" i="1"/>
  <c r="N346" i="1" s="1"/>
  <c r="O346" i="1" s="1"/>
  <c r="M350" i="1"/>
  <c r="N350" i="1" s="1"/>
  <c r="O350" i="1" s="1"/>
  <c r="M344" i="1"/>
  <c r="N344" i="1" s="1"/>
  <c r="O344" i="1" s="1"/>
  <c r="M348" i="1"/>
  <c r="N348" i="1" s="1"/>
  <c r="O348" i="1" s="1"/>
  <c r="M349" i="1"/>
  <c r="N349" i="1" s="1"/>
  <c r="O349" i="1" s="1"/>
  <c r="M347" i="1"/>
  <c r="N347" i="1" s="1"/>
  <c r="O347" i="1" s="1"/>
  <c r="M363" i="1"/>
  <c r="N363" i="1" s="1"/>
  <c r="O363" i="1" s="1"/>
  <c r="M370" i="1"/>
  <c r="N370" i="1" s="1"/>
  <c r="O370" i="1" s="1"/>
  <c r="M369" i="1"/>
  <c r="N369" i="1" s="1"/>
  <c r="O369" i="1" s="1"/>
  <c r="M368" i="1"/>
  <c r="N368" i="1" s="1"/>
  <c r="O368" i="1" s="1"/>
  <c r="M362" i="1"/>
  <c r="N362" i="1" s="1"/>
  <c r="O362" i="1" s="1"/>
  <c r="M371" i="1"/>
  <c r="N371" i="1" s="1"/>
  <c r="O371" i="1" s="1"/>
  <c r="M372" i="1"/>
  <c r="N372" i="1" s="1"/>
  <c r="O372" i="1" s="1"/>
  <c r="M364" i="1"/>
  <c r="N364" i="1" s="1"/>
  <c r="O364" i="1" s="1"/>
  <c r="M366" i="1"/>
  <c r="N366" i="1" s="1"/>
  <c r="O366" i="1" s="1"/>
  <c r="M365" i="1"/>
  <c r="N365" i="1" s="1"/>
  <c r="O365" i="1" s="1"/>
  <c r="M367" i="1"/>
  <c r="N367" i="1" s="1"/>
  <c r="O367" i="1" s="1"/>
  <c r="M419" i="1"/>
  <c r="N419" i="1" s="1"/>
  <c r="O419" i="1" s="1"/>
  <c r="M425" i="1"/>
  <c r="N425" i="1" s="1"/>
  <c r="O425" i="1" s="1"/>
  <c r="M423" i="1"/>
  <c r="N423" i="1" s="1"/>
  <c r="O423" i="1" s="1"/>
  <c r="M420" i="1"/>
  <c r="N420" i="1" s="1"/>
  <c r="O420" i="1" s="1"/>
  <c r="M427" i="1"/>
  <c r="N427" i="1" s="1"/>
  <c r="O427" i="1" s="1"/>
  <c r="M426" i="1"/>
  <c r="N426" i="1" s="1"/>
  <c r="O426" i="1" s="1"/>
  <c r="M422" i="1"/>
  <c r="N422" i="1" s="1"/>
  <c r="O422" i="1" s="1"/>
  <c r="M421" i="1"/>
  <c r="N421" i="1" s="1"/>
  <c r="O421" i="1" s="1"/>
  <c r="M404" i="1"/>
  <c r="N404" i="1" s="1"/>
  <c r="O404" i="1" s="1"/>
  <c r="M402" i="1"/>
  <c r="N402" i="1" s="1"/>
  <c r="O402" i="1" s="1"/>
  <c r="M405" i="1"/>
  <c r="N405" i="1" s="1"/>
  <c r="O405" i="1" s="1"/>
  <c r="M399" i="1"/>
  <c r="N399" i="1" s="1"/>
  <c r="O399" i="1" s="1"/>
  <c r="M400" i="1"/>
  <c r="N400" i="1" s="1"/>
  <c r="O400" i="1" s="1"/>
  <c r="M401" i="1"/>
  <c r="N401" i="1" s="1"/>
  <c r="O401" i="1" s="1"/>
  <c r="M406" i="1"/>
  <c r="N406" i="1" s="1"/>
  <c r="O406" i="1" s="1"/>
  <c r="M407" i="1"/>
  <c r="N407" i="1" s="1"/>
  <c r="O407" i="1" s="1"/>
  <c r="M410" i="1"/>
  <c r="N410" i="1" s="1"/>
  <c r="O410" i="1" s="1"/>
  <c r="M409" i="1"/>
  <c r="N409" i="1" s="1"/>
  <c r="O409" i="1" s="1"/>
  <c r="M403" i="1"/>
  <c r="N403" i="1" s="1"/>
  <c r="O403" i="1" s="1"/>
  <c r="M418" i="1"/>
  <c r="N418" i="1" s="1"/>
  <c r="O418" i="1" s="1"/>
  <c r="M412" i="1"/>
  <c r="N412" i="1" s="1"/>
  <c r="O412" i="1" s="1"/>
  <c r="M411" i="1"/>
  <c r="N411" i="1" s="1"/>
  <c r="O411" i="1" s="1"/>
  <c r="M414" i="1"/>
  <c r="N414" i="1" s="1"/>
  <c r="O414" i="1" s="1"/>
  <c r="M413" i="1"/>
  <c r="N413" i="1" s="1"/>
  <c r="O413" i="1" s="1"/>
  <c r="M415" i="1"/>
  <c r="N415" i="1" s="1"/>
  <c r="O415" i="1" s="1"/>
  <c r="M416" i="1"/>
  <c r="N416" i="1" s="1"/>
  <c r="O416" i="1" s="1"/>
  <c r="M417" i="1"/>
  <c r="N417" i="1" s="1"/>
  <c r="O417" i="1" s="1"/>
  <c r="M358" i="1"/>
  <c r="N358" i="1" s="1"/>
  <c r="O358" i="1" s="1"/>
  <c r="M356" i="1"/>
  <c r="N356" i="1" s="1"/>
  <c r="O356" i="1" s="1"/>
  <c r="M355" i="1"/>
  <c r="N355" i="1" s="1"/>
  <c r="O355" i="1" s="1"/>
  <c r="M357" i="1"/>
  <c r="N357" i="1" s="1"/>
  <c r="O357" i="1" s="1"/>
  <c r="M353" i="1"/>
  <c r="N353" i="1" s="1"/>
  <c r="O353" i="1" s="1"/>
  <c r="M388" i="1"/>
  <c r="N388" i="1" s="1"/>
  <c r="O388" i="1" s="1"/>
  <c r="M383" i="1"/>
  <c r="N383" i="1" s="1"/>
  <c r="O383" i="1" s="1"/>
  <c r="M386" i="1"/>
  <c r="N386" i="1" s="1"/>
  <c r="O386" i="1" s="1"/>
  <c r="M382" i="1"/>
  <c r="N382" i="1" s="1"/>
  <c r="O382" i="1" s="1"/>
  <c r="M389" i="1"/>
  <c r="N389" i="1" s="1"/>
  <c r="O389" i="1" s="1"/>
  <c r="M391" i="1"/>
  <c r="N391" i="1" s="1"/>
  <c r="O391" i="1" s="1"/>
  <c r="M380" i="1"/>
  <c r="N380" i="1" s="1"/>
  <c r="O380" i="1" s="1"/>
  <c r="M384" i="1"/>
  <c r="N384" i="1" s="1"/>
  <c r="O384" i="1" s="1"/>
  <c r="M385" i="1"/>
  <c r="N385" i="1" s="1"/>
  <c r="O385" i="1" s="1"/>
  <c r="M387" i="1"/>
  <c r="N387" i="1" s="1"/>
  <c r="O387" i="1" s="1"/>
  <c r="M390" i="1"/>
  <c r="N390" i="1" s="1"/>
  <c r="O390" i="1" s="1"/>
  <c r="M381" i="1"/>
  <c r="N381" i="1" s="1"/>
  <c r="O381" i="1" s="1"/>
  <c r="M395" i="1"/>
  <c r="N395" i="1" s="1"/>
  <c r="O395" i="1" s="1"/>
  <c r="M392" i="1"/>
  <c r="N392" i="1" s="1"/>
  <c r="O392" i="1" s="1"/>
  <c r="M378" i="1"/>
  <c r="N378" i="1" s="1"/>
  <c r="O378" i="1" s="1"/>
  <c r="M393" i="1"/>
  <c r="N393" i="1" s="1"/>
  <c r="O393" i="1" s="1"/>
  <c r="M396" i="1"/>
  <c r="N396" i="1" s="1"/>
  <c r="O396" i="1" s="1"/>
  <c r="M329" i="1"/>
  <c r="N329" i="1" s="1"/>
  <c r="O329" i="1" s="1"/>
  <c r="M331" i="1"/>
  <c r="N331" i="1" s="1"/>
  <c r="O331" i="1" s="1"/>
  <c r="M328" i="1"/>
  <c r="N328" i="1" s="1"/>
  <c r="O328" i="1" s="1"/>
  <c r="M332" i="1"/>
  <c r="N332" i="1" s="1"/>
  <c r="O332" i="1" s="1"/>
  <c r="M326" i="1"/>
  <c r="N326" i="1" s="1"/>
  <c r="O326" i="1" s="1"/>
  <c r="M334" i="1"/>
  <c r="N334" i="1" s="1"/>
  <c r="O334" i="1" s="1"/>
  <c r="M394" i="1"/>
  <c r="N394" i="1" s="1"/>
  <c r="O394" i="1" s="1"/>
  <c r="M397" i="1"/>
  <c r="N397" i="1" s="1"/>
  <c r="O397" i="1" s="1"/>
  <c r="M354" i="1"/>
  <c r="N354" i="1" s="1"/>
  <c r="O354" i="1" s="1"/>
  <c r="M361" i="1"/>
  <c r="N361" i="1" s="1"/>
  <c r="O361" i="1" s="1"/>
  <c r="M359" i="1"/>
  <c r="N359" i="1" s="1"/>
  <c r="O359" i="1" s="1"/>
  <c r="M360" i="1"/>
  <c r="N360" i="1" s="1"/>
  <c r="O360" i="1" s="1"/>
  <c r="M375" i="1"/>
  <c r="N375" i="1" s="1"/>
  <c r="O375" i="1" s="1"/>
  <c r="M333" i="1"/>
  <c r="N333" i="1" s="1"/>
  <c r="O333" i="1" s="1"/>
  <c r="M376" i="1"/>
  <c r="N376" i="1" s="1"/>
  <c r="O376" i="1" s="1"/>
  <c r="M373" i="1"/>
  <c r="N373" i="1" s="1"/>
  <c r="O373" i="1" s="1"/>
  <c r="M336" i="1"/>
  <c r="N336" i="1" s="1"/>
  <c r="O336" i="1" s="1"/>
  <c r="M337" i="1"/>
  <c r="N337" i="1" s="1"/>
  <c r="O337" i="1" s="1"/>
  <c r="M338" i="1"/>
  <c r="N338" i="1" s="1"/>
  <c r="O338" i="1" s="1"/>
  <c r="M340" i="1"/>
  <c r="N340" i="1" s="1"/>
  <c r="O340" i="1" s="1"/>
  <c r="M342" i="1"/>
  <c r="N342" i="1" s="1"/>
  <c r="O342" i="1" s="1"/>
  <c r="M341" i="1"/>
  <c r="N341" i="1" s="1"/>
  <c r="O341" i="1" s="1"/>
  <c r="M343" i="1"/>
  <c r="N343" i="1" s="1"/>
  <c r="O343" i="1" s="1"/>
  <c r="M339" i="1"/>
  <c r="N339" i="1" s="1"/>
  <c r="O339" i="1" s="1"/>
  <c r="M335" i="1"/>
  <c r="N335" i="1" s="1"/>
  <c r="O335" i="1" s="1"/>
  <c r="M330" i="1"/>
  <c r="N330" i="1" s="1"/>
  <c r="O330" i="1" s="1"/>
  <c r="M323" i="1"/>
  <c r="N323" i="1" s="1"/>
  <c r="O323" i="1" s="1"/>
  <c r="M315" i="1"/>
  <c r="N315" i="1" s="1"/>
  <c r="O315" i="1" s="1"/>
  <c r="M313" i="1"/>
  <c r="N313" i="1" s="1"/>
  <c r="O313" i="1" s="1"/>
  <c r="M311" i="1"/>
  <c r="N311" i="1" s="1"/>
  <c r="O311" i="1" s="1"/>
  <c r="M312" i="1"/>
  <c r="N312" i="1" s="1"/>
  <c r="O312" i="1" s="1"/>
  <c r="M314" i="1"/>
  <c r="N314" i="1" s="1"/>
  <c r="O314" i="1" s="1"/>
  <c r="M309" i="1"/>
  <c r="N309" i="1" s="1"/>
  <c r="O309" i="1" s="1"/>
  <c r="M320" i="1"/>
  <c r="N320" i="1" s="1"/>
  <c r="O320" i="1" s="1"/>
  <c r="M321" i="1"/>
  <c r="N321" i="1" s="1"/>
  <c r="O321" i="1" s="1"/>
  <c r="N290" i="1"/>
  <c r="O290" i="1" s="1"/>
  <c r="M278" i="1"/>
  <c r="N278" i="1" s="1"/>
  <c r="O278" i="1" s="1"/>
  <c r="M280" i="1"/>
  <c r="N280" i="1" s="1"/>
  <c r="O280" i="1" s="1"/>
  <c r="M283" i="1"/>
  <c r="N283" i="1" s="1"/>
  <c r="O283" i="1" s="1"/>
  <c r="M279" i="1"/>
  <c r="N279" i="1" s="1"/>
  <c r="O279" i="1" s="1"/>
  <c r="M281" i="1"/>
  <c r="N281" i="1" s="1"/>
  <c r="O281" i="1" s="1"/>
  <c r="M325" i="1"/>
  <c r="N325" i="1" s="1"/>
  <c r="O325" i="1" s="1"/>
  <c r="M324" i="1"/>
  <c r="N324" i="1" s="1"/>
  <c r="O324" i="1" s="1"/>
  <c r="M319" i="1"/>
  <c r="N319" i="1" s="1"/>
  <c r="O319" i="1" s="1"/>
  <c r="M286" i="1"/>
  <c r="N286" i="1" s="1"/>
  <c r="O286" i="1" s="1"/>
  <c r="M287" i="1"/>
  <c r="N287" i="1" s="1"/>
  <c r="O287" i="1" s="1"/>
  <c r="M289" i="1"/>
  <c r="N289" i="1" s="1"/>
  <c r="O289" i="1" s="1"/>
  <c r="M288" i="1"/>
  <c r="N288" i="1" s="1"/>
  <c r="O288" i="1" s="1"/>
  <c r="M285" i="1"/>
  <c r="N285" i="1" s="1"/>
  <c r="O285" i="1" s="1"/>
  <c r="M317" i="1"/>
  <c r="N317" i="1" s="1"/>
  <c r="O317" i="1" s="1"/>
  <c r="M316" i="1"/>
  <c r="N316" i="1" s="1"/>
  <c r="O316" i="1" s="1"/>
  <c r="M304" i="1"/>
  <c r="N304" i="1" s="1"/>
  <c r="O304" i="1" s="1"/>
  <c r="M303" i="1"/>
  <c r="N303" i="1" s="1"/>
  <c r="O303" i="1" s="1"/>
  <c r="M308" i="1"/>
  <c r="N308" i="1" s="1"/>
  <c r="O308" i="1" s="1"/>
  <c r="M307" i="1"/>
  <c r="N307" i="1" s="1"/>
  <c r="O307" i="1" s="1"/>
  <c r="M305" i="1"/>
  <c r="N305" i="1" s="1"/>
  <c r="O305" i="1" s="1"/>
  <c r="M294" i="1"/>
  <c r="N294" i="1" s="1"/>
  <c r="O294" i="1" s="1"/>
  <c r="M296" i="1"/>
  <c r="N296" i="1" s="1"/>
  <c r="O296" i="1" s="1"/>
  <c r="M298" i="1"/>
  <c r="N298" i="1" s="1"/>
  <c r="O298" i="1" s="1"/>
  <c r="M301" i="1"/>
  <c r="N301" i="1" s="1"/>
  <c r="O301" i="1" s="1"/>
  <c r="M300" i="1"/>
  <c r="N300" i="1" s="1"/>
  <c r="O300" i="1" s="1"/>
  <c r="M292" i="1"/>
  <c r="N292" i="1" s="1"/>
  <c r="O292" i="1" s="1"/>
  <c r="M295" i="1"/>
  <c r="N295" i="1" s="1"/>
  <c r="O295" i="1" s="1"/>
  <c r="M297" i="1"/>
  <c r="N297" i="1" s="1"/>
  <c r="O297" i="1" s="1"/>
  <c r="M322" i="1"/>
  <c r="N322" i="1" s="1"/>
  <c r="O322" i="1" s="1"/>
  <c r="M318" i="1"/>
  <c r="N318" i="1" s="1"/>
  <c r="O318" i="1" s="1"/>
  <c r="M293" i="1"/>
  <c r="N293" i="1" s="1"/>
  <c r="O293" i="1" s="1"/>
  <c r="M282" i="1"/>
  <c r="N282" i="1" s="1"/>
  <c r="O282" i="1" s="1"/>
  <c r="N306" i="1"/>
  <c r="O306" i="1" s="1"/>
  <c r="I233" i="1"/>
  <c r="J233" i="1" s="1"/>
  <c r="K233" i="1" s="1"/>
  <c r="L233" i="1" s="1"/>
  <c r="I237" i="1"/>
  <c r="J237" i="1" s="1"/>
  <c r="K237" i="1" s="1"/>
  <c r="L237" i="1" s="1"/>
  <c r="I238" i="1"/>
  <c r="J238" i="1" s="1"/>
  <c r="K238" i="1" s="1"/>
  <c r="L238" i="1" s="1"/>
  <c r="I241" i="1"/>
  <c r="J241" i="1" s="1"/>
  <c r="K241" i="1" s="1"/>
  <c r="L241" i="1" s="1"/>
  <c r="I239" i="1"/>
  <c r="J239" i="1" s="1"/>
  <c r="K239" i="1" s="1"/>
  <c r="L239" i="1" s="1"/>
  <c r="I247" i="1"/>
  <c r="J247" i="1" s="1"/>
  <c r="K247" i="1" s="1"/>
  <c r="L247" i="1" s="1"/>
  <c r="I246" i="1"/>
  <c r="J246" i="1" s="1"/>
  <c r="K246" i="1" s="1"/>
  <c r="L246" i="1" s="1"/>
  <c r="I242" i="1"/>
  <c r="J242" i="1" s="1"/>
  <c r="K242" i="1" s="1"/>
  <c r="L242" i="1" s="1"/>
  <c r="I244" i="1"/>
  <c r="J244" i="1" s="1"/>
  <c r="K244" i="1" s="1"/>
  <c r="L244" i="1" s="1"/>
  <c r="I240" i="1"/>
  <c r="J240" i="1" s="1"/>
  <c r="K240" i="1" s="1"/>
  <c r="L240" i="1" s="1"/>
  <c r="I248" i="1"/>
  <c r="J248" i="1" s="1"/>
  <c r="K248" i="1" s="1"/>
  <c r="L248" i="1" s="1"/>
  <c r="I243" i="1"/>
  <c r="J243" i="1" s="1"/>
  <c r="K243" i="1" s="1"/>
  <c r="L243" i="1" s="1"/>
  <c r="I245" i="1"/>
  <c r="J245" i="1" s="1"/>
  <c r="K245" i="1" s="1"/>
  <c r="L245" i="1" s="1"/>
  <c r="I249" i="1"/>
  <c r="J249" i="1" s="1"/>
  <c r="K249" i="1" s="1"/>
  <c r="L249" i="1" s="1"/>
  <c r="I253" i="1"/>
  <c r="J253" i="1" s="1"/>
  <c r="K253" i="1" s="1"/>
  <c r="L253" i="1" s="1"/>
  <c r="I251" i="1"/>
  <c r="J251" i="1" s="1"/>
  <c r="K251" i="1" s="1"/>
  <c r="L251" i="1" s="1"/>
  <c r="I250" i="1"/>
  <c r="J250" i="1" s="1"/>
  <c r="K250" i="1" s="1"/>
  <c r="L250" i="1" s="1"/>
  <c r="I252" i="1"/>
  <c r="J252" i="1" s="1"/>
  <c r="K252" i="1" s="1"/>
  <c r="L252" i="1" s="1"/>
  <c r="I255" i="1"/>
  <c r="J255" i="1" s="1"/>
  <c r="K255" i="1" s="1"/>
  <c r="L255" i="1" s="1"/>
  <c r="I254" i="1"/>
  <c r="J254" i="1" s="1"/>
  <c r="K254" i="1" s="1"/>
  <c r="L254" i="1" s="1"/>
  <c r="I256" i="1"/>
  <c r="J256" i="1" s="1"/>
  <c r="K256" i="1" s="1"/>
  <c r="L256" i="1" s="1"/>
  <c r="I259" i="1"/>
  <c r="J259" i="1" s="1"/>
  <c r="K259" i="1" s="1"/>
  <c r="L259" i="1" s="1"/>
  <c r="I261" i="1"/>
  <c r="J261" i="1" s="1"/>
  <c r="K261" i="1" s="1"/>
  <c r="L261" i="1" s="1"/>
  <c r="I257" i="1"/>
  <c r="J257" i="1" s="1"/>
  <c r="K257" i="1" s="1"/>
  <c r="L257" i="1" s="1"/>
  <c r="I260" i="1"/>
  <c r="J260" i="1" s="1"/>
  <c r="K260" i="1" s="1"/>
  <c r="L260" i="1" s="1"/>
  <c r="I258" i="1"/>
  <c r="J258" i="1" s="1"/>
  <c r="K258" i="1" s="1"/>
  <c r="L258" i="1" s="1"/>
  <c r="I262" i="1"/>
  <c r="J262" i="1" s="1"/>
  <c r="K262" i="1" s="1"/>
  <c r="L262" i="1" s="1"/>
  <c r="I263" i="1"/>
  <c r="J263" i="1" s="1"/>
  <c r="K263" i="1" s="1"/>
  <c r="L263" i="1" s="1"/>
  <c r="I264" i="1"/>
  <c r="J264" i="1" s="1"/>
  <c r="K264" i="1" s="1"/>
  <c r="L264" i="1" s="1"/>
  <c r="I267" i="1"/>
  <c r="J267" i="1" s="1"/>
  <c r="K267" i="1" s="1"/>
  <c r="L267" i="1" s="1"/>
  <c r="I265" i="1"/>
  <c r="J265" i="1" s="1"/>
  <c r="K265" i="1" s="1"/>
  <c r="L265" i="1" s="1"/>
  <c r="I266" i="1"/>
  <c r="J266" i="1" s="1"/>
  <c r="K266" i="1" s="1"/>
  <c r="L266" i="1" s="1"/>
  <c r="I269" i="1"/>
  <c r="J269" i="1" s="1"/>
  <c r="K269" i="1" s="1"/>
  <c r="L269" i="1" s="1"/>
  <c r="I268" i="1"/>
  <c r="J268" i="1" s="1"/>
  <c r="K268" i="1" s="1"/>
  <c r="L268" i="1" s="1"/>
  <c r="M271" i="1"/>
  <c r="N271" i="1" s="1"/>
  <c r="O271" i="1" s="1"/>
  <c r="H408" i="1" l="1"/>
  <c r="P408" i="1"/>
  <c r="M270" i="1"/>
  <c r="N270" i="1" s="1"/>
  <c r="O270" i="1" s="1"/>
  <c r="M274" i="1"/>
  <c r="N274" i="1" s="1"/>
  <c r="O274" i="1" s="1"/>
  <c r="M272" i="1"/>
  <c r="N272" i="1" s="1"/>
  <c r="O272" i="1" s="1"/>
  <c r="M275" i="1"/>
  <c r="N275" i="1" s="1"/>
  <c r="O275" i="1" s="1"/>
  <c r="M276" i="1"/>
  <c r="N276" i="1" s="1"/>
  <c r="O276" i="1" s="1"/>
  <c r="M273" i="1"/>
  <c r="N273" i="1" s="1"/>
  <c r="O273" i="1" s="1"/>
  <c r="H359" i="1"/>
  <c r="P359" i="1"/>
  <c r="H385" i="1"/>
  <c r="P385" i="1"/>
  <c r="P415" i="1"/>
  <c r="H415" i="1"/>
  <c r="H296" i="1"/>
  <c r="P296" i="1"/>
  <c r="P316" i="1"/>
  <c r="H316" i="1"/>
  <c r="H321" i="1"/>
  <c r="P321" i="1"/>
  <c r="P361" i="1"/>
  <c r="H361" i="1"/>
  <c r="P413" i="1"/>
  <c r="H413" i="1"/>
  <c r="H281" i="1"/>
  <c r="P281" i="1"/>
  <c r="H336" i="1"/>
  <c r="P336" i="1"/>
  <c r="H395" i="1"/>
  <c r="P395" i="1"/>
  <c r="H386" i="1"/>
  <c r="P386" i="1"/>
  <c r="P357" i="1"/>
  <c r="H357" i="1"/>
  <c r="H407" i="1"/>
  <c r="P407" i="1"/>
  <c r="H402" i="1"/>
  <c r="P402" i="1"/>
  <c r="H282" i="1"/>
  <c r="P282" i="1"/>
  <c r="P275" i="1"/>
  <c r="H294" i="1"/>
  <c r="P294" i="1"/>
  <c r="H317" i="1"/>
  <c r="P317" i="1"/>
  <c r="H323" i="1"/>
  <c r="P323" i="1"/>
  <c r="H328" i="1"/>
  <c r="P328" i="1"/>
  <c r="P383" i="1"/>
  <c r="H383" i="1"/>
  <c r="P414" i="1"/>
  <c r="H414" i="1"/>
  <c r="P406" i="1"/>
  <c r="H406" i="1"/>
  <c r="P364" i="1"/>
  <c r="H364" i="1"/>
  <c r="P363" i="1"/>
  <c r="H363" i="1"/>
  <c r="H305" i="1"/>
  <c r="P305" i="1"/>
  <c r="H341" i="1"/>
  <c r="P341" i="1"/>
  <c r="H373" i="1"/>
  <c r="P373" i="1"/>
  <c r="H331" i="1"/>
  <c r="P331" i="1"/>
  <c r="H292" i="1"/>
  <c r="P292" i="1"/>
  <c r="H288" i="1"/>
  <c r="P288" i="1"/>
  <c r="P342" i="1"/>
  <c r="H342" i="1"/>
  <c r="P376" i="1"/>
  <c r="H376" i="1"/>
  <c r="P375" i="1"/>
  <c r="H375" i="1"/>
  <c r="H329" i="1"/>
  <c r="P329" i="1"/>
  <c r="H393" i="1"/>
  <c r="P393" i="1"/>
  <c r="H371" i="1"/>
  <c r="P371" i="1"/>
  <c r="H298" i="1"/>
  <c r="P298" i="1"/>
  <c r="H293" i="1"/>
  <c r="P293" i="1"/>
  <c r="H324" i="1"/>
  <c r="P324" i="1"/>
  <c r="H397" i="1"/>
  <c r="P397" i="1"/>
  <c r="P352" i="1"/>
  <c r="H352" i="1"/>
  <c r="H325" i="1"/>
  <c r="P325" i="1"/>
  <c r="H338" i="1"/>
  <c r="P338" i="1"/>
  <c r="H394" i="1"/>
  <c r="P394" i="1"/>
  <c r="H382" i="1"/>
  <c r="P382" i="1"/>
  <c r="H417" i="1"/>
  <c r="P417" i="1"/>
  <c r="P418" i="1"/>
  <c r="H418" i="1"/>
  <c r="H409" i="1"/>
  <c r="P409" i="1"/>
  <c r="P399" i="1"/>
  <c r="H399" i="1"/>
  <c r="P421" i="1"/>
  <c r="H421" i="1"/>
  <c r="H345" i="1"/>
  <c r="P345" i="1"/>
  <c r="H318" i="1"/>
  <c r="P318" i="1"/>
  <c r="P270" i="1"/>
  <c r="P274" i="1"/>
  <c r="H289" i="1"/>
  <c r="P289" i="1"/>
  <c r="H330" i="1"/>
  <c r="P330" i="1"/>
  <c r="P374" i="1"/>
  <c r="H374" i="1"/>
  <c r="P273" i="1"/>
  <c r="H314" i="1"/>
  <c r="P314" i="1"/>
  <c r="P337" i="1"/>
  <c r="H337" i="1"/>
  <c r="H387" i="1"/>
  <c r="P387" i="1"/>
  <c r="H416" i="1"/>
  <c r="P416" i="1"/>
  <c r="H410" i="1"/>
  <c r="P410" i="1"/>
  <c r="P405" i="1"/>
  <c r="H405" i="1"/>
  <c r="H419" i="1"/>
  <c r="P419" i="1"/>
  <c r="H367" i="1"/>
  <c r="P367" i="1"/>
  <c r="P355" i="1"/>
  <c r="H355" i="1"/>
  <c r="H280" i="1"/>
  <c r="P280" i="1"/>
  <c r="H311" i="1"/>
  <c r="P311" i="1"/>
  <c r="H295" i="1"/>
  <c r="P295" i="1"/>
  <c r="H302" i="1"/>
  <c r="P302" i="1"/>
  <c r="H354" i="1"/>
  <c r="P354" i="1"/>
  <c r="H347" i="1"/>
  <c r="P347" i="1"/>
  <c r="H348" i="1"/>
  <c r="P348" i="1"/>
  <c r="H425" i="1"/>
  <c r="P425" i="1"/>
  <c r="P426" i="1"/>
  <c r="H426" i="1"/>
  <c r="H372" i="1"/>
  <c r="P372" i="1"/>
  <c r="H287" i="1"/>
  <c r="P287" i="1"/>
  <c r="H308" i="1"/>
  <c r="P308" i="1"/>
  <c r="H277" i="1"/>
  <c r="P277" i="1"/>
  <c r="H301" i="1"/>
  <c r="P301" i="1"/>
  <c r="P276" i="1"/>
  <c r="H284" i="1"/>
  <c r="P284" i="1"/>
  <c r="H304" i="1"/>
  <c r="P304" i="1"/>
  <c r="H313" i="1"/>
  <c r="P313" i="1"/>
  <c r="H291" i="1"/>
  <c r="P291" i="1"/>
  <c r="P333" i="1"/>
  <c r="H333" i="1"/>
  <c r="H353" i="1"/>
  <c r="P353" i="1"/>
  <c r="P403" i="1"/>
  <c r="H403" i="1"/>
  <c r="P335" i="1"/>
  <c r="H335" i="1"/>
  <c r="H420" i="1"/>
  <c r="P420" i="1"/>
  <c r="H343" i="1"/>
  <c r="P343" i="1"/>
  <c r="P401" i="1"/>
  <c r="H401" i="1"/>
  <c r="P380" i="1"/>
  <c r="H380" i="1"/>
  <c r="P427" i="1"/>
  <c r="H427" i="1"/>
  <c r="P365" i="1"/>
  <c r="H365" i="1"/>
  <c r="H422" i="1"/>
  <c r="P422" i="1"/>
  <c r="P370" i="1"/>
  <c r="H370" i="1"/>
  <c r="P369" i="1"/>
  <c r="H369" i="1"/>
  <c r="P389" i="1"/>
  <c r="H389" i="1"/>
  <c r="P322" i="1"/>
  <c r="H322" i="1"/>
  <c r="H396" i="1"/>
  <c r="P396" i="1"/>
  <c r="P423" i="1"/>
  <c r="H423" i="1"/>
  <c r="H390" i="1"/>
  <c r="P390" i="1"/>
  <c r="P412" i="1"/>
  <c r="H412" i="1"/>
  <c r="H411" i="1"/>
  <c r="P411" i="1"/>
  <c r="P358" i="1"/>
  <c r="H358" i="1"/>
  <c r="H283" i="1"/>
  <c r="P283" i="1"/>
  <c r="H309" i="1"/>
  <c r="P309" i="1"/>
  <c r="H312" i="1"/>
  <c r="P312" i="1"/>
  <c r="H339" i="1"/>
  <c r="P339" i="1"/>
  <c r="P384" i="1"/>
  <c r="H384" i="1"/>
  <c r="P271" i="1"/>
  <c r="H290" i="1"/>
  <c r="P290" i="1"/>
  <c r="P326" i="1"/>
  <c r="H326" i="1"/>
  <c r="P344" i="1"/>
  <c r="H344" i="1"/>
  <c r="P351" i="1"/>
  <c r="H351" i="1"/>
  <c r="H350" i="1"/>
  <c r="P350" i="1"/>
  <c r="H377" i="1"/>
  <c r="P377" i="1"/>
  <c r="P398" i="1"/>
  <c r="H398" i="1"/>
  <c r="H362" i="1"/>
  <c r="P362" i="1"/>
  <c r="H307" i="1"/>
  <c r="P307" i="1"/>
  <c r="H299" i="1"/>
  <c r="P299" i="1"/>
  <c r="H279" i="1"/>
  <c r="P279" i="1"/>
  <c r="P332" i="1"/>
  <c r="H332" i="1"/>
  <c r="P340" i="1"/>
  <c r="H340" i="1"/>
  <c r="H379" i="1"/>
  <c r="P379" i="1"/>
  <c r="H297" i="1"/>
  <c r="P297" i="1"/>
  <c r="H334" i="1"/>
  <c r="P334" i="1"/>
  <c r="H346" i="1"/>
  <c r="P346" i="1"/>
  <c r="H368" i="1"/>
  <c r="P368" i="1"/>
  <c r="H300" i="1"/>
  <c r="P300" i="1"/>
  <c r="P360" i="1"/>
  <c r="H360" i="1"/>
  <c r="P366" i="1"/>
  <c r="H366" i="1"/>
  <c r="H349" i="1"/>
  <c r="P349" i="1"/>
  <c r="H278" i="1"/>
  <c r="P278" i="1"/>
  <c r="H315" i="1"/>
  <c r="P315" i="1"/>
  <c r="H327" i="1"/>
  <c r="P327" i="1"/>
  <c r="H303" i="1"/>
  <c r="P303" i="1"/>
  <c r="H306" i="1"/>
  <c r="P306" i="1"/>
  <c r="P272" i="1"/>
  <c r="H320" i="1"/>
  <c r="P320" i="1"/>
  <c r="P356" i="1"/>
  <c r="H356" i="1"/>
  <c r="H378" i="1"/>
  <c r="P378" i="1"/>
  <c r="H381" i="1"/>
  <c r="P381" i="1"/>
  <c r="H391" i="1"/>
  <c r="P391" i="1"/>
  <c r="H388" i="1"/>
  <c r="P388" i="1"/>
  <c r="P404" i="1"/>
  <c r="H404" i="1"/>
  <c r="H424" i="1"/>
  <c r="H286" i="1"/>
  <c r="P286" i="1"/>
  <c r="H285" i="1"/>
  <c r="P285" i="1"/>
  <c r="H319" i="1"/>
  <c r="P319" i="1"/>
  <c r="H310" i="1"/>
  <c r="P310" i="1"/>
  <c r="P392" i="1"/>
  <c r="H392" i="1"/>
  <c r="P400" i="1"/>
  <c r="H400" i="1"/>
  <c r="M268" i="1"/>
  <c r="N268" i="1" s="1"/>
  <c r="O268" i="1" s="1"/>
  <c r="M267" i="1"/>
  <c r="N267" i="1" s="1"/>
  <c r="O267" i="1" s="1"/>
  <c r="M266" i="1"/>
  <c r="N266" i="1" s="1"/>
  <c r="O266" i="1" s="1"/>
  <c r="M263" i="1"/>
  <c r="N263" i="1" s="1"/>
  <c r="O263" i="1" s="1"/>
  <c r="M269" i="1"/>
  <c r="N269" i="1" s="1"/>
  <c r="O269" i="1" s="1"/>
  <c r="H275" i="1"/>
  <c r="M262" i="1"/>
  <c r="N262" i="1" s="1"/>
  <c r="O262" i="1" s="1"/>
  <c r="M264" i="1"/>
  <c r="N264" i="1" s="1"/>
  <c r="O264" i="1" s="1"/>
  <c r="M265" i="1"/>
  <c r="N265" i="1" s="1"/>
  <c r="O265" i="1" s="1"/>
  <c r="M251" i="1"/>
  <c r="N251" i="1" s="1"/>
  <c r="O251" i="1" s="1"/>
  <c r="M252" i="1"/>
  <c r="N252" i="1" s="1"/>
  <c r="O252" i="1" s="1"/>
  <c r="M261" i="1"/>
  <c r="N261" i="1" s="1"/>
  <c r="O261" i="1" s="1"/>
  <c r="M248" i="1"/>
  <c r="N248" i="1" s="1"/>
  <c r="O248" i="1" s="1"/>
  <c r="M245" i="1"/>
  <c r="N245" i="1" s="1"/>
  <c r="O245" i="1" s="1"/>
  <c r="M246" i="1"/>
  <c r="N246" i="1" s="1"/>
  <c r="O246" i="1" s="1"/>
  <c r="M244" i="1"/>
  <c r="N244" i="1" s="1"/>
  <c r="O244" i="1" s="1"/>
  <c r="M243" i="1"/>
  <c r="N243" i="1" s="1"/>
  <c r="O243" i="1" s="1"/>
  <c r="M238" i="1"/>
  <c r="N238" i="1" s="1"/>
  <c r="O238" i="1" s="1"/>
  <c r="M258" i="1"/>
  <c r="N258" i="1" s="1"/>
  <c r="O258" i="1" s="1"/>
  <c r="M259" i="1"/>
  <c r="N259" i="1" s="1"/>
  <c r="O259" i="1" s="1"/>
  <c r="M255" i="1"/>
  <c r="N255" i="1" s="1"/>
  <c r="O255" i="1" s="1"/>
  <c r="M253" i="1"/>
  <c r="N253" i="1" s="1"/>
  <c r="O253" i="1" s="1"/>
  <c r="M250" i="1"/>
  <c r="N250" i="1" s="1"/>
  <c r="O250" i="1" s="1"/>
  <c r="M254" i="1"/>
  <c r="N254" i="1" s="1"/>
  <c r="O254" i="1" s="1"/>
  <c r="M256" i="1"/>
  <c r="N256" i="1" s="1"/>
  <c r="O256" i="1" s="1"/>
  <c r="M249" i="1"/>
  <c r="N249" i="1" s="1"/>
  <c r="O249" i="1" s="1"/>
  <c r="M237" i="1"/>
  <c r="N237" i="1" s="1"/>
  <c r="O237" i="1" s="1"/>
  <c r="M239" i="1"/>
  <c r="N239" i="1" s="1"/>
  <c r="O239" i="1" s="1"/>
  <c r="M260" i="1"/>
  <c r="N260" i="1" s="1"/>
  <c r="O260" i="1" s="1"/>
  <c r="M247" i="1"/>
  <c r="N247" i="1" s="1"/>
  <c r="O247" i="1" s="1"/>
  <c r="M241" i="1"/>
  <c r="N241" i="1" s="1"/>
  <c r="O241" i="1" s="1"/>
  <c r="M257" i="1"/>
  <c r="N257" i="1" s="1"/>
  <c r="O257" i="1" s="1"/>
  <c r="M240" i="1"/>
  <c r="N240" i="1" s="1"/>
  <c r="O240" i="1" s="1"/>
  <c r="M242" i="1"/>
  <c r="N242" i="1" s="1"/>
  <c r="O242" i="1" s="1"/>
  <c r="I154" i="1"/>
  <c r="J154" i="1" s="1"/>
  <c r="K154" i="1" s="1"/>
  <c r="L154" i="1" s="1"/>
  <c r="I155" i="1"/>
  <c r="J155" i="1" s="1"/>
  <c r="K155" i="1" s="1"/>
  <c r="L155" i="1" s="1"/>
  <c r="I166" i="1"/>
  <c r="J166" i="1" s="1"/>
  <c r="K166" i="1" s="1"/>
  <c r="L166" i="1" s="1"/>
  <c r="I164" i="1"/>
  <c r="J164" i="1" s="1"/>
  <c r="K164" i="1" s="1"/>
  <c r="L164" i="1" s="1"/>
  <c r="I161" i="1"/>
  <c r="J161" i="1" s="1"/>
  <c r="K161" i="1" s="1"/>
  <c r="L161" i="1" s="1"/>
  <c r="I159" i="1"/>
  <c r="J159" i="1" s="1"/>
  <c r="K159" i="1" s="1"/>
  <c r="L159" i="1" s="1"/>
  <c r="I165" i="1"/>
  <c r="J165" i="1" s="1"/>
  <c r="K165" i="1" s="1"/>
  <c r="L165" i="1" s="1"/>
  <c r="I167" i="1"/>
  <c r="J167" i="1" s="1"/>
  <c r="K167" i="1" s="1"/>
  <c r="L167" i="1" s="1"/>
  <c r="I170" i="1"/>
  <c r="J170" i="1" s="1"/>
  <c r="K170" i="1" s="1"/>
  <c r="L170" i="1" s="1"/>
  <c r="I169" i="1"/>
  <c r="J169" i="1" s="1"/>
  <c r="K169" i="1" s="1"/>
  <c r="L169" i="1" s="1"/>
  <c r="I172" i="1"/>
  <c r="J172" i="1" s="1"/>
  <c r="K172" i="1" s="1"/>
  <c r="L172" i="1" s="1"/>
  <c r="I171" i="1"/>
  <c r="J171" i="1" s="1"/>
  <c r="K171" i="1" s="1"/>
  <c r="L171" i="1" s="1"/>
  <c r="I168" i="1"/>
  <c r="J168" i="1" s="1"/>
  <c r="K168" i="1" s="1"/>
  <c r="L168" i="1" s="1"/>
  <c r="I173" i="1"/>
  <c r="J173" i="1" s="1"/>
  <c r="K173" i="1" s="1"/>
  <c r="L173" i="1" s="1"/>
  <c r="I174" i="1"/>
  <c r="J174" i="1" s="1"/>
  <c r="K174" i="1" s="1"/>
  <c r="L174" i="1" s="1"/>
  <c r="I177" i="1"/>
  <c r="J177" i="1" s="1"/>
  <c r="K177" i="1" s="1"/>
  <c r="L177" i="1" s="1"/>
  <c r="I175" i="1"/>
  <c r="J175" i="1" s="1"/>
  <c r="K175" i="1" s="1"/>
  <c r="L175" i="1" s="1"/>
  <c r="I176" i="1"/>
  <c r="J176" i="1" s="1"/>
  <c r="K176" i="1" s="1"/>
  <c r="L176" i="1" s="1"/>
  <c r="I178" i="1"/>
  <c r="J178" i="1" s="1"/>
  <c r="K178" i="1" s="1"/>
  <c r="L178" i="1" s="1"/>
  <c r="I180" i="1"/>
  <c r="J180" i="1" s="1"/>
  <c r="K180" i="1" s="1"/>
  <c r="L180" i="1" s="1"/>
  <c r="I179" i="1"/>
  <c r="J179" i="1" s="1"/>
  <c r="K179" i="1" s="1"/>
  <c r="L179" i="1" s="1"/>
  <c r="I181" i="1"/>
  <c r="J181" i="1" s="1"/>
  <c r="K181" i="1" s="1"/>
  <c r="L181" i="1" s="1"/>
  <c r="I188" i="1"/>
  <c r="J188" i="1" s="1"/>
  <c r="K188" i="1" s="1"/>
  <c r="L188" i="1" s="1"/>
  <c r="I183" i="1"/>
  <c r="J183" i="1" s="1"/>
  <c r="K183" i="1" s="1"/>
  <c r="L183" i="1" s="1"/>
  <c r="I187" i="1"/>
  <c r="J187" i="1" s="1"/>
  <c r="K187" i="1" s="1"/>
  <c r="L187" i="1" s="1"/>
  <c r="I186" i="1"/>
  <c r="J186" i="1" s="1"/>
  <c r="K186" i="1" s="1"/>
  <c r="L186" i="1" s="1"/>
  <c r="I182" i="1"/>
  <c r="J182" i="1" s="1"/>
  <c r="K182" i="1" s="1"/>
  <c r="L182" i="1" s="1"/>
  <c r="I190" i="1"/>
  <c r="J190" i="1" s="1"/>
  <c r="K190" i="1" s="1"/>
  <c r="L190" i="1" s="1"/>
  <c r="I191" i="1"/>
  <c r="J191" i="1" s="1"/>
  <c r="K191" i="1" s="1"/>
  <c r="L191" i="1" s="1"/>
  <c r="I185" i="1"/>
  <c r="J185" i="1" s="1"/>
  <c r="K185" i="1" s="1"/>
  <c r="L185" i="1" s="1"/>
  <c r="I189" i="1"/>
  <c r="J189" i="1" s="1"/>
  <c r="K189" i="1" s="1"/>
  <c r="L189" i="1" s="1"/>
  <c r="I192" i="1"/>
  <c r="J192" i="1" s="1"/>
  <c r="K192" i="1" s="1"/>
  <c r="L192" i="1" s="1"/>
  <c r="I184" i="1"/>
  <c r="J184" i="1" s="1"/>
  <c r="K184" i="1" s="1"/>
  <c r="L184" i="1" s="1"/>
  <c r="I196" i="1"/>
  <c r="J196" i="1" s="1"/>
  <c r="K196" i="1" s="1"/>
  <c r="L196" i="1" s="1"/>
  <c r="I194" i="1"/>
  <c r="J194" i="1" s="1"/>
  <c r="K194" i="1" s="1"/>
  <c r="L194" i="1" s="1"/>
  <c r="I193" i="1"/>
  <c r="J193" i="1" s="1"/>
  <c r="K193" i="1" s="1"/>
  <c r="L193" i="1" s="1"/>
  <c r="I197" i="1"/>
  <c r="J197" i="1" s="1"/>
  <c r="K197" i="1" s="1"/>
  <c r="L197" i="1" s="1"/>
  <c r="I199" i="1"/>
  <c r="J199" i="1" s="1"/>
  <c r="K199" i="1" s="1"/>
  <c r="L199" i="1" s="1"/>
  <c r="I198" i="1"/>
  <c r="J198" i="1" s="1"/>
  <c r="K198" i="1" s="1"/>
  <c r="L198" i="1" s="1"/>
  <c r="I195" i="1"/>
  <c r="J195" i="1" s="1"/>
  <c r="K195" i="1" s="1"/>
  <c r="L195" i="1" s="1"/>
  <c r="I200" i="1"/>
  <c r="J200" i="1" s="1"/>
  <c r="K200" i="1" s="1"/>
  <c r="L200" i="1" s="1"/>
  <c r="I201" i="1"/>
  <c r="J201" i="1" s="1"/>
  <c r="K201" i="1" s="1"/>
  <c r="L201" i="1" s="1"/>
  <c r="I207" i="1"/>
  <c r="J207" i="1" s="1"/>
  <c r="K207" i="1" s="1"/>
  <c r="L207" i="1" s="1"/>
  <c r="I212" i="1"/>
  <c r="J212" i="1" s="1"/>
  <c r="K212" i="1" s="1"/>
  <c r="L212" i="1" s="1"/>
  <c r="I210" i="1"/>
  <c r="J210" i="1" s="1"/>
  <c r="K210" i="1" s="1"/>
  <c r="L210" i="1" s="1"/>
  <c r="I204" i="1"/>
  <c r="J204" i="1" s="1"/>
  <c r="K204" i="1" s="1"/>
  <c r="L204" i="1" s="1"/>
  <c r="I203" i="1"/>
  <c r="J203" i="1" s="1"/>
  <c r="K203" i="1" s="1"/>
  <c r="L203" i="1" s="1"/>
  <c r="I202" i="1"/>
  <c r="J202" i="1" s="1"/>
  <c r="K202" i="1" s="1"/>
  <c r="L202" i="1" s="1"/>
  <c r="I208" i="1"/>
  <c r="J208" i="1" s="1"/>
  <c r="K208" i="1" s="1"/>
  <c r="L208" i="1" s="1"/>
  <c r="I205" i="1"/>
  <c r="J205" i="1" s="1"/>
  <c r="K205" i="1" s="1"/>
  <c r="L205" i="1" s="1"/>
  <c r="I206" i="1"/>
  <c r="J206" i="1" s="1"/>
  <c r="K206" i="1" s="1"/>
  <c r="L206" i="1" s="1"/>
  <c r="I214" i="1"/>
  <c r="J214" i="1" s="1"/>
  <c r="K214" i="1" s="1"/>
  <c r="L214" i="1" s="1"/>
  <c r="I211" i="1"/>
  <c r="J211" i="1" s="1"/>
  <c r="K211" i="1" s="1"/>
  <c r="L211" i="1" s="1"/>
  <c r="I209" i="1"/>
  <c r="J209" i="1" s="1"/>
  <c r="K209" i="1" s="1"/>
  <c r="L209" i="1" s="1"/>
  <c r="I213" i="1"/>
  <c r="J213" i="1" s="1"/>
  <c r="K213" i="1" s="1"/>
  <c r="L213" i="1" s="1"/>
  <c r="I215" i="1"/>
  <c r="J215" i="1" s="1"/>
  <c r="K215" i="1" s="1"/>
  <c r="L215" i="1" s="1"/>
  <c r="I220" i="1"/>
  <c r="J220" i="1" s="1"/>
  <c r="K220" i="1" s="1"/>
  <c r="L220" i="1" s="1"/>
  <c r="I218" i="1"/>
  <c r="J218" i="1" s="1"/>
  <c r="K218" i="1" s="1"/>
  <c r="L218" i="1" s="1"/>
  <c r="I224" i="1"/>
  <c r="J224" i="1" s="1"/>
  <c r="K224" i="1" s="1"/>
  <c r="L224" i="1" s="1"/>
  <c r="I223" i="1"/>
  <c r="J223" i="1" s="1"/>
  <c r="K223" i="1" s="1"/>
  <c r="L223" i="1" s="1"/>
  <c r="I216" i="1"/>
  <c r="J216" i="1" s="1"/>
  <c r="K216" i="1" s="1"/>
  <c r="L216" i="1" s="1"/>
  <c r="I221" i="1"/>
  <c r="J221" i="1" s="1"/>
  <c r="K221" i="1" s="1"/>
  <c r="L221" i="1" s="1"/>
  <c r="I217" i="1"/>
  <c r="J217" i="1" s="1"/>
  <c r="K217" i="1" s="1"/>
  <c r="L217" i="1" s="1"/>
  <c r="I219" i="1"/>
  <c r="J219" i="1" s="1"/>
  <c r="K219" i="1" s="1"/>
  <c r="L219" i="1" s="1"/>
  <c r="I222" i="1"/>
  <c r="J222" i="1" s="1"/>
  <c r="K222" i="1" s="1"/>
  <c r="L222" i="1" s="1"/>
  <c r="I227" i="1"/>
  <c r="J227" i="1" s="1"/>
  <c r="K227" i="1" s="1"/>
  <c r="L227" i="1" s="1"/>
  <c r="I228" i="1"/>
  <c r="J228" i="1" s="1"/>
  <c r="K228" i="1" s="1"/>
  <c r="L228" i="1" s="1"/>
  <c r="I225" i="1"/>
  <c r="J225" i="1" s="1"/>
  <c r="K225" i="1" s="1"/>
  <c r="L225" i="1" s="1"/>
  <c r="I226" i="1"/>
  <c r="J226" i="1" s="1"/>
  <c r="K226" i="1" s="1"/>
  <c r="L226" i="1" s="1"/>
  <c r="I231" i="1"/>
  <c r="J231" i="1" s="1"/>
  <c r="K231" i="1" s="1"/>
  <c r="L231" i="1" s="1"/>
  <c r="I229" i="1"/>
  <c r="J229" i="1" s="1"/>
  <c r="K229" i="1" s="1"/>
  <c r="L229" i="1" s="1"/>
  <c r="I230" i="1"/>
  <c r="J230" i="1" s="1"/>
  <c r="K230" i="1" s="1"/>
  <c r="L230" i="1" s="1"/>
  <c r="I232" i="1"/>
  <c r="J232" i="1" s="1"/>
  <c r="K232" i="1" s="1"/>
  <c r="L232" i="1" s="1"/>
  <c r="I236" i="1"/>
  <c r="J236" i="1" s="1"/>
  <c r="K236" i="1" s="1"/>
  <c r="L236" i="1" s="1"/>
  <c r="I235" i="1"/>
  <c r="J235" i="1" s="1"/>
  <c r="K235" i="1" s="1"/>
  <c r="L235" i="1" s="1"/>
  <c r="I234" i="1"/>
  <c r="J234" i="1" s="1"/>
  <c r="K234" i="1" s="1"/>
  <c r="L234" i="1" s="1"/>
  <c r="Q408" i="1" l="1"/>
  <c r="R408" i="1" s="1"/>
  <c r="S408" i="1" s="1"/>
  <c r="Q424" i="1"/>
  <c r="R424" i="1" s="1"/>
  <c r="S424" i="1" s="1"/>
  <c r="H271" i="1"/>
  <c r="Q332" i="1"/>
  <c r="R332" i="1" s="1"/>
  <c r="S332" i="1" s="1"/>
  <c r="Q412" i="1"/>
  <c r="R412" i="1" s="1"/>
  <c r="S412" i="1" s="1"/>
  <c r="Q370" i="1"/>
  <c r="R370" i="1" s="1"/>
  <c r="S370" i="1" s="1"/>
  <c r="Q380" i="1"/>
  <c r="R380" i="1" s="1"/>
  <c r="S380" i="1" s="1"/>
  <c r="Q335" i="1"/>
  <c r="R335" i="1" s="1"/>
  <c r="S335" i="1" s="1"/>
  <c r="Q333" i="1"/>
  <c r="R333" i="1" s="1"/>
  <c r="S333" i="1" s="1"/>
  <c r="H273" i="1"/>
  <c r="Q391" i="1"/>
  <c r="R391" i="1" s="1"/>
  <c r="S391" i="1" s="1"/>
  <c r="Q320" i="1"/>
  <c r="R320" i="1" s="1"/>
  <c r="S320" i="1" s="1"/>
  <c r="Q327" i="1"/>
  <c r="R327" i="1" s="1"/>
  <c r="S327" i="1" s="1"/>
  <c r="Q300" i="1"/>
  <c r="R300" i="1" s="1"/>
  <c r="S300" i="1" s="1"/>
  <c r="Q297" i="1"/>
  <c r="R297" i="1" s="1"/>
  <c r="S297" i="1" s="1"/>
  <c r="Q279" i="1"/>
  <c r="R279" i="1" s="1"/>
  <c r="S279" i="1" s="1"/>
  <c r="Q339" i="1"/>
  <c r="R339" i="1" s="1"/>
  <c r="S339" i="1" s="1"/>
  <c r="Q390" i="1"/>
  <c r="R390" i="1" s="1"/>
  <c r="S390" i="1" s="1"/>
  <c r="Q422" i="1"/>
  <c r="R422" i="1" s="1"/>
  <c r="S422" i="1" s="1"/>
  <c r="Q291" i="1"/>
  <c r="R291" i="1" s="1"/>
  <c r="S291" i="1" s="1"/>
  <c r="Q284" i="1"/>
  <c r="R284" i="1" s="1"/>
  <c r="S284" i="1" s="1"/>
  <c r="Q308" i="1"/>
  <c r="R308" i="1" s="1"/>
  <c r="S308" i="1" s="1"/>
  <c r="Q354" i="1"/>
  <c r="R354" i="1" s="1"/>
  <c r="S354" i="1" s="1"/>
  <c r="Q280" i="1"/>
  <c r="R280" i="1" s="1"/>
  <c r="S280" i="1" s="1"/>
  <c r="Q387" i="1"/>
  <c r="R387" i="1" s="1"/>
  <c r="S387" i="1" s="1"/>
  <c r="Q417" i="1"/>
  <c r="R417" i="1" s="1"/>
  <c r="S417" i="1" s="1"/>
  <c r="Q325" i="1"/>
  <c r="R325" i="1" s="1"/>
  <c r="S325" i="1" s="1"/>
  <c r="Q371" i="1"/>
  <c r="R371" i="1" s="1"/>
  <c r="S371" i="1" s="1"/>
  <c r="Q292" i="1"/>
  <c r="R292" i="1" s="1"/>
  <c r="S292" i="1" s="1"/>
  <c r="Q331" i="1"/>
  <c r="R331" i="1" s="1"/>
  <c r="S331" i="1" s="1"/>
  <c r="Q305" i="1"/>
  <c r="R305" i="1" s="1"/>
  <c r="S305" i="1" s="1"/>
  <c r="Q328" i="1"/>
  <c r="R328" i="1" s="1"/>
  <c r="S328" i="1" s="1"/>
  <c r="Q294" i="1"/>
  <c r="R294" i="1" s="1"/>
  <c r="S294" i="1" s="1"/>
  <c r="Q407" i="1"/>
  <c r="R407" i="1" s="1"/>
  <c r="S407" i="1" s="1"/>
  <c r="Q336" i="1"/>
  <c r="R336" i="1" s="1"/>
  <c r="S336" i="1" s="1"/>
  <c r="Q296" i="1"/>
  <c r="R296" i="1" s="1"/>
  <c r="S296" i="1" s="1"/>
  <c r="Q398" i="1"/>
  <c r="R398" i="1" s="1"/>
  <c r="S398" i="1" s="1"/>
  <c r="Q351" i="1"/>
  <c r="R351" i="1" s="1"/>
  <c r="S351" i="1" s="1"/>
  <c r="Q322" i="1"/>
  <c r="R322" i="1" s="1"/>
  <c r="S322" i="1" s="1"/>
  <c r="Q401" i="1"/>
  <c r="R401" i="1" s="1"/>
  <c r="S401" i="1" s="1"/>
  <c r="Q403" i="1"/>
  <c r="R403" i="1" s="1"/>
  <c r="S403" i="1" s="1"/>
  <c r="Q426" i="1"/>
  <c r="R426" i="1" s="1"/>
  <c r="S426" i="1" s="1"/>
  <c r="Q405" i="1"/>
  <c r="R405" i="1" s="1"/>
  <c r="S405" i="1" s="1"/>
  <c r="Q374" i="1"/>
  <c r="R374" i="1" s="1"/>
  <c r="S374" i="1" s="1"/>
  <c r="H274" i="1"/>
  <c r="Q421" i="1"/>
  <c r="R421" i="1" s="1"/>
  <c r="S421" i="1" s="1"/>
  <c r="Q375" i="1"/>
  <c r="R375" i="1" s="1"/>
  <c r="S375" i="1" s="1"/>
  <c r="Q406" i="1"/>
  <c r="R406" i="1" s="1"/>
  <c r="S406" i="1" s="1"/>
  <c r="Q361" i="1"/>
  <c r="R361" i="1" s="1"/>
  <c r="S361" i="1" s="1"/>
  <c r="Q310" i="1"/>
  <c r="R310" i="1" s="1"/>
  <c r="S310" i="1" s="1"/>
  <c r="Q381" i="1"/>
  <c r="R381" i="1" s="1"/>
  <c r="S381" i="1" s="1"/>
  <c r="Q315" i="1"/>
  <c r="R315" i="1" s="1"/>
  <c r="S315" i="1" s="1"/>
  <c r="Q368" i="1"/>
  <c r="R368" i="1" s="1"/>
  <c r="S368" i="1" s="1"/>
  <c r="Q379" i="1"/>
  <c r="R379" i="1" s="1"/>
  <c r="S379" i="1" s="1"/>
  <c r="Q299" i="1"/>
  <c r="R299" i="1" s="1"/>
  <c r="S299" i="1" s="1"/>
  <c r="Q377" i="1"/>
  <c r="R377" i="1" s="1"/>
  <c r="S377" i="1" s="1"/>
  <c r="Q312" i="1"/>
  <c r="R312" i="1" s="1"/>
  <c r="S312" i="1" s="1"/>
  <c r="Q411" i="1"/>
  <c r="R411" i="1" s="1"/>
  <c r="S411" i="1" s="1"/>
  <c r="Q343" i="1"/>
  <c r="R343" i="1" s="1"/>
  <c r="S343" i="1" s="1"/>
  <c r="Q353" i="1"/>
  <c r="R353" i="1" s="1"/>
  <c r="S353" i="1" s="1"/>
  <c r="Q313" i="1"/>
  <c r="R313" i="1" s="1"/>
  <c r="S313" i="1" s="1"/>
  <c r="Q276" i="1"/>
  <c r="R276" i="1" s="1"/>
  <c r="S276" i="1" s="1"/>
  <c r="Q287" i="1"/>
  <c r="R287" i="1" s="1"/>
  <c r="S287" i="1" s="1"/>
  <c r="Q425" i="1"/>
  <c r="R425" i="1" s="1"/>
  <c r="S425" i="1" s="1"/>
  <c r="Q302" i="1"/>
  <c r="R302" i="1" s="1"/>
  <c r="S302" i="1" s="1"/>
  <c r="Q410" i="1"/>
  <c r="R410" i="1" s="1"/>
  <c r="S410" i="1" s="1"/>
  <c r="Q382" i="1"/>
  <c r="R382" i="1" s="1"/>
  <c r="S382" i="1" s="1"/>
  <c r="Q293" i="1"/>
  <c r="R293" i="1" s="1"/>
  <c r="S293" i="1" s="1"/>
  <c r="Q373" i="1"/>
  <c r="R373" i="1" s="1"/>
  <c r="S373" i="1" s="1"/>
  <c r="Q281" i="1"/>
  <c r="R281" i="1" s="1"/>
  <c r="S281" i="1" s="1"/>
  <c r="Q285" i="1"/>
  <c r="R285" i="1" s="1"/>
  <c r="S285" i="1" s="1"/>
  <c r="Q358" i="1"/>
  <c r="R358" i="1" s="1"/>
  <c r="S358" i="1" s="1"/>
  <c r="H272" i="1"/>
  <c r="Q423" i="1"/>
  <c r="R423" i="1" s="1"/>
  <c r="S423" i="1" s="1"/>
  <c r="Q389" i="1"/>
  <c r="R389" i="1" s="1"/>
  <c r="S389" i="1" s="1"/>
  <c r="Q365" i="1"/>
  <c r="R365" i="1" s="1"/>
  <c r="S365" i="1" s="1"/>
  <c r="H276" i="1"/>
  <c r="Q355" i="1"/>
  <c r="R355" i="1" s="1"/>
  <c r="S355" i="1" s="1"/>
  <c r="Q337" i="1"/>
  <c r="R337" i="1" s="1"/>
  <c r="S337" i="1" s="1"/>
  <c r="H270" i="1"/>
  <c r="Q399" i="1"/>
  <c r="R399" i="1" s="1"/>
  <c r="S399" i="1" s="1"/>
  <c r="Q352" i="1"/>
  <c r="R352" i="1" s="1"/>
  <c r="S352" i="1" s="1"/>
  <c r="Q376" i="1"/>
  <c r="R376" i="1" s="1"/>
  <c r="S376" i="1" s="1"/>
  <c r="Q363" i="1"/>
  <c r="R363" i="1" s="1"/>
  <c r="S363" i="1" s="1"/>
  <c r="Q414" i="1"/>
  <c r="R414" i="1" s="1"/>
  <c r="S414" i="1" s="1"/>
  <c r="Q357" i="1"/>
  <c r="R357" i="1" s="1"/>
  <c r="S357" i="1" s="1"/>
  <c r="Q415" i="1"/>
  <c r="R415" i="1" s="1"/>
  <c r="S415" i="1" s="1"/>
  <c r="Q319" i="1"/>
  <c r="R319" i="1" s="1"/>
  <c r="S319" i="1" s="1"/>
  <c r="Q404" i="1"/>
  <c r="R404" i="1" s="1"/>
  <c r="S404" i="1" s="1"/>
  <c r="Q366" i="1"/>
  <c r="R366" i="1" s="1"/>
  <c r="S366" i="1" s="1"/>
  <c r="Q344" i="1"/>
  <c r="R344" i="1" s="1"/>
  <c r="S344" i="1" s="1"/>
  <c r="Q400" i="1"/>
  <c r="R400" i="1" s="1"/>
  <c r="S400" i="1" s="1"/>
  <c r="Q388" i="1"/>
  <c r="R388" i="1" s="1"/>
  <c r="S388" i="1" s="1"/>
  <c r="Q378" i="1"/>
  <c r="R378" i="1" s="1"/>
  <c r="S378" i="1" s="1"/>
  <c r="Q306" i="1"/>
  <c r="R306" i="1" s="1"/>
  <c r="S306" i="1" s="1"/>
  <c r="Q278" i="1"/>
  <c r="R278" i="1" s="1"/>
  <c r="S278" i="1" s="1"/>
  <c r="Q346" i="1"/>
  <c r="R346" i="1" s="1"/>
  <c r="S346" i="1" s="1"/>
  <c r="Q307" i="1"/>
  <c r="R307" i="1" s="1"/>
  <c r="S307" i="1" s="1"/>
  <c r="Q309" i="1"/>
  <c r="R309" i="1" s="1"/>
  <c r="S309" i="1" s="1"/>
  <c r="Q396" i="1"/>
  <c r="R396" i="1" s="1"/>
  <c r="S396" i="1" s="1"/>
  <c r="Q420" i="1"/>
  <c r="R420" i="1" s="1"/>
  <c r="S420" i="1" s="1"/>
  <c r="Q304" i="1"/>
  <c r="R304" i="1" s="1"/>
  <c r="S304" i="1" s="1"/>
  <c r="Q301" i="1"/>
  <c r="R301" i="1" s="1"/>
  <c r="S301" i="1" s="1"/>
  <c r="Q372" i="1"/>
  <c r="R372" i="1" s="1"/>
  <c r="S372" i="1" s="1"/>
  <c r="Q348" i="1"/>
  <c r="R348" i="1" s="1"/>
  <c r="S348" i="1" s="1"/>
  <c r="Q295" i="1"/>
  <c r="R295" i="1" s="1"/>
  <c r="S295" i="1" s="1"/>
  <c r="Q367" i="1"/>
  <c r="R367" i="1" s="1"/>
  <c r="S367" i="1" s="1"/>
  <c r="Q314" i="1"/>
  <c r="R314" i="1" s="1"/>
  <c r="S314" i="1" s="1"/>
  <c r="Q330" i="1"/>
  <c r="R330" i="1" s="1"/>
  <c r="S330" i="1" s="1"/>
  <c r="Q318" i="1"/>
  <c r="R318" i="1" s="1"/>
  <c r="S318" i="1" s="1"/>
  <c r="Q409" i="1"/>
  <c r="R409" i="1" s="1"/>
  <c r="S409" i="1" s="1"/>
  <c r="Q394" i="1"/>
  <c r="R394" i="1" s="1"/>
  <c r="S394" i="1" s="1"/>
  <c r="Q397" i="1"/>
  <c r="R397" i="1" s="1"/>
  <c r="S397" i="1" s="1"/>
  <c r="Q298" i="1"/>
  <c r="R298" i="1" s="1"/>
  <c r="S298" i="1" s="1"/>
  <c r="Q393" i="1"/>
  <c r="R393" i="1" s="1"/>
  <c r="S393" i="1" s="1"/>
  <c r="Q341" i="1"/>
  <c r="R341" i="1" s="1"/>
  <c r="S341" i="1" s="1"/>
  <c r="Q323" i="1"/>
  <c r="R323" i="1" s="1"/>
  <c r="S323" i="1" s="1"/>
  <c r="Q282" i="1"/>
  <c r="R282" i="1" s="1"/>
  <c r="S282" i="1" s="1"/>
  <c r="Q386" i="1"/>
  <c r="R386" i="1" s="1"/>
  <c r="S386" i="1" s="1"/>
  <c r="Q321" i="1"/>
  <c r="R321" i="1" s="1"/>
  <c r="S321" i="1" s="1"/>
  <c r="Q385" i="1"/>
  <c r="R385" i="1" s="1"/>
  <c r="S385" i="1" s="1"/>
  <c r="Q340" i="1"/>
  <c r="R340" i="1" s="1"/>
  <c r="S340" i="1" s="1"/>
  <c r="Q369" i="1"/>
  <c r="R369" i="1" s="1"/>
  <c r="S369" i="1" s="1"/>
  <c r="Q427" i="1"/>
  <c r="R427" i="1" s="1"/>
  <c r="S427" i="1" s="1"/>
  <c r="Q342" i="1"/>
  <c r="R342" i="1" s="1"/>
  <c r="S342" i="1" s="1"/>
  <c r="Q364" i="1"/>
  <c r="R364" i="1" s="1"/>
  <c r="S364" i="1" s="1"/>
  <c r="Q383" i="1"/>
  <c r="R383" i="1" s="1"/>
  <c r="S383" i="1" s="1"/>
  <c r="Q413" i="1"/>
  <c r="R413" i="1" s="1"/>
  <c r="S413" i="1" s="1"/>
  <c r="Q360" i="1"/>
  <c r="R360" i="1" s="1"/>
  <c r="S360" i="1" s="1"/>
  <c r="Q326" i="1"/>
  <c r="R326" i="1" s="1"/>
  <c r="S326" i="1" s="1"/>
  <c r="Q392" i="1"/>
  <c r="R392" i="1" s="1"/>
  <c r="S392" i="1" s="1"/>
  <c r="Q303" i="1"/>
  <c r="R303" i="1" s="1"/>
  <c r="S303" i="1" s="1"/>
  <c r="Q349" i="1"/>
  <c r="R349" i="1" s="1"/>
  <c r="S349" i="1" s="1"/>
  <c r="Q334" i="1"/>
  <c r="R334" i="1" s="1"/>
  <c r="S334" i="1" s="1"/>
  <c r="Q362" i="1"/>
  <c r="R362" i="1" s="1"/>
  <c r="S362" i="1" s="1"/>
  <c r="Q350" i="1"/>
  <c r="R350" i="1" s="1"/>
  <c r="S350" i="1" s="1"/>
  <c r="Q290" i="1"/>
  <c r="R290" i="1" s="1"/>
  <c r="S290" i="1" s="1"/>
  <c r="Q283" i="1"/>
  <c r="R283" i="1" s="1"/>
  <c r="S283" i="1" s="1"/>
  <c r="Q277" i="1"/>
  <c r="R277" i="1" s="1"/>
  <c r="S277" i="1" s="1"/>
  <c r="Q347" i="1"/>
  <c r="R347" i="1" s="1"/>
  <c r="S347" i="1" s="1"/>
  <c r="Q311" i="1"/>
  <c r="R311" i="1" s="1"/>
  <c r="S311" i="1" s="1"/>
  <c r="Q419" i="1"/>
  <c r="R419" i="1" s="1"/>
  <c r="S419" i="1" s="1"/>
  <c r="Q416" i="1"/>
  <c r="R416" i="1" s="1"/>
  <c r="S416" i="1" s="1"/>
  <c r="Q289" i="1"/>
  <c r="R289" i="1" s="1"/>
  <c r="S289" i="1" s="1"/>
  <c r="Q345" i="1"/>
  <c r="R345" i="1" s="1"/>
  <c r="S345" i="1" s="1"/>
  <c r="Q338" i="1"/>
  <c r="R338" i="1" s="1"/>
  <c r="S338" i="1" s="1"/>
  <c r="Q324" i="1"/>
  <c r="R324" i="1" s="1"/>
  <c r="S324" i="1" s="1"/>
  <c r="Q329" i="1"/>
  <c r="R329" i="1" s="1"/>
  <c r="S329" i="1" s="1"/>
  <c r="Q288" i="1"/>
  <c r="R288" i="1" s="1"/>
  <c r="S288" i="1" s="1"/>
  <c r="Q317" i="1"/>
  <c r="R317" i="1" s="1"/>
  <c r="S317" i="1" s="1"/>
  <c r="Q402" i="1"/>
  <c r="R402" i="1" s="1"/>
  <c r="S402" i="1" s="1"/>
  <c r="Q395" i="1"/>
  <c r="R395" i="1" s="1"/>
  <c r="S395" i="1" s="1"/>
  <c r="Q359" i="1"/>
  <c r="R359" i="1" s="1"/>
  <c r="S359" i="1" s="1"/>
  <c r="Q286" i="1"/>
  <c r="R286" i="1" s="1"/>
  <c r="S286" i="1" s="1"/>
  <c r="Q356" i="1"/>
  <c r="R356" i="1" s="1"/>
  <c r="S356" i="1" s="1"/>
  <c r="Q384" i="1"/>
  <c r="R384" i="1" s="1"/>
  <c r="S384" i="1" s="1"/>
  <c r="Q418" i="1"/>
  <c r="R418" i="1" s="1"/>
  <c r="S418" i="1" s="1"/>
  <c r="Q316" i="1"/>
  <c r="R316" i="1" s="1"/>
  <c r="S316" i="1" s="1"/>
  <c r="M233" i="1"/>
  <c r="N233" i="1" s="1"/>
  <c r="O233" i="1" s="1"/>
  <c r="P237" i="1"/>
  <c r="H249" i="1"/>
  <c r="P249" i="1"/>
  <c r="H246" i="1"/>
  <c r="P246" i="1"/>
  <c r="H260" i="1"/>
  <c r="P260" i="1"/>
  <c r="H239" i="1"/>
  <c r="P239" i="1"/>
  <c r="H245" i="1"/>
  <c r="P245" i="1"/>
  <c r="H254" i="1"/>
  <c r="P254" i="1"/>
  <c r="H262" i="1"/>
  <c r="P262" i="1"/>
  <c r="H241" i="1"/>
  <c r="P241" i="1"/>
  <c r="H242" i="1"/>
  <c r="P242" i="1"/>
  <c r="H247" i="1"/>
  <c r="P247" i="1"/>
  <c r="H252" i="1"/>
  <c r="P252" i="1"/>
  <c r="H256" i="1"/>
  <c r="P256" i="1"/>
  <c r="P233" i="1"/>
  <c r="H240" i="1"/>
  <c r="P240" i="1"/>
  <c r="H257" i="1"/>
  <c r="P257" i="1"/>
  <c r="H255" i="1"/>
  <c r="P255" i="1"/>
  <c r="H253" i="1"/>
  <c r="P253" i="1"/>
  <c r="H263" i="1"/>
  <c r="P263" i="1"/>
  <c r="H258" i="1"/>
  <c r="P258" i="1"/>
  <c r="H250" i="1"/>
  <c r="P250" i="1"/>
  <c r="H238" i="1"/>
  <c r="P238" i="1"/>
  <c r="H267" i="1"/>
  <c r="P267" i="1"/>
  <c r="H251" i="1"/>
  <c r="P251" i="1"/>
  <c r="H243" i="1"/>
  <c r="P243" i="1"/>
  <c r="H268" i="1"/>
  <c r="P268" i="1"/>
  <c r="H266" i="1"/>
  <c r="P266" i="1"/>
  <c r="H244" i="1"/>
  <c r="P244" i="1"/>
  <c r="H264" i="1"/>
  <c r="P264" i="1"/>
  <c r="H265" i="1"/>
  <c r="P265" i="1"/>
  <c r="H248" i="1"/>
  <c r="P248" i="1"/>
  <c r="H261" i="1"/>
  <c r="P261" i="1"/>
  <c r="H269" i="1"/>
  <c r="P269" i="1"/>
  <c r="Q274" i="1"/>
  <c r="R274" i="1" s="1"/>
  <c r="S274" i="1" s="1"/>
  <c r="H259" i="1"/>
  <c r="P259" i="1"/>
  <c r="M200" i="1"/>
  <c r="N200" i="1" s="1"/>
  <c r="O200" i="1" s="1"/>
  <c r="M184" i="1"/>
  <c r="N184" i="1" s="1"/>
  <c r="O184" i="1" s="1"/>
  <c r="M203" i="1"/>
  <c r="N203" i="1" s="1"/>
  <c r="O203" i="1" s="1"/>
  <c r="M173" i="1"/>
  <c r="N173" i="1" s="1"/>
  <c r="O173" i="1" s="1"/>
  <c r="M179" i="1"/>
  <c r="N179" i="1" s="1"/>
  <c r="O179" i="1" s="1"/>
  <c r="M174" i="1"/>
  <c r="N174" i="1" s="1"/>
  <c r="O174" i="1" s="1"/>
  <c r="M177" i="1"/>
  <c r="N177" i="1" s="1"/>
  <c r="O177" i="1" s="1"/>
  <c r="M175" i="1"/>
  <c r="N175" i="1" s="1"/>
  <c r="O175" i="1" s="1"/>
  <c r="M176" i="1"/>
  <c r="N176" i="1" s="1"/>
  <c r="O176" i="1" s="1"/>
  <c r="M180" i="1"/>
  <c r="N180" i="1" s="1"/>
  <c r="O180" i="1" s="1"/>
  <c r="M168" i="1"/>
  <c r="N168" i="1" s="1"/>
  <c r="O168" i="1" s="1"/>
  <c r="M178" i="1"/>
  <c r="N178" i="1" s="1"/>
  <c r="O178" i="1" s="1"/>
  <c r="M232" i="1"/>
  <c r="N232" i="1" s="1"/>
  <c r="O232" i="1" s="1"/>
  <c r="M227" i="1"/>
  <c r="N227" i="1" s="1"/>
  <c r="O227" i="1" s="1"/>
  <c r="M223" i="1"/>
  <c r="N223" i="1" s="1"/>
  <c r="O223" i="1" s="1"/>
  <c r="M211" i="1"/>
  <c r="N211" i="1" s="1"/>
  <c r="O211" i="1" s="1"/>
  <c r="M209" i="1"/>
  <c r="N209" i="1" s="1"/>
  <c r="O209" i="1" s="1"/>
  <c r="M215" i="1"/>
  <c r="N215" i="1" s="1"/>
  <c r="O215" i="1" s="1"/>
  <c r="M213" i="1"/>
  <c r="N213" i="1" s="1"/>
  <c r="O213" i="1" s="1"/>
  <c r="M220" i="1"/>
  <c r="N220" i="1" s="1"/>
  <c r="O220" i="1" s="1"/>
  <c r="M236" i="1"/>
  <c r="N236" i="1" s="1"/>
  <c r="O236" i="1" s="1"/>
  <c r="M230" i="1"/>
  <c r="N230" i="1" s="1"/>
  <c r="O230" i="1" s="1"/>
  <c r="M235" i="1"/>
  <c r="N235" i="1" s="1"/>
  <c r="O235" i="1" s="1"/>
  <c r="M228" i="1"/>
  <c r="N228" i="1" s="1"/>
  <c r="O228" i="1" s="1"/>
  <c r="M231" i="1"/>
  <c r="N231" i="1" s="1"/>
  <c r="O231" i="1" s="1"/>
  <c r="M234" i="1"/>
  <c r="N234" i="1" s="1"/>
  <c r="O234" i="1" s="1"/>
  <c r="M225" i="1"/>
  <c r="N225" i="1" s="1"/>
  <c r="O225" i="1" s="1"/>
  <c r="M229" i="1"/>
  <c r="N229" i="1" s="1"/>
  <c r="O229" i="1" s="1"/>
  <c r="M226" i="1"/>
  <c r="N226" i="1" s="1"/>
  <c r="O226" i="1" s="1"/>
  <c r="M219" i="1"/>
  <c r="N219" i="1" s="1"/>
  <c r="O219" i="1" s="1"/>
  <c r="M216" i="1"/>
  <c r="N216" i="1" s="1"/>
  <c r="O216" i="1" s="1"/>
  <c r="M222" i="1"/>
  <c r="N222" i="1" s="1"/>
  <c r="O222" i="1" s="1"/>
  <c r="M218" i="1"/>
  <c r="N218" i="1" s="1"/>
  <c r="O218" i="1" s="1"/>
  <c r="M217" i="1"/>
  <c r="N217" i="1" s="1"/>
  <c r="O217" i="1" s="1"/>
  <c r="M221" i="1"/>
  <c r="N221" i="1" s="1"/>
  <c r="O221" i="1" s="1"/>
  <c r="M224" i="1"/>
  <c r="N224" i="1" s="1"/>
  <c r="O224" i="1" s="1"/>
  <c r="M201" i="1"/>
  <c r="N201" i="1" s="1"/>
  <c r="O201" i="1" s="1"/>
  <c r="M207" i="1"/>
  <c r="N207" i="1" s="1"/>
  <c r="O207" i="1" s="1"/>
  <c r="M202" i="1"/>
  <c r="N202" i="1" s="1"/>
  <c r="O202" i="1" s="1"/>
  <c r="M206" i="1"/>
  <c r="N206" i="1" s="1"/>
  <c r="O206" i="1" s="1"/>
  <c r="M212" i="1"/>
  <c r="N212" i="1" s="1"/>
  <c r="O212" i="1" s="1"/>
  <c r="M214" i="1"/>
  <c r="N214" i="1" s="1"/>
  <c r="O214" i="1" s="1"/>
  <c r="M210" i="1"/>
  <c r="N210" i="1" s="1"/>
  <c r="O210" i="1" s="1"/>
  <c r="M204" i="1"/>
  <c r="N204" i="1" s="1"/>
  <c r="O204" i="1" s="1"/>
  <c r="M208" i="1"/>
  <c r="N208" i="1" s="1"/>
  <c r="O208" i="1" s="1"/>
  <c r="M205" i="1"/>
  <c r="N205" i="1" s="1"/>
  <c r="O205" i="1" s="1"/>
  <c r="M186" i="1"/>
  <c r="N186" i="1" s="1"/>
  <c r="O186" i="1" s="1"/>
  <c r="M170" i="1"/>
  <c r="N170" i="1" s="1"/>
  <c r="O170" i="1" s="1"/>
  <c r="M169" i="1"/>
  <c r="N169" i="1" s="1"/>
  <c r="O169" i="1" s="1"/>
  <c r="M172" i="1"/>
  <c r="N172" i="1" s="1"/>
  <c r="O172" i="1" s="1"/>
  <c r="M171" i="1"/>
  <c r="N171" i="1" s="1"/>
  <c r="O171" i="1" s="1"/>
  <c r="M167" i="1"/>
  <c r="N167" i="1" s="1"/>
  <c r="O167" i="1" s="1"/>
  <c r="M194" i="1"/>
  <c r="N194" i="1" s="1"/>
  <c r="O194" i="1" s="1"/>
  <c r="M193" i="1"/>
  <c r="N193" i="1" s="1"/>
  <c r="O193" i="1" s="1"/>
  <c r="M197" i="1"/>
  <c r="N197" i="1" s="1"/>
  <c r="O197" i="1" s="1"/>
  <c r="M199" i="1"/>
  <c r="N199" i="1" s="1"/>
  <c r="O199" i="1" s="1"/>
  <c r="M189" i="1"/>
  <c r="N189" i="1" s="1"/>
  <c r="O189" i="1" s="1"/>
  <c r="M198" i="1"/>
  <c r="N198" i="1" s="1"/>
  <c r="O198" i="1" s="1"/>
  <c r="M192" i="1"/>
  <c r="N192" i="1" s="1"/>
  <c r="O192" i="1" s="1"/>
  <c r="M195" i="1"/>
  <c r="N195" i="1" s="1"/>
  <c r="O195" i="1" s="1"/>
  <c r="M196" i="1"/>
  <c r="N196" i="1" s="1"/>
  <c r="O196" i="1" s="1"/>
  <c r="M190" i="1"/>
  <c r="N190" i="1" s="1"/>
  <c r="O190" i="1" s="1"/>
  <c r="M181" i="1"/>
  <c r="N181" i="1" s="1"/>
  <c r="O181" i="1" s="1"/>
  <c r="M191" i="1"/>
  <c r="N191" i="1" s="1"/>
  <c r="O191" i="1" s="1"/>
  <c r="M188" i="1"/>
  <c r="N188" i="1" s="1"/>
  <c r="O188" i="1" s="1"/>
  <c r="M185" i="1"/>
  <c r="N185" i="1" s="1"/>
  <c r="O185" i="1" s="1"/>
  <c r="M183" i="1"/>
  <c r="N183" i="1" s="1"/>
  <c r="O183" i="1" s="1"/>
  <c r="M187" i="1"/>
  <c r="N187" i="1" s="1"/>
  <c r="O187" i="1" s="1"/>
  <c r="M182" i="1"/>
  <c r="N182" i="1" s="1"/>
  <c r="O182" i="1" s="1"/>
  <c r="I101" i="1"/>
  <c r="J101" i="1" s="1"/>
  <c r="K101" i="1" s="1"/>
  <c r="L101" i="1" s="1"/>
  <c r="I105" i="1"/>
  <c r="J105" i="1" s="1"/>
  <c r="K105" i="1" s="1"/>
  <c r="L105" i="1" s="1"/>
  <c r="I106" i="1"/>
  <c r="J106" i="1" s="1"/>
  <c r="K106" i="1" s="1"/>
  <c r="L106" i="1" s="1"/>
  <c r="I114" i="1"/>
  <c r="J114" i="1" s="1"/>
  <c r="K114" i="1" s="1"/>
  <c r="L114" i="1" s="1"/>
  <c r="I108" i="1"/>
  <c r="J108" i="1" s="1"/>
  <c r="K108" i="1" s="1"/>
  <c r="L108" i="1" s="1"/>
  <c r="I111" i="1"/>
  <c r="J111" i="1" s="1"/>
  <c r="K111" i="1" s="1"/>
  <c r="L111" i="1" s="1"/>
  <c r="I110" i="1"/>
  <c r="J110" i="1" s="1"/>
  <c r="K110" i="1" s="1"/>
  <c r="L110" i="1" s="1"/>
  <c r="I107" i="1"/>
  <c r="J107" i="1" s="1"/>
  <c r="K107" i="1" s="1"/>
  <c r="L107" i="1" s="1"/>
  <c r="I112" i="1"/>
  <c r="J112" i="1" s="1"/>
  <c r="K112" i="1" s="1"/>
  <c r="L112" i="1" s="1"/>
  <c r="I109" i="1"/>
  <c r="J109" i="1" s="1"/>
  <c r="K109" i="1" s="1"/>
  <c r="L109" i="1" s="1"/>
  <c r="I113" i="1"/>
  <c r="J113" i="1" s="1"/>
  <c r="K113" i="1" s="1"/>
  <c r="L113" i="1" s="1"/>
  <c r="I116" i="1"/>
  <c r="J116" i="1" s="1"/>
  <c r="K116" i="1" s="1"/>
  <c r="L116" i="1" s="1"/>
  <c r="I115" i="1"/>
  <c r="J115" i="1" s="1"/>
  <c r="K115" i="1" s="1"/>
  <c r="L115" i="1" s="1"/>
  <c r="I118" i="1"/>
  <c r="J118" i="1" s="1"/>
  <c r="K118" i="1" s="1"/>
  <c r="L118" i="1" s="1"/>
  <c r="I117" i="1"/>
  <c r="J117" i="1" s="1"/>
  <c r="K117" i="1" s="1"/>
  <c r="L117" i="1" s="1"/>
  <c r="I119" i="1"/>
  <c r="J119" i="1" s="1"/>
  <c r="K119" i="1" s="1"/>
  <c r="L119" i="1" s="1"/>
  <c r="I120" i="1"/>
  <c r="J120" i="1" s="1"/>
  <c r="K120" i="1" s="1"/>
  <c r="L120" i="1" s="1"/>
  <c r="I121" i="1"/>
  <c r="J121" i="1" s="1"/>
  <c r="K121" i="1" s="1"/>
  <c r="L121" i="1" s="1"/>
  <c r="I122" i="1"/>
  <c r="J122" i="1" s="1"/>
  <c r="K122" i="1" s="1"/>
  <c r="L122" i="1" s="1"/>
  <c r="I126" i="1"/>
  <c r="J126" i="1" s="1"/>
  <c r="K126" i="1" s="1"/>
  <c r="L126" i="1" s="1"/>
  <c r="I125" i="1"/>
  <c r="J125" i="1" s="1"/>
  <c r="K125" i="1" s="1"/>
  <c r="L125" i="1" s="1"/>
  <c r="I129" i="1"/>
  <c r="J129" i="1" s="1"/>
  <c r="K129" i="1" s="1"/>
  <c r="L129" i="1" s="1"/>
  <c r="I131" i="1"/>
  <c r="J131" i="1" s="1"/>
  <c r="K131" i="1" s="1"/>
  <c r="L131" i="1" s="1"/>
  <c r="I128" i="1"/>
  <c r="J128" i="1" s="1"/>
  <c r="K128" i="1" s="1"/>
  <c r="L128" i="1" s="1"/>
  <c r="I124" i="1"/>
  <c r="J124" i="1" s="1"/>
  <c r="K124" i="1" s="1"/>
  <c r="L124" i="1" s="1"/>
  <c r="I123" i="1"/>
  <c r="J123" i="1" s="1"/>
  <c r="K123" i="1" s="1"/>
  <c r="L123" i="1" s="1"/>
  <c r="I130" i="1"/>
  <c r="J130" i="1" s="1"/>
  <c r="K130" i="1" s="1"/>
  <c r="L130" i="1" s="1"/>
  <c r="I132" i="1"/>
  <c r="J132" i="1" s="1"/>
  <c r="K132" i="1" s="1"/>
  <c r="L132" i="1" s="1"/>
  <c r="I133" i="1"/>
  <c r="J133" i="1" s="1"/>
  <c r="K133" i="1" s="1"/>
  <c r="L133" i="1" s="1"/>
  <c r="I134" i="1"/>
  <c r="J134" i="1" s="1"/>
  <c r="K134" i="1" s="1"/>
  <c r="L134" i="1" s="1"/>
  <c r="I127" i="1"/>
  <c r="J127" i="1" s="1"/>
  <c r="K127" i="1" s="1"/>
  <c r="L127" i="1" s="1"/>
  <c r="I136" i="1"/>
  <c r="J136" i="1" s="1"/>
  <c r="K136" i="1" s="1"/>
  <c r="L136" i="1" s="1"/>
  <c r="I135" i="1"/>
  <c r="J135" i="1" s="1"/>
  <c r="K135" i="1" s="1"/>
  <c r="L135" i="1" s="1"/>
  <c r="I140" i="1"/>
  <c r="J140" i="1" s="1"/>
  <c r="K140" i="1" s="1"/>
  <c r="L140" i="1" s="1"/>
  <c r="I138" i="1"/>
  <c r="J138" i="1" s="1"/>
  <c r="K138" i="1" s="1"/>
  <c r="L138" i="1" s="1"/>
  <c r="I137" i="1"/>
  <c r="J137" i="1" s="1"/>
  <c r="K137" i="1" s="1"/>
  <c r="L137" i="1" s="1"/>
  <c r="I139" i="1"/>
  <c r="J139" i="1" s="1"/>
  <c r="K139" i="1" s="1"/>
  <c r="L139" i="1" s="1"/>
  <c r="I141" i="1"/>
  <c r="J141" i="1" s="1"/>
  <c r="K141" i="1" s="1"/>
  <c r="L141" i="1" s="1"/>
  <c r="I142" i="1"/>
  <c r="J142" i="1" s="1"/>
  <c r="K142" i="1" s="1"/>
  <c r="L142" i="1" s="1"/>
  <c r="I145" i="1"/>
  <c r="J145" i="1" s="1"/>
  <c r="K145" i="1" s="1"/>
  <c r="L145" i="1" s="1"/>
  <c r="I143" i="1"/>
  <c r="J143" i="1" s="1"/>
  <c r="K143" i="1" s="1"/>
  <c r="L143" i="1" s="1"/>
  <c r="I144" i="1"/>
  <c r="J144" i="1" s="1"/>
  <c r="K144" i="1" s="1"/>
  <c r="L144" i="1" s="1"/>
  <c r="I147" i="1"/>
  <c r="J147" i="1" s="1"/>
  <c r="K147" i="1" s="1"/>
  <c r="L147" i="1" s="1"/>
  <c r="I152" i="1"/>
  <c r="J152" i="1" s="1"/>
  <c r="K152" i="1" s="1"/>
  <c r="L152" i="1" s="1"/>
  <c r="I150" i="1"/>
  <c r="J150" i="1" s="1"/>
  <c r="K150" i="1" s="1"/>
  <c r="L150" i="1" s="1"/>
  <c r="I146" i="1"/>
  <c r="J146" i="1" s="1"/>
  <c r="K146" i="1" s="1"/>
  <c r="L146" i="1" s="1"/>
  <c r="I149" i="1"/>
  <c r="J149" i="1" s="1"/>
  <c r="K149" i="1" s="1"/>
  <c r="L149" i="1" s="1"/>
  <c r="I148" i="1"/>
  <c r="J148" i="1" s="1"/>
  <c r="K148" i="1" s="1"/>
  <c r="L148" i="1" s="1"/>
  <c r="I151" i="1"/>
  <c r="J151" i="1" s="1"/>
  <c r="K151" i="1" s="1"/>
  <c r="L151" i="1" s="1"/>
  <c r="I158" i="1"/>
  <c r="J158" i="1" s="1"/>
  <c r="K158" i="1" s="1"/>
  <c r="L158" i="1" s="1"/>
  <c r="I160" i="1"/>
  <c r="J160" i="1" s="1"/>
  <c r="K160" i="1" s="1"/>
  <c r="L160" i="1" s="1"/>
  <c r="I156" i="1"/>
  <c r="J156" i="1" s="1"/>
  <c r="K156" i="1" s="1"/>
  <c r="L156" i="1" s="1"/>
  <c r="I153" i="1"/>
  <c r="J153" i="1" s="1"/>
  <c r="K153" i="1" s="1"/>
  <c r="L153" i="1" s="1"/>
  <c r="I163" i="1"/>
  <c r="J163" i="1" s="1"/>
  <c r="K163" i="1" s="1"/>
  <c r="L163" i="1" s="1"/>
  <c r="I162" i="1"/>
  <c r="J162" i="1" s="1"/>
  <c r="K162" i="1" s="1"/>
  <c r="L162" i="1" s="1"/>
  <c r="I157" i="1"/>
  <c r="J157" i="1" s="1"/>
  <c r="K157" i="1" s="1"/>
  <c r="L157" i="1" s="1"/>
  <c r="Q275" i="1" l="1"/>
  <c r="R275" i="1" s="1"/>
  <c r="S275" i="1" s="1"/>
  <c r="Q271" i="1"/>
  <c r="R271" i="1" s="1"/>
  <c r="S271" i="1" s="1"/>
  <c r="Q270" i="1"/>
  <c r="R270" i="1" s="1"/>
  <c r="S270" i="1" s="1"/>
  <c r="Q273" i="1"/>
  <c r="R273" i="1" s="1"/>
  <c r="S273" i="1" s="1"/>
  <c r="Q272" i="1"/>
  <c r="R272" i="1" s="1"/>
  <c r="S272" i="1" s="1"/>
  <c r="H233" i="1"/>
  <c r="Q269" i="1"/>
  <c r="R269" i="1" s="1"/>
  <c r="S269" i="1" s="1"/>
  <c r="Q240" i="1"/>
  <c r="R240" i="1" s="1"/>
  <c r="S240" i="1" s="1"/>
  <c r="Q252" i="1"/>
  <c r="R252" i="1" s="1"/>
  <c r="S252" i="1" s="1"/>
  <c r="Q247" i="1"/>
  <c r="R247" i="1" s="1"/>
  <c r="S247" i="1" s="1"/>
  <c r="Q262" i="1"/>
  <c r="R262" i="1" s="1"/>
  <c r="S262" i="1" s="1"/>
  <c r="Q244" i="1"/>
  <c r="R244" i="1" s="1"/>
  <c r="S244" i="1" s="1"/>
  <c r="Q243" i="1"/>
  <c r="R243" i="1" s="1"/>
  <c r="S243" i="1" s="1"/>
  <c r="Q267" i="1"/>
  <c r="R267" i="1" s="1"/>
  <c r="S267" i="1" s="1"/>
  <c r="Q258" i="1"/>
  <c r="R258" i="1" s="1"/>
  <c r="S258" i="1" s="1"/>
  <c r="Q257" i="1"/>
  <c r="R257" i="1" s="1"/>
  <c r="S257" i="1" s="1"/>
  <c r="Q259" i="1"/>
  <c r="R259" i="1" s="1"/>
  <c r="S259" i="1" s="1"/>
  <c r="Q261" i="1"/>
  <c r="R261" i="1" s="1"/>
  <c r="S261" i="1" s="1"/>
  <c r="Q265" i="1"/>
  <c r="R265" i="1" s="1"/>
  <c r="S265" i="1" s="1"/>
  <c r="Q242" i="1"/>
  <c r="R242" i="1" s="1"/>
  <c r="S242" i="1" s="1"/>
  <c r="Q237" i="1"/>
  <c r="R237" i="1" s="1"/>
  <c r="S237" i="1" s="1"/>
  <c r="Q266" i="1"/>
  <c r="R266" i="1" s="1"/>
  <c r="S266" i="1" s="1"/>
  <c r="Q238" i="1"/>
  <c r="R238" i="1" s="1"/>
  <c r="S238" i="1" s="1"/>
  <c r="Q263" i="1"/>
  <c r="R263" i="1" s="1"/>
  <c r="S263" i="1" s="1"/>
  <c r="Q253" i="1"/>
  <c r="R253" i="1" s="1"/>
  <c r="S253" i="1" s="1"/>
  <c r="H237" i="1"/>
  <c r="Q241" i="1"/>
  <c r="R241" i="1" s="1"/>
  <c r="S241" i="1" s="1"/>
  <c r="Q245" i="1"/>
  <c r="R245" i="1" s="1"/>
  <c r="S245" i="1" s="1"/>
  <c r="Q260" i="1"/>
  <c r="R260" i="1" s="1"/>
  <c r="S260" i="1" s="1"/>
  <c r="Q249" i="1"/>
  <c r="R249" i="1" s="1"/>
  <c r="S249" i="1" s="1"/>
  <c r="Q248" i="1"/>
  <c r="R248" i="1" s="1"/>
  <c r="S248" i="1" s="1"/>
  <c r="Q268" i="1"/>
  <c r="R268" i="1" s="1"/>
  <c r="S268" i="1" s="1"/>
  <c r="Q250" i="1"/>
  <c r="R250" i="1" s="1"/>
  <c r="S250" i="1" s="1"/>
  <c r="Q255" i="1"/>
  <c r="R255" i="1" s="1"/>
  <c r="S255" i="1" s="1"/>
  <c r="Q256" i="1"/>
  <c r="R256" i="1" s="1"/>
  <c r="S256" i="1" s="1"/>
  <c r="Q254" i="1"/>
  <c r="R254" i="1" s="1"/>
  <c r="S254" i="1" s="1"/>
  <c r="Q239" i="1"/>
  <c r="R239" i="1" s="1"/>
  <c r="S239" i="1" s="1"/>
  <c r="Q246" i="1"/>
  <c r="R246" i="1" s="1"/>
  <c r="S246" i="1" s="1"/>
  <c r="Q264" i="1"/>
  <c r="R264" i="1" s="1"/>
  <c r="S264" i="1" s="1"/>
  <c r="Q251" i="1"/>
  <c r="R251" i="1" s="1"/>
  <c r="S251" i="1" s="1"/>
  <c r="M165" i="1"/>
  <c r="N165" i="1" s="1"/>
  <c r="O165" i="1" s="1"/>
  <c r="M161" i="1"/>
  <c r="N161" i="1" s="1"/>
  <c r="O161" i="1" s="1"/>
  <c r="M164" i="1"/>
  <c r="N164" i="1" s="1"/>
  <c r="O164" i="1" s="1"/>
  <c r="P164" i="1" s="1"/>
  <c r="M159" i="1"/>
  <c r="N159" i="1" s="1"/>
  <c r="O159" i="1" s="1"/>
  <c r="M154" i="1"/>
  <c r="N154" i="1" s="1"/>
  <c r="O154" i="1" s="1"/>
  <c r="M155" i="1"/>
  <c r="N155" i="1" s="1"/>
  <c r="O155" i="1" s="1"/>
  <c r="M166" i="1"/>
  <c r="N166" i="1" s="1"/>
  <c r="O166" i="1" s="1"/>
  <c r="P166" i="1" s="1"/>
  <c r="H204" i="1"/>
  <c r="P204" i="1"/>
  <c r="H189" i="1"/>
  <c r="P189" i="1"/>
  <c r="P171" i="1"/>
  <c r="P216" i="1"/>
  <c r="H216" i="1"/>
  <c r="P199" i="1"/>
  <c r="H199" i="1"/>
  <c r="P219" i="1"/>
  <c r="H219" i="1"/>
  <c r="P197" i="1"/>
  <c r="H197" i="1"/>
  <c r="P172" i="1"/>
  <c r="P210" i="1"/>
  <c r="H210" i="1"/>
  <c r="P229" i="1"/>
  <c r="H229" i="1"/>
  <c r="P235" i="1"/>
  <c r="H235" i="1"/>
  <c r="P223" i="1"/>
  <c r="H223" i="1"/>
  <c r="H187" i="1"/>
  <c r="P187" i="1"/>
  <c r="P190" i="1"/>
  <c r="H190" i="1"/>
  <c r="P214" i="1"/>
  <c r="H214" i="1"/>
  <c r="H225" i="1"/>
  <c r="P225" i="1"/>
  <c r="H228" i="1"/>
  <c r="P228" i="1"/>
  <c r="P194" i="1"/>
  <c r="H194" i="1"/>
  <c r="P221" i="1"/>
  <c r="H221" i="1"/>
  <c r="P226" i="1"/>
  <c r="H226" i="1"/>
  <c r="P196" i="1"/>
  <c r="H196" i="1"/>
  <c r="P169" i="1"/>
  <c r="P161" i="1"/>
  <c r="H218" i="1"/>
  <c r="P218" i="1"/>
  <c r="H215" i="1"/>
  <c r="P215" i="1"/>
  <c r="P154" i="1"/>
  <c r="P188" i="1"/>
  <c r="H188" i="1"/>
  <c r="H192" i="1"/>
  <c r="P192" i="1"/>
  <c r="P167" i="1"/>
  <c r="P170" i="1"/>
  <c r="P186" i="1"/>
  <c r="H186" i="1"/>
  <c r="P234" i="1"/>
  <c r="H234" i="1"/>
  <c r="H224" i="1"/>
  <c r="P224" i="1"/>
  <c r="P182" i="1"/>
  <c r="H182" i="1"/>
  <c r="H198" i="1"/>
  <c r="P198" i="1"/>
  <c r="H209" i="1"/>
  <c r="P209" i="1"/>
  <c r="H231" i="1"/>
  <c r="P231" i="1"/>
  <c r="P236" i="1"/>
  <c r="H236" i="1"/>
  <c r="P185" i="1"/>
  <c r="H185" i="1"/>
  <c r="P201" i="1"/>
  <c r="H201" i="1"/>
  <c r="H206" i="1"/>
  <c r="P206" i="1"/>
  <c r="P176" i="1"/>
  <c r="P217" i="1"/>
  <c r="H217" i="1"/>
  <c r="P159" i="1"/>
  <c r="P195" i="1"/>
  <c r="H195" i="1"/>
  <c r="P220" i="1"/>
  <c r="H220" i="1"/>
  <c r="P193" i="1"/>
  <c r="H193" i="1"/>
  <c r="P200" i="1"/>
  <c r="H200" i="1"/>
  <c r="H212" i="1"/>
  <c r="P212" i="1"/>
  <c r="H208" i="1"/>
  <c r="P208" i="1"/>
  <c r="H203" i="1"/>
  <c r="P203" i="1"/>
  <c r="P168" i="1"/>
  <c r="H168" i="1"/>
  <c r="P165" i="1"/>
  <c r="P181" i="1"/>
  <c r="H181" i="1"/>
  <c r="P227" i="1"/>
  <c r="H227" i="1"/>
  <c r="P174" i="1"/>
  <c r="H174" i="1"/>
  <c r="P177" i="1"/>
  <c r="P175" i="1"/>
  <c r="H211" i="1"/>
  <c r="P211" i="1"/>
  <c r="P230" i="1"/>
  <c r="H230" i="1"/>
  <c r="P232" i="1"/>
  <c r="H232" i="1"/>
  <c r="P179" i="1"/>
  <c r="H179" i="1"/>
  <c r="P178" i="1"/>
  <c r="H178" i="1"/>
  <c r="P205" i="1"/>
  <c r="H205" i="1"/>
  <c r="P184" i="1"/>
  <c r="H184" i="1"/>
  <c r="P173" i="1"/>
  <c r="H173" i="1"/>
  <c r="H183" i="1"/>
  <c r="P183" i="1"/>
  <c r="P155" i="1"/>
  <c r="P191" i="1"/>
  <c r="H191" i="1"/>
  <c r="P202" i="1"/>
  <c r="H202" i="1"/>
  <c r="P180" i="1"/>
  <c r="H180" i="1"/>
  <c r="P207" i="1"/>
  <c r="H207" i="1"/>
  <c r="H222" i="1"/>
  <c r="P222" i="1"/>
  <c r="H213" i="1"/>
  <c r="P213" i="1"/>
  <c r="M163" i="1"/>
  <c r="N163" i="1" s="1"/>
  <c r="O163" i="1" s="1"/>
  <c r="M156" i="1"/>
  <c r="N156" i="1" s="1"/>
  <c r="O156" i="1" s="1"/>
  <c r="M153" i="1"/>
  <c r="N153" i="1" s="1"/>
  <c r="O153" i="1" s="1"/>
  <c r="M162" i="1"/>
  <c r="N162" i="1" s="1"/>
  <c r="O162" i="1" s="1"/>
  <c r="M157" i="1"/>
  <c r="N157" i="1" s="1"/>
  <c r="O157" i="1" s="1"/>
  <c r="M160" i="1"/>
  <c r="N160" i="1" s="1"/>
  <c r="O160" i="1" s="1"/>
  <c r="M145" i="1"/>
  <c r="N145" i="1" s="1"/>
  <c r="O145" i="1" s="1"/>
  <c r="M146" i="1"/>
  <c r="N146" i="1" s="1"/>
  <c r="O146" i="1" s="1"/>
  <c r="M144" i="1"/>
  <c r="N144" i="1" s="1"/>
  <c r="O144" i="1" s="1"/>
  <c r="M152" i="1"/>
  <c r="N152" i="1" s="1"/>
  <c r="O152" i="1" s="1"/>
  <c r="M151" i="1"/>
  <c r="N151" i="1" s="1"/>
  <c r="O151" i="1" s="1"/>
  <c r="M149" i="1"/>
  <c r="N149" i="1" s="1"/>
  <c r="O149" i="1" s="1"/>
  <c r="M143" i="1"/>
  <c r="N143" i="1" s="1"/>
  <c r="O143" i="1" s="1"/>
  <c r="M148" i="1"/>
  <c r="N148" i="1" s="1"/>
  <c r="O148" i="1" s="1"/>
  <c r="M158" i="1"/>
  <c r="N158" i="1" s="1"/>
  <c r="O158" i="1" s="1"/>
  <c r="M147" i="1"/>
  <c r="N147" i="1" s="1"/>
  <c r="O147" i="1" s="1"/>
  <c r="M132" i="1"/>
  <c r="N132" i="1" s="1"/>
  <c r="O132" i="1" s="1"/>
  <c r="M136" i="1"/>
  <c r="N136" i="1" s="1"/>
  <c r="O136" i="1" s="1"/>
  <c r="M137" i="1"/>
  <c r="N137" i="1" s="1"/>
  <c r="O137" i="1" s="1"/>
  <c r="M140" i="1"/>
  <c r="N140" i="1" s="1"/>
  <c r="O140" i="1" s="1"/>
  <c r="M123" i="1"/>
  <c r="N123" i="1" s="1"/>
  <c r="O123" i="1" s="1"/>
  <c r="M125" i="1"/>
  <c r="N125" i="1" s="1"/>
  <c r="O125" i="1" s="1"/>
  <c r="M142" i="1"/>
  <c r="N142" i="1" s="1"/>
  <c r="O142" i="1" s="1"/>
  <c r="M129" i="1"/>
  <c r="N129" i="1" s="1"/>
  <c r="O129" i="1" s="1"/>
  <c r="M139" i="1"/>
  <c r="N139" i="1" s="1"/>
  <c r="O139" i="1" s="1"/>
  <c r="M121" i="1"/>
  <c r="N121" i="1" s="1"/>
  <c r="O121" i="1" s="1"/>
  <c r="M138" i="1"/>
  <c r="N138" i="1" s="1"/>
  <c r="O138" i="1" s="1"/>
  <c r="M120" i="1"/>
  <c r="N120" i="1" s="1"/>
  <c r="O120" i="1" s="1"/>
  <c r="M135" i="1"/>
  <c r="N135" i="1" s="1"/>
  <c r="O135" i="1" s="1"/>
  <c r="M128" i="1"/>
  <c r="N128" i="1" s="1"/>
  <c r="O128" i="1" s="1"/>
  <c r="M118" i="1"/>
  <c r="N118" i="1" s="1"/>
  <c r="O118" i="1" s="1"/>
  <c r="M141" i="1"/>
  <c r="N141" i="1" s="1"/>
  <c r="O141" i="1" s="1"/>
  <c r="M150" i="1"/>
  <c r="N150" i="1" s="1"/>
  <c r="O150" i="1" s="1"/>
  <c r="M134" i="1"/>
  <c r="N134" i="1" s="1"/>
  <c r="O134" i="1" s="1"/>
  <c r="M130" i="1"/>
  <c r="N130" i="1" s="1"/>
  <c r="O130" i="1" s="1"/>
  <c r="M127" i="1"/>
  <c r="N127" i="1" s="1"/>
  <c r="O127" i="1" s="1"/>
  <c r="M133" i="1"/>
  <c r="N133" i="1" s="1"/>
  <c r="O133" i="1" s="1"/>
  <c r="M126" i="1"/>
  <c r="N126" i="1" s="1"/>
  <c r="O126" i="1" s="1"/>
  <c r="M122" i="1"/>
  <c r="N122" i="1" s="1"/>
  <c r="O122" i="1" s="1"/>
  <c r="M119" i="1"/>
  <c r="N119" i="1" s="1"/>
  <c r="O119" i="1" s="1"/>
  <c r="M124" i="1"/>
  <c r="N124" i="1" s="1"/>
  <c r="O124" i="1" s="1"/>
  <c r="M117" i="1"/>
  <c r="N117" i="1" s="1"/>
  <c r="O117" i="1" s="1"/>
  <c r="M131" i="1"/>
  <c r="N131" i="1" s="1"/>
  <c r="O131" i="1" s="1"/>
  <c r="I18" i="1"/>
  <c r="J18" i="1" s="1"/>
  <c r="K18" i="1" s="1"/>
  <c r="L18" i="1" s="1"/>
  <c r="I95" i="1"/>
  <c r="J95" i="1" s="1"/>
  <c r="K95" i="1" s="1"/>
  <c r="L95" i="1" s="1"/>
  <c r="I99" i="1"/>
  <c r="J99" i="1" s="1"/>
  <c r="K99" i="1" s="1"/>
  <c r="L99" i="1" s="1"/>
  <c r="I103" i="1"/>
  <c r="J103" i="1" s="1"/>
  <c r="K103" i="1" s="1"/>
  <c r="L103" i="1" s="1"/>
  <c r="I96" i="1"/>
  <c r="J96" i="1" s="1"/>
  <c r="K96" i="1" s="1"/>
  <c r="L96" i="1" s="1"/>
  <c r="I100" i="1"/>
  <c r="J100" i="1" s="1"/>
  <c r="K100" i="1" s="1"/>
  <c r="L100" i="1" s="1"/>
  <c r="I104" i="1"/>
  <c r="J104" i="1" s="1"/>
  <c r="K104" i="1" s="1"/>
  <c r="L104" i="1" s="1"/>
  <c r="I102" i="1"/>
  <c r="J102" i="1" s="1"/>
  <c r="K102" i="1" s="1"/>
  <c r="L102" i="1" s="1"/>
  <c r="I97" i="1"/>
  <c r="J97" i="1" s="1"/>
  <c r="K97" i="1" s="1"/>
  <c r="L97" i="1" s="1"/>
  <c r="I98" i="1"/>
  <c r="J98" i="1" s="1"/>
  <c r="K98" i="1" s="1"/>
  <c r="L98" i="1" s="1"/>
  <c r="I94" i="1"/>
  <c r="J94" i="1" s="1"/>
  <c r="K94" i="1" s="1"/>
  <c r="L94" i="1" s="1"/>
  <c r="I8" i="1"/>
  <c r="J8" i="1" s="1"/>
  <c r="K8" i="1" s="1"/>
  <c r="L8" i="1" s="1"/>
  <c r="I92" i="1"/>
  <c r="J92" i="1" s="1"/>
  <c r="K92" i="1" s="1"/>
  <c r="L92" i="1" s="1"/>
  <c r="I65" i="1"/>
  <c r="J65" i="1" s="1"/>
  <c r="K65" i="1" s="1"/>
  <c r="L65" i="1" s="1"/>
  <c r="I84" i="1"/>
  <c r="J84" i="1" s="1"/>
  <c r="K84" i="1" s="1"/>
  <c r="L84" i="1" s="1"/>
  <c r="I36" i="1"/>
  <c r="J36" i="1" s="1"/>
  <c r="K36" i="1" s="1"/>
  <c r="L36" i="1" s="1"/>
  <c r="I49" i="1"/>
  <c r="J49" i="1" s="1"/>
  <c r="K49" i="1" s="1"/>
  <c r="L49" i="1" s="1"/>
  <c r="I24" i="1"/>
  <c r="J24" i="1" s="1"/>
  <c r="K24" i="1" s="1"/>
  <c r="L24" i="1" s="1"/>
  <c r="I57" i="1"/>
  <c r="J57" i="1" s="1"/>
  <c r="K57" i="1" s="1"/>
  <c r="L57" i="1" s="1"/>
  <c r="I72" i="1"/>
  <c r="J72" i="1" s="1"/>
  <c r="K72" i="1" s="1"/>
  <c r="L72" i="1" s="1"/>
  <c r="I69" i="1"/>
  <c r="J69" i="1" s="1"/>
  <c r="K69" i="1" s="1"/>
  <c r="L69" i="1" s="1"/>
  <c r="I87" i="1"/>
  <c r="J87" i="1" s="1"/>
  <c r="K87" i="1" s="1"/>
  <c r="L87" i="1" s="1"/>
  <c r="I50" i="1"/>
  <c r="J50" i="1" s="1"/>
  <c r="K50" i="1" s="1"/>
  <c r="L50" i="1" s="1"/>
  <c r="I82" i="1"/>
  <c r="J82" i="1" s="1"/>
  <c r="K82" i="1" s="1"/>
  <c r="L82" i="1" s="1"/>
  <c r="I88" i="1"/>
  <c r="J88" i="1" s="1"/>
  <c r="K88" i="1" s="1"/>
  <c r="L88" i="1" s="1"/>
  <c r="I89" i="1"/>
  <c r="J89" i="1" s="1"/>
  <c r="K89" i="1" s="1"/>
  <c r="L89" i="1" s="1"/>
  <c r="I76" i="1"/>
  <c r="J76" i="1" s="1"/>
  <c r="K76" i="1" s="1"/>
  <c r="L76" i="1" s="1"/>
  <c r="I43" i="1"/>
  <c r="J43" i="1" s="1"/>
  <c r="K43" i="1" s="1"/>
  <c r="L43" i="1" s="1"/>
  <c r="I14" i="1"/>
  <c r="J14" i="1" s="1"/>
  <c r="K14" i="1" s="1"/>
  <c r="L14" i="1" s="1"/>
  <c r="I74" i="1"/>
  <c r="J74" i="1" s="1"/>
  <c r="K74" i="1" s="1"/>
  <c r="L74" i="1" s="1"/>
  <c r="I67" i="1"/>
  <c r="J67" i="1" s="1"/>
  <c r="K67" i="1" s="1"/>
  <c r="L67" i="1" s="1"/>
  <c r="I51" i="1"/>
  <c r="J51" i="1" s="1"/>
  <c r="K51" i="1" s="1"/>
  <c r="L51" i="1" s="1"/>
  <c r="I29" i="1"/>
  <c r="J29" i="1" s="1"/>
  <c r="K29" i="1" s="1"/>
  <c r="L29" i="1" s="1"/>
  <c r="I21" i="1"/>
  <c r="J21" i="1" s="1"/>
  <c r="K21" i="1" s="1"/>
  <c r="L21" i="1" s="1"/>
  <c r="I17" i="1"/>
  <c r="J17" i="1" s="1"/>
  <c r="K17" i="1" s="1"/>
  <c r="L17" i="1" s="1"/>
  <c r="I5" i="1"/>
  <c r="J5" i="1" s="1"/>
  <c r="K5" i="1" s="1"/>
  <c r="L5" i="1" s="1"/>
  <c r="I13" i="1"/>
  <c r="J13" i="1" s="1"/>
  <c r="K13" i="1" s="1"/>
  <c r="L13" i="1" s="1"/>
  <c r="I42" i="1"/>
  <c r="J42" i="1" s="1"/>
  <c r="K42" i="1" s="1"/>
  <c r="L42" i="1" s="1"/>
  <c r="I11" i="1"/>
  <c r="J11" i="1" s="1"/>
  <c r="K11" i="1" s="1"/>
  <c r="L11" i="1" s="1"/>
  <c r="I70" i="1"/>
  <c r="J70" i="1" s="1"/>
  <c r="K70" i="1" s="1"/>
  <c r="L70" i="1" s="1"/>
  <c r="I7" i="1"/>
  <c r="J7" i="1" s="1"/>
  <c r="K7" i="1" s="1"/>
  <c r="L7" i="1" s="1"/>
  <c r="I3" i="1"/>
  <c r="J3" i="1" s="1"/>
  <c r="K3" i="1" s="1"/>
  <c r="L3" i="1" s="1"/>
  <c r="I68" i="1"/>
  <c r="J68" i="1" s="1"/>
  <c r="K68" i="1" s="1"/>
  <c r="L68" i="1" s="1"/>
  <c r="I91" i="1"/>
  <c r="J91" i="1" s="1"/>
  <c r="K91" i="1" s="1"/>
  <c r="L91" i="1" s="1"/>
  <c r="I26" i="1"/>
  <c r="J26" i="1" s="1"/>
  <c r="K26" i="1" s="1"/>
  <c r="L26" i="1" s="1"/>
  <c r="I47" i="1"/>
  <c r="J47" i="1" s="1"/>
  <c r="K47" i="1" s="1"/>
  <c r="L47" i="1" s="1"/>
  <c r="I19" i="1"/>
  <c r="J19" i="1" s="1"/>
  <c r="K19" i="1" s="1"/>
  <c r="L19" i="1" s="1"/>
  <c r="I73" i="1"/>
  <c r="J73" i="1" s="1"/>
  <c r="K73" i="1" s="1"/>
  <c r="L73" i="1" s="1"/>
  <c r="I41" i="1"/>
  <c r="J41" i="1" s="1"/>
  <c r="K41" i="1" s="1"/>
  <c r="L41" i="1" s="1"/>
  <c r="I85" i="1"/>
  <c r="J85" i="1" s="1"/>
  <c r="K85" i="1" s="1"/>
  <c r="L85" i="1" s="1"/>
  <c r="I77" i="1"/>
  <c r="J77" i="1" s="1"/>
  <c r="K77" i="1" s="1"/>
  <c r="L77" i="1" s="1"/>
  <c r="I25" i="1"/>
  <c r="J25" i="1" s="1"/>
  <c r="K25" i="1" s="1"/>
  <c r="L25" i="1" s="1"/>
  <c r="I86" i="1"/>
  <c r="J86" i="1" s="1"/>
  <c r="K86" i="1" s="1"/>
  <c r="L86" i="1" s="1"/>
  <c r="I33" i="1"/>
  <c r="J33" i="1" s="1"/>
  <c r="K33" i="1" s="1"/>
  <c r="L33" i="1" s="1"/>
  <c r="I31" i="1"/>
  <c r="J31" i="1" s="1"/>
  <c r="K31" i="1" s="1"/>
  <c r="L31" i="1" s="1"/>
  <c r="I52" i="1"/>
  <c r="J52" i="1" s="1"/>
  <c r="K52" i="1" s="1"/>
  <c r="L52" i="1" s="1"/>
  <c r="I35" i="1"/>
  <c r="J35" i="1" s="1"/>
  <c r="K35" i="1" s="1"/>
  <c r="L35" i="1" s="1"/>
  <c r="I12" i="1"/>
  <c r="J12" i="1" s="1"/>
  <c r="K12" i="1" s="1"/>
  <c r="L12" i="1" s="1"/>
  <c r="I80" i="1"/>
  <c r="J80" i="1" s="1"/>
  <c r="K80" i="1" s="1"/>
  <c r="L80" i="1" s="1"/>
  <c r="I28" i="1"/>
  <c r="J28" i="1" s="1"/>
  <c r="K28" i="1" s="1"/>
  <c r="L28" i="1" s="1"/>
  <c r="I58" i="1"/>
  <c r="J58" i="1" s="1"/>
  <c r="K58" i="1" s="1"/>
  <c r="L58" i="1" s="1"/>
  <c r="I45" i="1"/>
  <c r="J45" i="1" s="1"/>
  <c r="K45" i="1" s="1"/>
  <c r="L45" i="1" s="1"/>
  <c r="I4" i="1"/>
  <c r="J4" i="1" s="1"/>
  <c r="K4" i="1" s="1"/>
  <c r="L4" i="1" s="1"/>
  <c r="I53" i="1"/>
  <c r="J53" i="1" s="1"/>
  <c r="K53" i="1" s="1"/>
  <c r="L53" i="1" s="1"/>
  <c r="I71" i="1"/>
  <c r="J71" i="1" s="1"/>
  <c r="K71" i="1" s="1"/>
  <c r="L71" i="1" s="1"/>
  <c r="I81" i="1"/>
  <c r="J81" i="1" s="1"/>
  <c r="K81" i="1" s="1"/>
  <c r="L81" i="1" s="1"/>
  <c r="I66" i="1"/>
  <c r="J66" i="1" s="1"/>
  <c r="K66" i="1" s="1"/>
  <c r="L66" i="1" s="1"/>
  <c r="I62" i="1"/>
  <c r="J62" i="1" s="1"/>
  <c r="K62" i="1" s="1"/>
  <c r="L62" i="1" s="1"/>
  <c r="I78" i="1"/>
  <c r="J78" i="1" s="1"/>
  <c r="K78" i="1" s="1"/>
  <c r="L78" i="1" s="1"/>
  <c r="I39" i="1"/>
  <c r="J39" i="1" s="1"/>
  <c r="K39" i="1" s="1"/>
  <c r="L39" i="1" s="1"/>
  <c r="I23" i="1"/>
  <c r="J23" i="1" s="1"/>
  <c r="K23" i="1" s="1"/>
  <c r="L23" i="1" s="1"/>
  <c r="I10" i="1"/>
  <c r="J10" i="1" s="1"/>
  <c r="K10" i="1" s="1"/>
  <c r="L10" i="1" s="1"/>
  <c r="I46" i="1"/>
  <c r="J46" i="1" s="1"/>
  <c r="K46" i="1" s="1"/>
  <c r="L46" i="1" s="1"/>
  <c r="I22" i="1"/>
  <c r="J22" i="1" s="1"/>
  <c r="K22" i="1" s="1"/>
  <c r="L22" i="1" s="1"/>
  <c r="I37" i="1"/>
  <c r="J37" i="1" s="1"/>
  <c r="K37" i="1" s="1"/>
  <c r="L37" i="1" s="1"/>
  <c r="I40" i="1"/>
  <c r="J40" i="1" s="1"/>
  <c r="K40" i="1" s="1"/>
  <c r="L40" i="1" s="1"/>
  <c r="I54" i="1"/>
  <c r="J54" i="1" s="1"/>
  <c r="K54" i="1" s="1"/>
  <c r="L54" i="1" s="1"/>
  <c r="I30" i="1"/>
  <c r="J30" i="1" s="1"/>
  <c r="K30" i="1" s="1"/>
  <c r="L30" i="1" s="1"/>
  <c r="I56" i="1"/>
  <c r="J56" i="1" s="1"/>
  <c r="K56" i="1" s="1"/>
  <c r="L56" i="1" s="1"/>
  <c r="I61" i="1"/>
  <c r="J61" i="1" s="1"/>
  <c r="K61" i="1" s="1"/>
  <c r="L61" i="1" s="1"/>
  <c r="I27" i="1"/>
  <c r="J27" i="1" s="1"/>
  <c r="K27" i="1" s="1"/>
  <c r="L27" i="1" s="1"/>
  <c r="I79" i="1"/>
  <c r="J79" i="1" s="1"/>
  <c r="K79" i="1" s="1"/>
  <c r="L79" i="1" s="1"/>
  <c r="I60" i="1"/>
  <c r="J60" i="1" s="1"/>
  <c r="K60" i="1" s="1"/>
  <c r="L60" i="1" s="1"/>
  <c r="I6" i="1"/>
  <c r="J6" i="1" s="1"/>
  <c r="K6" i="1" s="1"/>
  <c r="L6" i="1" s="1"/>
  <c r="I64" i="1"/>
  <c r="J64" i="1" s="1"/>
  <c r="K64" i="1" s="1"/>
  <c r="L64" i="1" s="1"/>
  <c r="I90" i="1"/>
  <c r="J90" i="1" s="1"/>
  <c r="K90" i="1" s="1"/>
  <c r="L90" i="1" s="1"/>
  <c r="I48" i="1"/>
  <c r="J48" i="1" s="1"/>
  <c r="K48" i="1" s="1"/>
  <c r="L48" i="1" s="1"/>
  <c r="I59" i="1"/>
  <c r="J59" i="1" s="1"/>
  <c r="K59" i="1" s="1"/>
  <c r="L59" i="1" s="1"/>
  <c r="I15" i="1"/>
  <c r="J15" i="1" s="1"/>
  <c r="K15" i="1" s="1"/>
  <c r="L15" i="1" s="1"/>
  <c r="I63" i="1"/>
  <c r="J63" i="1" s="1"/>
  <c r="K63" i="1" s="1"/>
  <c r="L63" i="1" s="1"/>
  <c r="I44" i="1"/>
  <c r="J44" i="1" s="1"/>
  <c r="K44" i="1" s="1"/>
  <c r="L44" i="1" s="1"/>
  <c r="I16" i="1"/>
  <c r="J16" i="1" s="1"/>
  <c r="K16" i="1" s="1"/>
  <c r="L16" i="1" s="1"/>
  <c r="I20" i="1"/>
  <c r="J20" i="1" s="1"/>
  <c r="K20" i="1" s="1"/>
  <c r="L20" i="1" s="1"/>
  <c r="I38" i="1"/>
  <c r="J38" i="1" s="1"/>
  <c r="K38" i="1" s="1"/>
  <c r="L38" i="1" s="1"/>
  <c r="I93" i="1"/>
  <c r="J93" i="1" s="1"/>
  <c r="K93" i="1" s="1"/>
  <c r="L93" i="1" s="1"/>
  <c r="I34" i="1"/>
  <c r="J34" i="1" s="1"/>
  <c r="K34" i="1" s="1"/>
  <c r="L34" i="1" s="1"/>
  <c r="I32" i="1"/>
  <c r="J32" i="1" s="1"/>
  <c r="K32" i="1" s="1"/>
  <c r="L32" i="1" s="1"/>
  <c r="I75" i="1"/>
  <c r="J75" i="1" s="1"/>
  <c r="K75" i="1" s="1"/>
  <c r="L75" i="1" s="1"/>
  <c r="I83" i="1"/>
  <c r="J83" i="1" s="1"/>
  <c r="K83" i="1" s="1"/>
  <c r="L83" i="1" s="1"/>
  <c r="I9" i="1"/>
  <c r="J9" i="1" s="1"/>
  <c r="K9" i="1" s="1"/>
  <c r="L9" i="1" s="1"/>
  <c r="I55" i="1"/>
  <c r="J55" i="1" s="1"/>
  <c r="K55" i="1" s="1"/>
  <c r="L55" i="1" s="1"/>
  <c r="I2" i="1"/>
  <c r="J2" i="1" s="1"/>
  <c r="K2" i="1" s="1"/>
  <c r="L2" i="1" s="1"/>
  <c r="H171" i="1" l="1"/>
  <c r="H175" i="1"/>
  <c r="H170" i="1"/>
  <c r="H169" i="1"/>
  <c r="H177" i="1"/>
  <c r="H176" i="1"/>
  <c r="H172" i="1"/>
  <c r="H167" i="1"/>
  <c r="Q233" i="1"/>
  <c r="R233" i="1" s="1"/>
  <c r="S233" i="1" s="1"/>
  <c r="H165" i="1"/>
  <c r="H161" i="1"/>
  <c r="H159" i="1"/>
  <c r="H155" i="1"/>
  <c r="Q175" i="1"/>
  <c r="R175" i="1" s="1"/>
  <c r="S175" i="1" s="1"/>
  <c r="Q203" i="1"/>
  <c r="R203" i="1" s="1"/>
  <c r="S203" i="1" s="1"/>
  <c r="H166" i="1"/>
  <c r="H164" i="1"/>
  <c r="Q202" i="1"/>
  <c r="R202" i="1" s="1"/>
  <c r="S202" i="1" s="1"/>
  <c r="Q179" i="1"/>
  <c r="R179" i="1" s="1"/>
  <c r="S179" i="1" s="1"/>
  <c r="Q232" i="1"/>
  <c r="R232" i="1" s="1"/>
  <c r="S232" i="1" s="1"/>
  <c r="Q177" i="1"/>
  <c r="R177" i="1" s="1"/>
  <c r="S177" i="1" s="1"/>
  <c r="Q220" i="1"/>
  <c r="R220" i="1" s="1"/>
  <c r="S220" i="1" s="1"/>
  <c r="Q236" i="1"/>
  <c r="R236" i="1" s="1"/>
  <c r="S236" i="1" s="1"/>
  <c r="Q186" i="1"/>
  <c r="R186" i="1" s="1"/>
  <c r="S186" i="1" s="1"/>
  <c r="Q188" i="1"/>
  <c r="R188" i="1" s="1"/>
  <c r="S188" i="1" s="1"/>
  <c r="Q221" i="1"/>
  <c r="R221" i="1" s="1"/>
  <c r="S221" i="1" s="1"/>
  <c r="Q210" i="1"/>
  <c r="R210" i="1" s="1"/>
  <c r="S210" i="1" s="1"/>
  <c r="Q219" i="1"/>
  <c r="R219" i="1" s="1"/>
  <c r="S219" i="1" s="1"/>
  <c r="Q208" i="1"/>
  <c r="R208" i="1" s="1"/>
  <c r="S208" i="1" s="1"/>
  <c r="Q206" i="1"/>
  <c r="R206" i="1" s="1"/>
  <c r="S206" i="1" s="1"/>
  <c r="Q198" i="1"/>
  <c r="R198" i="1" s="1"/>
  <c r="S198" i="1" s="1"/>
  <c r="Q224" i="1"/>
  <c r="R224" i="1" s="1"/>
  <c r="S224" i="1" s="1"/>
  <c r="Q218" i="1"/>
  <c r="R218" i="1" s="1"/>
  <c r="S218" i="1" s="1"/>
  <c r="Q222" i="1"/>
  <c r="R222" i="1" s="1"/>
  <c r="S222" i="1" s="1"/>
  <c r="Q191" i="1"/>
  <c r="R191" i="1" s="1"/>
  <c r="S191" i="1" s="1"/>
  <c r="Q184" i="1"/>
  <c r="R184" i="1" s="1"/>
  <c r="S184" i="1" s="1"/>
  <c r="Q230" i="1"/>
  <c r="R230" i="1" s="1"/>
  <c r="S230" i="1" s="1"/>
  <c r="Q174" i="1"/>
  <c r="R174" i="1" s="1"/>
  <c r="S174" i="1" s="1"/>
  <c r="Q181" i="1"/>
  <c r="R181" i="1" s="1"/>
  <c r="S181" i="1" s="1"/>
  <c r="Q193" i="1"/>
  <c r="R193" i="1" s="1"/>
  <c r="S193" i="1" s="1"/>
  <c r="H154" i="1"/>
  <c r="Q226" i="1"/>
  <c r="R226" i="1" s="1"/>
  <c r="S226" i="1" s="1"/>
  <c r="Q194" i="1"/>
  <c r="R194" i="1" s="1"/>
  <c r="S194" i="1" s="1"/>
  <c r="Q214" i="1"/>
  <c r="R214" i="1" s="1"/>
  <c r="S214" i="1" s="1"/>
  <c r="Q223" i="1"/>
  <c r="R223" i="1" s="1"/>
  <c r="S223" i="1" s="1"/>
  <c r="Q172" i="1"/>
  <c r="R172" i="1" s="1"/>
  <c r="S172" i="1" s="1"/>
  <c r="Q199" i="1"/>
  <c r="R199" i="1" s="1"/>
  <c r="S199" i="1" s="1"/>
  <c r="Q216" i="1"/>
  <c r="R216" i="1" s="1"/>
  <c r="S216" i="1" s="1"/>
  <c r="Q183" i="1"/>
  <c r="R183" i="1" s="1"/>
  <c r="S183" i="1" s="1"/>
  <c r="Q212" i="1"/>
  <c r="R212" i="1" s="1"/>
  <c r="S212" i="1" s="1"/>
  <c r="Q176" i="1"/>
  <c r="R176" i="1" s="1"/>
  <c r="S176" i="1" s="1"/>
  <c r="Q231" i="1"/>
  <c r="R231" i="1" s="1"/>
  <c r="S231" i="1" s="1"/>
  <c r="Q215" i="1"/>
  <c r="R215" i="1" s="1"/>
  <c r="S215" i="1" s="1"/>
  <c r="Q213" i="1"/>
  <c r="R213" i="1" s="1"/>
  <c r="S213" i="1" s="1"/>
  <c r="Q211" i="1"/>
  <c r="R211" i="1" s="1"/>
  <c r="S211" i="1" s="1"/>
  <c r="Q207" i="1"/>
  <c r="R207" i="1" s="1"/>
  <c r="S207" i="1" s="1"/>
  <c r="Q205" i="1"/>
  <c r="R205" i="1" s="1"/>
  <c r="S205" i="1" s="1"/>
  <c r="Q227" i="1"/>
  <c r="R227" i="1" s="1"/>
  <c r="S227" i="1" s="1"/>
  <c r="Q195" i="1"/>
  <c r="R195" i="1" s="1"/>
  <c r="S195" i="1" s="1"/>
  <c r="Q217" i="1"/>
  <c r="R217" i="1" s="1"/>
  <c r="S217" i="1" s="1"/>
  <c r="Q201" i="1"/>
  <c r="R201" i="1" s="1"/>
  <c r="S201" i="1" s="1"/>
  <c r="Q190" i="1"/>
  <c r="R190" i="1" s="1"/>
  <c r="S190" i="1" s="1"/>
  <c r="Q235" i="1"/>
  <c r="R235" i="1" s="1"/>
  <c r="S235" i="1" s="1"/>
  <c r="Q197" i="1"/>
  <c r="R197" i="1" s="1"/>
  <c r="S197" i="1" s="1"/>
  <c r="Q209" i="1"/>
  <c r="R209" i="1" s="1"/>
  <c r="S209" i="1" s="1"/>
  <c r="Q192" i="1"/>
  <c r="R192" i="1" s="1"/>
  <c r="S192" i="1" s="1"/>
  <c r="Q228" i="1"/>
  <c r="R228" i="1" s="1"/>
  <c r="S228" i="1" s="1"/>
  <c r="Q225" i="1"/>
  <c r="R225" i="1" s="1"/>
  <c r="S225" i="1" s="1"/>
  <c r="Q187" i="1"/>
  <c r="R187" i="1" s="1"/>
  <c r="S187" i="1" s="1"/>
  <c r="Q189" i="1"/>
  <c r="R189" i="1" s="1"/>
  <c r="S189" i="1" s="1"/>
  <c r="Q204" i="1"/>
  <c r="R204" i="1" s="1"/>
  <c r="S204" i="1" s="1"/>
  <c r="Q180" i="1"/>
  <c r="R180" i="1" s="1"/>
  <c r="S180" i="1" s="1"/>
  <c r="Q173" i="1"/>
  <c r="R173" i="1" s="1"/>
  <c r="S173" i="1" s="1"/>
  <c r="Q178" i="1"/>
  <c r="R178" i="1" s="1"/>
  <c r="S178" i="1" s="1"/>
  <c r="Q200" i="1"/>
  <c r="R200" i="1" s="1"/>
  <c r="S200" i="1" s="1"/>
  <c r="Q185" i="1"/>
  <c r="R185" i="1" s="1"/>
  <c r="S185" i="1" s="1"/>
  <c r="Q182" i="1"/>
  <c r="R182" i="1" s="1"/>
  <c r="S182" i="1" s="1"/>
  <c r="Q234" i="1"/>
  <c r="R234" i="1" s="1"/>
  <c r="S234" i="1" s="1"/>
  <c r="Q196" i="1"/>
  <c r="R196" i="1" s="1"/>
  <c r="S196" i="1" s="1"/>
  <c r="Q229" i="1"/>
  <c r="R229" i="1" s="1"/>
  <c r="S229" i="1" s="1"/>
  <c r="M115" i="1"/>
  <c r="N115" i="1" s="1"/>
  <c r="O115" i="1" s="1"/>
  <c r="P115" i="1" s="1"/>
  <c r="M113" i="1"/>
  <c r="N113" i="1" s="1"/>
  <c r="O113" i="1" s="1"/>
  <c r="P113" i="1" s="1"/>
  <c r="M116" i="1"/>
  <c r="N116" i="1" s="1"/>
  <c r="O116" i="1" s="1"/>
  <c r="P116" i="1" s="1"/>
  <c r="M109" i="1"/>
  <c r="N109" i="1" s="1"/>
  <c r="O109" i="1" s="1"/>
  <c r="P109" i="1" s="1"/>
  <c r="M111" i="1"/>
  <c r="N111" i="1" s="1"/>
  <c r="O111" i="1" s="1"/>
  <c r="M106" i="1"/>
  <c r="N106" i="1" s="1"/>
  <c r="O106" i="1" s="1"/>
  <c r="M101" i="1"/>
  <c r="N101" i="1" s="1"/>
  <c r="O101" i="1" s="1"/>
  <c r="P101" i="1" s="1"/>
  <c r="M112" i="1"/>
  <c r="N112" i="1" s="1"/>
  <c r="O112" i="1" s="1"/>
  <c r="P112" i="1" s="1"/>
  <c r="M107" i="1"/>
  <c r="N107" i="1" s="1"/>
  <c r="O107" i="1" s="1"/>
  <c r="P107" i="1" s="1"/>
  <c r="M110" i="1"/>
  <c r="N110" i="1" s="1"/>
  <c r="O110" i="1" s="1"/>
  <c r="H121" i="1" s="1"/>
  <c r="M114" i="1"/>
  <c r="N114" i="1" s="1"/>
  <c r="O114" i="1" s="1"/>
  <c r="P114" i="1" s="1"/>
  <c r="M105" i="1"/>
  <c r="N105" i="1" s="1"/>
  <c r="O105" i="1" s="1"/>
  <c r="P105" i="1" s="1"/>
  <c r="M108" i="1"/>
  <c r="N108" i="1" s="1"/>
  <c r="O108" i="1" s="1"/>
  <c r="H124" i="1"/>
  <c r="P124" i="1"/>
  <c r="H128" i="1"/>
  <c r="P128" i="1"/>
  <c r="P121" i="1"/>
  <c r="H141" i="1"/>
  <c r="P141" i="1"/>
  <c r="P117" i="1"/>
  <c r="P122" i="1"/>
  <c r="P139" i="1"/>
  <c r="H139" i="1"/>
  <c r="H147" i="1"/>
  <c r="P147" i="1"/>
  <c r="H142" i="1"/>
  <c r="P142" i="1"/>
  <c r="P126" i="1"/>
  <c r="H127" i="1"/>
  <c r="P127" i="1"/>
  <c r="H129" i="1"/>
  <c r="P129" i="1"/>
  <c r="H140" i="1"/>
  <c r="P140" i="1"/>
  <c r="H131" i="1"/>
  <c r="P131" i="1"/>
  <c r="H136" i="1"/>
  <c r="P136" i="1"/>
  <c r="H134" i="1"/>
  <c r="P134" i="1"/>
  <c r="P119" i="1"/>
  <c r="H130" i="1"/>
  <c r="P130" i="1"/>
  <c r="P160" i="1"/>
  <c r="H160" i="1"/>
  <c r="P151" i="1"/>
  <c r="H151" i="1"/>
  <c r="P163" i="1"/>
  <c r="H163" i="1"/>
  <c r="H152" i="1"/>
  <c r="P152" i="1"/>
  <c r="P158" i="1"/>
  <c r="H158" i="1"/>
  <c r="P153" i="1"/>
  <c r="H153" i="1"/>
  <c r="P146" i="1"/>
  <c r="H146" i="1"/>
  <c r="H145" i="1"/>
  <c r="P145" i="1"/>
  <c r="H137" i="1"/>
  <c r="P137" i="1"/>
  <c r="P108" i="1"/>
  <c r="P150" i="1"/>
  <c r="H150" i="1"/>
  <c r="P125" i="1"/>
  <c r="H125" i="1"/>
  <c r="H144" i="1"/>
  <c r="P144" i="1"/>
  <c r="P149" i="1"/>
  <c r="H149" i="1"/>
  <c r="P148" i="1"/>
  <c r="H148" i="1"/>
  <c r="P156" i="1"/>
  <c r="H156" i="1"/>
  <c r="H138" i="1"/>
  <c r="P138" i="1"/>
  <c r="P143" i="1"/>
  <c r="H143" i="1"/>
  <c r="H132" i="1"/>
  <c r="P132" i="1"/>
  <c r="P157" i="1"/>
  <c r="H157" i="1"/>
  <c r="H123" i="1"/>
  <c r="P123" i="1"/>
  <c r="H133" i="1"/>
  <c r="P133" i="1"/>
  <c r="P120" i="1"/>
  <c r="P118" i="1"/>
  <c r="P111" i="1"/>
  <c r="P135" i="1"/>
  <c r="H135" i="1"/>
  <c r="H162" i="1"/>
  <c r="P162" i="1"/>
  <c r="M93" i="1"/>
  <c r="N93" i="1" s="1"/>
  <c r="O93" i="1" s="1"/>
  <c r="M86" i="1"/>
  <c r="N86" i="1" s="1"/>
  <c r="O86" i="1" s="1"/>
  <c r="M82" i="1"/>
  <c r="N82" i="1" s="1"/>
  <c r="O82" i="1" s="1"/>
  <c r="M97" i="1"/>
  <c r="N97" i="1" s="1"/>
  <c r="O97" i="1" s="1"/>
  <c r="M84" i="1"/>
  <c r="N84" i="1" s="1"/>
  <c r="O84" i="1" s="1"/>
  <c r="M91" i="1"/>
  <c r="N91" i="1" s="1"/>
  <c r="O91" i="1" s="1"/>
  <c r="M99" i="1"/>
  <c r="N99" i="1" s="1"/>
  <c r="O99" i="1" s="1"/>
  <c r="M92" i="1"/>
  <c r="N92" i="1" s="1"/>
  <c r="O92" i="1" s="1"/>
  <c r="M85" i="1"/>
  <c r="N85" i="1" s="1"/>
  <c r="O85" i="1" s="1"/>
  <c r="M96" i="1"/>
  <c r="N96" i="1" s="1"/>
  <c r="O96" i="1" s="1"/>
  <c r="M98" i="1"/>
  <c r="N98" i="1" s="1"/>
  <c r="O98" i="1" s="1"/>
  <c r="M83" i="1"/>
  <c r="N83" i="1" s="1"/>
  <c r="O83" i="1" s="1"/>
  <c r="M94" i="1"/>
  <c r="N94" i="1" s="1"/>
  <c r="O94" i="1" s="1"/>
  <c r="M95" i="1"/>
  <c r="N95" i="1" s="1"/>
  <c r="O95" i="1" s="1"/>
  <c r="M87" i="1"/>
  <c r="N87" i="1" s="1"/>
  <c r="O87" i="1" s="1"/>
  <c r="M88" i="1"/>
  <c r="N88" i="1" s="1"/>
  <c r="O88" i="1" s="1"/>
  <c r="M103" i="1"/>
  <c r="N103" i="1" s="1"/>
  <c r="O103" i="1" s="1"/>
  <c r="M67" i="1"/>
  <c r="N67" i="1" s="1"/>
  <c r="O67" i="1" s="1"/>
  <c r="M64" i="1"/>
  <c r="N64" i="1" s="1"/>
  <c r="O64" i="1" s="1"/>
  <c r="M71" i="1"/>
  <c r="N71" i="1" s="1"/>
  <c r="O71" i="1" s="1"/>
  <c r="M61" i="1"/>
  <c r="N61" i="1" s="1"/>
  <c r="O61" i="1" s="1"/>
  <c r="M66" i="1"/>
  <c r="N66" i="1" s="1"/>
  <c r="O66" i="1" s="1"/>
  <c r="M65" i="1"/>
  <c r="N65" i="1" s="1"/>
  <c r="O65" i="1" s="1"/>
  <c r="M3" i="1"/>
  <c r="N3" i="1" s="1"/>
  <c r="O3" i="1" s="1"/>
  <c r="M2" i="1"/>
  <c r="N2" i="1" s="1"/>
  <c r="O2" i="1" s="1"/>
  <c r="M4" i="1"/>
  <c r="N4" i="1" s="1"/>
  <c r="O4" i="1" s="1"/>
  <c r="M5" i="1"/>
  <c r="N5" i="1" s="1"/>
  <c r="O5" i="1" s="1"/>
  <c r="M9" i="1"/>
  <c r="N9" i="1" s="1"/>
  <c r="O9" i="1" s="1"/>
  <c r="M8" i="1"/>
  <c r="N8" i="1" s="1"/>
  <c r="O8" i="1" s="1"/>
  <c r="M102" i="1"/>
  <c r="N102" i="1" s="1"/>
  <c r="O102" i="1" s="1"/>
  <c r="M100" i="1"/>
  <c r="N100" i="1" s="1"/>
  <c r="O100" i="1" s="1"/>
  <c r="M104" i="1"/>
  <c r="N104" i="1" s="1"/>
  <c r="O104" i="1" s="1"/>
  <c r="M18" i="1"/>
  <c r="N18" i="1" s="1"/>
  <c r="O18" i="1" s="1"/>
  <c r="M15" i="1"/>
  <c r="N15" i="1" s="1"/>
  <c r="O15" i="1" s="1"/>
  <c r="M17" i="1"/>
  <c r="N17" i="1" s="1"/>
  <c r="O17" i="1" s="1"/>
  <c r="M14" i="1"/>
  <c r="N14" i="1" s="1"/>
  <c r="O14" i="1" s="1"/>
  <c r="M20" i="1"/>
  <c r="N20" i="1" s="1"/>
  <c r="O20" i="1" s="1"/>
  <c r="M19" i="1"/>
  <c r="N19" i="1" s="1"/>
  <c r="O19" i="1" s="1"/>
  <c r="M69" i="1"/>
  <c r="N69" i="1" s="1"/>
  <c r="O69" i="1" s="1"/>
  <c r="M63" i="1"/>
  <c r="N63" i="1" s="1"/>
  <c r="O63" i="1" s="1"/>
  <c r="M68" i="1"/>
  <c r="N68" i="1" s="1"/>
  <c r="O68" i="1" s="1"/>
  <c r="M72" i="1"/>
  <c r="N72" i="1" s="1"/>
  <c r="O72" i="1" s="1"/>
  <c r="M70" i="1"/>
  <c r="N70" i="1" s="1"/>
  <c r="O70" i="1" s="1"/>
  <c r="M60" i="1"/>
  <c r="N60" i="1" s="1"/>
  <c r="O60" i="1" s="1"/>
  <c r="M59" i="1"/>
  <c r="N59" i="1" s="1"/>
  <c r="O59" i="1" s="1"/>
  <c r="M52" i="1"/>
  <c r="N52" i="1" s="1"/>
  <c r="O52" i="1" s="1"/>
  <c r="M57" i="1"/>
  <c r="N57" i="1" s="1"/>
  <c r="O57" i="1" s="1"/>
  <c r="M55" i="1"/>
  <c r="N55" i="1" s="1"/>
  <c r="O55" i="1" s="1"/>
  <c r="M58" i="1"/>
  <c r="N58" i="1" s="1"/>
  <c r="O58" i="1" s="1"/>
  <c r="M53" i="1"/>
  <c r="N53" i="1" s="1"/>
  <c r="O53" i="1" s="1"/>
  <c r="M56" i="1"/>
  <c r="N56" i="1" s="1"/>
  <c r="O56" i="1" s="1"/>
  <c r="M62" i="1"/>
  <c r="N62" i="1" s="1"/>
  <c r="O62" i="1" s="1"/>
  <c r="M74" i="1"/>
  <c r="N74" i="1" s="1"/>
  <c r="O74" i="1" s="1"/>
  <c r="M73" i="1"/>
  <c r="N73" i="1" s="1"/>
  <c r="O73" i="1" s="1"/>
  <c r="M76" i="1"/>
  <c r="N76" i="1" s="1"/>
  <c r="O76" i="1" s="1"/>
  <c r="M75" i="1"/>
  <c r="N75" i="1" s="1"/>
  <c r="O75" i="1" s="1"/>
  <c r="M78" i="1"/>
  <c r="N78" i="1" s="1"/>
  <c r="O78" i="1" s="1"/>
  <c r="M77" i="1"/>
  <c r="N77" i="1" s="1"/>
  <c r="O77" i="1" s="1"/>
  <c r="M49" i="1"/>
  <c r="N49" i="1" s="1"/>
  <c r="O49" i="1" s="1"/>
  <c r="M43" i="1"/>
  <c r="N43" i="1" s="1"/>
  <c r="O43" i="1" s="1"/>
  <c r="M54" i="1"/>
  <c r="N54" i="1" s="1"/>
  <c r="O54" i="1" s="1"/>
  <c r="M48" i="1"/>
  <c r="N48" i="1" s="1"/>
  <c r="O48" i="1" s="1"/>
  <c r="M50" i="1"/>
  <c r="N50" i="1" s="1"/>
  <c r="O50" i="1" s="1"/>
  <c r="M40" i="1"/>
  <c r="N40" i="1" s="1"/>
  <c r="O40" i="1" s="1"/>
  <c r="M34" i="1"/>
  <c r="N34" i="1" s="1"/>
  <c r="O34" i="1" s="1"/>
  <c r="M47" i="1"/>
  <c r="N47" i="1" s="1"/>
  <c r="O47" i="1" s="1"/>
  <c r="M51" i="1"/>
  <c r="N51" i="1" s="1"/>
  <c r="O51" i="1" s="1"/>
  <c r="M90" i="1"/>
  <c r="N90" i="1" s="1"/>
  <c r="O90" i="1" s="1"/>
  <c r="M80" i="1"/>
  <c r="N80" i="1" s="1"/>
  <c r="O80" i="1" s="1"/>
  <c r="M89" i="1"/>
  <c r="N89" i="1" s="1"/>
  <c r="O89" i="1" s="1"/>
  <c r="M79" i="1"/>
  <c r="N79" i="1" s="1"/>
  <c r="O79" i="1" s="1"/>
  <c r="M81" i="1"/>
  <c r="N81" i="1" s="1"/>
  <c r="O81" i="1" s="1"/>
  <c r="M12" i="1"/>
  <c r="N12" i="1" s="1"/>
  <c r="O12" i="1" s="1"/>
  <c r="M7" i="1"/>
  <c r="N7" i="1" s="1"/>
  <c r="O7" i="1" s="1"/>
  <c r="M10" i="1"/>
  <c r="N10" i="1" s="1"/>
  <c r="O10" i="1" s="1"/>
  <c r="M16" i="1"/>
  <c r="N16" i="1" s="1"/>
  <c r="O16" i="1" s="1"/>
  <c r="M13" i="1"/>
  <c r="N13" i="1" s="1"/>
  <c r="O13" i="1" s="1"/>
  <c r="M6" i="1"/>
  <c r="N6" i="1" s="1"/>
  <c r="O6" i="1" s="1"/>
  <c r="M11" i="1"/>
  <c r="N11" i="1" s="1"/>
  <c r="O11" i="1" s="1"/>
  <c r="M41" i="1"/>
  <c r="N41" i="1" s="1"/>
  <c r="O41" i="1" s="1"/>
  <c r="M42" i="1"/>
  <c r="N42" i="1" s="1"/>
  <c r="O42" i="1" s="1"/>
  <c r="M33" i="1"/>
  <c r="N33" i="1" s="1"/>
  <c r="O33" i="1" s="1"/>
  <c r="M45" i="1"/>
  <c r="N45" i="1" s="1"/>
  <c r="O45" i="1" s="1"/>
  <c r="M37" i="1"/>
  <c r="N37" i="1" s="1"/>
  <c r="O37" i="1" s="1"/>
  <c r="M38" i="1"/>
  <c r="N38" i="1" s="1"/>
  <c r="O38" i="1" s="1"/>
  <c r="M46" i="1"/>
  <c r="N46" i="1" s="1"/>
  <c r="O46" i="1" s="1"/>
  <c r="M44" i="1"/>
  <c r="N44" i="1" s="1"/>
  <c r="O44" i="1" s="1"/>
  <c r="M32" i="1"/>
  <c r="N32" i="1" s="1"/>
  <c r="O32" i="1" s="1"/>
  <c r="M21" i="1"/>
  <c r="N21" i="1" s="1"/>
  <c r="O21" i="1" s="1"/>
  <c r="M24" i="1"/>
  <c r="N24" i="1" s="1"/>
  <c r="O24" i="1" s="1"/>
  <c r="M22" i="1"/>
  <c r="N22" i="1" s="1"/>
  <c r="O22" i="1" s="1"/>
  <c r="M31" i="1"/>
  <c r="N31" i="1" s="1"/>
  <c r="O31" i="1" s="1"/>
  <c r="M36" i="1"/>
  <c r="N36" i="1" s="1"/>
  <c r="O36" i="1" s="1"/>
  <c r="M39" i="1"/>
  <c r="N39" i="1" s="1"/>
  <c r="O39" i="1" s="1"/>
  <c r="M28" i="1"/>
  <c r="N28" i="1" s="1"/>
  <c r="O28" i="1" s="1"/>
  <c r="M35" i="1"/>
  <c r="N35" i="1" s="1"/>
  <c r="O35" i="1" s="1"/>
  <c r="M29" i="1"/>
  <c r="N29" i="1" s="1"/>
  <c r="O29" i="1" s="1"/>
  <c r="M23" i="1"/>
  <c r="N23" i="1" s="1"/>
  <c r="O23" i="1" s="1"/>
  <c r="M25" i="1"/>
  <c r="N25" i="1" s="1"/>
  <c r="O25" i="1" s="1"/>
  <c r="M30" i="1"/>
  <c r="N30" i="1" s="1"/>
  <c r="O30" i="1" s="1"/>
  <c r="M27" i="1"/>
  <c r="N27" i="1" s="1"/>
  <c r="O27" i="1" s="1"/>
  <c r="M26" i="1"/>
  <c r="N26" i="1" s="1"/>
  <c r="O26" i="1" s="1"/>
  <c r="H118" i="1" l="1"/>
  <c r="Q167" i="1"/>
  <c r="R167" i="1" s="1"/>
  <c r="S167" i="1" s="1"/>
  <c r="Q168" i="1"/>
  <c r="R168" i="1" s="1"/>
  <c r="S168" i="1" s="1"/>
  <c r="Q169" i="1"/>
  <c r="R169" i="1" s="1"/>
  <c r="S169" i="1" s="1"/>
  <c r="Q171" i="1"/>
  <c r="R171" i="1" s="1"/>
  <c r="S171" i="1" s="1"/>
  <c r="Q170" i="1"/>
  <c r="R170" i="1" s="1"/>
  <c r="S170" i="1" s="1"/>
  <c r="H120" i="1"/>
  <c r="H122" i="1"/>
  <c r="H119" i="1"/>
  <c r="H126" i="1"/>
  <c r="Q165" i="1"/>
  <c r="R165" i="1" s="1"/>
  <c r="S165" i="1" s="1"/>
  <c r="Q159" i="1"/>
  <c r="R159" i="1" s="1"/>
  <c r="S159" i="1" s="1"/>
  <c r="Q161" i="1"/>
  <c r="R161" i="1" s="1"/>
  <c r="S161" i="1" s="1"/>
  <c r="Q166" i="1"/>
  <c r="R166" i="1" s="1"/>
  <c r="S166" i="1" s="1"/>
  <c r="Q154" i="1"/>
  <c r="R154" i="1" s="1"/>
  <c r="S154" i="1" s="1"/>
  <c r="Q155" i="1"/>
  <c r="R155" i="1" s="1"/>
  <c r="S155" i="1" s="1"/>
  <c r="Q164" i="1"/>
  <c r="R164" i="1" s="1"/>
  <c r="S164" i="1" s="1"/>
  <c r="H109" i="1"/>
  <c r="P110" i="1"/>
  <c r="Q118" i="1" s="1"/>
  <c r="R118" i="1" s="1"/>
  <c r="S118" i="1" s="1"/>
  <c r="H116" i="1"/>
  <c r="H113" i="1"/>
  <c r="P106" i="1"/>
  <c r="H115" i="1"/>
  <c r="H117" i="1"/>
  <c r="H107" i="1"/>
  <c r="H110" i="1"/>
  <c r="H112" i="1"/>
  <c r="H106" i="1"/>
  <c r="Q137" i="1"/>
  <c r="R137" i="1" s="1"/>
  <c r="S137" i="1" s="1"/>
  <c r="Q119" i="1"/>
  <c r="R119" i="1" s="1"/>
  <c r="S119" i="1" s="1"/>
  <c r="Q134" i="1"/>
  <c r="R134" i="1" s="1"/>
  <c r="S134" i="1" s="1"/>
  <c r="Q131" i="1"/>
  <c r="R131" i="1" s="1"/>
  <c r="S131" i="1" s="1"/>
  <c r="Q127" i="1"/>
  <c r="R127" i="1" s="1"/>
  <c r="S127" i="1" s="1"/>
  <c r="Q148" i="1"/>
  <c r="R148" i="1" s="1"/>
  <c r="S148" i="1" s="1"/>
  <c r="H108" i="1"/>
  <c r="Q151" i="1"/>
  <c r="R151" i="1" s="1"/>
  <c r="S151" i="1" s="1"/>
  <c r="Q139" i="1"/>
  <c r="R139" i="1" s="1"/>
  <c r="S139" i="1" s="1"/>
  <c r="Q145" i="1"/>
  <c r="R145" i="1" s="1"/>
  <c r="S145" i="1" s="1"/>
  <c r="Q126" i="1"/>
  <c r="R126" i="1" s="1"/>
  <c r="S126" i="1" s="1"/>
  <c r="Q142" i="1"/>
  <c r="R142" i="1" s="1"/>
  <c r="S142" i="1" s="1"/>
  <c r="Q141" i="1"/>
  <c r="R141" i="1" s="1"/>
  <c r="S141" i="1" s="1"/>
  <c r="Q124" i="1"/>
  <c r="R124" i="1" s="1"/>
  <c r="S124" i="1" s="1"/>
  <c r="Q135" i="1"/>
  <c r="R135" i="1" s="1"/>
  <c r="S135" i="1" s="1"/>
  <c r="Q162" i="1"/>
  <c r="R162" i="1" s="1"/>
  <c r="S162" i="1" s="1"/>
  <c r="H111" i="1"/>
  <c r="Q143" i="1"/>
  <c r="R143" i="1" s="1"/>
  <c r="S143" i="1" s="1"/>
  <c r="Q125" i="1"/>
  <c r="R125" i="1" s="1"/>
  <c r="S125" i="1" s="1"/>
  <c r="Q146" i="1"/>
  <c r="R146" i="1" s="1"/>
  <c r="S146" i="1" s="1"/>
  <c r="Q158" i="1"/>
  <c r="R158" i="1" s="1"/>
  <c r="S158" i="1" s="1"/>
  <c r="Q123" i="1"/>
  <c r="R123" i="1" s="1"/>
  <c r="S123" i="1" s="1"/>
  <c r="Q132" i="1"/>
  <c r="R132" i="1" s="1"/>
  <c r="S132" i="1" s="1"/>
  <c r="Q138" i="1"/>
  <c r="R138" i="1" s="1"/>
  <c r="S138" i="1" s="1"/>
  <c r="Q152" i="1"/>
  <c r="R152" i="1" s="1"/>
  <c r="S152" i="1" s="1"/>
  <c r="Q136" i="1"/>
  <c r="R136" i="1" s="1"/>
  <c r="S136" i="1" s="1"/>
  <c r="Q140" i="1"/>
  <c r="R140" i="1" s="1"/>
  <c r="S140" i="1" s="1"/>
  <c r="Q147" i="1"/>
  <c r="R147" i="1" s="1"/>
  <c r="S147" i="1" s="1"/>
  <c r="Q117" i="1"/>
  <c r="R117" i="1" s="1"/>
  <c r="S117" i="1" s="1"/>
  <c r="Q133" i="1"/>
  <c r="R133" i="1" s="1"/>
  <c r="S133" i="1" s="1"/>
  <c r="Q157" i="1"/>
  <c r="R157" i="1" s="1"/>
  <c r="S157" i="1" s="1"/>
  <c r="H105" i="1"/>
  <c r="Q163" i="1"/>
  <c r="R163" i="1" s="1"/>
  <c r="S163" i="1" s="1"/>
  <c r="Q160" i="1"/>
  <c r="R160" i="1" s="1"/>
  <c r="S160" i="1" s="1"/>
  <c r="H101" i="1"/>
  <c r="H114" i="1"/>
  <c r="Q144" i="1"/>
  <c r="R144" i="1" s="1"/>
  <c r="S144" i="1" s="1"/>
  <c r="Q130" i="1"/>
  <c r="R130" i="1" s="1"/>
  <c r="S130" i="1" s="1"/>
  <c r="Q129" i="1"/>
  <c r="R129" i="1" s="1"/>
  <c r="S129" i="1" s="1"/>
  <c r="Q128" i="1"/>
  <c r="R128" i="1" s="1"/>
  <c r="S128" i="1" s="1"/>
  <c r="Q120" i="1"/>
  <c r="R120" i="1" s="1"/>
  <c r="S120" i="1" s="1"/>
  <c r="Q156" i="1"/>
  <c r="R156" i="1" s="1"/>
  <c r="S156" i="1" s="1"/>
  <c r="Q149" i="1"/>
  <c r="R149" i="1" s="1"/>
  <c r="S149" i="1" s="1"/>
  <c r="Q150" i="1"/>
  <c r="R150" i="1" s="1"/>
  <c r="S150" i="1" s="1"/>
  <c r="Q153" i="1"/>
  <c r="R153" i="1" s="1"/>
  <c r="S153" i="1" s="1"/>
  <c r="H46" i="1"/>
  <c r="P46" i="1"/>
  <c r="P16" i="1"/>
  <c r="H16" i="1"/>
  <c r="H79" i="1"/>
  <c r="P79" i="1"/>
  <c r="H50" i="1"/>
  <c r="P50" i="1"/>
  <c r="P58" i="1"/>
  <c r="H58" i="1"/>
  <c r="P17" i="1"/>
  <c r="H17" i="1"/>
  <c r="P71" i="1"/>
  <c r="H71" i="1"/>
  <c r="H83" i="1"/>
  <c r="P83" i="1"/>
  <c r="H97" i="1"/>
  <c r="P97" i="1"/>
  <c r="P22" i="1"/>
  <c r="H22" i="1"/>
  <c r="P29" i="1"/>
  <c r="H29" i="1"/>
  <c r="H21" i="1"/>
  <c r="P21" i="1"/>
  <c r="H35" i="1"/>
  <c r="P35" i="1"/>
  <c r="H10" i="1"/>
  <c r="P10" i="1"/>
  <c r="P89" i="1"/>
  <c r="H89" i="1"/>
  <c r="P48" i="1"/>
  <c r="H48" i="1"/>
  <c r="H76" i="1"/>
  <c r="P76" i="1"/>
  <c r="H55" i="1"/>
  <c r="P55" i="1"/>
  <c r="P63" i="1"/>
  <c r="H63" i="1"/>
  <c r="H15" i="1"/>
  <c r="P15" i="1"/>
  <c r="H2" i="1"/>
  <c r="P2" i="1"/>
  <c r="P64" i="1"/>
  <c r="H64" i="1"/>
  <c r="P98" i="1"/>
  <c r="H98" i="1"/>
  <c r="H82" i="1"/>
  <c r="P82" i="1"/>
  <c r="H73" i="1"/>
  <c r="P73" i="1"/>
  <c r="H57" i="1"/>
  <c r="P57" i="1"/>
  <c r="H69" i="1"/>
  <c r="P69" i="1"/>
  <c r="P18" i="1"/>
  <c r="H18" i="1"/>
  <c r="H3" i="1"/>
  <c r="P3" i="1"/>
  <c r="H67" i="1"/>
  <c r="P67" i="1"/>
  <c r="H96" i="1"/>
  <c r="P96" i="1"/>
  <c r="P86" i="1"/>
  <c r="H86" i="1"/>
  <c r="P80" i="1"/>
  <c r="H80" i="1"/>
  <c r="H27" i="1"/>
  <c r="P27" i="1"/>
  <c r="P39" i="1"/>
  <c r="H39" i="1"/>
  <c r="H37" i="1"/>
  <c r="P37" i="1"/>
  <c r="H90" i="1"/>
  <c r="P90" i="1"/>
  <c r="H43" i="1"/>
  <c r="P43" i="1"/>
  <c r="H74" i="1"/>
  <c r="P74" i="1"/>
  <c r="P52" i="1"/>
  <c r="H52" i="1"/>
  <c r="H103" i="1"/>
  <c r="P103" i="1"/>
  <c r="P85" i="1"/>
  <c r="H85" i="1"/>
  <c r="H38" i="1"/>
  <c r="P38" i="1"/>
  <c r="P36" i="1"/>
  <c r="H36" i="1"/>
  <c r="P45" i="1"/>
  <c r="H45" i="1"/>
  <c r="H7" i="1"/>
  <c r="P7" i="1"/>
  <c r="H51" i="1"/>
  <c r="P51" i="1"/>
  <c r="P49" i="1"/>
  <c r="H49" i="1"/>
  <c r="P62" i="1"/>
  <c r="H62" i="1"/>
  <c r="H59" i="1"/>
  <c r="P59" i="1"/>
  <c r="H19" i="1"/>
  <c r="P19" i="1"/>
  <c r="H8" i="1"/>
  <c r="P8" i="1"/>
  <c r="H88" i="1"/>
  <c r="P88" i="1"/>
  <c r="P92" i="1"/>
  <c r="H92" i="1"/>
  <c r="H93" i="1"/>
  <c r="P93" i="1"/>
  <c r="H26" i="1"/>
  <c r="P26" i="1"/>
  <c r="P54" i="1"/>
  <c r="H54" i="1"/>
  <c r="P30" i="1"/>
  <c r="H30" i="1"/>
  <c r="P31" i="1"/>
  <c r="H31" i="1"/>
  <c r="P33" i="1"/>
  <c r="H33" i="1"/>
  <c r="H11" i="1"/>
  <c r="P11" i="1"/>
  <c r="P12" i="1"/>
  <c r="H12" i="1"/>
  <c r="P47" i="1"/>
  <c r="H47" i="1"/>
  <c r="H77" i="1"/>
  <c r="P77" i="1"/>
  <c r="H60" i="1"/>
  <c r="P60" i="1"/>
  <c r="H70" i="1"/>
  <c r="P70" i="1"/>
  <c r="H20" i="1"/>
  <c r="P20" i="1"/>
  <c r="P104" i="1"/>
  <c r="H104" i="1"/>
  <c r="H9" i="1"/>
  <c r="P9" i="1"/>
  <c r="P65" i="1"/>
  <c r="H65" i="1"/>
  <c r="H87" i="1"/>
  <c r="P87" i="1"/>
  <c r="P99" i="1"/>
  <c r="H99" i="1"/>
  <c r="P32" i="1"/>
  <c r="H32" i="1"/>
  <c r="H42" i="1"/>
  <c r="P42" i="1"/>
  <c r="P6" i="1"/>
  <c r="H6" i="1"/>
  <c r="H34" i="1"/>
  <c r="P34" i="1"/>
  <c r="P78" i="1"/>
  <c r="H78" i="1"/>
  <c r="P56" i="1"/>
  <c r="H56" i="1"/>
  <c r="P72" i="1"/>
  <c r="H72" i="1"/>
  <c r="H14" i="1"/>
  <c r="P14" i="1"/>
  <c r="P100" i="1"/>
  <c r="H100" i="1"/>
  <c r="H5" i="1"/>
  <c r="P5" i="1"/>
  <c r="H66" i="1"/>
  <c r="P66" i="1"/>
  <c r="H95" i="1"/>
  <c r="P95" i="1"/>
  <c r="H91" i="1"/>
  <c r="P91" i="1"/>
  <c r="H28" i="1"/>
  <c r="P28" i="1"/>
  <c r="H25" i="1"/>
  <c r="P25" i="1"/>
  <c r="H23" i="1"/>
  <c r="P23" i="1"/>
  <c r="H24" i="1"/>
  <c r="P24" i="1"/>
  <c r="H44" i="1"/>
  <c r="P44" i="1"/>
  <c r="H41" i="1"/>
  <c r="P41" i="1"/>
  <c r="P13" i="1"/>
  <c r="H13" i="1"/>
  <c r="H81" i="1"/>
  <c r="P81" i="1"/>
  <c r="H40" i="1"/>
  <c r="P40" i="1"/>
  <c r="P75" i="1"/>
  <c r="H75" i="1"/>
  <c r="P53" i="1"/>
  <c r="H53" i="1"/>
  <c r="H68" i="1"/>
  <c r="P68" i="1"/>
  <c r="P102" i="1"/>
  <c r="H102" i="1"/>
  <c r="P4" i="1"/>
  <c r="H4" i="1"/>
  <c r="H61" i="1"/>
  <c r="P61" i="1"/>
  <c r="P94" i="1"/>
  <c r="H94" i="1"/>
  <c r="P84" i="1"/>
  <c r="H84" i="1"/>
  <c r="Q115" i="1" l="1"/>
  <c r="R115" i="1" s="1"/>
  <c r="S115" i="1" s="1"/>
  <c r="Q121" i="1"/>
  <c r="R121" i="1" s="1"/>
  <c r="S121" i="1" s="1"/>
  <c r="Q122" i="1"/>
  <c r="R122" i="1" s="1"/>
  <c r="S122" i="1" s="1"/>
  <c r="Q113" i="1"/>
  <c r="R113" i="1" s="1"/>
  <c r="S113" i="1" s="1"/>
  <c r="Q109" i="1"/>
  <c r="R109" i="1" s="1"/>
  <c r="S109" i="1" s="1"/>
  <c r="Q116" i="1"/>
  <c r="R116" i="1" s="1"/>
  <c r="S116" i="1" s="1"/>
  <c r="Q108" i="1"/>
  <c r="R108" i="1" s="1"/>
  <c r="S108" i="1" s="1"/>
  <c r="Q111" i="1"/>
  <c r="R111" i="1" s="1"/>
  <c r="S111" i="1" s="1"/>
  <c r="Q112" i="1"/>
  <c r="R112" i="1" s="1"/>
  <c r="S112" i="1" s="1"/>
  <c r="Q110" i="1"/>
  <c r="R110" i="1" s="1"/>
  <c r="S110" i="1" s="1"/>
  <c r="Q107" i="1"/>
  <c r="R107" i="1" s="1"/>
  <c r="S107" i="1" s="1"/>
  <c r="Q105" i="1"/>
  <c r="R105" i="1" s="1"/>
  <c r="S105" i="1" s="1"/>
  <c r="Q114" i="1"/>
  <c r="R114" i="1" s="1"/>
  <c r="S114" i="1" s="1"/>
  <c r="Q106" i="1"/>
  <c r="R106" i="1" s="1"/>
  <c r="S106" i="1" s="1"/>
  <c r="Q101" i="1"/>
  <c r="R101" i="1" s="1"/>
  <c r="S101" i="1" s="1"/>
  <c r="Q24" i="1"/>
  <c r="R24" i="1" s="1"/>
  <c r="S24" i="1" s="1"/>
  <c r="Q61" i="1"/>
  <c r="R61" i="1" s="1"/>
  <c r="S61" i="1" s="1"/>
  <c r="Q97" i="1"/>
  <c r="R97" i="1" s="1"/>
  <c r="S97" i="1" s="1"/>
  <c r="Q60" i="1"/>
  <c r="R60" i="1" s="1"/>
  <c r="S60" i="1" s="1"/>
  <c r="Q17" i="1"/>
  <c r="R17" i="1" s="1"/>
  <c r="S17" i="1" s="1"/>
  <c r="Q30" i="1"/>
  <c r="R30" i="1" s="1"/>
  <c r="S30" i="1" s="1"/>
  <c r="Q93" i="1"/>
  <c r="R93" i="1" s="1"/>
  <c r="S93" i="1" s="1"/>
  <c r="Q29" i="1"/>
  <c r="R29" i="1" s="1"/>
  <c r="S29" i="1" s="1"/>
  <c r="Q44" i="1"/>
  <c r="R44" i="1" s="1"/>
  <c r="S44" i="1" s="1"/>
  <c r="Q90" i="1"/>
  <c r="R90" i="1" s="1"/>
  <c r="S90" i="1" s="1"/>
  <c r="Q103" i="1"/>
  <c r="R103" i="1" s="1"/>
  <c r="S103" i="1" s="1"/>
  <c r="Q35" i="1"/>
  <c r="R35" i="1" s="1"/>
  <c r="S35" i="1" s="1"/>
  <c r="Q57" i="1"/>
  <c r="R57" i="1" s="1"/>
  <c r="S57" i="1" s="1"/>
  <c r="Q40" i="1"/>
  <c r="R40" i="1" s="1"/>
  <c r="S40" i="1" s="1"/>
  <c r="Q81" i="1"/>
  <c r="R81" i="1" s="1"/>
  <c r="S81" i="1" s="1"/>
  <c r="Q86" i="1"/>
  <c r="R86" i="1" s="1"/>
  <c r="S86" i="1" s="1"/>
  <c r="Q21" i="1"/>
  <c r="R21" i="1" s="1"/>
  <c r="S21" i="1" s="1"/>
  <c r="Q5" i="1"/>
  <c r="R5" i="1" s="1"/>
  <c r="S5" i="1" s="1"/>
  <c r="Q11" i="1"/>
  <c r="R11" i="1" s="1"/>
  <c r="S11" i="1" s="1"/>
  <c r="Q68" i="1"/>
  <c r="R68" i="1" s="1"/>
  <c r="S68" i="1" s="1"/>
  <c r="Q77" i="1"/>
  <c r="R77" i="1" s="1"/>
  <c r="S77" i="1" s="1"/>
  <c r="Q91" i="1"/>
  <c r="R91" i="1" s="1"/>
  <c r="S91" i="1" s="1"/>
  <c r="Q102" i="1"/>
  <c r="R102" i="1" s="1"/>
  <c r="S102" i="1" s="1"/>
  <c r="Q31" i="1"/>
  <c r="R31" i="1" s="1"/>
  <c r="S31" i="1" s="1"/>
  <c r="Q85" i="1"/>
  <c r="R85" i="1" s="1"/>
  <c r="S85" i="1" s="1"/>
  <c r="Q2" i="1"/>
  <c r="R2" i="1" s="1"/>
  <c r="S2" i="1" s="1"/>
  <c r="Q46" i="1"/>
  <c r="R46" i="1" s="1"/>
  <c r="S46" i="1" s="1"/>
  <c r="Q53" i="1"/>
  <c r="R53" i="1" s="1"/>
  <c r="S53" i="1" s="1"/>
  <c r="Q13" i="1"/>
  <c r="R13" i="1" s="1"/>
  <c r="S13" i="1" s="1"/>
  <c r="Q27" i="1"/>
  <c r="R27" i="1" s="1"/>
  <c r="S27" i="1" s="1"/>
  <c r="Q87" i="1"/>
  <c r="R87" i="1" s="1"/>
  <c r="S87" i="1" s="1"/>
  <c r="Q33" i="1"/>
  <c r="R33" i="1" s="1"/>
  <c r="S33" i="1" s="1"/>
  <c r="Q28" i="1"/>
  <c r="R28" i="1" s="1"/>
  <c r="S28" i="1" s="1"/>
  <c r="Q22" i="1"/>
  <c r="R22" i="1" s="1"/>
  <c r="S22" i="1" s="1"/>
  <c r="Q23" i="1"/>
  <c r="R23" i="1" s="1"/>
  <c r="S23" i="1" s="1"/>
  <c r="Q34" i="1"/>
  <c r="R34" i="1" s="1"/>
  <c r="S34" i="1" s="1"/>
  <c r="Q20" i="1"/>
  <c r="R20" i="1" s="1"/>
  <c r="S20" i="1" s="1"/>
  <c r="Q96" i="1"/>
  <c r="R96" i="1" s="1"/>
  <c r="S96" i="1" s="1"/>
  <c r="Q55" i="1"/>
  <c r="R55" i="1" s="1"/>
  <c r="S55" i="1" s="1"/>
  <c r="Q50" i="1"/>
  <c r="R50" i="1" s="1"/>
  <c r="S50" i="1" s="1"/>
  <c r="Q9" i="1"/>
  <c r="R9" i="1" s="1"/>
  <c r="S9" i="1" s="1"/>
  <c r="Q84" i="1"/>
  <c r="R84" i="1" s="1"/>
  <c r="S84" i="1" s="1"/>
  <c r="Q100" i="1"/>
  <c r="R100" i="1" s="1"/>
  <c r="S100" i="1" s="1"/>
  <c r="Q72" i="1"/>
  <c r="R72" i="1" s="1"/>
  <c r="S72" i="1" s="1"/>
  <c r="Q80" i="1"/>
  <c r="R80" i="1" s="1"/>
  <c r="S80" i="1" s="1"/>
  <c r="Q18" i="1"/>
  <c r="R18" i="1" s="1"/>
  <c r="S18" i="1" s="1"/>
  <c r="Q64" i="1"/>
  <c r="R64" i="1" s="1"/>
  <c r="S64" i="1" s="1"/>
  <c r="Q63" i="1"/>
  <c r="R63" i="1" s="1"/>
  <c r="S63" i="1" s="1"/>
  <c r="Q48" i="1"/>
  <c r="R48" i="1" s="1"/>
  <c r="S48" i="1" s="1"/>
  <c r="Q71" i="1"/>
  <c r="R71" i="1" s="1"/>
  <c r="S71" i="1" s="1"/>
  <c r="Q25" i="1"/>
  <c r="R25" i="1" s="1"/>
  <c r="S25" i="1" s="1"/>
  <c r="Q95" i="1"/>
  <c r="R95" i="1" s="1"/>
  <c r="S95" i="1" s="1"/>
  <c r="Q19" i="1"/>
  <c r="R19" i="1" s="1"/>
  <c r="S19" i="1" s="1"/>
  <c r="Q59" i="1"/>
  <c r="R59" i="1" s="1"/>
  <c r="S59" i="1" s="1"/>
  <c r="Q67" i="1"/>
  <c r="R67" i="1" s="1"/>
  <c r="S67" i="1" s="1"/>
  <c r="Q69" i="1"/>
  <c r="R69" i="1" s="1"/>
  <c r="S69" i="1" s="1"/>
  <c r="Q76" i="1"/>
  <c r="R76" i="1" s="1"/>
  <c r="S76" i="1" s="1"/>
  <c r="Q79" i="1"/>
  <c r="R79" i="1" s="1"/>
  <c r="S79" i="1" s="1"/>
  <c r="Q70" i="1"/>
  <c r="R70" i="1" s="1"/>
  <c r="S70" i="1" s="1"/>
  <c r="Q8" i="1"/>
  <c r="R8" i="1" s="1"/>
  <c r="S8" i="1" s="1"/>
  <c r="Q94" i="1"/>
  <c r="R94" i="1" s="1"/>
  <c r="S94" i="1" s="1"/>
  <c r="Q56" i="1"/>
  <c r="R56" i="1" s="1"/>
  <c r="S56" i="1" s="1"/>
  <c r="Q99" i="1"/>
  <c r="R99" i="1" s="1"/>
  <c r="S99" i="1" s="1"/>
  <c r="Q47" i="1"/>
  <c r="R47" i="1" s="1"/>
  <c r="S47" i="1" s="1"/>
  <c r="Q49" i="1"/>
  <c r="R49" i="1" s="1"/>
  <c r="S49" i="1" s="1"/>
  <c r="Q45" i="1"/>
  <c r="R45" i="1" s="1"/>
  <c r="S45" i="1" s="1"/>
  <c r="Q52" i="1"/>
  <c r="R52" i="1" s="1"/>
  <c r="S52" i="1" s="1"/>
  <c r="Q39" i="1"/>
  <c r="R39" i="1" s="1"/>
  <c r="S39" i="1" s="1"/>
  <c r="Q89" i="1"/>
  <c r="R89" i="1" s="1"/>
  <c r="S89" i="1" s="1"/>
  <c r="Q58" i="1"/>
  <c r="R58" i="1" s="1"/>
  <c r="S58" i="1" s="1"/>
  <c r="Q41" i="1"/>
  <c r="R41" i="1" s="1"/>
  <c r="S41" i="1" s="1"/>
  <c r="Q66" i="1"/>
  <c r="R66" i="1" s="1"/>
  <c r="S66" i="1" s="1"/>
  <c r="Q26" i="1"/>
  <c r="R26" i="1" s="1"/>
  <c r="S26" i="1" s="1"/>
  <c r="Q74" i="1"/>
  <c r="R74" i="1" s="1"/>
  <c r="S74" i="1" s="1"/>
  <c r="Q43" i="1"/>
  <c r="R43" i="1" s="1"/>
  <c r="S43" i="1" s="1"/>
  <c r="Q3" i="1"/>
  <c r="R3" i="1" s="1"/>
  <c r="S3" i="1" s="1"/>
  <c r="Q82" i="1"/>
  <c r="R82" i="1" s="1"/>
  <c r="S82" i="1" s="1"/>
  <c r="Q10" i="1"/>
  <c r="R10" i="1" s="1"/>
  <c r="S10" i="1" s="1"/>
  <c r="Q42" i="1"/>
  <c r="R42" i="1" s="1"/>
  <c r="S42" i="1" s="1"/>
  <c r="Q51" i="1"/>
  <c r="R51" i="1" s="1"/>
  <c r="S51" i="1" s="1"/>
  <c r="Q38" i="1"/>
  <c r="R38" i="1" s="1"/>
  <c r="S38" i="1" s="1"/>
  <c r="Q75" i="1"/>
  <c r="R75" i="1" s="1"/>
  <c r="S75" i="1" s="1"/>
  <c r="Q78" i="1"/>
  <c r="R78" i="1" s="1"/>
  <c r="S78" i="1" s="1"/>
  <c r="Q6" i="1"/>
  <c r="R6" i="1" s="1"/>
  <c r="S6" i="1" s="1"/>
  <c r="Q12" i="1"/>
  <c r="R12" i="1" s="1"/>
  <c r="S12" i="1" s="1"/>
  <c r="Q92" i="1"/>
  <c r="R92" i="1" s="1"/>
  <c r="S92" i="1" s="1"/>
  <c r="Q62" i="1"/>
  <c r="R62" i="1" s="1"/>
  <c r="S62" i="1" s="1"/>
  <c r="Q36" i="1"/>
  <c r="R36" i="1" s="1"/>
  <c r="S36" i="1" s="1"/>
  <c r="Q16" i="1"/>
  <c r="R16" i="1" s="1"/>
  <c r="S16" i="1" s="1"/>
  <c r="Q37" i="1"/>
  <c r="R37" i="1" s="1"/>
  <c r="S37" i="1" s="1"/>
  <c r="Q73" i="1"/>
  <c r="R73" i="1" s="1"/>
  <c r="S73" i="1" s="1"/>
  <c r="Q15" i="1"/>
  <c r="R15" i="1" s="1"/>
  <c r="S15" i="1" s="1"/>
  <c r="Q83" i="1"/>
  <c r="R83" i="1" s="1"/>
  <c r="S83" i="1" s="1"/>
  <c r="Q14" i="1"/>
  <c r="R14" i="1" s="1"/>
  <c r="S14" i="1" s="1"/>
  <c r="Q88" i="1"/>
  <c r="R88" i="1" s="1"/>
  <c r="S88" i="1" s="1"/>
  <c r="Q7" i="1"/>
  <c r="R7" i="1" s="1"/>
  <c r="S7" i="1" s="1"/>
  <c r="Q4" i="1"/>
  <c r="R4" i="1" s="1"/>
  <c r="S4" i="1" s="1"/>
  <c r="Q32" i="1"/>
  <c r="R32" i="1" s="1"/>
  <c r="S32" i="1" s="1"/>
  <c r="Q65" i="1"/>
  <c r="R65" i="1" s="1"/>
  <c r="S65" i="1" s="1"/>
  <c r="Q104" i="1"/>
  <c r="R104" i="1" s="1"/>
  <c r="S104" i="1" s="1"/>
  <c r="Q54" i="1"/>
  <c r="R54" i="1" s="1"/>
  <c r="S54" i="1" s="1"/>
  <c r="Q98" i="1"/>
  <c r="R98" i="1" s="1"/>
  <c r="S98" i="1" s="1"/>
</calcChain>
</file>

<file path=xl/sharedStrings.xml><?xml version="1.0" encoding="utf-8"?>
<sst xmlns="http://schemas.openxmlformats.org/spreadsheetml/2006/main" count="871" uniqueCount="453">
  <si>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</si>
  <si>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</si>
  <si>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</si>
  <si>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</si>
  <si>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</si>
  <si>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</si>
  <si>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</si>
  <si>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</si>
  <si>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</si>
  <si>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</si>
  <si>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</si>
  <si>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</si>
  <si>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</si>
  <si>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</si>
  <si>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</si>
  <si>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</si>
  <si>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</si>
  <si>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</si>
  <si>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</si>
  <si>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Saxophone           </t>
  </si>
  <si>
    <t xml:space="preserve">Over And Back       </t>
  </si>
  <si>
    <t xml:space="preserve">Ledecky             </t>
  </si>
  <si>
    <t>Walcha</t>
  </si>
  <si>
    <t xml:space="preserve">Dads Army           </t>
  </si>
  <si>
    <t xml:space="preserve">Blinkin Nomore      </t>
  </si>
  <si>
    <t xml:space="preserve">Vineyard            </t>
  </si>
  <si>
    <t xml:space="preserve">Gypsy Aria          </t>
  </si>
  <si>
    <t xml:space="preserve">Islamax             </t>
  </si>
  <si>
    <t xml:space="preserve">Miss Hanson         </t>
  </si>
  <si>
    <t xml:space="preserve">Snuggle Bug         </t>
  </si>
  <si>
    <t xml:space="preserve">Willyama            </t>
  </si>
  <si>
    <t xml:space="preserve">I Wanna Be A Jeep   </t>
  </si>
  <si>
    <t xml:space="preserve">Dreamnomore         </t>
  </si>
  <si>
    <t xml:space="preserve">Shrapelli           </t>
  </si>
  <si>
    <t xml:space="preserve">Clipaholic          </t>
  </si>
  <si>
    <t xml:space="preserve">I Am Dynamic        </t>
  </si>
  <si>
    <t xml:space="preserve">Herecum Da Drums    </t>
  </si>
  <si>
    <t>Wagga</t>
  </si>
  <si>
    <t xml:space="preserve">Go Get Em           </t>
  </si>
  <si>
    <t xml:space="preserve">Goldmine            </t>
  </si>
  <si>
    <t xml:space="preserve">Run Hoff Run        </t>
  </si>
  <si>
    <t xml:space="preserve">Carlistos           </t>
  </si>
  <si>
    <t xml:space="preserve">Video Show          </t>
  </si>
  <si>
    <t xml:space="preserve">Spare Ticket        </t>
  </si>
  <si>
    <t xml:space="preserve">Plenary             </t>
  </si>
  <si>
    <t xml:space="preserve">Sunwisp             </t>
  </si>
  <si>
    <t xml:space="preserve">Serious Star        </t>
  </si>
  <si>
    <t xml:space="preserve">Victory Vibes       </t>
  </si>
  <si>
    <t xml:space="preserve">Odds Or Evens       </t>
  </si>
  <si>
    <t xml:space="preserve">Tudor Sunrise       </t>
  </si>
  <si>
    <t xml:space="preserve">Vixen Lass          </t>
  </si>
  <si>
    <t xml:space="preserve">Diamond Court       </t>
  </si>
  <si>
    <t xml:space="preserve">Liberty Park        </t>
  </si>
  <si>
    <t xml:space="preserve">Smokey Eye          </t>
  </si>
  <si>
    <t>Bendigo</t>
  </si>
  <si>
    <t xml:space="preserve">Fledged             </t>
  </si>
  <si>
    <t xml:space="preserve">Jukila              </t>
  </si>
  <si>
    <t xml:space="preserve">Written Rulz        </t>
  </si>
  <si>
    <t xml:space="preserve">Chance Taken        </t>
  </si>
  <si>
    <t xml:space="preserve">Tubbs Gift          </t>
  </si>
  <si>
    <t xml:space="preserve">Dornale             </t>
  </si>
  <si>
    <t xml:space="preserve">Grassini            </t>
  </si>
  <si>
    <t xml:space="preserve">More Spark          </t>
  </si>
  <si>
    <t xml:space="preserve">Shes Got More       </t>
  </si>
  <si>
    <t xml:space="preserve">You Wan Sum         </t>
  </si>
  <si>
    <t xml:space="preserve">Grey Silk           </t>
  </si>
  <si>
    <t xml:space="preserve">Ponbar Finale       </t>
  </si>
  <si>
    <t xml:space="preserve">Treasure Map        </t>
  </si>
  <si>
    <t xml:space="preserve">Snake Cavern        </t>
  </si>
  <si>
    <t xml:space="preserve">Set To Go           </t>
  </si>
  <si>
    <t>Toowoomba</t>
  </si>
  <si>
    <t xml:space="preserve">Chief Joseph        </t>
  </si>
  <si>
    <t xml:space="preserve">Red Prince          </t>
  </si>
  <si>
    <t xml:space="preserve">Maitre Du Jeu       </t>
  </si>
  <si>
    <t xml:space="preserve">Gouldian            </t>
  </si>
  <si>
    <t xml:space="preserve">Winsome Sam         </t>
  </si>
  <si>
    <t xml:space="preserve">General Cos         </t>
  </si>
  <si>
    <t xml:space="preserve">Empress Zhao        </t>
  </si>
  <si>
    <t xml:space="preserve">Brumby Jack         </t>
  </si>
  <si>
    <t xml:space="preserve">Te Rangi            </t>
  </si>
  <si>
    <t xml:space="preserve">Sail The Stars      </t>
  </si>
  <si>
    <t xml:space="preserve">Hes The Sheriff     </t>
  </si>
  <si>
    <t xml:space="preserve">Faramondo           </t>
  </si>
  <si>
    <t xml:space="preserve">Fine Hero           </t>
  </si>
  <si>
    <t xml:space="preserve">Captain Crackerjak  </t>
  </si>
  <si>
    <t xml:space="preserve">Be True             </t>
  </si>
  <si>
    <t xml:space="preserve">Final Flame         </t>
  </si>
  <si>
    <t xml:space="preserve">Duke Of Downunder   </t>
  </si>
  <si>
    <t xml:space="preserve">Strategic Lad       </t>
  </si>
  <si>
    <t xml:space="preserve">Supplyzing          </t>
  </si>
  <si>
    <t xml:space="preserve">Watch Strongy Go    </t>
  </si>
  <si>
    <t xml:space="preserve">Chief Of Arlington  </t>
  </si>
  <si>
    <t xml:space="preserve">Better Strike       </t>
  </si>
  <si>
    <t xml:space="preserve">Call The Midwife    </t>
  </si>
  <si>
    <t xml:space="preserve">Seething Jackal     </t>
  </si>
  <si>
    <t xml:space="preserve">Midnight Jumper     </t>
  </si>
  <si>
    <t xml:space="preserve">Our Smoothie        </t>
  </si>
  <si>
    <t xml:space="preserve">Legally Loose       </t>
  </si>
  <si>
    <t xml:space="preserve">Lifes Like That     </t>
  </si>
  <si>
    <t xml:space="preserve">Captain Leo         </t>
  </si>
  <si>
    <t xml:space="preserve">Redsson             </t>
  </si>
  <si>
    <t xml:space="preserve">Soltinho Lad        </t>
  </si>
  <si>
    <t xml:space="preserve">Noor Dropper        </t>
  </si>
  <si>
    <t xml:space="preserve">Sussex Street       </t>
  </si>
  <si>
    <t xml:space="preserve">Collars Up          </t>
  </si>
  <si>
    <t xml:space="preserve">Lady Vidia          </t>
  </si>
  <si>
    <t xml:space="preserve">Epsom Hill          </t>
  </si>
  <si>
    <t xml:space="preserve">Dane Hussler        </t>
  </si>
  <si>
    <t xml:space="preserve">Diamond Geyser      </t>
  </si>
  <si>
    <t xml:space="preserve">Shaq                </t>
  </si>
  <si>
    <t xml:space="preserve">Lycka Till          </t>
  </si>
  <si>
    <t xml:space="preserve">Pray For Us         </t>
  </si>
  <si>
    <t xml:space="preserve">Grandes             </t>
  </si>
  <si>
    <t xml:space="preserve">True Kisses         </t>
  </si>
  <si>
    <t xml:space="preserve">Imperial Edition    </t>
  </si>
  <si>
    <t xml:space="preserve">Octuplets           </t>
  </si>
  <si>
    <t xml:space="preserve">Xians Pride         </t>
  </si>
  <si>
    <t xml:space="preserve">Teebox              </t>
  </si>
  <si>
    <t xml:space="preserve">Forsox              </t>
  </si>
  <si>
    <t xml:space="preserve">Royal Villa         </t>
  </si>
  <si>
    <t xml:space="preserve">Celtic Trail        </t>
  </si>
  <si>
    <t xml:space="preserve">All Political       </t>
  </si>
  <si>
    <t xml:space="preserve">Camayoc             </t>
  </si>
  <si>
    <t xml:space="preserve">Onya Rosie          </t>
  </si>
  <si>
    <t xml:space="preserve">Sir Aussie          </t>
  </si>
  <si>
    <t xml:space="preserve">The Cabarita Kid    </t>
  </si>
  <si>
    <t xml:space="preserve">Mister Hootabell    </t>
  </si>
  <si>
    <t xml:space="preserve">Funky Monkey        </t>
  </si>
  <si>
    <t xml:space="preserve">Thundering Heart    </t>
  </si>
  <si>
    <t xml:space="preserve">Cha Cha King        </t>
  </si>
  <si>
    <t xml:space="preserve">Darts Away          </t>
  </si>
  <si>
    <t xml:space="preserve">Overdue             </t>
  </si>
  <si>
    <t xml:space="preserve">Royal Jackpot       </t>
  </si>
  <si>
    <t xml:space="preserve">Thats Freedom       </t>
  </si>
  <si>
    <t xml:space="preserve">Zarreig             </t>
  </si>
  <si>
    <t xml:space="preserve">Bill N Eve          </t>
  </si>
  <si>
    <t xml:space="preserve">Heysen              </t>
  </si>
  <si>
    <t xml:space="preserve">Not Too Sure        </t>
  </si>
  <si>
    <t xml:space="preserve">Bondo               </t>
  </si>
  <si>
    <t xml:space="preserve">Cod Rock            </t>
  </si>
  <si>
    <t xml:space="preserve">Miss Farloo         </t>
  </si>
  <si>
    <t xml:space="preserve">Publishing Power    </t>
  </si>
  <si>
    <t xml:space="preserve">Reigning Thunder    </t>
  </si>
  <si>
    <t xml:space="preserve">Break Time          </t>
  </si>
  <si>
    <t xml:space="preserve">Halfeti             </t>
  </si>
  <si>
    <t xml:space="preserve">Allena              </t>
  </si>
  <si>
    <t xml:space="preserve">Kahneman            </t>
  </si>
  <si>
    <t xml:space="preserve">Dazet               </t>
  </si>
  <si>
    <t xml:space="preserve">Serveur             </t>
  </si>
  <si>
    <t xml:space="preserve">Alnaas              </t>
  </si>
  <si>
    <t xml:space="preserve">Cab Fair            </t>
  </si>
  <si>
    <t xml:space="preserve">Lola De Oro         </t>
  </si>
  <si>
    <t xml:space="preserve">Mrs Bignell         </t>
  </si>
  <si>
    <t xml:space="preserve">Let Em Howl         </t>
  </si>
  <si>
    <t xml:space="preserve">Windsor             </t>
  </si>
  <si>
    <t xml:space="preserve">Her Command         </t>
  </si>
  <si>
    <t xml:space="preserve">Haunted Stream      </t>
  </si>
  <si>
    <t xml:space="preserve">Cmon Honey          </t>
  </si>
  <si>
    <t xml:space="preserve">Mr Pumblechook      </t>
  </si>
  <si>
    <t xml:space="preserve">Remittance          </t>
  </si>
  <si>
    <t xml:space="preserve">Warwick Avenue      </t>
  </si>
  <si>
    <t xml:space="preserve">Jazzee Nicc         </t>
  </si>
  <si>
    <t xml:space="preserve">Rosettas Comet      </t>
  </si>
  <si>
    <t xml:space="preserve">Axel Bling          </t>
  </si>
  <si>
    <t xml:space="preserve">Floral One          </t>
  </si>
  <si>
    <t xml:space="preserve">Sammi Jain          </t>
  </si>
  <si>
    <t xml:space="preserve">Surveys Legacy      </t>
  </si>
  <si>
    <t xml:space="preserve">Alakai              </t>
  </si>
  <si>
    <t xml:space="preserve">Mondays Expert      </t>
  </si>
  <si>
    <t>York</t>
  </si>
  <si>
    <t xml:space="preserve">Gharry Wallah       </t>
  </si>
  <si>
    <t xml:space="preserve">Exotic Roman        </t>
  </si>
  <si>
    <t xml:space="preserve">Mark My Card        </t>
  </si>
  <si>
    <t xml:space="preserve">Neurological        </t>
  </si>
  <si>
    <t xml:space="preserve">Danish Gem          </t>
  </si>
  <si>
    <t xml:space="preserve">Tap The Go Go       </t>
  </si>
  <si>
    <t xml:space="preserve">Metallic Finish     </t>
  </si>
  <si>
    <t xml:space="preserve">Orange Time         </t>
  </si>
  <si>
    <t xml:space="preserve">Bank On Henry       </t>
  </si>
  <si>
    <t xml:space="preserve">Bennos Boy          </t>
  </si>
  <si>
    <t xml:space="preserve">Bulala              </t>
  </si>
  <si>
    <t xml:space="preserve">Class Clown         </t>
  </si>
  <si>
    <t xml:space="preserve">Local Hero          </t>
  </si>
  <si>
    <t xml:space="preserve">Fermanagh Lad       </t>
  </si>
  <si>
    <t xml:space="preserve">Grey Strike         </t>
  </si>
  <si>
    <t xml:space="preserve">Homebird            </t>
  </si>
  <si>
    <t xml:space="preserve">Premiers Gift       </t>
  </si>
  <si>
    <t xml:space="preserve">Dangerous Breeding  </t>
  </si>
  <si>
    <t xml:space="preserve">Red Heat            </t>
  </si>
  <si>
    <t xml:space="preserve">Chastity Strikes    </t>
  </si>
  <si>
    <t xml:space="preserve">Dream On Stan       </t>
  </si>
  <si>
    <t xml:space="preserve">Marksfield          </t>
  </si>
  <si>
    <t xml:space="preserve">Love And Lies       </t>
  </si>
  <si>
    <t xml:space="preserve">Burning Mountain    </t>
  </si>
  <si>
    <t xml:space="preserve">Bold Kingston       </t>
  </si>
  <si>
    <t xml:space="preserve">Rhiatenn Road       </t>
  </si>
  <si>
    <t xml:space="preserve">Stormy Grey         </t>
  </si>
  <si>
    <t xml:space="preserve">Scarlet Jane        </t>
  </si>
  <si>
    <t>Hobart</t>
  </si>
  <si>
    <t xml:space="preserve">Geegees Brightstar  </t>
  </si>
  <si>
    <t xml:space="preserve">Geegees Soprano     </t>
  </si>
  <si>
    <t xml:space="preserve">Beaufort Lad        </t>
  </si>
  <si>
    <t xml:space="preserve">Player One          </t>
  </si>
  <si>
    <t xml:space="preserve">Sentry Duty         </t>
  </si>
  <si>
    <t xml:space="preserve">Zatacla             </t>
  </si>
  <si>
    <t xml:space="preserve">Ollys A Star        </t>
  </si>
  <si>
    <t xml:space="preserve">Present Sense       </t>
  </si>
  <si>
    <t xml:space="preserve">Bullet Kid          </t>
  </si>
  <si>
    <t xml:space="preserve">Loud Enough         </t>
  </si>
  <si>
    <t xml:space="preserve">Carry On Jake       </t>
  </si>
  <si>
    <t xml:space="preserve">Hammoon Dream       </t>
  </si>
  <si>
    <t xml:space="preserve">Explosive Scene     </t>
  </si>
  <si>
    <t xml:space="preserve">Reward For Fashion  </t>
  </si>
  <si>
    <t xml:space="preserve">Lolly Shoppe        </t>
  </si>
  <si>
    <t xml:space="preserve">Try N Run A Muck    </t>
  </si>
  <si>
    <t xml:space="preserve">Free Billy          </t>
  </si>
  <si>
    <t xml:space="preserve">San Sabarto         </t>
  </si>
  <si>
    <t xml:space="preserve">Leicas Lass         </t>
  </si>
  <si>
    <t xml:space="preserve">Starry Dane         </t>
  </si>
  <si>
    <t xml:space="preserve">Barrys Rabbit       </t>
  </si>
  <si>
    <t xml:space="preserve">Young George        </t>
  </si>
  <si>
    <t xml:space="preserve">Desired View        </t>
  </si>
  <si>
    <t xml:space="preserve">Dust Me Off         </t>
  </si>
  <si>
    <t xml:space="preserve">Im A Love Man       </t>
  </si>
  <si>
    <t xml:space="preserve">Law Major           </t>
  </si>
  <si>
    <t xml:space="preserve">Saxon Saxoff        </t>
  </si>
  <si>
    <t xml:space="preserve">Wednesday Warrior   </t>
  </si>
  <si>
    <t xml:space="preserve">Fire Stoker         </t>
  </si>
  <si>
    <t xml:space="preserve">Superoo             </t>
  </si>
  <si>
    <t xml:space="preserve">Badraan             </t>
  </si>
  <si>
    <t xml:space="preserve">Gentleman Charlie   </t>
  </si>
  <si>
    <t xml:space="preserve">Imitation Game      </t>
  </si>
  <si>
    <t xml:space="preserve">Youre Kidding Me    </t>
  </si>
  <si>
    <t xml:space="preserve">Muzzleburst         </t>
  </si>
  <si>
    <t xml:space="preserve">Saint Aquilina      </t>
  </si>
  <si>
    <t xml:space="preserve">Capnicconi          </t>
  </si>
  <si>
    <t xml:space="preserve">Oh What A Thief     </t>
  </si>
  <si>
    <t xml:space="preserve">Why Me Lord         </t>
  </si>
  <si>
    <t xml:space="preserve">Akumandi            </t>
  </si>
  <si>
    <t xml:space="preserve">Sikum               </t>
  </si>
  <si>
    <t xml:space="preserve">Murrawee            </t>
  </si>
  <si>
    <t xml:space="preserve">Bauhinia Storm      </t>
  </si>
  <si>
    <t xml:space="preserve">By The Law          </t>
  </si>
  <si>
    <t xml:space="preserve">Nero Davola         </t>
  </si>
  <si>
    <t xml:space="preserve">Priests Road        </t>
  </si>
  <si>
    <t xml:space="preserve">Star Of Columbia    </t>
  </si>
  <si>
    <t xml:space="preserve">Atomic Missile      </t>
  </si>
  <si>
    <t xml:space="preserve">Kings Men           </t>
  </si>
  <si>
    <t xml:space="preserve">Theatric            </t>
  </si>
  <si>
    <t xml:space="preserve">Northern Revenge    </t>
  </si>
  <si>
    <t xml:space="preserve">Red Chill           </t>
  </si>
  <si>
    <t xml:space="preserve">Princess Torio      </t>
  </si>
  <si>
    <t xml:space="preserve">Runaway Ruler       </t>
  </si>
  <si>
    <t xml:space="preserve">Calcetines          </t>
  </si>
  <si>
    <t xml:space="preserve">Close Enough        </t>
  </si>
  <si>
    <t xml:space="preserve">Uber Ed             </t>
  </si>
  <si>
    <t xml:space="preserve">Gee Gee Lanett      </t>
  </si>
  <si>
    <t xml:space="preserve">Geegee Trendsetter  </t>
  </si>
  <si>
    <t xml:space="preserve">Rubinic             </t>
  </si>
  <si>
    <t xml:space="preserve">Foreeva             </t>
  </si>
  <si>
    <t xml:space="preserve">Effortless Opera    </t>
  </si>
  <si>
    <t xml:space="preserve">Remigny             </t>
  </si>
  <si>
    <t xml:space="preserve">Ilfracombe          </t>
  </si>
  <si>
    <t xml:space="preserve">Prince Mayted       </t>
  </si>
  <si>
    <t xml:space="preserve">Aimalac Millie      </t>
  </si>
  <si>
    <t xml:space="preserve">Arts Got A Gun      </t>
  </si>
  <si>
    <t xml:space="preserve">Dreamalina          </t>
  </si>
  <si>
    <t xml:space="preserve">Rubymay             </t>
  </si>
  <si>
    <t xml:space="preserve">Alpine Dragon       </t>
  </si>
  <si>
    <t xml:space="preserve">Navajo Chief        </t>
  </si>
  <si>
    <t xml:space="preserve">Epic Decision       </t>
  </si>
  <si>
    <t xml:space="preserve">Four More Millers   </t>
  </si>
  <si>
    <t xml:space="preserve">Opera Blu           </t>
  </si>
  <si>
    <t xml:space="preserve">Aimalac Bobby       </t>
  </si>
  <si>
    <t xml:space="preserve">Cant Skate          </t>
  </si>
  <si>
    <t xml:space="preserve">Grand Feeling       </t>
  </si>
  <si>
    <t>Canterbury</t>
  </si>
  <si>
    <t xml:space="preserve">Rockin Ruga         </t>
  </si>
  <si>
    <t xml:space="preserve">Jolly Honour        </t>
  </si>
  <si>
    <t xml:space="preserve">Moss Trip           </t>
  </si>
  <si>
    <t xml:space="preserve">High Low Bet        </t>
  </si>
  <si>
    <t xml:space="preserve">The Captain         </t>
  </si>
  <si>
    <t xml:space="preserve">Love Magic          </t>
  </si>
  <si>
    <t xml:space="preserve">Red Spyder          </t>
  </si>
  <si>
    <t xml:space="preserve">Weekend Whisky      </t>
  </si>
  <si>
    <t xml:space="preserve">Don Reggio          </t>
  </si>
  <si>
    <t xml:space="preserve">Winston Wolfe       </t>
  </si>
  <si>
    <t xml:space="preserve">Geegees Gran Lodge  </t>
  </si>
  <si>
    <t xml:space="preserve">Boart               </t>
  </si>
  <si>
    <t xml:space="preserve">Mel Loves Vodka     </t>
  </si>
  <si>
    <t xml:space="preserve">Civil Disobedience  </t>
  </si>
  <si>
    <t xml:space="preserve">Wolfendale          </t>
  </si>
  <si>
    <t xml:space="preserve">Overplay            </t>
  </si>
  <si>
    <t xml:space="preserve">Double You Tee      </t>
  </si>
  <si>
    <t xml:space="preserve">Pennstock           </t>
  </si>
  <si>
    <t xml:space="preserve">Gee Gees Saint Nik  </t>
  </si>
  <si>
    <t xml:space="preserve">Kugelblitz          </t>
  </si>
  <si>
    <t>Moonee Valley</t>
  </si>
  <si>
    <t xml:space="preserve">Valiant Spirit      </t>
  </si>
  <si>
    <t xml:space="preserve">Peruggia            </t>
  </si>
  <si>
    <t xml:space="preserve">Empire Liberty      </t>
  </si>
  <si>
    <t xml:space="preserve">Armed And Ready     </t>
  </si>
  <si>
    <t xml:space="preserve">Crash Cranach       </t>
  </si>
  <si>
    <t xml:space="preserve">Kedleston           </t>
  </si>
  <si>
    <t xml:space="preserve">Shalwa              </t>
  </si>
  <si>
    <t xml:space="preserve">Snow Lord           </t>
  </si>
  <si>
    <t xml:space="preserve">Lord Ludlow         </t>
  </si>
  <si>
    <t xml:space="preserve">Scottish Trader     </t>
  </si>
  <si>
    <t xml:space="preserve">Cyberpunk           </t>
  </si>
  <si>
    <t xml:space="preserve">Good Morning        </t>
  </si>
  <si>
    <t xml:space="preserve">Storm Maid          </t>
  </si>
  <si>
    <t xml:space="preserve">Shirasca            </t>
  </si>
  <si>
    <t xml:space="preserve">Nathula             </t>
  </si>
  <si>
    <t xml:space="preserve">Campaign            </t>
  </si>
  <si>
    <t xml:space="preserve">Let It Roll         </t>
  </si>
  <si>
    <t xml:space="preserve">Californiafirebird  </t>
  </si>
  <si>
    <t xml:space="preserve">Deladies Boy        </t>
  </si>
  <si>
    <t xml:space="preserve">Follow On           </t>
  </si>
  <si>
    <t xml:space="preserve">Huangshan           </t>
  </si>
  <si>
    <t xml:space="preserve">Deja Blue           </t>
  </si>
  <si>
    <t xml:space="preserve">Gee Gee Double Dee  </t>
  </si>
  <si>
    <t xml:space="preserve">Step The Pedal      </t>
  </si>
  <si>
    <t xml:space="preserve">Life On The Wire    </t>
  </si>
  <si>
    <t xml:space="preserve">Tizso Wicked        </t>
  </si>
  <si>
    <t xml:space="preserve">Balancing Act       </t>
  </si>
  <si>
    <t xml:space="preserve">Gogo Grace          </t>
  </si>
  <si>
    <t xml:space="preserve">Galeocerdo          </t>
  </si>
  <si>
    <t xml:space="preserve">Jocasta             </t>
  </si>
  <si>
    <t xml:space="preserve">Tough Missile       </t>
  </si>
  <si>
    <t xml:space="preserve">No Money No Honey   </t>
  </si>
  <si>
    <t xml:space="preserve">Despatch            </t>
  </si>
  <si>
    <t xml:space="preserve">Branksome Chimes    </t>
  </si>
  <si>
    <t xml:space="preserve">Freeze Over         </t>
  </si>
  <si>
    <t xml:space="preserve">Star Search         </t>
  </si>
  <si>
    <t xml:space="preserve">Streets Of Avalon   </t>
  </si>
  <si>
    <t xml:space="preserve">Dominant Witness    </t>
  </si>
  <si>
    <t xml:space="preserve">Dixie Built         </t>
  </si>
  <si>
    <t xml:space="preserve">Bon Equus           </t>
  </si>
  <si>
    <t xml:space="preserve">Kasharn             </t>
  </si>
  <si>
    <t xml:space="preserve">Miami Dade          </t>
  </si>
  <si>
    <t xml:space="preserve">Aquatic             </t>
  </si>
  <si>
    <t xml:space="preserve">Vain Elaine         </t>
  </si>
  <si>
    <t xml:space="preserve">Sculptures          </t>
  </si>
  <si>
    <t xml:space="preserve">Zardabba            </t>
  </si>
  <si>
    <t xml:space="preserve">Galiano             </t>
  </si>
  <si>
    <t xml:space="preserve">Banca Boy           </t>
  </si>
  <si>
    <t xml:space="preserve">Classic Western     </t>
  </si>
  <si>
    <t xml:space="preserve">Lads Curfew         </t>
  </si>
  <si>
    <t xml:space="preserve">Mansplaining        </t>
  </si>
  <si>
    <t xml:space="preserve">Gee Gee Cats        </t>
  </si>
  <si>
    <t xml:space="preserve">Geegees Cash Cow    </t>
  </si>
  <si>
    <t xml:space="preserve">Manilenya           </t>
  </si>
  <si>
    <t xml:space="preserve">Woohoo              </t>
  </si>
  <si>
    <t xml:space="preserve">Ruthless Lover      </t>
  </si>
  <si>
    <t xml:space="preserve">Gee Gee Musicmaker  </t>
  </si>
  <si>
    <t xml:space="preserve">Berry Wise Fox      </t>
  </si>
  <si>
    <t xml:space="preserve">Greviste            </t>
  </si>
  <si>
    <t xml:space="preserve">Hunamosa            </t>
  </si>
  <si>
    <t xml:space="preserve">Coram               </t>
  </si>
  <si>
    <t xml:space="preserve">Wannon Warrior      </t>
  </si>
  <si>
    <t xml:space="preserve">Light N Fire        </t>
  </si>
  <si>
    <t xml:space="preserve">Corporate Takeover  </t>
  </si>
  <si>
    <t xml:space="preserve">Sound The Trumpet   </t>
  </si>
  <si>
    <t xml:space="preserve">Smart Stiletto      </t>
  </si>
  <si>
    <t xml:space="preserve">Noya                </t>
  </si>
  <si>
    <t xml:space="preserve">Black Smuggler      </t>
  </si>
  <si>
    <t xml:space="preserve">Grenouille          </t>
  </si>
  <si>
    <t xml:space="preserve">Earth               </t>
  </si>
  <si>
    <t xml:space="preserve">Nodustonme          </t>
  </si>
  <si>
    <t xml:space="preserve">Wanted Desire       </t>
  </si>
  <si>
    <t xml:space="preserve">Lowlands Boy        </t>
  </si>
  <si>
    <t xml:space="preserve">Faralon             </t>
  </si>
  <si>
    <t xml:space="preserve">Perfect Etiquette   </t>
  </si>
  <si>
    <t xml:space="preserve">Grinding Hard       </t>
  </si>
  <si>
    <t xml:space="preserve">Hurricane Harbour   </t>
  </si>
  <si>
    <t xml:space="preserve">Cyrus Rocks         </t>
  </si>
  <si>
    <t xml:space="preserve">Balmain Boy         </t>
  </si>
  <si>
    <t xml:space="preserve">Sea Sharp           </t>
  </si>
  <si>
    <t xml:space="preserve">Domed               </t>
  </si>
  <si>
    <t xml:space="preserve">Prodigy             </t>
  </si>
  <si>
    <t xml:space="preserve">Presscott           </t>
  </si>
  <si>
    <t xml:space="preserve">Charlie Garcon      </t>
  </si>
  <si>
    <t xml:space="preserve">Rockets Red Glare   </t>
  </si>
  <si>
    <t xml:space="preserve">Gauteng Gal         </t>
  </si>
  <si>
    <t xml:space="preserve">Straviera           </t>
  </si>
  <si>
    <t xml:space="preserve">Kailua              </t>
  </si>
  <si>
    <t xml:space="preserve">Fill The Flute      </t>
  </si>
  <si>
    <t xml:space="preserve">Roddandtodd         </t>
  </si>
  <si>
    <t xml:space="preserve">Oscietra            </t>
  </si>
  <si>
    <t xml:space="preserve">Nazareth            </t>
  </si>
  <si>
    <t xml:space="preserve">Direct Approach     </t>
  </si>
  <si>
    <t xml:space="preserve">Magic Mint          </t>
  </si>
  <si>
    <t xml:space="preserve">Marble King         </t>
  </si>
  <si>
    <t xml:space="preserve">Storm Power         </t>
  </si>
  <si>
    <t xml:space="preserve">Cool Fox            </t>
  </si>
  <si>
    <t xml:space="preserve">Niaychi             </t>
  </si>
  <si>
    <t xml:space="preserve">Red Hot Flirt       </t>
  </si>
  <si>
    <t xml:space="preserve">Formula Won         </t>
  </si>
  <si>
    <t xml:space="preserve">Cool Image          </t>
  </si>
  <si>
    <t xml:space="preserve">Storm Trade         </t>
  </si>
  <si>
    <t xml:space="preserve">Estikhraaj          </t>
  </si>
  <si>
    <t xml:space="preserve">Nat King Cu         </t>
  </si>
  <si>
    <t xml:space="preserve">Level Eight         </t>
  </si>
  <si>
    <t xml:space="preserve">Multifacets         </t>
  </si>
  <si>
    <t xml:space="preserve">Takewing            </t>
  </si>
  <si>
    <t xml:space="preserve">Pianissimo          </t>
  </si>
  <si>
    <t xml:space="preserve">Valderrama          </t>
  </si>
  <si>
    <t xml:space="preserve">Sunday Pray         </t>
  </si>
  <si>
    <t xml:space="preserve">Divine Dice         </t>
  </si>
  <si>
    <t xml:space="preserve">High Hopper         </t>
  </si>
  <si>
    <t xml:space="preserve">Sabotage            </t>
  </si>
  <si>
    <t xml:space="preserve">Bee Jay Zed         </t>
  </si>
  <si>
    <t xml:space="preserve">Comrade Ned         </t>
  </si>
  <si>
    <t xml:space="preserve">Our Mallee Hoff     </t>
  </si>
  <si>
    <t xml:space="preserve">Tris                </t>
  </si>
  <si>
    <t xml:space="preserve">Seannie             </t>
  </si>
  <si>
    <t xml:space="preserve">Oamaru              </t>
  </si>
  <si>
    <t xml:space="preserve">Believing           </t>
  </si>
  <si>
    <t xml:space="preserve">Rose Of Man         </t>
  </si>
  <si>
    <t xml:space="preserve">Choice Larga        </t>
  </si>
  <si>
    <t xml:space="preserve">Walk Right In       </t>
  </si>
  <si>
    <t xml:space="preserve">Geneteau            </t>
  </si>
  <si>
    <t xml:space="preserve">Bold Chance         </t>
  </si>
  <si>
    <t xml:space="preserve">Lightz              </t>
  </si>
  <si>
    <t xml:space="preserve">Soothing            </t>
  </si>
  <si>
    <t xml:space="preserve">King Kamada         </t>
  </si>
  <si>
    <t xml:space="preserve">Tuff Bickie         </t>
  </si>
  <si>
    <t xml:space="preserve">Gilchrist           </t>
  </si>
  <si>
    <t xml:space="preserve">Our Yangtze         </t>
  </si>
  <si>
    <t xml:space="preserve">Aurora Rose         </t>
  </si>
  <si>
    <t xml:space="preserve">Dreaded             </t>
  </si>
  <si>
    <t xml:space="preserve">Fontein Lad         </t>
  </si>
  <si>
    <t xml:space="preserve">Diamond Grace       </t>
  </si>
  <si>
    <t xml:space="preserve">Raindrops On Roses  </t>
  </si>
  <si>
    <t xml:space="preserve">His Kyllachy        </t>
  </si>
  <si>
    <t xml:space="preserve">Assertive Star      </t>
  </si>
  <si>
    <t xml:space="preserve">Benall              </t>
  </si>
  <si>
    <t xml:space="preserve">Great Choice        </t>
  </si>
  <si>
    <t xml:space="preserve">Our Mantra          </t>
  </si>
  <si>
    <t xml:space="preserve">Crafty Tycoon       </t>
  </si>
  <si>
    <t xml:space="preserve">Vega                </t>
  </si>
  <si>
    <t xml:space="preserve">Arigold             </t>
  </si>
  <si>
    <t xml:space="preserve">Leami Astray        </t>
  </si>
  <si>
    <t xml:space="preserve">Renewal             </t>
  </si>
  <si>
    <t xml:space="preserve">Deconi              </t>
  </si>
  <si>
    <t xml:space="preserve">Valrouz             </t>
  </si>
  <si>
    <t xml:space="preserve">Club Tropicana      </t>
  </si>
  <si>
    <t xml:space="preserve">Avanti Rose         </t>
  </si>
  <si>
    <t xml:space="preserve">Miss Vesper         </t>
  </si>
  <si>
    <t xml:space="preserve">Merry Magic         </t>
  </si>
  <si>
    <t xml:space="preserve">True Excelsior      </t>
  </si>
  <si>
    <t xml:space="preserve">Falling Waters      </t>
  </si>
  <si>
    <t xml:space="preserve">Lilys Reward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</si>
</sst>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27"/>
  <sheetViews>
    <sheetView tabSelected="1" topLeftCell="B1" workbookViewId="0">
      <pane ySplit="1" topLeftCell="A2" activePane="bottomLeft" state="frozen"/>
      <selection activeCell="B1" sqref="B1"/>
      <selection pane="bottomLeft" activeCell="V422" sqref="V422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42578125" style="12" bestFit="1" customWidth="1"/>
    <col min="4" max="4" width="6" style="12" bestFit="1" customWidth="1"/>
    <col min="5" max="5" width="5.85546875" style="12" bestFit="1" customWidth="1"/>
    <col min="6" max="6" width="19.85546875" style="12" customWidth="1"/>
    <col min="7" max="7" width="10.28515625" style="13" bestFit="1" customWidth="1"/>
    <col min="8" max="8" width="9" style="13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9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0.56597222222222221</v>
      </c>
      <c r="C2" s="5" t="s">
        <v>22</v>
      </c>
      <c r="D2" s="5">
        <v>1</v>
      </c>
      <c r="E2" s="5">
        <v>4</v>
      </c>
      <c r="F2" s="5" t="s">
        <v>25</v>
      </c>
      <c r="G2" s="2">
        <v>80.333466666666695</v>
      </c>
      <c r="H2" s="7">
        <f>1+COUNTIFS(A:A,A2,O:O,"&lt;"&amp;O2)</f>
        <v>1</v>
      </c>
      <c r="I2" s="2">
        <f>AVERAGEIF(A:A,A2,G:G)</f>
        <v>49.413941666666652</v>
      </c>
      <c r="J2" s="2">
        <f t="shared" ref="J2:J58" si="0">G2-I2</f>
        <v>30.919525000000043</v>
      </c>
      <c r="K2" s="2">
        <f t="shared" ref="K2:K58" si="1">90+J2</f>
        <v>120.91952500000005</v>
      </c>
      <c r="L2" s="2">
        <f t="shared" ref="L2:L58" si="2">EXP(0.06*K2)</f>
        <v>1415.40572439634</v>
      </c>
      <c r="M2" s="2">
        <f>SUMIF(A:A,A2,L:L)</f>
        <v>2961.9118741389816</v>
      </c>
      <c r="N2" s="3">
        <f t="shared" ref="N2:N58" si="3">L2/M2</f>
        <v>0.47786895240014321</v>
      </c>
      <c r="O2" s="8">
        <f t="shared" ref="O2:O58" si="4">1/N2</f>
        <v>2.0926239191255323</v>
      </c>
      <c r="P2" s="3">
        <f t="shared" ref="P2:P58" si="5">IF(O2&gt;21,"",N2)</f>
        <v>0.47786895240014321</v>
      </c>
      <c r="Q2" s="3">
        <f>IF(ISNUMBER(P2),SUMIF(A:A,A2,P:P),"")</f>
        <v>0.91866341860149514</v>
      </c>
      <c r="R2" s="3">
        <f t="shared" ref="R2:R58" si="6">IFERROR(P2*(1/Q2),"")</f>
        <v>0.52017849271457373</v>
      </c>
      <c r="S2" s="9">
        <f t="shared" ref="S2:S58" si="7">IFERROR(1/R2,"")</f>
        <v>1.9224170433911199</v>
      </c>
    </row>
    <row r="3" spans="1:19" x14ac:dyDescent="0.25">
      <c r="A3" s="5">
        <v>1</v>
      </c>
      <c r="B3" s="6">
        <v>0.56597222222222221</v>
      </c>
      <c r="C3" s="5" t="s">
        <v>22</v>
      </c>
      <c r="D3" s="5">
        <v>1</v>
      </c>
      <c r="E3" s="5">
        <v>6</v>
      </c>
      <c r="F3" s="5" t="s">
        <v>27</v>
      </c>
      <c r="G3" s="2">
        <v>62.669166666666698</v>
      </c>
      <c r="H3" s="7">
        <f>1+COUNTIFS(A:A,A3,O:O,"&lt;"&amp;O3)</f>
        <v>2</v>
      </c>
      <c r="I3" s="2">
        <f>AVERAGEIF(A:A,A3,G:G)</f>
        <v>49.413941666666652</v>
      </c>
      <c r="J3" s="2">
        <f t="shared" si="0"/>
        <v>13.255225000000046</v>
      </c>
      <c r="K3" s="2">
        <f t="shared" si="1"/>
        <v>103.25522500000005</v>
      </c>
      <c r="L3" s="2">
        <f t="shared" si="2"/>
        <v>490.44517546201723</v>
      </c>
      <c r="M3" s="2">
        <f>SUMIF(A:A,A3,L:L)</f>
        <v>2961.9118741389816</v>
      </c>
      <c r="N3" s="3">
        <f t="shared" si="3"/>
        <v>0.16558398639209618</v>
      </c>
      <c r="O3" s="8">
        <f t="shared" si="4"/>
        <v>6.0392313398714803</v>
      </c>
      <c r="P3" s="3">
        <f t="shared" si="5"/>
        <v>0.16558398639209618</v>
      </c>
      <c r="Q3" s="3">
        <f>IF(ISNUMBER(P3),SUMIF(A:A,A3,P:P),"")</f>
        <v>0.91866341860149514</v>
      </c>
      <c r="R3" s="3">
        <f t="shared" si="6"/>
        <v>0.18024445410503984</v>
      </c>
      <c r="S3" s="9">
        <f t="shared" si="7"/>
        <v>5.5480209084116217</v>
      </c>
    </row>
    <row r="4" spans="1:19" x14ac:dyDescent="0.25">
      <c r="A4" s="5">
        <v>1</v>
      </c>
      <c r="B4" s="6">
        <v>0.56597222222222221</v>
      </c>
      <c r="C4" s="5" t="s">
        <v>22</v>
      </c>
      <c r="D4" s="5">
        <v>1</v>
      </c>
      <c r="E4" s="5">
        <v>1</v>
      </c>
      <c r="F4" s="5" t="s">
        <v>23</v>
      </c>
      <c r="G4" s="2">
        <v>57.449533333333299</v>
      </c>
      <c r="H4" s="7">
        <f>1+COUNTIFS(A:A,A4,O:O,"&lt;"&amp;O4)</f>
        <v>3</v>
      </c>
      <c r="I4" s="2">
        <f>AVERAGEIF(A:A,A4,G:G)</f>
        <v>49.413941666666652</v>
      </c>
      <c r="J4" s="2">
        <f t="shared" si="0"/>
        <v>8.0355916666666474</v>
      </c>
      <c r="K4" s="2">
        <f t="shared" si="1"/>
        <v>98.035591666666647</v>
      </c>
      <c r="L4" s="2">
        <f t="shared" si="2"/>
        <v>358.57415979511615</v>
      </c>
      <c r="M4" s="2">
        <f>SUMIF(A:A,A4,L:L)</f>
        <v>2961.9118741389816</v>
      </c>
      <c r="N4" s="3">
        <f t="shared" si="3"/>
        <v>0.12106172466706239</v>
      </c>
      <c r="O4" s="8">
        <f t="shared" si="4"/>
        <v>8.2602490816164043</v>
      </c>
      <c r="P4" s="3">
        <f t="shared" si="5"/>
        <v>0.12106172466706239</v>
      </c>
      <c r="Q4" s="3">
        <f>IF(ISNUMBER(P4),SUMIF(A:A,A4,P:P),"")</f>
        <v>0.91866341860149514</v>
      </c>
      <c r="R4" s="3">
        <f t="shared" si="6"/>
        <v>0.1317802823272943</v>
      </c>
      <c r="S4" s="9">
        <f t="shared" si="7"/>
        <v>7.5883886598175865</v>
      </c>
    </row>
    <row r="5" spans="1:19" x14ac:dyDescent="0.25">
      <c r="A5" s="5">
        <v>1</v>
      </c>
      <c r="B5" s="6">
        <v>0.56597222222222221</v>
      </c>
      <c r="C5" s="5" t="s">
        <v>22</v>
      </c>
      <c r="D5" s="5">
        <v>1</v>
      </c>
      <c r="E5" s="5">
        <v>5</v>
      </c>
      <c r="F5" s="5" t="s">
        <v>26</v>
      </c>
      <c r="G5" s="2">
        <v>50.666033333333303</v>
      </c>
      <c r="H5" s="7">
        <f>1+COUNTIFS(A:A,A5,O:O,"&lt;"&amp;O5)</f>
        <v>4</v>
      </c>
      <c r="I5" s="2">
        <f>AVERAGEIF(A:A,A5,G:G)</f>
        <v>49.413941666666652</v>
      </c>
      <c r="J5" s="2">
        <f t="shared" si="0"/>
        <v>1.2520916666666508</v>
      </c>
      <c r="K5" s="2">
        <f t="shared" si="1"/>
        <v>91.252091666666644</v>
      </c>
      <c r="L5" s="2">
        <f t="shared" si="2"/>
        <v>238.68041944373974</v>
      </c>
      <c r="M5" s="2">
        <f>SUMIF(A:A,A5,L:L)</f>
        <v>2961.9118741389816</v>
      </c>
      <c r="N5" s="3">
        <f t="shared" si="3"/>
        <v>8.0583227856204656E-2</v>
      </c>
      <c r="O5" s="8">
        <f t="shared" si="4"/>
        <v>12.40953020378425</v>
      </c>
      <c r="P5" s="3">
        <f t="shared" si="5"/>
        <v>8.0583227856204656E-2</v>
      </c>
      <c r="Q5" s="3">
        <f>IF(ISNUMBER(P5),SUMIF(A:A,A5,P:P),"")</f>
        <v>0.91866341860149514</v>
      </c>
      <c r="R5" s="3">
        <f t="shared" si="6"/>
        <v>8.7717902144050286E-2</v>
      </c>
      <c r="S5" s="9">
        <f t="shared" si="7"/>
        <v>11.400181440246948</v>
      </c>
    </row>
    <row r="6" spans="1:19" x14ac:dyDescent="0.25">
      <c r="A6" s="5">
        <v>1</v>
      </c>
      <c r="B6" s="6">
        <v>0.56597222222222221</v>
      </c>
      <c r="C6" s="5" t="s">
        <v>22</v>
      </c>
      <c r="D6" s="5">
        <v>1</v>
      </c>
      <c r="E6" s="5">
        <v>9</v>
      </c>
      <c r="F6" s="5" t="s">
        <v>30</v>
      </c>
      <c r="G6" s="2">
        <v>49.147466666666702</v>
      </c>
      <c r="H6" s="7">
        <f>1+COUNTIFS(A:A,A6,O:O,"&lt;"&amp;O6)</f>
        <v>5</v>
      </c>
      <c r="I6" s="2">
        <f>AVERAGEIF(A:A,A6,G:G)</f>
        <v>49.413941666666652</v>
      </c>
      <c r="J6" s="2">
        <f t="shared" si="0"/>
        <v>-0.26647499999995006</v>
      </c>
      <c r="K6" s="2">
        <f t="shared" si="1"/>
        <v>89.733525000000043</v>
      </c>
      <c r="L6" s="2">
        <f t="shared" si="2"/>
        <v>217.89460879566514</v>
      </c>
      <c r="M6" s="2">
        <f>SUMIF(A:A,A6,L:L)</f>
        <v>2961.9118741389816</v>
      </c>
      <c r="N6" s="3">
        <f t="shared" si="3"/>
        <v>7.3565527285988683E-2</v>
      </c>
      <c r="O6" s="8">
        <f t="shared" si="4"/>
        <v>13.593323352559731</v>
      </c>
      <c r="P6" s="3">
        <f t="shared" si="5"/>
        <v>7.3565527285988683E-2</v>
      </c>
      <c r="Q6" s="3">
        <f>IF(ISNUMBER(P6),SUMIF(A:A,A6,P:P),"")</f>
        <v>0.91866341860149514</v>
      </c>
      <c r="R6" s="3">
        <f t="shared" si="6"/>
        <v>8.0078868709041851E-2</v>
      </c>
      <c r="S6" s="9">
        <f t="shared" si="7"/>
        <v>12.487688901218059</v>
      </c>
    </row>
    <row r="7" spans="1:19" x14ac:dyDescent="0.25">
      <c r="A7" s="5">
        <v>1</v>
      </c>
      <c r="B7" s="6">
        <v>0.56597222222222221</v>
      </c>
      <c r="C7" s="5" t="s">
        <v>22</v>
      </c>
      <c r="D7" s="5">
        <v>1</v>
      </c>
      <c r="E7" s="5">
        <v>8</v>
      </c>
      <c r="F7" s="5" t="s">
        <v>29</v>
      </c>
      <c r="G7" s="2">
        <v>38.033633333333299</v>
      </c>
      <c r="H7" s="7">
        <f>1+COUNTIFS(A:A,A7,O:O,"&lt;"&amp;O7)</f>
        <v>6</v>
      </c>
      <c r="I7" s="2">
        <f>AVERAGEIF(A:A,A7,G:G)</f>
        <v>49.413941666666652</v>
      </c>
      <c r="J7" s="2">
        <f t="shared" si="0"/>
        <v>-11.380308333333353</v>
      </c>
      <c r="K7" s="2">
        <f t="shared" si="1"/>
        <v>78.619691666666654</v>
      </c>
      <c r="L7" s="2">
        <f t="shared" si="2"/>
        <v>111.85255155844581</v>
      </c>
      <c r="M7" s="2">
        <f>SUMIF(A:A,A7,L:L)</f>
        <v>2961.9118741389816</v>
      </c>
      <c r="N7" s="3">
        <f t="shared" si="3"/>
        <v>3.7763632515555846E-2</v>
      </c>
      <c r="O7" s="8">
        <f t="shared" si="4"/>
        <v>26.480503420534912</v>
      </c>
      <c r="P7" s="3" t="str">
        <f t="shared" si="5"/>
        <v/>
      </c>
      <c r="Q7" s="3" t="str">
        <f>IF(ISNUMBER(P7),SUMIF(A:A,A7,P:P),"")</f>
        <v/>
      </c>
      <c r="R7" s="3" t="str">
        <f t="shared" si="6"/>
        <v/>
      </c>
      <c r="S7" s="9" t="str">
        <f t="shared" si="7"/>
        <v/>
      </c>
    </row>
    <row r="8" spans="1:19" x14ac:dyDescent="0.25">
      <c r="A8" s="5">
        <v>1</v>
      </c>
      <c r="B8" s="6">
        <v>0.56597222222222221</v>
      </c>
      <c r="C8" s="5" t="s">
        <v>22</v>
      </c>
      <c r="D8" s="5">
        <v>1</v>
      </c>
      <c r="E8" s="5">
        <v>7</v>
      </c>
      <c r="F8" s="5" t="s">
        <v>28</v>
      </c>
      <c r="G8" s="2">
        <v>31.982199999999999</v>
      </c>
      <c r="H8" s="7">
        <f>1+COUNTIFS(A:A,A8,O:O,"&lt;"&amp;O8)</f>
        <v>7</v>
      </c>
      <c r="I8" s="2">
        <f>AVERAGEIF(A:A,A8,G:G)</f>
        <v>49.413941666666652</v>
      </c>
      <c r="J8" s="2">
        <f t="shared" si="0"/>
        <v>-17.431741666666653</v>
      </c>
      <c r="K8" s="2">
        <f t="shared" si="1"/>
        <v>72.568258333333347</v>
      </c>
      <c r="L8" s="2">
        <f t="shared" si="2"/>
        <v>77.796426635922984</v>
      </c>
      <c r="M8" s="2">
        <f>SUMIF(A:A,A8,L:L)</f>
        <v>2961.9118741389816</v>
      </c>
      <c r="N8" s="3">
        <f t="shared" si="3"/>
        <v>2.6265611517742458E-2</v>
      </c>
      <c r="O8" s="8">
        <f t="shared" si="4"/>
        <v>38.072595390535589</v>
      </c>
      <c r="P8" s="3" t="str">
        <f t="shared" si="5"/>
        <v/>
      </c>
      <c r="Q8" s="3" t="str">
        <f>IF(ISNUMBER(P8),SUMIF(A:A,A8,P:P),"")</f>
        <v/>
      </c>
      <c r="R8" s="3" t="str">
        <f t="shared" si="6"/>
        <v/>
      </c>
      <c r="S8" s="9" t="str">
        <f t="shared" si="7"/>
        <v/>
      </c>
    </row>
    <row r="9" spans="1:19" x14ac:dyDescent="0.25">
      <c r="A9" s="5">
        <v>1</v>
      </c>
      <c r="B9" s="6">
        <v>0.56597222222222221</v>
      </c>
      <c r="C9" s="5" t="s">
        <v>22</v>
      </c>
      <c r="D9" s="5">
        <v>1</v>
      </c>
      <c r="E9" s="5">
        <v>3</v>
      </c>
      <c r="F9" s="5" t="s">
        <v>24</v>
      </c>
      <c r="G9" s="2">
        <v>25.0300333333333</v>
      </c>
      <c r="H9" s="7">
        <f>1+COUNTIFS(A:A,A9,O:O,"&lt;"&amp;O9)</f>
        <v>8</v>
      </c>
      <c r="I9" s="2">
        <f>AVERAGEIF(A:A,A9,G:G)</f>
        <v>49.413941666666652</v>
      </c>
      <c r="J9" s="2">
        <f t="shared" si="0"/>
        <v>-24.383908333333352</v>
      </c>
      <c r="K9" s="2">
        <f t="shared" si="1"/>
        <v>65.616091666666648</v>
      </c>
      <c r="L9" s="2">
        <f t="shared" si="2"/>
        <v>51.262808051734929</v>
      </c>
      <c r="M9" s="2">
        <f>SUMIF(A:A,A9,L:L)</f>
        <v>2961.9118741389816</v>
      </c>
      <c r="N9" s="3">
        <f t="shared" si="3"/>
        <v>1.7307337365206676E-2</v>
      </c>
      <c r="O9" s="8">
        <f t="shared" si="4"/>
        <v>57.778962696499008</v>
      </c>
      <c r="P9" s="3" t="str">
        <f t="shared" si="5"/>
        <v/>
      </c>
      <c r="Q9" s="3" t="str">
        <f>IF(ISNUMBER(P9),SUMIF(A:A,A9,P:P),"")</f>
        <v/>
      </c>
      <c r="R9" s="3" t="str">
        <f t="shared" si="6"/>
        <v/>
      </c>
      <c r="S9" s="9" t="str">
        <f t="shared" si="7"/>
        <v/>
      </c>
    </row>
    <row r="10" spans="1:19" x14ac:dyDescent="0.25">
      <c r="A10" s="5">
        <v>2</v>
      </c>
      <c r="B10" s="6">
        <v>0.59027777777777779</v>
      </c>
      <c r="C10" s="5" t="s">
        <v>22</v>
      </c>
      <c r="D10" s="5">
        <v>2</v>
      </c>
      <c r="E10" s="5">
        <v>1</v>
      </c>
      <c r="F10" s="5" t="s">
        <v>31</v>
      </c>
      <c r="G10" s="2">
        <v>69.218299999999999</v>
      </c>
      <c r="H10" s="7">
        <f>1+COUNTIFS(A:A,A10,O:O,"&lt;"&amp;O10)</f>
        <v>1</v>
      </c>
      <c r="I10" s="2">
        <f>AVERAGEIF(A:A,A10,G:G)</f>
        <v>53.423152380952388</v>
      </c>
      <c r="J10" s="2">
        <f t="shared" si="0"/>
        <v>15.795147619047611</v>
      </c>
      <c r="K10" s="2">
        <f t="shared" si="1"/>
        <v>105.79514761904761</v>
      </c>
      <c r="L10" s="2">
        <f t="shared" si="2"/>
        <v>571.1825478889217</v>
      </c>
      <c r="M10" s="2">
        <f>SUMIF(A:A,A10,L:L)</f>
        <v>1950.4098951963701</v>
      </c>
      <c r="N10" s="3">
        <f t="shared" si="3"/>
        <v>0.29285256873218141</v>
      </c>
      <c r="O10" s="8">
        <f t="shared" si="4"/>
        <v>3.4146874802198397</v>
      </c>
      <c r="P10" s="3">
        <f t="shared" si="5"/>
        <v>0.29285256873218141</v>
      </c>
      <c r="Q10" s="3">
        <f>IF(ISNUMBER(P10),SUMIF(A:A,A10,P:P),"")</f>
        <v>0.95861662194343356</v>
      </c>
      <c r="R10" s="3">
        <f t="shared" si="6"/>
        <v>0.30549498311271944</v>
      </c>
      <c r="S10" s="9">
        <f t="shared" si="7"/>
        <v>3.2733761772808783</v>
      </c>
    </row>
    <row r="11" spans="1:19" x14ac:dyDescent="0.25">
      <c r="A11" s="5">
        <v>2</v>
      </c>
      <c r="B11" s="6">
        <v>0.59027777777777779</v>
      </c>
      <c r="C11" s="5" t="s">
        <v>22</v>
      </c>
      <c r="D11" s="5">
        <v>2</v>
      </c>
      <c r="E11" s="5">
        <v>2</v>
      </c>
      <c r="F11" s="5" t="s">
        <v>32</v>
      </c>
      <c r="G11" s="2">
        <v>68.186466666666703</v>
      </c>
      <c r="H11" s="7">
        <f>1+COUNTIFS(A:A,A11,O:O,"&lt;"&amp;O11)</f>
        <v>2</v>
      </c>
      <c r="I11" s="2">
        <f>AVERAGEIF(A:A,A11,G:G)</f>
        <v>53.423152380952388</v>
      </c>
      <c r="J11" s="2">
        <f t="shared" si="0"/>
        <v>14.763314285714316</v>
      </c>
      <c r="K11" s="2">
        <f t="shared" si="1"/>
        <v>104.76331428571432</v>
      </c>
      <c r="L11" s="2">
        <f t="shared" si="2"/>
        <v>536.89302019199624</v>
      </c>
      <c r="M11" s="2">
        <f>SUMIF(A:A,A11,L:L)</f>
        <v>1950.4098951963701</v>
      </c>
      <c r="N11" s="3">
        <f t="shared" si="3"/>
        <v>0.27527189105956679</v>
      </c>
      <c r="O11" s="8">
        <f t="shared" si="4"/>
        <v>3.632771933780945</v>
      </c>
      <c r="P11" s="3">
        <f t="shared" si="5"/>
        <v>0.27527189105956679</v>
      </c>
      <c r="Q11" s="3">
        <f>IF(ISNUMBER(P11),SUMIF(A:A,A11,P:P),"")</f>
        <v>0.95861662194343356</v>
      </c>
      <c r="R11" s="3">
        <f t="shared" si="6"/>
        <v>0.28715534944668436</v>
      </c>
      <c r="S11" s="9">
        <f t="shared" si="7"/>
        <v>3.482435559452004</v>
      </c>
    </row>
    <row r="12" spans="1:19" x14ac:dyDescent="0.25">
      <c r="A12" s="5">
        <v>2</v>
      </c>
      <c r="B12" s="6">
        <v>0.59027777777777779</v>
      </c>
      <c r="C12" s="5" t="s">
        <v>22</v>
      </c>
      <c r="D12" s="5">
        <v>2</v>
      </c>
      <c r="E12" s="5">
        <v>3</v>
      </c>
      <c r="F12" s="5" t="s">
        <v>33</v>
      </c>
      <c r="G12" s="2">
        <v>56.0799666666666</v>
      </c>
      <c r="H12" s="7">
        <f>1+COUNTIFS(A:A,A12,O:O,"&lt;"&amp;O12)</f>
        <v>3</v>
      </c>
      <c r="I12" s="2">
        <f>AVERAGEIF(A:A,A12,G:G)</f>
        <v>53.423152380952388</v>
      </c>
      <c r="J12" s="2">
        <f t="shared" si="0"/>
        <v>2.6568142857142121</v>
      </c>
      <c r="K12" s="2">
        <f t="shared" si="1"/>
        <v>92.656814285714205</v>
      </c>
      <c r="L12" s="2">
        <f t="shared" si="2"/>
        <v>259.66928929771967</v>
      </c>
      <c r="M12" s="2">
        <f>SUMIF(A:A,A12,L:L)</f>
        <v>1950.4098951963701</v>
      </c>
      <c r="N12" s="3">
        <f t="shared" si="3"/>
        <v>0.13313575261141494</v>
      </c>
      <c r="O12" s="8">
        <f t="shared" si="4"/>
        <v>7.5111304092651432</v>
      </c>
      <c r="P12" s="3">
        <f t="shared" si="5"/>
        <v>0.13313575261141494</v>
      </c>
      <c r="Q12" s="3">
        <f>IF(ISNUMBER(P12),SUMIF(A:A,A12,P:P),"")</f>
        <v>0.95861662194343356</v>
      </c>
      <c r="R12" s="3">
        <f t="shared" si="6"/>
        <v>0.1388832089532358</v>
      </c>
      <c r="S12" s="9">
        <f t="shared" si="7"/>
        <v>7.2002944599063516</v>
      </c>
    </row>
    <row r="13" spans="1:19" x14ac:dyDescent="0.25">
      <c r="A13" s="5">
        <v>2</v>
      </c>
      <c r="B13" s="6">
        <v>0.59027777777777779</v>
      </c>
      <c r="C13" s="5" t="s">
        <v>22</v>
      </c>
      <c r="D13" s="5">
        <v>2</v>
      </c>
      <c r="E13" s="5">
        <v>7</v>
      </c>
      <c r="F13" s="5" t="s">
        <v>34</v>
      </c>
      <c r="G13" s="2">
        <v>55.0463666666667</v>
      </c>
      <c r="H13" s="7">
        <f>1+COUNTIFS(A:A,A13,O:O,"&lt;"&amp;O13)</f>
        <v>4</v>
      </c>
      <c r="I13" s="2">
        <f>AVERAGEIF(A:A,A13,G:G)</f>
        <v>53.423152380952388</v>
      </c>
      <c r="J13" s="2">
        <f t="shared" si="0"/>
        <v>1.6232142857143117</v>
      </c>
      <c r="K13" s="2">
        <f t="shared" si="1"/>
        <v>91.623214285714312</v>
      </c>
      <c r="L13" s="2">
        <f t="shared" si="2"/>
        <v>244.05481632783227</v>
      </c>
      <c r="M13" s="2">
        <f>SUMIF(A:A,A13,L:L)</f>
        <v>1950.4098951963701</v>
      </c>
      <c r="N13" s="3">
        <f t="shared" si="3"/>
        <v>0.12513001340329052</v>
      </c>
      <c r="O13" s="8">
        <f t="shared" si="4"/>
        <v>7.9916877877814017</v>
      </c>
      <c r="P13" s="3">
        <f t="shared" si="5"/>
        <v>0.12513001340329052</v>
      </c>
      <c r="Q13" s="3">
        <f>IF(ISNUMBER(P13),SUMIF(A:A,A13,P:P),"")</f>
        <v>0.95861662194343356</v>
      </c>
      <c r="R13" s="3">
        <f t="shared" si="6"/>
        <v>0.13053186283126461</v>
      </c>
      <c r="S13" s="9">
        <f t="shared" si="7"/>
        <v>7.6609647507495993</v>
      </c>
    </row>
    <row r="14" spans="1:19" x14ac:dyDescent="0.25">
      <c r="A14" s="5">
        <v>2</v>
      </c>
      <c r="B14" s="6">
        <v>0.59027777777777779</v>
      </c>
      <c r="C14" s="5" t="s">
        <v>22</v>
      </c>
      <c r="D14" s="5">
        <v>2</v>
      </c>
      <c r="E14" s="5">
        <v>8</v>
      </c>
      <c r="F14" s="5" t="s">
        <v>35</v>
      </c>
      <c r="G14" s="2">
        <v>44.523699999999998</v>
      </c>
      <c r="H14" s="7">
        <f>1+COUNTIFS(A:A,A14,O:O,"&lt;"&amp;O14)</f>
        <v>5</v>
      </c>
      <c r="I14" s="2">
        <f>AVERAGEIF(A:A,A14,G:G)</f>
        <v>53.423152380952388</v>
      </c>
      <c r="J14" s="2">
        <f t="shared" si="0"/>
        <v>-8.8994523809523898</v>
      </c>
      <c r="K14" s="2">
        <f t="shared" si="1"/>
        <v>81.100547619047603</v>
      </c>
      <c r="L14" s="2">
        <f t="shared" si="2"/>
        <v>129.80493935687582</v>
      </c>
      <c r="M14" s="2">
        <f>SUMIF(A:A,A14,L:L)</f>
        <v>1950.4098951963701</v>
      </c>
      <c r="N14" s="3">
        <f t="shared" si="3"/>
        <v>6.6552646024084519E-2</v>
      </c>
      <c r="O14" s="8">
        <f t="shared" si="4"/>
        <v>15.025698597139373</v>
      </c>
      <c r="P14" s="3">
        <f t="shared" si="5"/>
        <v>6.6552646024084519E-2</v>
      </c>
      <c r="Q14" s="3">
        <f>IF(ISNUMBER(P14),SUMIF(A:A,A14,P:P),"")</f>
        <v>0.95861662194343356</v>
      </c>
      <c r="R14" s="3">
        <f t="shared" si="6"/>
        <v>6.9425716705350096E-2</v>
      </c>
      <c r="S14" s="9">
        <f t="shared" si="7"/>
        <v>14.403884431529935</v>
      </c>
    </row>
    <row r="15" spans="1:19" x14ac:dyDescent="0.25">
      <c r="A15" s="5">
        <v>2</v>
      </c>
      <c r="B15" s="6">
        <v>0.59027777777777779</v>
      </c>
      <c r="C15" s="5" t="s">
        <v>22</v>
      </c>
      <c r="D15" s="5">
        <v>2</v>
      </c>
      <c r="E15" s="5">
        <v>9</v>
      </c>
      <c r="F15" s="5" t="s">
        <v>36</v>
      </c>
      <c r="G15" s="2">
        <v>44.302133333333302</v>
      </c>
      <c r="H15" s="7">
        <f>1+COUNTIFS(A:A,A15,O:O,"&lt;"&amp;O15)</f>
        <v>6</v>
      </c>
      <c r="I15" s="2">
        <f>AVERAGEIF(A:A,A15,G:G)</f>
        <v>53.423152380952388</v>
      </c>
      <c r="J15" s="2">
        <f t="shared" si="0"/>
        <v>-9.121019047619086</v>
      </c>
      <c r="K15" s="2">
        <f t="shared" si="1"/>
        <v>80.878980952380914</v>
      </c>
      <c r="L15" s="2">
        <f t="shared" si="2"/>
        <v>128.09073207484471</v>
      </c>
      <c r="M15" s="2">
        <f>SUMIF(A:A,A15,L:L)</f>
        <v>1950.4098951963701</v>
      </c>
      <c r="N15" s="3">
        <f t="shared" si="3"/>
        <v>6.5673750112895293E-2</v>
      </c>
      <c r="O15" s="8">
        <f t="shared" si="4"/>
        <v>15.226783886727464</v>
      </c>
      <c r="P15" s="3">
        <f t="shared" si="5"/>
        <v>6.5673750112895293E-2</v>
      </c>
      <c r="Q15" s="3">
        <f>IF(ISNUMBER(P15),SUMIF(A:A,A15,P:P),"")</f>
        <v>0.95861662194343356</v>
      </c>
      <c r="R15" s="3">
        <f t="shared" si="6"/>
        <v>6.8508878950745547E-2</v>
      </c>
      <c r="S15" s="9">
        <f t="shared" si="7"/>
        <v>14.596648132557386</v>
      </c>
    </row>
    <row r="16" spans="1:19" x14ac:dyDescent="0.25">
      <c r="A16" s="5">
        <v>2</v>
      </c>
      <c r="B16" s="6">
        <v>0.59027777777777779</v>
      </c>
      <c r="C16" s="5" t="s">
        <v>22</v>
      </c>
      <c r="D16" s="5">
        <v>2</v>
      </c>
      <c r="E16" s="5">
        <v>5</v>
      </c>
      <c r="F16" s="5" t="s">
        <v>21</v>
      </c>
      <c r="G16" s="2">
        <v>36.605133333333399</v>
      </c>
      <c r="H16" s="7">
        <f>1+COUNTIFS(A:A,A16,O:O,"&lt;"&amp;O16)</f>
        <v>7</v>
      </c>
      <c r="I16" s="2">
        <f>AVERAGEIF(A:A,A16,G:G)</f>
        <v>53.423152380952388</v>
      </c>
      <c r="J16" s="2">
        <f t="shared" si="0"/>
        <v>-16.818019047618989</v>
      </c>
      <c r="K16" s="2">
        <f t="shared" si="1"/>
        <v>73.181980952381011</v>
      </c>
      <c r="L16" s="2">
        <f t="shared" si="2"/>
        <v>80.714550058179896</v>
      </c>
      <c r="M16" s="2">
        <f>SUMIF(A:A,A16,L:L)</f>
        <v>1950.4098951963701</v>
      </c>
      <c r="N16" s="3">
        <f t="shared" si="3"/>
        <v>4.1383378056566639E-2</v>
      </c>
      <c r="O16" s="8">
        <f t="shared" si="4"/>
        <v>24.164291243530368</v>
      </c>
      <c r="P16" s="3" t="str">
        <f t="shared" si="5"/>
        <v/>
      </c>
      <c r="Q16" s="3" t="str">
        <f>IF(ISNUMBER(P16),SUMIF(A:A,A16,P:P),"")</f>
        <v/>
      </c>
      <c r="R16" s="3" t="str">
        <f t="shared" si="6"/>
        <v/>
      </c>
      <c r="S16" s="9" t="str">
        <f t="shared" si="7"/>
        <v/>
      </c>
    </row>
    <row r="17" spans="1:19" x14ac:dyDescent="0.25">
      <c r="A17" s="5">
        <v>3</v>
      </c>
      <c r="B17" s="6">
        <v>0.60069444444444442</v>
      </c>
      <c r="C17" s="5" t="s">
        <v>37</v>
      </c>
      <c r="D17" s="5">
        <v>3</v>
      </c>
      <c r="E17" s="5">
        <v>3</v>
      </c>
      <c r="F17" s="5" t="s">
        <v>40</v>
      </c>
      <c r="G17" s="2">
        <v>60.096933333333304</v>
      </c>
      <c r="H17" s="7">
        <f>1+COUNTIFS(A:A,A17,O:O,"&lt;"&amp;O17)</f>
        <v>1</v>
      </c>
      <c r="I17" s="2">
        <f>AVERAGEIF(A:A,A17,G:G)</f>
        <v>47.543933333333349</v>
      </c>
      <c r="J17" s="2">
        <f t="shared" si="0"/>
        <v>12.552999999999955</v>
      </c>
      <c r="K17" s="2">
        <f t="shared" si="1"/>
        <v>102.55299999999995</v>
      </c>
      <c r="L17" s="2">
        <f t="shared" si="2"/>
        <v>470.21028051535762</v>
      </c>
      <c r="M17" s="2">
        <f>SUMIF(A:A,A17,L:L)</f>
        <v>1718.1201443621287</v>
      </c>
      <c r="N17" s="3">
        <f t="shared" si="3"/>
        <v>0.2736771826221317</v>
      </c>
      <c r="O17" s="8">
        <f t="shared" si="4"/>
        <v>3.6539399829349608</v>
      </c>
      <c r="P17" s="3">
        <f t="shared" si="5"/>
        <v>0.2736771826221317</v>
      </c>
      <c r="Q17" s="3">
        <f>IF(ISNUMBER(P17),SUMIF(A:A,A17,P:P),"")</f>
        <v>0.99999999999999989</v>
      </c>
      <c r="R17" s="3">
        <f t="shared" si="6"/>
        <v>0.27367718262213175</v>
      </c>
      <c r="S17" s="9">
        <f t="shared" si="7"/>
        <v>3.6539399829349599</v>
      </c>
    </row>
    <row r="18" spans="1:19" x14ac:dyDescent="0.25">
      <c r="A18" s="5">
        <v>3</v>
      </c>
      <c r="B18" s="6">
        <v>0.60069444444444442</v>
      </c>
      <c r="C18" s="5" t="s">
        <v>37</v>
      </c>
      <c r="D18" s="5">
        <v>3</v>
      </c>
      <c r="E18" s="5">
        <v>1</v>
      </c>
      <c r="F18" s="5" t="s">
        <v>38</v>
      </c>
      <c r="G18" s="2">
        <v>54.881399999999999</v>
      </c>
      <c r="H18" s="7">
        <f>1+COUNTIFS(A:A,A18,O:O,"&lt;"&amp;O18)</f>
        <v>2</v>
      </c>
      <c r="I18" s="2">
        <f>AVERAGEIF(A:A,A18,G:G)</f>
        <v>47.543933333333349</v>
      </c>
      <c r="J18" s="2">
        <f t="shared" si="0"/>
        <v>7.3374666666666499</v>
      </c>
      <c r="K18" s="2">
        <f t="shared" si="1"/>
        <v>97.337466666666643</v>
      </c>
      <c r="L18" s="2">
        <f t="shared" si="2"/>
        <v>343.86460851422709</v>
      </c>
      <c r="M18" s="2">
        <f>SUMIF(A:A,A18,L:L)</f>
        <v>1718.1201443621287</v>
      </c>
      <c r="N18" s="3">
        <f t="shared" si="3"/>
        <v>0.20014002492351352</v>
      </c>
      <c r="O18" s="8">
        <f t="shared" si="4"/>
        <v>4.9965018260698475</v>
      </c>
      <c r="P18" s="3">
        <f t="shared" si="5"/>
        <v>0.20014002492351352</v>
      </c>
      <c r="Q18" s="3">
        <f>IF(ISNUMBER(P18),SUMIF(A:A,A18,P:P),"")</f>
        <v>0.99999999999999989</v>
      </c>
      <c r="R18" s="3">
        <f t="shared" si="6"/>
        <v>0.20014002492351357</v>
      </c>
      <c r="S18" s="9">
        <f t="shared" si="7"/>
        <v>4.9965018260698457</v>
      </c>
    </row>
    <row r="19" spans="1:19" x14ac:dyDescent="0.25">
      <c r="A19" s="5">
        <v>3</v>
      </c>
      <c r="B19" s="6">
        <v>0.60069444444444442</v>
      </c>
      <c r="C19" s="5" t="s">
        <v>37</v>
      </c>
      <c r="D19" s="5">
        <v>3</v>
      </c>
      <c r="E19" s="5">
        <v>4</v>
      </c>
      <c r="F19" s="5" t="s">
        <v>41</v>
      </c>
      <c r="G19" s="2">
        <v>51.895699999999998</v>
      </c>
      <c r="H19" s="7">
        <f>1+COUNTIFS(A:A,A19,O:O,"&lt;"&amp;O19)</f>
        <v>3</v>
      </c>
      <c r="I19" s="2">
        <f>AVERAGEIF(A:A,A19,G:G)</f>
        <v>47.543933333333349</v>
      </c>
      <c r="J19" s="2">
        <f t="shared" si="0"/>
        <v>4.3517666666666486</v>
      </c>
      <c r="K19" s="2">
        <f t="shared" si="1"/>
        <v>94.351766666666649</v>
      </c>
      <c r="L19" s="2">
        <f t="shared" si="2"/>
        <v>287.4664046447644</v>
      </c>
      <c r="M19" s="2">
        <f>SUMIF(A:A,A19,L:L)</f>
        <v>1718.1201443621287</v>
      </c>
      <c r="N19" s="3">
        <f t="shared" si="3"/>
        <v>0.1673144951987566</v>
      </c>
      <c r="O19" s="8">
        <f t="shared" si="4"/>
        <v>5.9767684731205017</v>
      </c>
      <c r="P19" s="3">
        <f t="shared" si="5"/>
        <v>0.1673144951987566</v>
      </c>
      <c r="Q19" s="3">
        <f>IF(ISNUMBER(P19),SUMIF(A:A,A19,P:P),"")</f>
        <v>0.99999999999999989</v>
      </c>
      <c r="R19" s="3">
        <f t="shared" si="6"/>
        <v>0.16731449519875663</v>
      </c>
      <c r="S19" s="9">
        <f t="shared" si="7"/>
        <v>5.9767684731205009</v>
      </c>
    </row>
    <row r="20" spans="1:19" x14ac:dyDescent="0.25">
      <c r="A20" s="5">
        <v>3</v>
      </c>
      <c r="B20" s="6">
        <v>0.60069444444444442</v>
      </c>
      <c r="C20" s="5" t="s">
        <v>37</v>
      </c>
      <c r="D20" s="5">
        <v>3</v>
      </c>
      <c r="E20" s="5">
        <v>5</v>
      </c>
      <c r="F20" s="5" t="s">
        <v>42</v>
      </c>
      <c r="G20" s="2">
        <v>42.457966666666699</v>
      </c>
      <c r="H20" s="7">
        <f>1+COUNTIFS(A:A,A20,O:O,"&lt;"&amp;O20)</f>
        <v>4</v>
      </c>
      <c r="I20" s="2">
        <f>AVERAGEIF(A:A,A20,G:G)</f>
        <v>47.543933333333349</v>
      </c>
      <c r="J20" s="2">
        <f t="shared" si="0"/>
        <v>-5.0859666666666499</v>
      </c>
      <c r="K20" s="2">
        <f t="shared" si="1"/>
        <v>84.91403333333335</v>
      </c>
      <c r="L20" s="2">
        <f t="shared" si="2"/>
        <v>163.17806045394013</v>
      </c>
      <c r="M20" s="2">
        <f>SUMIF(A:A,A20,L:L)</f>
        <v>1718.1201443621287</v>
      </c>
      <c r="N20" s="3">
        <f t="shared" si="3"/>
        <v>9.4974767037913882E-2</v>
      </c>
      <c r="O20" s="8">
        <f t="shared" si="4"/>
        <v>10.52911242836532</v>
      </c>
      <c r="P20" s="3">
        <f t="shared" si="5"/>
        <v>9.4974767037913882E-2</v>
      </c>
      <c r="Q20" s="3">
        <f>IF(ISNUMBER(P20),SUMIF(A:A,A20,P:P),"")</f>
        <v>0.99999999999999989</v>
      </c>
      <c r="R20" s="3">
        <f t="shared" si="6"/>
        <v>9.497476703791391E-2</v>
      </c>
      <c r="S20" s="9">
        <f t="shared" si="7"/>
        <v>10.529112428365318</v>
      </c>
    </row>
    <row r="21" spans="1:19" x14ac:dyDescent="0.25">
      <c r="A21" s="5">
        <v>3</v>
      </c>
      <c r="B21" s="6">
        <v>0.60069444444444442</v>
      </c>
      <c r="C21" s="5" t="s">
        <v>37</v>
      </c>
      <c r="D21" s="5">
        <v>3</v>
      </c>
      <c r="E21" s="5">
        <v>8</v>
      </c>
      <c r="F21" s="5" t="s">
        <v>45</v>
      </c>
      <c r="G21" s="2">
        <v>42.348233333333305</v>
      </c>
      <c r="H21" s="7">
        <f>1+COUNTIFS(A:A,A21,O:O,"&lt;"&amp;O21)</f>
        <v>5</v>
      </c>
      <c r="I21" s="2">
        <f>AVERAGEIF(A:A,A21,G:G)</f>
        <v>47.543933333333349</v>
      </c>
      <c r="J21" s="2">
        <f t="shared" si="0"/>
        <v>-5.1957000000000448</v>
      </c>
      <c r="K21" s="2">
        <f t="shared" si="1"/>
        <v>84.804299999999955</v>
      </c>
      <c r="L21" s="2">
        <f t="shared" si="2"/>
        <v>162.10722516199732</v>
      </c>
      <c r="M21" s="2">
        <f>SUMIF(A:A,A21,L:L)</f>
        <v>1718.1201443621287</v>
      </c>
      <c r="N21" s="3">
        <f t="shared" si="3"/>
        <v>9.4351507194615561E-2</v>
      </c>
      <c r="O21" s="8">
        <f t="shared" si="4"/>
        <v>10.598664819814006</v>
      </c>
      <c r="P21" s="3">
        <f t="shared" si="5"/>
        <v>9.4351507194615561E-2</v>
      </c>
      <c r="Q21" s="3">
        <f>IF(ISNUMBER(P21),SUMIF(A:A,A21,P:P),"")</f>
        <v>0.99999999999999989</v>
      </c>
      <c r="R21" s="3">
        <f t="shared" si="6"/>
        <v>9.4351507194615589E-2</v>
      </c>
      <c r="S21" s="9">
        <f t="shared" si="7"/>
        <v>10.598664819814003</v>
      </c>
    </row>
    <row r="22" spans="1:19" x14ac:dyDescent="0.25">
      <c r="A22" s="5">
        <v>3</v>
      </c>
      <c r="B22" s="6">
        <v>0.60069444444444442</v>
      </c>
      <c r="C22" s="5" t="s">
        <v>37</v>
      </c>
      <c r="D22" s="5">
        <v>3</v>
      </c>
      <c r="E22" s="5">
        <v>6</v>
      </c>
      <c r="F22" s="5" t="s">
        <v>43</v>
      </c>
      <c r="G22" s="2">
        <v>40.591466666666697</v>
      </c>
      <c r="H22" s="7">
        <f>1+COUNTIFS(A:A,A22,O:O,"&lt;"&amp;O22)</f>
        <v>6</v>
      </c>
      <c r="I22" s="2">
        <f>AVERAGEIF(A:A,A22,G:G)</f>
        <v>47.543933333333349</v>
      </c>
      <c r="J22" s="2">
        <f t="shared" si="0"/>
        <v>-6.9524666666666519</v>
      </c>
      <c r="K22" s="2">
        <f t="shared" si="1"/>
        <v>83.047533333333348</v>
      </c>
      <c r="L22" s="2">
        <f t="shared" si="2"/>
        <v>145.88986679026468</v>
      </c>
      <c r="M22" s="2">
        <f>SUMIF(A:A,A22,L:L)</f>
        <v>1718.1201443621287</v>
      </c>
      <c r="N22" s="3">
        <f t="shared" si="3"/>
        <v>8.4912494198377444E-2</v>
      </c>
      <c r="O22" s="8">
        <f t="shared" si="4"/>
        <v>11.776829893416423</v>
      </c>
      <c r="P22" s="3">
        <f t="shared" si="5"/>
        <v>8.4912494198377444E-2</v>
      </c>
      <c r="Q22" s="3">
        <f>IF(ISNUMBER(P22),SUMIF(A:A,A22,P:P),"")</f>
        <v>0.99999999999999989</v>
      </c>
      <c r="R22" s="3">
        <f t="shared" si="6"/>
        <v>8.4912494198377458E-2</v>
      </c>
      <c r="S22" s="9">
        <f t="shared" si="7"/>
        <v>11.776829893416421</v>
      </c>
    </row>
    <row r="23" spans="1:19" x14ac:dyDescent="0.25">
      <c r="A23" s="5">
        <v>3</v>
      </c>
      <c r="B23" s="6">
        <v>0.60069444444444442</v>
      </c>
      <c r="C23" s="5" t="s">
        <v>37</v>
      </c>
      <c r="D23" s="5">
        <v>3</v>
      </c>
      <c r="E23" s="5">
        <v>7</v>
      </c>
      <c r="F23" s="5" t="s">
        <v>44</v>
      </c>
      <c r="G23" s="2">
        <v>40.5358333333334</v>
      </c>
      <c r="H23" s="7">
        <f>1+COUNTIFS(A:A,A23,O:O,"&lt;"&amp;O23)</f>
        <v>7</v>
      </c>
      <c r="I23" s="2">
        <f>AVERAGEIF(A:A,A23,G:G)</f>
        <v>47.543933333333349</v>
      </c>
      <c r="J23" s="2">
        <f t="shared" si="0"/>
        <v>-7.0080999999999491</v>
      </c>
      <c r="K23" s="2">
        <f t="shared" si="1"/>
        <v>82.991900000000044</v>
      </c>
      <c r="L23" s="2">
        <f t="shared" si="2"/>
        <v>145.40369828157739</v>
      </c>
      <c r="M23" s="2">
        <f>SUMIF(A:A,A23,L:L)</f>
        <v>1718.1201443621287</v>
      </c>
      <c r="N23" s="3">
        <f t="shared" si="3"/>
        <v>8.4629528824691214E-2</v>
      </c>
      <c r="O23" s="8">
        <f t="shared" si="4"/>
        <v>11.81620663481992</v>
      </c>
      <c r="P23" s="3">
        <f t="shared" si="5"/>
        <v>8.4629528824691214E-2</v>
      </c>
      <c r="Q23" s="3">
        <f>IF(ISNUMBER(P23),SUMIF(A:A,A23,P:P),"")</f>
        <v>0.99999999999999989</v>
      </c>
      <c r="R23" s="3">
        <f t="shared" si="6"/>
        <v>8.4629528824691228E-2</v>
      </c>
      <c r="S23" s="9">
        <f t="shared" si="7"/>
        <v>11.816206634819919</v>
      </c>
    </row>
    <row r="24" spans="1:19" x14ac:dyDescent="0.25">
      <c r="A24" s="5">
        <v>4</v>
      </c>
      <c r="B24" s="6">
        <v>0.61805555555555558</v>
      </c>
      <c r="C24" s="5" t="s">
        <v>22</v>
      </c>
      <c r="D24" s="5">
        <v>3</v>
      </c>
      <c r="E24" s="5">
        <v>3</v>
      </c>
      <c r="F24" s="5" t="s">
        <v>48</v>
      </c>
      <c r="G24" s="2">
        <v>65.75330000000011</v>
      </c>
      <c r="H24" s="7">
        <f>1+COUNTIFS(A:A,A24,O:O,"&lt;"&amp;O24)</f>
        <v>1</v>
      </c>
      <c r="I24" s="2">
        <f>AVERAGEIF(A:A,A24,G:G)</f>
        <v>50.080600000000018</v>
      </c>
      <c r="J24" s="2">
        <f t="shared" si="0"/>
        <v>15.672700000000091</v>
      </c>
      <c r="K24" s="2">
        <f t="shared" si="1"/>
        <v>105.67270000000009</v>
      </c>
      <c r="L24" s="2">
        <f t="shared" si="2"/>
        <v>567.00152878842857</v>
      </c>
      <c r="M24" s="2">
        <f>SUMIF(A:A,A24,L:L)</f>
        <v>2367.8230775600637</v>
      </c>
      <c r="N24" s="3">
        <f t="shared" si="3"/>
        <v>0.23946110423617395</v>
      </c>
      <c r="O24" s="8">
        <f t="shared" si="4"/>
        <v>4.1760435507460425</v>
      </c>
      <c r="P24" s="3">
        <f t="shared" si="5"/>
        <v>0.23946110423617395</v>
      </c>
      <c r="Q24" s="3">
        <f>IF(ISNUMBER(P24),SUMIF(A:A,A24,P:P),"")</f>
        <v>0.94240427754636635</v>
      </c>
      <c r="R24" s="3">
        <f t="shared" si="6"/>
        <v>0.25409594368526456</v>
      </c>
      <c r="S24" s="9">
        <f t="shared" si="7"/>
        <v>3.9355213054429865</v>
      </c>
    </row>
    <row r="25" spans="1:19" x14ac:dyDescent="0.25">
      <c r="A25" s="5">
        <v>4</v>
      </c>
      <c r="B25" s="6">
        <v>0.61805555555555558</v>
      </c>
      <c r="C25" s="5" t="s">
        <v>22</v>
      </c>
      <c r="D25" s="5">
        <v>3</v>
      </c>
      <c r="E25" s="5">
        <v>7</v>
      </c>
      <c r="F25" s="5" t="s">
        <v>52</v>
      </c>
      <c r="G25" s="2">
        <v>62.650833333333402</v>
      </c>
      <c r="H25" s="7">
        <f>1+COUNTIFS(A:A,A25,O:O,"&lt;"&amp;O25)</f>
        <v>2</v>
      </c>
      <c r="I25" s="2">
        <f>AVERAGEIF(A:A,A25,G:G)</f>
        <v>50.080600000000018</v>
      </c>
      <c r="J25" s="2">
        <f t="shared" si="0"/>
        <v>12.570233333333384</v>
      </c>
      <c r="K25" s="2">
        <f t="shared" si="1"/>
        <v>102.57023333333339</v>
      </c>
      <c r="L25" s="2">
        <f t="shared" si="2"/>
        <v>470.69672939614389</v>
      </c>
      <c r="M25" s="2">
        <f>SUMIF(A:A,A25,L:L)</f>
        <v>2367.8230775600637</v>
      </c>
      <c r="N25" s="3">
        <f t="shared" si="3"/>
        <v>0.19878880895154377</v>
      </c>
      <c r="O25" s="8">
        <f t="shared" si="4"/>
        <v>5.0304642664454882</v>
      </c>
      <c r="P25" s="3">
        <f t="shared" si="5"/>
        <v>0.19878880895154377</v>
      </c>
      <c r="Q25" s="3">
        <f>IF(ISNUMBER(P25),SUMIF(A:A,A25,P:P),"")</f>
        <v>0.94240427754636635</v>
      </c>
      <c r="R25" s="3">
        <f t="shared" si="6"/>
        <v>0.21093793150972126</v>
      </c>
      <c r="S25" s="9">
        <f t="shared" si="7"/>
        <v>4.7407310427423726</v>
      </c>
    </row>
    <row r="26" spans="1:19" x14ac:dyDescent="0.25">
      <c r="A26" s="5">
        <v>4</v>
      </c>
      <c r="B26" s="6">
        <v>0.61805555555555558</v>
      </c>
      <c r="C26" s="5" t="s">
        <v>22</v>
      </c>
      <c r="D26" s="5">
        <v>3</v>
      </c>
      <c r="E26" s="5">
        <v>2</v>
      </c>
      <c r="F26" s="5" t="s">
        <v>47</v>
      </c>
      <c r="G26" s="2">
        <v>62.5259</v>
      </c>
      <c r="H26" s="7">
        <f>1+COUNTIFS(A:A,A26,O:O,"&lt;"&amp;O26)</f>
        <v>3</v>
      </c>
      <c r="I26" s="2">
        <f>AVERAGEIF(A:A,A26,G:G)</f>
        <v>50.080600000000018</v>
      </c>
      <c r="J26" s="2">
        <f t="shared" si="0"/>
        <v>12.445299999999982</v>
      </c>
      <c r="K26" s="2">
        <f t="shared" si="1"/>
        <v>102.44529999999997</v>
      </c>
      <c r="L26" s="2">
        <f t="shared" si="2"/>
        <v>467.18157795985712</v>
      </c>
      <c r="M26" s="2">
        <f>SUMIF(A:A,A26,L:L)</f>
        <v>2367.8230775600637</v>
      </c>
      <c r="N26" s="3">
        <f t="shared" si="3"/>
        <v>0.19730425908394597</v>
      </c>
      <c r="O26" s="8">
        <f t="shared" si="4"/>
        <v>5.0683143113222684</v>
      </c>
      <c r="P26" s="3">
        <f t="shared" si="5"/>
        <v>0.19730425908394597</v>
      </c>
      <c r="Q26" s="3">
        <f>IF(ISNUMBER(P26),SUMIF(A:A,A26,P:P),"")</f>
        <v>0.94240427754636635</v>
      </c>
      <c r="R26" s="3">
        <f t="shared" si="6"/>
        <v>0.20936265229784951</v>
      </c>
      <c r="S26" s="9">
        <f t="shared" si="7"/>
        <v>4.7764010869395719</v>
      </c>
    </row>
    <row r="27" spans="1:19" x14ac:dyDescent="0.25">
      <c r="A27" s="5">
        <v>4</v>
      </c>
      <c r="B27" s="6">
        <v>0.61805555555555558</v>
      </c>
      <c r="C27" s="5" t="s">
        <v>22</v>
      </c>
      <c r="D27" s="5">
        <v>3</v>
      </c>
      <c r="E27" s="5">
        <v>1</v>
      </c>
      <c r="F27" s="5" t="s">
        <v>46</v>
      </c>
      <c r="G27" s="2">
        <v>56.5735666666667</v>
      </c>
      <c r="H27" s="7">
        <f>1+COUNTIFS(A:A,A27,O:O,"&lt;"&amp;O27)</f>
        <v>4</v>
      </c>
      <c r="I27" s="2">
        <f>AVERAGEIF(A:A,A27,G:G)</f>
        <v>50.080600000000018</v>
      </c>
      <c r="J27" s="2">
        <f t="shared" si="0"/>
        <v>6.4929666666666819</v>
      </c>
      <c r="K27" s="2">
        <f t="shared" si="1"/>
        <v>96.492966666666689</v>
      </c>
      <c r="L27" s="2">
        <f t="shared" si="2"/>
        <v>326.87505399348305</v>
      </c>
      <c r="M27" s="2">
        <f>SUMIF(A:A,A27,L:L)</f>
        <v>2367.8230775600637</v>
      </c>
      <c r="N27" s="3">
        <f t="shared" si="3"/>
        <v>0.13804876601266733</v>
      </c>
      <c r="O27" s="8">
        <f t="shared" si="4"/>
        <v>7.2438170139691085</v>
      </c>
      <c r="P27" s="3">
        <f t="shared" si="5"/>
        <v>0.13804876601266733</v>
      </c>
      <c r="Q27" s="3">
        <f>IF(ISNUMBER(P27),SUMIF(A:A,A27,P:P),"")</f>
        <v>0.94240427754636635</v>
      </c>
      <c r="R27" s="3">
        <f t="shared" si="6"/>
        <v>0.14648571669484522</v>
      </c>
      <c r="S27" s="9">
        <f t="shared" si="7"/>
        <v>6.8266041397276354</v>
      </c>
    </row>
    <row r="28" spans="1:19" x14ac:dyDescent="0.25">
      <c r="A28" s="5">
        <v>4</v>
      </c>
      <c r="B28" s="6">
        <v>0.61805555555555558</v>
      </c>
      <c r="C28" s="5" t="s">
        <v>22</v>
      </c>
      <c r="D28" s="5">
        <v>3</v>
      </c>
      <c r="E28" s="5">
        <v>5</v>
      </c>
      <c r="F28" s="5" t="s">
        <v>50</v>
      </c>
      <c r="G28" s="2">
        <v>51.733333333333299</v>
      </c>
      <c r="H28" s="7">
        <f>1+COUNTIFS(A:A,A28,O:O,"&lt;"&amp;O28)</f>
        <v>5</v>
      </c>
      <c r="I28" s="2">
        <f>AVERAGEIF(A:A,A28,G:G)</f>
        <v>50.080600000000018</v>
      </c>
      <c r="J28" s="2">
        <f t="shared" si="0"/>
        <v>1.6527333333332805</v>
      </c>
      <c r="K28" s="2">
        <f t="shared" si="1"/>
        <v>91.652733333333288</v>
      </c>
      <c r="L28" s="2">
        <f t="shared" si="2"/>
        <v>244.48745529213008</v>
      </c>
      <c r="M28" s="2">
        <f>SUMIF(A:A,A28,L:L)</f>
        <v>2367.8230775600637</v>
      </c>
      <c r="N28" s="3">
        <f t="shared" si="3"/>
        <v>0.10325410610663678</v>
      </c>
      <c r="O28" s="8">
        <f t="shared" si="4"/>
        <v>9.6848448716144944</v>
      </c>
      <c r="P28" s="3">
        <f t="shared" si="5"/>
        <v>0.10325410610663678</v>
      </c>
      <c r="Q28" s="3">
        <f>IF(ISNUMBER(P28),SUMIF(A:A,A28,P:P),"")</f>
        <v>0.94240427754636635</v>
      </c>
      <c r="R28" s="3">
        <f t="shared" si="6"/>
        <v>0.1095645558565036</v>
      </c>
      <c r="S28" s="9">
        <f t="shared" si="7"/>
        <v>9.1270392343824884</v>
      </c>
    </row>
    <row r="29" spans="1:19" x14ac:dyDescent="0.25">
      <c r="A29" s="5">
        <v>4</v>
      </c>
      <c r="B29" s="6">
        <v>0.61805555555555558</v>
      </c>
      <c r="C29" s="5" t="s">
        <v>22</v>
      </c>
      <c r="D29" s="5">
        <v>3</v>
      </c>
      <c r="E29" s="5">
        <v>4</v>
      </c>
      <c r="F29" s="5" t="s">
        <v>49</v>
      </c>
      <c r="G29" s="2">
        <v>44.159633333333296</v>
      </c>
      <c r="H29" s="7">
        <f>1+COUNTIFS(A:A,A29,O:O,"&lt;"&amp;O29)</f>
        <v>6</v>
      </c>
      <c r="I29" s="2">
        <f>AVERAGEIF(A:A,A29,G:G)</f>
        <v>50.080600000000018</v>
      </c>
      <c r="J29" s="2">
        <f t="shared" si="0"/>
        <v>-5.9209666666667218</v>
      </c>
      <c r="K29" s="2">
        <f t="shared" si="1"/>
        <v>84.079033333333285</v>
      </c>
      <c r="L29" s="2">
        <f t="shared" si="2"/>
        <v>155.20425133556287</v>
      </c>
      <c r="M29" s="2">
        <f>SUMIF(A:A,A29,L:L)</f>
        <v>2367.8230775600637</v>
      </c>
      <c r="N29" s="3">
        <f t="shared" si="3"/>
        <v>6.5547233155398565E-2</v>
      </c>
      <c r="O29" s="8">
        <f t="shared" si="4"/>
        <v>15.256174087916303</v>
      </c>
      <c r="P29" s="3">
        <f t="shared" si="5"/>
        <v>6.5547233155398565E-2</v>
      </c>
      <c r="Q29" s="3">
        <f>IF(ISNUMBER(P29),SUMIF(A:A,A29,P:P),"")</f>
        <v>0.94240427754636635</v>
      </c>
      <c r="R29" s="3">
        <f t="shared" si="6"/>
        <v>6.9553199955815811E-2</v>
      </c>
      <c r="S29" s="9">
        <f t="shared" si="7"/>
        <v>14.37748371944436</v>
      </c>
    </row>
    <row r="30" spans="1:19" x14ac:dyDescent="0.25">
      <c r="A30" s="5">
        <v>4</v>
      </c>
      <c r="B30" s="6">
        <v>0.61805555555555558</v>
      </c>
      <c r="C30" s="5" t="s">
        <v>22</v>
      </c>
      <c r="D30" s="5">
        <v>3</v>
      </c>
      <c r="E30" s="5">
        <v>8</v>
      </c>
      <c r="F30" s="5" t="s">
        <v>53</v>
      </c>
      <c r="G30" s="2">
        <v>36.5728333333333</v>
      </c>
      <c r="H30" s="7">
        <f>1+COUNTIFS(A:A,A30,O:O,"&lt;"&amp;O30)</f>
        <v>7</v>
      </c>
      <c r="I30" s="2">
        <f>AVERAGEIF(A:A,A30,G:G)</f>
        <v>50.080600000000018</v>
      </c>
      <c r="J30" s="2">
        <f t="shared" si="0"/>
        <v>-13.507766666666718</v>
      </c>
      <c r="K30" s="2">
        <f t="shared" si="1"/>
        <v>76.492233333333274</v>
      </c>
      <c r="L30" s="2">
        <f t="shared" si="2"/>
        <v>98.448542450157717</v>
      </c>
      <c r="M30" s="2">
        <f>SUMIF(A:A,A30,L:L)</f>
        <v>2367.8230775600637</v>
      </c>
      <c r="N30" s="3">
        <f t="shared" si="3"/>
        <v>4.1577659827356936E-2</v>
      </c>
      <c r="O30" s="8">
        <f t="shared" si="4"/>
        <v>24.051377690622886</v>
      </c>
      <c r="P30" s="3" t="str">
        <f t="shared" si="5"/>
        <v/>
      </c>
      <c r="Q30" s="3" t="str">
        <f>IF(ISNUMBER(P30),SUMIF(A:A,A30,P:P),"")</f>
        <v/>
      </c>
      <c r="R30" s="3" t="str">
        <f t="shared" si="6"/>
        <v/>
      </c>
      <c r="S30" s="9" t="str">
        <f t="shared" si="7"/>
        <v/>
      </c>
    </row>
    <row r="31" spans="1:19" x14ac:dyDescent="0.25">
      <c r="A31" s="5">
        <v>4</v>
      </c>
      <c r="B31" s="6">
        <v>0.61805555555555558</v>
      </c>
      <c r="C31" s="5" t="s">
        <v>22</v>
      </c>
      <c r="D31" s="5">
        <v>3</v>
      </c>
      <c r="E31" s="5">
        <v>6</v>
      </c>
      <c r="F31" s="5" t="s">
        <v>51</v>
      </c>
      <c r="G31" s="2">
        <v>20.6754</v>
      </c>
      <c r="H31" s="7">
        <f>1+COUNTIFS(A:A,A31,O:O,"&lt;"&amp;O31)</f>
        <v>8</v>
      </c>
      <c r="I31" s="2">
        <f>AVERAGEIF(A:A,A31,G:G)</f>
        <v>50.080600000000018</v>
      </c>
      <c r="J31" s="2">
        <f t="shared" si="0"/>
        <v>-29.405200000000018</v>
      </c>
      <c r="K31" s="2">
        <f t="shared" si="1"/>
        <v>60.594799999999978</v>
      </c>
      <c r="L31" s="2">
        <f t="shared" si="2"/>
        <v>37.927938344300195</v>
      </c>
      <c r="M31" s="2">
        <f>SUMIF(A:A,A31,L:L)</f>
        <v>2367.8230775600637</v>
      </c>
      <c r="N31" s="3">
        <f t="shared" si="3"/>
        <v>1.6018062626276641E-2</v>
      </c>
      <c r="O31" s="8">
        <f t="shared" si="4"/>
        <v>62.429522429233224</v>
      </c>
      <c r="P31" s="3" t="str">
        <f t="shared" si="5"/>
        <v/>
      </c>
      <c r="Q31" s="3" t="str">
        <f>IF(ISNUMBER(P31),SUMIF(A:A,A31,P:P),"")</f>
        <v/>
      </c>
      <c r="R31" s="3" t="str">
        <f t="shared" si="6"/>
        <v/>
      </c>
      <c r="S31" s="9" t="str">
        <f t="shared" si="7"/>
        <v/>
      </c>
    </row>
    <row r="32" spans="1:19" x14ac:dyDescent="0.25">
      <c r="A32" s="5">
        <v>5</v>
      </c>
      <c r="B32" s="6">
        <v>0.625</v>
      </c>
      <c r="C32" s="5" t="s">
        <v>54</v>
      </c>
      <c r="D32" s="5">
        <v>5</v>
      </c>
      <c r="E32" s="5">
        <v>5</v>
      </c>
      <c r="F32" s="5" t="s">
        <v>58</v>
      </c>
      <c r="G32" s="2">
        <v>59.110833333333304</v>
      </c>
      <c r="H32" s="7">
        <f>1+COUNTIFS(A:A,A32,O:O,"&lt;"&amp;O32)</f>
        <v>1</v>
      </c>
      <c r="I32" s="2">
        <f>AVERAGEIF(A:A,A32,G:G)</f>
        <v>46.772259999999996</v>
      </c>
      <c r="J32" s="2">
        <f t="shared" si="0"/>
        <v>12.338573333333308</v>
      </c>
      <c r="K32" s="2">
        <f t="shared" si="1"/>
        <v>102.3385733333333</v>
      </c>
      <c r="L32" s="2">
        <f t="shared" si="2"/>
        <v>464.1994922395923</v>
      </c>
      <c r="M32" s="2">
        <f>SUMIF(A:A,A32,L:L)</f>
        <v>3786.3001878032746</v>
      </c>
      <c r="N32" s="3">
        <f t="shared" si="3"/>
        <v>0.12259975945248819</v>
      </c>
      <c r="O32" s="8">
        <f t="shared" si="4"/>
        <v>8.1566228552637252</v>
      </c>
      <c r="P32" s="3">
        <f t="shared" si="5"/>
        <v>0.12259975945248819</v>
      </c>
      <c r="Q32" s="3">
        <f>IF(ISNUMBER(P32),SUMIF(A:A,A32,P:P),"")</f>
        <v>0.79645769842334047</v>
      </c>
      <c r="R32" s="3">
        <f t="shared" si="6"/>
        <v>0.15393128812137219</v>
      </c>
      <c r="S32" s="9">
        <f t="shared" si="7"/>
        <v>6.4964050662105617</v>
      </c>
    </row>
    <row r="33" spans="1:19" x14ac:dyDescent="0.25">
      <c r="A33" s="5">
        <v>5</v>
      </c>
      <c r="B33" s="6">
        <v>0.625</v>
      </c>
      <c r="C33" s="5" t="s">
        <v>54</v>
      </c>
      <c r="D33" s="5">
        <v>5</v>
      </c>
      <c r="E33" s="5">
        <v>6</v>
      </c>
      <c r="F33" s="5" t="s">
        <v>59</v>
      </c>
      <c r="G33" s="2">
        <v>58.800066666666694</v>
      </c>
      <c r="H33" s="7">
        <f>1+COUNTIFS(A:A,A33,O:O,"&lt;"&amp;O33)</f>
        <v>2</v>
      </c>
      <c r="I33" s="2">
        <f>AVERAGEIF(A:A,A33,G:G)</f>
        <v>46.772259999999996</v>
      </c>
      <c r="J33" s="2">
        <f t="shared" si="0"/>
        <v>12.027806666666699</v>
      </c>
      <c r="K33" s="2">
        <f t="shared" si="1"/>
        <v>102.02780666666669</v>
      </c>
      <c r="L33" s="2">
        <f t="shared" si="2"/>
        <v>455.62422417930469</v>
      </c>
      <c r="M33" s="2">
        <f>SUMIF(A:A,A33,L:L)</f>
        <v>3786.3001878032746</v>
      </c>
      <c r="N33" s="3">
        <f t="shared" si="3"/>
        <v>0.12033494482212398</v>
      </c>
      <c r="O33" s="8">
        <f t="shared" si="4"/>
        <v>8.3101380191612186</v>
      </c>
      <c r="P33" s="3">
        <f t="shared" si="5"/>
        <v>0.12033494482212398</v>
      </c>
      <c r="Q33" s="3">
        <f>IF(ISNUMBER(P33),SUMIF(A:A,A33,P:P),"")</f>
        <v>0.79645769842334047</v>
      </c>
      <c r="R33" s="3">
        <f t="shared" si="6"/>
        <v>0.15108767868066039</v>
      </c>
      <c r="S33" s="9">
        <f t="shared" si="7"/>
        <v>6.618673400321442</v>
      </c>
    </row>
    <row r="34" spans="1:19" x14ac:dyDescent="0.25">
      <c r="A34" s="5">
        <v>5</v>
      </c>
      <c r="B34" s="6">
        <v>0.625</v>
      </c>
      <c r="C34" s="5" t="s">
        <v>54</v>
      </c>
      <c r="D34" s="5">
        <v>5</v>
      </c>
      <c r="E34" s="5">
        <v>16</v>
      </c>
      <c r="F34" s="5" t="s">
        <v>68</v>
      </c>
      <c r="G34" s="2">
        <v>58.198599999999999</v>
      </c>
      <c r="H34" s="7">
        <f>1+COUNTIFS(A:A,A34,O:O,"&lt;"&amp;O34)</f>
        <v>3</v>
      </c>
      <c r="I34" s="2">
        <f>AVERAGEIF(A:A,A34,G:G)</f>
        <v>46.772259999999996</v>
      </c>
      <c r="J34" s="2">
        <f t="shared" si="0"/>
        <v>11.426340000000003</v>
      </c>
      <c r="K34" s="2">
        <f t="shared" si="1"/>
        <v>101.42634000000001</v>
      </c>
      <c r="L34" s="2">
        <f t="shared" si="2"/>
        <v>439.4748098453814</v>
      </c>
      <c r="M34" s="2">
        <f>SUMIF(A:A,A34,L:L)</f>
        <v>3786.3001878032746</v>
      </c>
      <c r="N34" s="3">
        <f t="shared" si="3"/>
        <v>0.11606972190452619</v>
      </c>
      <c r="O34" s="8">
        <f t="shared" si="4"/>
        <v>8.6155112943456142</v>
      </c>
      <c r="P34" s="3">
        <f t="shared" si="5"/>
        <v>0.11606972190452619</v>
      </c>
      <c r="Q34" s="3">
        <f>IF(ISNUMBER(P34),SUMIF(A:A,A34,P:P),"")</f>
        <v>0.79645769842334047</v>
      </c>
      <c r="R34" s="3">
        <f t="shared" si="6"/>
        <v>0.14573243768538696</v>
      </c>
      <c r="S34" s="9">
        <f t="shared" si="7"/>
        <v>6.8618902962348036</v>
      </c>
    </row>
    <row r="35" spans="1:19" x14ac:dyDescent="0.25">
      <c r="A35" s="5">
        <v>5</v>
      </c>
      <c r="B35" s="6">
        <v>0.625</v>
      </c>
      <c r="C35" s="5" t="s">
        <v>54</v>
      </c>
      <c r="D35" s="5">
        <v>5</v>
      </c>
      <c r="E35" s="5">
        <v>4</v>
      </c>
      <c r="F35" s="5" t="s">
        <v>57</v>
      </c>
      <c r="G35" s="2">
        <v>55.679999999999993</v>
      </c>
      <c r="H35" s="7">
        <f>1+COUNTIFS(A:A,A35,O:O,"&lt;"&amp;O35)</f>
        <v>4</v>
      </c>
      <c r="I35" s="2">
        <f>AVERAGEIF(A:A,A35,G:G)</f>
        <v>46.772259999999996</v>
      </c>
      <c r="J35" s="2">
        <f t="shared" si="0"/>
        <v>8.9077399999999969</v>
      </c>
      <c r="K35" s="2">
        <f t="shared" si="1"/>
        <v>98.90773999999999</v>
      </c>
      <c r="L35" s="2">
        <f t="shared" si="2"/>
        <v>377.8375721636823</v>
      </c>
      <c r="M35" s="2">
        <f>SUMIF(A:A,A35,L:L)</f>
        <v>3786.3001878032746</v>
      </c>
      <c r="N35" s="3">
        <f t="shared" si="3"/>
        <v>9.9790706870205942E-2</v>
      </c>
      <c r="O35" s="8">
        <f t="shared" si="4"/>
        <v>10.020973208463818</v>
      </c>
      <c r="P35" s="3">
        <f t="shared" si="5"/>
        <v>9.9790706870205942E-2</v>
      </c>
      <c r="Q35" s="3">
        <f>IF(ISNUMBER(P35),SUMIF(A:A,A35,P:P),"")</f>
        <v>0.79645769842334047</v>
      </c>
      <c r="R35" s="3">
        <f t="shared" si="6"/>
        <v>0.12529316631347856</v>
      </c>
      <c r="S35" s="9">
        <f t="shared" si="7"/>
        <v>7.9812812575750494</v>
      </c>
    </row>
    <row r="36" spans="1:19" x14ac:dyDescent="0.25">
      <c r="A36" s="5">
        <v>5</v>
      </c>
      <c r="B36" s="6">
        <v>0.625</v>
      </c>
      <c r="C36" s="5" t="s">
        <v>54</v>
      </c>
      <c r="D36" s="5">
        <v>5</v>
      </c>
      <c r="E36" s="5">
        <v>2</v>
      </c>
      <c r="F36" s="5" t="s">
        <v>55</v>
      </c>
      <c r="G36" s="2">
        <v>51.643999999999998</v>
      </c>
      <c r="H36" s="7">
        <f>1+COUNTIFS(A:A,A36,O:O,"&lt;"&amp;O36)</f>
        <v>5</v>
      </c>
      <c r="I36" s="2">
        <f>AVERAGEIF(A:A,A36,G:G)</f>
        <v>46.772259999999996</v>
      </c>
      <c r="J36" s="2">
        <f t="shared" si="0"/>
        <v>4.8717400000000026</v>
      </c>
      <c r="K36" s="2">
        <f t="shared" si="1"/>
        <v>94.871740000000003</v>
      </c>
      <c r="L36" s="2">
        <f t="shared" si="2"/>
        <v>296.57626413964317</v>
      </c>
      <c r="M36" s="2">
        <f>SUMIF(A:A,A36,L:L)</f>
        <v>3786.3001878032746</v>
      </c>
      <c r="N36" s="3">
        <f t="shared" si="3"/>
        <v>7.8328777283691808E-2</v>
      </c>
      <c r="O36" s="8">
        <f t="shared" si="4"/>
        <v>12.766699987900894</v>
      </c>
      <c r="P36" s="3">
        <f t="shared" si="5"/>
        <v>7.8328777283691808E-2</v>
      </c>
      <c r="Q36" s="3">
        <f>IF(ISNUMBER(P36),SUMIF(A:A,A36,P:P),"")</f>
        <v>0.79645769842334047</v>
      </c>
      <c r="R36" s="3">
        <f t="shared" si="6"/>
        <v>9.8346437530518763E-2</v>
      </c>
      <c r="S36" s="9">
        <f t="shared" si="7"/>
        <v>10.168136488824835</v>
      </c>
    </row>
    <row r="37" spans="1:19" x14ac:dyDescent="0.25">
      <c r="A37" s="5">
        <v>5</v>
      </c>
      <c r="B37" s="6">
        <v>0.625</v>
      </c>
      <c r="C37" s="5" t="s">
        <v>54</v>
      </c>
      <c r="D37" s="5">
        <v>5</v>
      </c>
      <c r="E37" s="5">
        <v>9</v>
      </c>
      <c r="F37" s="5" t="s">
        <v>62</v>
      </c>
      <c r="G37" s="2">
        <v>50.414666666666598</v>
      </c>
      <c r="H37" s="7">
        <f>1+COUNTIFS(A:A,A37,O:O,"&lt;"&amp;O37)</f>
        <v>6</v>
      </c>
      <c r="I37" s="2">
        <f>AVERAGEIF(A:A,A37,G:G)</f>
        <v>46.772259999999996</v>
      </c>
      <c r="J37" s="2">
        <f t="shared" si="0"/>
        <v>3.6424066666666022</v>
      </c>
      <c r="K37" s="2">
        <f t="shared" si="1"/>
        <v>93.642406666666602</v>
      </c>
      <c r="L37" s="2">
        <f t="shared" si="2"/>
        <v>275.48809078004712</v>
      </c>
      <c r="M37" s="2">
        <f>SUMIF(A:A,A37,L:L)</f>
        <v>3786.3001878032746</v>
      </c>
      <c r="N37" s="3">
        <f t="shared" si="3"/>
        <v>7.2759178384078166E-2</v>
      </c>
      <c r="O37" s="8">
        <f t="shared" si="4"/>
        <v>13.743970481926569</v>
      </c>
      <c r="P37" s="3">
        <f t="shared" si="5"/>
        <v>7.2759178384078166E-2</v>
      </c>
      <c r="Q37" s="3">
        <f>IF(ISNUMBER(P37),SUMIF(A:A,A37,P:P),"")</f>
        <v>0.79645769842334047</v>
      </c>
      <c r="R37" s="3">
        <f t="shared" si="6"/>
        <v>9.1353474927935899E-2</v>
      </c>
      <c r="S37" s="9">
        <f t="shared" si="7"/>
        <v>10.946491097233565</v>
      </c>
    </row>
    <row r="38" spans="1:19" x14ac:dyDescent="0.25">
      <c r="A38" s="5">
        <v>5</v>
      </c>
      <c r="B38" s="6">
        <v>0.625</v>
      </c>
      <c r="C38" s="5" t="s">
        <v>54</v>
      </c>
      <c r="D38" s="5">
        <v>5</v>
      </c>
      <c r="E38" s="5">
        <v>7</v>
      </c>
      <c r="F38" s="5" t="s">
        <v>60</v>
      </c>
      <c r="G38" s="2">
        <v>48.964633333333303</v>
      </c>
      <c r="H38" s="7">
        <f>1+COUNTIFS(A:A,A38,O:O,"&lt;"&amp;O38)</f>
        <v>7</v>
      </c>
      <c r="I38" s="2">
        <f>AVERAGEIF(A:A,A38,G:G)</f>
        <v>46.772259999999996</v>
      </c>
      <c r="J38" s="2">
        <f t="shared" si="0"/>
        <v>2.1923733333333075</v>
      </c>
      <c r="K38" s="2">
        <f t="shared" si="1"/>
        <v>92.192373333333308</v>
      </c>
      <c r="L38" s="2">
        <f t="shared" si="2"/>
        <v>252.53311787103564</v>
      </c>
      <c r="M38" s="2">
        <f>SUMIF(A:A,A38,L:L)</f>
        <v>3786.3001878032746</v>
      </c>
      <c r="N38" s="3">
        <f t="shared" si="3"/>
        <v>6.6696538928560131E-2</v>
      </c>
      <c r="O38" s="8">
        <f t="shared" si="4"/>
        <v>14.993281751413189</v>
      </c>
      <c r="P38" s="3">
        <f t="shared" si="5"/>
        <v>6.6696538928560131E-2</v>
      </c>
      <c r="Q38" s="3">
        <f>IF(ISNUMBER(P38),SUMIF(A:A,A38,P:P),"")</f>
        <v>0.79645769842334047</v>
      </c>
      <c r="R38" s="3">
        <f t="shared" si="6"/>
        <v>8.3741470589827824E-2</v>
      </c>
      <c r="S38" s="9">
        <f t="shared" si="7"/>
        <v>11.941514675543221</v>
      </c>
    </row>
    <row r="39" spans="1:19" x14ac:dyDescent="0.25">
      <c r="A39" s="5">
        <v>5</v>
      </c>
      <c r="B39" s="6">
        <v>0.625</v>
      </c>
      <c r="C39" s="5" t="s">
        <v>54</v>
      </c>
      <c r="D39" s="5">
        <v>5</v>
      </c>
      <c r="E39" s="5">
        <v>3</v>
      </c>
      <c r="F39" s="5" t="s">
        <v>56</v>
      </c>
      <c r="G39" s="2">
        <v>48.619399999999999</v>
      </c>
      <c r="H39" s="7">
        <f>1+COUNTIFS(A:A,A39,O:O,"&lt;"&amp;O39)</f>
        <v>8</v>
      </c>
      <c r="I39" s="2">
        <f>AVERAGEIF(A:A,A39,G:G)</f>
        <v>46.772259999999996</v>
      </c>
      <c r="J39" s="2">
        <f t="shared" si="0"/>
        <v>1.8471400000000031</v>
      </c>
      <c r="K39" s="2">
        <f t="shared" si="1"/>
        <v>91.847139999999996</v>
      </c>
      <c r="L39" s="2">
        <f t="shared" si="2"/>
        <v>247.35595188801366</v>
      </c>
      <c r="M39" s="2">
        <f>SUMIF(A:A,A39,L:L)</f>
        <v>3786.3001878032746</v>
      </c>
      <c r="N39" s="3">
        <f t="shared" si="3"/>
        <v>6.5329197268831435E-2</v>
      </c>
      <c r="O39" s="8">
        <f t="shared" si="4"/>
        <v>15.307091496700512</v>
      </c>
      <c r="P39" s="3">
        <f t="shared" si="5"/>
        <v>6.5329197268831435E-2</v>
      </c>
      <c r="Q39" s="3">
        <f>IF(ISNUMBER(P39),SUMIF(A:A,A39,P:P),"")</f>
        <v>0.79645769842334047</v>
      </c>
      <c r="R39" s="3">
        <f t="shared" si="6"/>
        <v>8.2024691830032456E-2</v>
      </c>
      <c r="S39" s="9">
        <f t="shared" si="7"/>
        <v>12.191450863017577</v>
      </c>
    </row>
    <row r="40" spans="1:19" x14ac:dyDescent="0.25">
      <c r="A40" s="5">
        <v>5</v>
      </c>
      <c r="B40" s="6">
        <v>0.625</v>
      </c>
      <c r="C40" s="5" t="s">
        <v>54</v>
      </c>
      <c r="D40" s="5">
        <v>5</v>
      </c>
      <c r="E40" s="5">
        <v>15</v>
      </c>
      <c r="F40" s="5" t="s">
        <v>67</v>
      </c>
      <c r="G40" s="2">
        <v>45.613700000000001</v>
      </c>
      <c r="H40" s="7">
        <f>1+COUNTIFS(A:A,A40,O:O,"&lt;"&amp;O40)</f>
        <v>9</v>
      </c>
      <c r="I40" s="2">
        <f>AVERAGEIF(A:A,A40,G:G)</f>
        <v>46.772259999999996</v>
      </c>
      <c r="J40" s="2">
        <f t="shared" si="0"/>
        <v>-1.1585599999999943</v>
      </c>
      <c r="K40" s="2">
        <f t="shared" si="1"/>
        <v>88.841440000000006</v>
      </c>
      <c r="L40" s="2">
        <f t="shared" si="2"/>
        <v>206.53841001095753</v>
      </c>
      <c r="M40" s="2">
        <f>SUMIF(A:A,A40,L:L)</f>
        <v>3786.3001878032746</v>
      </c>
      <c r="N40" s="3">
        <f t="shared" si="3"/>
        <v>5.4548873508834604E-2</v>
      </c>
      <c r="O40" s="8">
        <f t="shared" si="4"/>
        <v>18.332184253778262</v>
      </c>
      <c r="P40" s="3">
        <f t="shared" si="5"/>
        <v>5.4548873508834604E-2</v>
      </c>
      <c r="Q40" s="3">
        <f>IF(ISNUMBER(P40),SUMIF(A:A,A40,P:P),"")</f>
        <v>0.79645769842334047</v>
      </c>
      <c r="R40" s="3">
        <f t="shared" si="6"/>
        <v>6.8489354320786899E-2</v>
      </c>
      <c r="S40" s="9">
        <f t="shared" si="7"/>
        <v>14.60080927783684</v>
      </c>
    </row>
    <row r="41" spans="1:19" x14ac:dyDescent="0.25">
      <c r="A41" s="5">
        <v>5</v>
      </c>
      <c r="B41" s="6">
        <v>0.625</v>
      </c>
      <c r="C41" s="5" t="s">
        <v>54</v>
      </c>
      <c r="D41" s="5">
        <v>5</v>
      </c>
      <c r="E41" s="5">
        <v>8</v>
      </c>
      <c r="F41" s="5" t="s">
        <v>61</v>
      </c>
      <c r="G41" s="2">
        <v>41.333399999999997</v>
      </c>
      <c r="H41" s="7">
        <f>1+COUNTIFS(A:A,A41,O:O,"&lt;"&amp;O41)</f>
        <v>10</v>
      </c>
      <c r="I41" s="2">
        <f>AVERAGEIF(A:A,A41,G:G)</f>
        <v>46.772259999999996</v>
      </c>
      <c r="J41" s="2">
        <f t="shared" si="0"/>
        <v>-5.4388599999999983</v>
      </c>
      <c r="K41" s="2">
        <f t="shared" si="1"/>
        <v>84.561139999999995</v>
      </c>
      <c r="L41" s="2">
        <f t="shared" si="2"/>
        <v>159.75931477364574</v>
      </c>
      <c r="M41" s="2">
        <f>SUMIF(A:A,A41,L:L)</f>
        <v>3786.3001878032746</v>
      </c>
      <c r="N41" s="3">
        <f t="shared" si="3"/>
        <v>4.2194043485583872E-2</v>
      </c>
      <c r="O41" s="8">
        <f t="shared" si="4"/>
        <v>23.700027714614805</v>
      </c>
      <c r="P41" s="3" t="str">
        <f t="shared" si="5"/>
        <v/>
      </c>
      <c r="Q41" s="3" t="str">
        <f>IF(ISNUMBER(P41),SUMIF(A:A,A41,P:P),"")</f>
        <v/>
      </c>
      <c r="R41" s="3" t="str">
        <f t="shared" si="6"/>
        <v/>
      </c>
      <c r="S41" s="9" t="str">
        <f t="shared" si="7"/>
        <v/>
      </c>
    </row>
    <row r="42" spans="1:19" x14ac:dyDescent="0.25">
      <c r="A42" s="5">
        <v>5</v>
      </c>
      <c r="B42" s="6">
        <v>0.625</v>
      </c>
      <c r="C42" s="5" t="s">
        <v>54</v>
      </c>
      <c r="D42" s="5">
        <v>5</v>
      </c>
      <c r="E42" s="5">
        <v>10</v>
      </c>
      <c r="F42" s="5" t="s">
        <v>63</v>
      </c>
      <c r="G42" s="2">
        <v>40.302266666666696</v>
      </c>
      <c r="H42" s="7">
        <f>1+COUNTIFS(A:A,A42,O:O,"&lt;"&amp;O42)</f>
        <v>11</v>
      </c>
      <c r="I42" s="2">
        <f>AVERAGEIF(A:A,A42,G:G)</f>
        <v>46.772259999999996</v>
      </c>
      <c r="J42" s="2">
        <f t="shared" si="0"/>
        <v>-6.4699933333332993</v>
      </c>
      <c r="K42" s="2">
        <f t="shared" si="1"/>
        <v>83.530006666666708</v>
      </c>
      <c r="L42" s="2">
        <f t="shared" si="2"/>
        <v>150.17486773549595</v>
      </c>
      <c r="M42" s="2">
        <f>SUMIF(A:A,A42,L:L)</f>
        <v>3786.3001878032746</v>
      </c>
      <c r="N42" s="3">
        <f t="shared" si="3"/>
        <v>3.9662694526770736E-2</v>
      </c>
      <c r="O42" s="8">
        <f t="shared" si="4"/>
        <v>25.2126087733409</v>
      </c>
      <c r="P42" s="3" t="str">
        <f t="shared" si="5"/>
        <v/>
      </c>
      <c r="Q42" s="3" t="str">
        <f>IF(ISNUMBER(P42),SUMIF(A:A,A42,P:P),"")</f>
        <v/>
      </c>
      <c r="R42" s="3" t="str">
        <f t="shared" si="6"/>
        <v/>
      </c>
      <c r="S42" s="9" t="str">
        <f t="shared" si="7"/>
        <v/>
      </c>
    </row>
    <row r="43" spans="1:19" x14ac:dyDescent="0.25">
      <c r="A43" s="5">
        <v>5</v>
      </c>
      <c r="B43" s="6">
        <v>0.625</v>
      </c>
      <c r="C43" s="5" t="s">
        <v>54</v>
      </c>
      <c r="D43" s="5">
        <v>5</v>
      </c>
      <c r="E43" s="5">
        <v>17</v>
      </c>
      <c r="F43" s="5" t="s">
        <v>69</v>
      </c>
      <c r="G43" s="2">
        <v>37.837600000000002</v>
      </c>
      <c r="H43" s="7">
        <f>1+COUNTIFS(A:A,A43,O:O,"&lt;"&amp;O43)</f>
        <v>12</v>
      </c>
      <c r="I43" s="2">
        <f>AVERAGEIF(A:A,A43,G:G)</f>
        <v>46.772259999999996</v>
      </c>
      <c r="J43" s="2">
        <f t="shared" si="0"/>
        <v>-8.9346599999999938</v>
      </c>
      <c r="K43" s="2">
        <f t="shared" si="1"/>
        <v>81.065340000000006</v>
      </c>
      <c r="L43" s="2">
        <f t="shared" si="2"/>
        <v>129.53102140738059</v>
      </c>
      <c r="M43" s="2">
        <f>SUMIF(A:A,A43,L:L)</f>
        <v>3786.3001878032746</v>
      </c>
      <c r="N43" s="3">
        <f t="shared" si="3"/>
        <v>3.4210446869647582E-2</v>
      </c>
      <c r="O43" s="8">
        <f t="shared" si="4"/>
        <v>29.230837112719115</v>
      </c>
      <c r="P43" s="3" t="str">
        <f t="shared" si="5"/>
        <v/>
      </c>
      <c r="Q43" s="3" t="str">
        <f>IF(ISNUMBER(P43),SUMIF(A:A,A43,P:P),"")</f>
        <v/>
      </c>
      <c r="R43" s="3" t="str">
        <f t="shared" si="6"/>
        <v/>
      </c>
      <c r="S43" s="9" t="str">
        <f t="shared" si="7"/>
        <v/>
      </c>
    </row>
    <row r="44" spans="1:19" x14ac:dyDescent="0.25">
      <c r="A44" s="5">
        <v>5</v>
      </c>
      <c r="B44" s="6">
        <v>0.625</v>
      </c>
      <c r="C44" s="5" t="s">
        <v>54</v>
      </c>
      <c r="D44" s="5">
        <v>5</v>
      </c>
      <c r="E44" s="5">
        <v>14</v>
      </c>
      <c r="F44" s="5" t="s">
        <v>66</v>
      </c>
      <c r="G44" s="2">
        <v>37.313966666666701</v>
      </c>
      <c r="H44" s="7">
        <f>1+COUNTIFS(A:A,A44,O:O,"&lt;"&amp;O44)</f>
        <v>13</v>
      </c>
      <c r="I44" s="2">
        <f>AVERAGEIF(A:A,A44,G:G)</f>
        <v>46.772259999999996</v>
      </c>
      <c r="J44" s="2">
        <f t="shared" si="0"/>
        <v>-9.4582933333332946</v>
      </c>
      <c r="K44" s="2">
        <f t="shared" si="1"/>
        <v>80.541706666666698</v>
      </c>
      <c r="L44" s="2">
        <f t="shared" si="2"/>
        <v>125.52468092580121</v>
      </c>
      <c r="M44" s="2">
        <f>SUMIF(A:A,A44,L:L)</f>
        <v>3786.3001878032746</v>
      </c>
      <c r="N44" s="3">
        <f t="shared" si="3"/>
        <v>3.3152332012699653E-2</v>
      </c>
      <c r="O44" s="8">
        <f t="shared" si="4"/>
        <v>30.163790577897515</v>
      </c>
      <c r="P44" s="3" t="str">
        <f t="shared" si="5"/>
        <v/>
      </c>
      <c r="Q44" s="3" t="str">
        <f>IF(ISNUMBER(P44),SUMIF(A:A,A44,P:P),"")</f>
        <v/>
      </c>
      <c r="R44" s="3" t="str">
        <f t="shared" si="6"/>
        <v/>
      </c>
      <c r="S44" s="9" t="str">
        <f t="shared" si="7"/>
        <v/>
      </c>
    </row>
    <row r="45" spans="1:19" x14ac:dyDescent="0.25">
      <c r="A45" s="5">
        <v>5</v>
      </c>
      <c r="B45" s="6">
        <v>0.625</v>
      </c>
      <c r="C45" s="5" t="s">
        <v>54</v>
      </c>
      <c r="D45" s="5">
        <v>5</v>
      </c>
      <c r="E45" s="5">
        <v>12</v>
      </c>
      <c r="F45" s="5" t="s">
        <v>64</v>
      </c>
      <c r="G45" s="2">
        <v>35.849499999999999</v>
      </c>
      <c r="H45" s="7">
        <f>1+COUNTIFS(A:A,A45,O:O,"&lt;"&amp;O45)</f>
        <v>14</v>
      </c>
      <c r="I45" s="2">
        <f>AVERAGEIF(A:A,A45,G:G)</f>
        <v>46.772259999999996</v>
      </c>
      <c r="J45" s="2">
        <f t="shared" si="0"/>
        <v>-10.922759999999997</v>
      </c>
      <c r="K45" s="2">
        <f t="shared" si="1"/>
        <v>79.077240000000003</v>
      </c>
      <c r="L45" s="2">
        <f t="shared" si="2"/>
        <v>114.96576633464568</v>
      </c>
      <c r="M45" s="2">
        <f>SUMIF(A:A,A45,L:L)</f>
        <v>3786.3001878032746</v>
      </c>
      <c r="N45" s="3">
        <f t="shared" si="3"/>
        <v>3.0363616362216173E-2</v>
      </c>
      <c r="O45" s="8">
        <f t="shared" si="4"/>
        <v>32.93415343122232</v>
      </c>
      <c r="P45" s="3" t="str">
        <f t="shared" si="5"/>
        <v/>
      </c>
      <c r="Q45" s="3" t="str">
        <f>IF(ISNUMBER(P45),SUMIF(A:A,A45,P:P),"")</f>
        <v/>
      </c>
      <c r="R45" s="3" t="str">
        <f t="shared" si="6"/>
        <v/>
      </c>
      <c r="S45" s="9" t="str">
        <f t="shared" si="7"/>
        <v/>
      </c>
    </row>
    <row r="46" spans="1:19" x14ac:dyDescent="0.25">
      <c r="A46" s="5">
        <v>5</v>
      </c>
      <c r="B46" s="6">
        <v>0.625</v>
      </c>
      <c r="C46" s="5" t="s">
        <v>54</v>
      </c>
      <c r="D46" s="5">
        <v>5</v>
      </c>
      <c r="E46" s="5">
        <v>13</v>
      </c>
      <c r="F46" s="5" t="s">
        <v>65</v>
      </c>
      <c r="G46" s="2">
        <v>31.901266666666601</v>
      </c>
      <c r="H46" s="7">
        <f>1+COUNTIFS(A:A,A46,O:O,"&lt;"&amp;O46)</f>
        <v>15</v>
      </c>
      <c r="I46" s="2">
        <f>AVERAGEIF(A:A,A46,G:G)</f>
        <v>46.772259999999996</v>
      </c>
      <c r="J46" s="2">
        <f t="shared" si="0"/>
        <v>-14.870993333333395</v>
      </c>
      <c r="K46" s="2">
        <f t="shared" si="1"/>
        <v>75.129006666666612</v>
      </c>
      <c r="L46" s="2">
        <f t="shared" si="2"/>
        <v>90.71660350864741</v>
      </c>
      <c r="M46" s="2">
        <f>SUMIF(A:A,A46,L:L)</f>
        <v>3786.3001878032746</v>
      </c>
      <c r="N46" s="3">
        <f t="shared" si="3"/>
        <v>2.3959168319741472E-2</v>
      </c>
      <c r="O46" s="8">
        <f t="shared" si="4"/>
        <v>41.737675809724863</v>
      </c>
      <c r="P46" s="3" t="str">
        <f t="shared" si="5"/>
        <v/>
      </c>
      <c r="Q46" s="3" t="str">
        <f>IF(ISNUMBER(P46),SUMIF(A:A,A46,P:P),"")</f>
        <v/>
      </c>
      <c r="R46" s="3" t="str">
        <f t="shared" si="6"/>
        <v/>
      </c>
      <c r="S46" s="9" t="str">
        <f t="shared" si="7"/>
        <v/>
      </c>
    </row>
    <row r="47" spans="1:19" x14ac:dyDescent="0.25">
      <c r="A47" s="5">
        <v>6</v>
      </c>
      <c r="B47" s="6">
        <v>0.6333333333333333</v>
      </c>
      <c r="C47" s="5" t="s">
        <v>70</v>
      </c>
      <c r="D47" s="5">
        <v>3</v>
      </c>
      <c r="E47" s="5">
        <v>1</v>
      </c>
      <c r="F47" s="5" t="s">
        <v>71</v>
      </c>
      <c r="G47" s="2">
        <v>76.1471333333334</v>
      </c>
      <c r="H47" s="7">
        <f>1+COUNTIFS(A:A,A47,O:O,"&lt;"&amp;O47)</f>
        <v>1</v>
      </c>
      <c r="I47" s="2">
        <f>AVERAGEIF(A:A,A47,G:G)</f>
        <v>48.911680000000004</v>
      </c>
      <c r="J47" s="2">
        <f t="shared" si="0"/>
        <v>27.235453333333396</v>
      </c>
      <c r="K47" s="2">
        <f t="shared" si="1"/>
        <v>117.2354533333334</v>
      </c>
      <c r="L47" s="2">
        <f t="shared" si="2"/>
        <v>1134.7041101212562</v>
      </c>
      <c r="M47" s="2">
        <f>SUMIF(A:A,A47,L:L)</f>
        <v>3152.4105468404105</v>
      </c>
      <c r="N47" s="3">
        <f t="shared" si="3"/>
        <v>0.35994807569037746</v>
      </c>
      <c r="O47" s="8">
        <f t="shared" si="4"/>
        <v>2.7781784861108321</v>
      </c>
      <c r="P47" s="3">
        <f t="shared" si="5"/>
        <v>0.35994807569037746</v>
      </c>
      <c r="Q47" s="3">
        <f>IF(ISNUMBER(P47),SUMIF(A:A,A47,P:P),"")</f>
        <v>0.86675970413111558</v>
      </c>
      <c r="R47" s="3">
        <f t="shared" si="6"/>
        <v>0.41528012201629499</v>
      </c>
      <c r="S47" s="9">
        <f t="shared" si="7"/>
        <v>2.4080131626448553</v>
      </c>
    </row>
    <row r="48" spans="1:19" x14ac:dyDescent="0.25">
      <c r="A48" s="5">
        <v>6</v>
      </c>
      <c r="B48" s="6">
        <v>0.6333333333333333</v>
      </c>
      <c r="C48" s="5" t="s">
        <v>70</v>
      </c>
      <c r="D48" s="5">
        <v>3</v>
      </c>
      <c r="E48" s="5">
        <v>3</v>
      </c>
      <c r="F48" s="5" t="s">
        <v>73</v>
      </c>
      <c r="G48" s="2">
        <v>60.925133333333306</v>
      </c>
      <c r="H48" s="7">
        <f>1+COUNTIFS(A:A,A48,O:O,"&lt;"&amp;O48)</f>
        <v>2</v>
      </c>
      <c r="I48" s="2">
        <f>AVERAGEIF(A:A,A48,G:G)</f>
        <v>48.911680000000004</v>
      </c>
      <c r="J48" s="2">
        <f t="shared" si="0"/>
        <v>12.013453333333302</v>
      </c>
      <c r="K48" s="2">
        <f t="shared" si="1"/>
        <v>102.0134533333333</v>
      </c>
      <c r="L48" s="2">
        <f t="shared" si="2"/>
        <v>455.23200950931766</v>
      </c>
      <c r="M48" s="2">
        <f>SUMIF(A:A,A48,L:L)</f>
        <v>3152.4105468404105</v>
      </c>
      <c r="N48" s="3">
        <f t="shared" si="3"/>
        <v>0.14440758992054076</v>
      </c>
      <c r="O48" s="8">
        <f t="shared" si="4"/>
        <v>6.9248437741412543</v>
      </c>
      <c r="P48" s="3">
        <f t="shared" si="5"/>
        <v>0.14440758992054076</v>
      </c>
      <c r="Q48" s="3">
        <f>IF(ISNUMBER(P48),SUMIF(A:A,A48,P:P),"")</f>
        <v>0.86675970413111558</v>
      </c>
      <c r="R48" s="3">
        <f t="shared" si="6"/>
        <v>0.16660625688096833</v>
      </c>
      <c r="S48" s="9">
        <f t="shared" si="7"/>
        <v>6.0021755408288717</v>
      </c>
    </row>
    <row r="49" spans="1:19" x14ac:dyDescent="0.25">
      <c r="A49" s="5">
        <v>6</v>
      </c>
      <c r="B49" s="6">
        <v>0.6333333333333333</v>
      </c>
      <c r="C49" s="5" t="s">
        <v>70</v>
      </c>
      <c r="D49" s="5">
        <v>3</v>
      </c>
      <c r="E49" s="5">
        <v>6</v>
      </c>
      <c r="F49" s="5" t="s">
        <v>76</v>
      </c>
      <c r="G49" s="2">
        <v>55.945133333333395</v>
      </c>
      <c r="H49" s="7">
        <f>1+COUNTIFS(A:A,A49,O:O,"&lt;"&amp;O49)</f>
        <v>3</v>
      </c>
      <c r="I49" s="2">
        <f>AVERAGEIF(A:A,A49,G:G)</f>
        <v>48.911680000000004</v>
      </c>
      <c r="J49" s="2">
        <f t="shared" si="0"/>
        <v>7.0334533333333908</v>
      </c>
      <c r="K49" s="2">
        <f t="shared" si="1"/>
        <v>97.033453333333398</v>
      </c>
      <c r="L49" s="2">
        <f t="shared" si="2"/>
        <v>337.64910319575176</v>
      </c>
      <c r="M49" s="2">
        <f>SUMIF(A:A,A49,L:L)</f>
        <v>3152.4105468404105</v>
      </c>
      <c r="N49" s="3">
        <f t="shared" si="3"/>
        <v>0.10710822660270877</v>
      </c>
      <c r="O49" s="8">
        <f t="shared" si="4"/>
        <v>9.3363510135337258</v>
      </c>
      <c r="P49" s="3">
        <f t="shared" si="5"/>
        <v>0.10710822660270877</v>
      </c>
      <c r="Q49" s="3">
        <f>IF(ISNUMBER(P49),SUMIF(A:A,A49,P:P),"")</f>
        <v>0.86675970413111558</v>
      </c>
      <c r="R49" s="3">
        <f t="shared" si="6"/>
        <v>0.12357314961945486</v>
      </c>
      <c r="S49" s="9">
        <f t="shared" si="7"/>
        <v>8.0923728421547327</v>
      </c>
    </row>
    <row r="50" spans="1:19" x14ac:dyDescent="0.25">
      <c r="A50" s="5">
        <v>6</v>
      </c>
      <c r="B50" s="6">
        <v>0.6333333333333333</v>
      </c>
      <c r="C50" s="5" t="s">
        <v>70</v>
      </c>
      <c r="D50" s="5">
        <v>3</v>
      </c>
      <c r="E50" s="5">
        <v>2</v>
      </c>
      <c r="F50" s="5" t="s">
        <v>72</v>
      </c>
      <c r="G50" s="2">
        <v>52.943799999999996</v>
      </c>
      <c r="H50" s="7">
        <f>1+COUNTIFS(A:A,A50,O:O,"&lt;"&amp;O50)</f>
        <v>4</v>
      </c>
      <c r="I50" s="2">
        <f>AVERAGEIF(A:A,A50,G:G)</f>
        <v>48.911680000000004</v>
      </c>
      <c r="J50" s="2">
        <f t="shared" si="0"/>
        <v>4.0321199999999919</v>
      </c>
      <c r="K50" s="2">
        <f t="shared" si="1"/>
        <v>94.032119999999992</v>
      </c>
      <c r="L50" s="2">
        <f t="shared" si="2"/>
        <v>282.00567645258252</v>
      </c>
      <c r="M50" s="2">
        <f>SUMIF(A:A,A50,L:L)</f>
        <v>3152.4105468404105</v>
      </c>
      <c r="N50" s="3">
        <f t="shared" si="3"/>
        <v>8.9457154219722557E-2</v>
      </c>
      <c r="O50" s="8">
        <f t="shared" si="4"/>
        <v>11.178535788695262</v>
      </c>
      <c r="P50" s="3">
        <f t="shared" si="5"/>
        <v>8.9457154219722557E-2</v>
      </c>
      <c r="Q50" s="3">
        <f>IF(ISNUMBER(P50),SUMIF(A:A,A50,P:P),"")</f>
        <v>0.86675970413111558</v>
      </c>
      <c r="R50" s="3">
        <f t="shared" si="6"/>
        <v>0.10320871378001933</v>
      </c>
      <c r="S50" s="9">
        <f t="shared" si="7"/>
        <v>9.6891043728285933</v>
      </c>
    </row>
    <row r="51" spans="1:19" x14ac:dyDescent="0.25">
      <c r="A51" s="5">
        <v>6</v>
      </c>
      <c r="B51" s="6">
        <v>0.6333333333333333</v>
      </c>
      <c r="C51" s="5" t="s">
        <v>70</v>
      </c>
      <c r="D51" s="5">
        <v>3</v>
      </c>
      <c r="E51" s="5">
        <v>4</v>
      </c>
      <c r="F51" s="5" t="s">
        <v>74</v>
      </c>
      <c r="G51" s="2">
        <v>51.771199999999993</v>
      </c>
      <c r="H51" s="7">
        <f>1+COUNTIFS(A:A,A51,O:O,"&lt;"&amp;O51)</f>
        <v>5</v>
      </c>
      <c r="I51" s="2">
        <f>AVERAGEIF(A:A,A51,G:G)</f>
        <v>48.911680000000004</v>
      </c>
      <c r="J51" s="2">
        <f t="shared" si="0"/>
        <v>2.8595199999999892</v>
      </c>
      <c r="K51" s="2">
        <f t="shared" si="1"/>
        <v>92.859519999999989</v>
      </c>
      <c r="L51" s="2">
        <f t="shared" si="2"/>
        <v>262.8467597982459</v>
      </c>
      <c r="M51" s="2">
        <f>SUMIF(A:A,A51,L:L)</f>
        <v>3152.4105468404105</v>
      </c>
      <c r="N51" s="3">
        <f t="shared" si="3"/>
        <v>8.3379609315700084E-2</v>
      </c>
      <c r="O51" s="8">
        <f t="shared" si="4"/>
        <v>11.993339956939611</v>
      </c>
      <c r="P51" s="3">
        <f t="shared" si="5"/>
        <v>8.3379609315700084E-2</v>
      </c>
      <c r="Q51" s="3">
        <f>IF(ISNUMBER(P51),SUMIF(A:A,A51,P:P),"")</f>
        <v>0.86675970413111558</v>
      </c>
      <c r="R51" s="3">
        <f t="shared" si="6"/>
        <v>9.6196914690772434E-2</v>
      </c>
      <c r="S51" s="9">
        <f t="shared" si="7"/>
        <v>10.395343792620864</v>
      </c>
    </row>
    <row r="52" spans="1:19" x14ac:dyDescent="0.25">
      <c r="A52" s="5">
        <v>6</v>
      </c>
      <c r="B52" s="6">
        <v>0.6333333333333333</v>
      </c>
      <c r="C52" s="5" t="s">
        <v>70</v>
      </c>
      <c r="D52" s="5">
        <v>3</v>
      </c>
      <c r="E52" s="5">
        <v>7</v>
      </c>
      <c r="F52" s="5" t="s">
        <v>77</v>
      </c>
      <c r="G52" s="2">
        <v>51.5861666666666</v>
      </c>
      <c r="H52" s="7">
        <f>1+COUNTIFS(A:A,A52,O:O,"&lt;"&amp;O52)</f>
        <v>6</v>
      </c>
      <c r="I52" s="2">
        <f>AVERAGEIF(A:A,A52,G:G)</f>
        <v>48.911680000000004</v>
      </c>
      <c r="J52" s="2">
        <f t="shared" si="0"/>
        <v>2.6744866666665956</v>
      </c>
      <c r="K52" s="2">
        <f t="shared" si="1"/>
        <v>92.674486666666596</v>
      </c>
      <c r="L52" s="2">
        <f t="shared" si="2"/>
        <v>259.94477380204796</v>
      </c>
      <c r="M52" s="2">
        <f>SUMIF(A:A,A52,L:L)</f>
        <v>3152.4105468404105</v>
      </c>
      <c r="N52" s="3">
        <f t="shared" si="3"/>
        <v>8.2459048382065817E-2</v>
      </c>
      <c r="O52" s="8">
        <f t="shared" si="4"/>
        <v>12.127231875956163</v>
      </c>
      <c r="P52" s="3">
        <f t="shared" si="5"/>
        <v>8.2459048382065817E-2</v>
      </c>
      <c r="Q52" s="3">
        <f>IF(ISNUMBER(P52),SUMIF(A:A,A52,P:P),"")</f>
        <v>0.86675970413111558</v>
      </c>
      <c r="R52" s="3">
        <f t="shared" si="6"/>
        <v>9.5134843012489825E-2</v>
      </c>
      <c r="S52" s="9">
        <f t="shared" si="7"/>
        <v>10.511395912733198</v>
      </c>
    </row>
    <row r="53" spans="1:19" x14ac:dyDescent="0.25">
      <c r="A53" s="5">
        <v>6</v>
      </c>
      <c r="B53" s="6">
        <v>0.6333333333333333</v>
      </c>
      <c r="C53" s="5" t="s">
        <v>70</v>
      </c>
      <c r="D53" s="5">
        <v>3</v>
      </c>
      <c r="E53" s="5">
        <v>8</v>
      </c>
      <c r="F53" s="5" t="s">
        <v>78</v>
      </c>
      <c r="G53" s="2">
        <v>42.374699999999997</v>
      </c>
      <c r="H53" s="7">
        <f>1+COUNTIFS(A:A,A53,O:O,"&lt;"&amp;O53)</f>
        <v>7</v>
      </c>
      <c r="I53" s="2">
        <f>AVERAGEIF(A:A,A53,G:G)</f>
        <v>48.911680000000004</v>
      </c>
      <c r="J53" s="2">
        <f t="shared" si="0"/>
        <v>-6.5369800000000069</v>
      </c>
      <c r="K53" s="2">
        <f t="shared" si="1"/>
        <v>83.46302</v>
      </c>
      <c r="L53" s="2">
        <f t="shared" si="2"/>
        <v>149.57249624373364</v>
      </c>
      <c r="M53" s="2">
        <f>SUMIF(A:A,A53,L:L)</f>
        <v>3152.4105468404105</v>
      </c>
      <c r="N53" s="3">
        <f t="shared" si="3"/>
        <v>4.7447023165699896E-2</v>
      </c>
      <c r="O53" s="8">
        <f t="shared" si="4"/>
        <v>21.07613783287702</v>
      </c>
      <c r="P53" s="3" t="str">
        <f t="shared" si="5"/>
        <v/>
      </c>
      <c r="Q53" s="3" t="str">
        <f>IF(ISNUMBER(P53),SUMIF(A:A,A53,P:P),"")</f>
        <v/>
      </c>
      <c r="R53" s="3" t="str">
        <f t="shared" si="6"/>
        <v/>
      </c>
      <c r="S53" s="9" t="str">
        <f t="shared" si="7"/>
        <v/>
      </c>
    </row>
    <row r="54" spans="1:19" x14ac:dyDescent="0.25">
      <c r="A54" s="5">
        <v>6</v>
      </c>
      <c r="B54" s="6">
        <v>0.6333333333333333</v>
      </c>
      <c r="C54" s="5" t="s">
        <v>70</v>
      </c>
      <c r="D54" s="5">
        <v>3</v>
      </c>
      <c r="E54" s="5">
        <v>5</v>
      </c>
      <c r="F54" s="5" t="s">
        <v>75</v>
      </c>
      <c r="G54" s="2">
        <v>41.938666666666705</v>
      </c>
      <c r="H54" s="7">
        <f>1+COUNTIFS(A:A,A54,O:O,"&lt;"&amp;O54)</f>
        <v>8</v>
      </c>
      <c r="I54" s="2">
        <f>AVERAGEIF(A:A,A54,G:G)</f>
        <v>48.911680000000004</v>
      </c>
      <c r="J54" s="2">
        <f t="shared" si="0"/>
        <v>-6.9730133333332986</v>
      </c>
      <c r="K54" s="2">
        <f t="shared" si="1"/>
        <v>83.026986666666701</v>
      </c>
      <c r="L54" s="2">
        <f t="shared" si="2"/>
        <v>145.71012457834956</v>
      </c>
      <c r="M54" s="2">
        <f>SUMIF(A:A,A54,L:L)</f>
        <v>3152.4105468404105</v>
      </c>
      <c r="N54" s="3">
        <f t="shared" si="3"/>
        <v>4.6221811027878812E-2</v>
      </c>
      <c r="O54" s="8">
        <f t="shared" si="4"/>
        <v>21.63480784854681</v>
      </c>
      <c r="P54" s="3" t="str">
        <f t="shared" si="5"/>
        <v/>
      </c>
      <c r="Q54" s="3" t="str">
        <f>IF(ISNUMBER(P54),SUMIF(A:A,A54,P:P),"")</f>
        <v/>
      </c>
      <c r="R54" s="3" t="str">
        <f t="shared" si="6"/>
        <v/>
      </c>
      <c r="S54" s="9" t="str">
        <f t="shared" si="7"/>
        <v/>
      </c>
    </row>
    <row r="55" spans="1:19" x14ac:dyDescent="0.25">
      <c r="A55" s="5">
        <v>6</v>
      </c>
      <c r="B55" s="6">
        <v>0.6333333333333333</v>
      </c>
      <c r="C55" s="5" t="s">
        <v>70</v>
      </c>
      <c r="D55" s="5">
        <v>3</v>
      </c>
      <c r="E55" s="5">
        <v>10</v>
      </c>
      <c r="F55" s="5" t="s">
        <v>80</v>
      </c>
      <c r="G55" s="2">
        <v>29.093733333333301</v>
      </c>
      <c r="H55" s="7">
        <f>1+COUNTIFS(A:A,A55,O:O,"&lt;"&amp;O55)</f>
        <v>9</v>
      </c>
      <c r="I55" s="2">
        <f>AVERAGEIF(A:A,A55,G:G)</f>
        <v>48.911680000000004</v>
      </c>
      <c r="J55" s="2">
        <f t="shared" si="0"/>
        <v>-19.817946666666703</v>
      </c>
      <c r="K55" s="2">
        <f t="shared" si="1"/>
        <v>70.1820533333333</v>
      </c>
      <c r="L55" s="2">
        <f t="shared" si="2"/>
        <v>67.418752080434516</v>
      </c>
      <c r="M55" s="2">
        <f>SUMIF(A:A,A55,L:L)</f>
        <v>3152.4105468404105</v>
      </c>
      <c r="N55" s="3">
        <f t="shared" si="3"/>
        <v>2.1386412422711502E-2</v>
      </c>
      <c r="O55" s="8">
        <f t="shared" si="4"/>
        <v>46.758660603497979</v>
      </c>
      <c r="P55" s="3" t="str">
        <f t="shared" si="5"/>
        <v/>
      </c>
      <c r="Q55" s="3" t="str">
        <f>IF(ISNUMBER(P55),SUMIF(A:A,A55,P:P),"")</f>
        <v/>
      </c>
      <c r="R55" s="3" t="str">
        <f t="shared" si="6"/>
        <v/>
      </c>
      <c r="S55" s="9" t="str">
        <f t="shared" si="7"/>
        <v/>
      </c>
    </row>
    <row r="56" spans="1:19" x14ac:dyDescent="0.25">
      <c r="A56" s="5">
        <v>6</v>
      </c>
      <c r="B56" s="6">
        <v>0.6333333333333333</v>
      </c>
      <c r="C56" s="5" t="s">
        <v>70</v>
      </c>
      <c r="D56" s="5">
        <v>3</v>
      </c>
      <c r="E56" s="5">
        <v>9</v>
      </c>
      <c r="F56" s="5" t="s">
        <v>79</v>
      </c>
      <c r="G56" s="2">
        <v>26.3911333333333</v>
      </c>
      <c r="H56" s="7">
        <f>1+COUNTIFS(A:A,A56,O:O,"&lt;"&amp;O56)</f>
        <v>10</v>
      </c>
      <c r="I56" s="2">
        <f>AVERAGEIF(A:A,A56,G:G)</f>
        <v>48.911680000000004</v>
      </c>
      <c r="J56" s="2">
        <f t="shared" si="0"/>
        <v>-22.520546666666704</v>
      </c>
      <c r="K56" s="2">
        <f t="shared" si="1"/>
        <v>67.479453333333296</v>
      </c>
      <c r="L56" s="2">
        <f t="shared" si="2"/>
        <v>57.326741058690828</v>
      </c>
      <c r="M56" s="2">
        <f>SUMIF(A:A,A56,L:L)</f>
        <v>3152.4105468404105</v>
      </c>
      <c r="N56" s="3">
        <f t="shared" si="3"/>
        <v>1.8185049252594374E-2</v>
      </c>
      <c r="O56" s="8">
        <f t="shared" si="4"/>
        <v>54.990227747518183</v>
      </c>
      <c r="P56" s="3" t="str">
        <f t="shared" si="5"/>
        <v/>
      </c>
      <c r="Q56" s="3" t="str">
        <f>IF(ISNUMBER(P56),SUMIF(A:A,A56,P:P),"")</f>
        <v/>
      </c>
      <c r="R56" s="3" t="str">
        <f t="shared" si="6"/>
        <v/>
      </c>
      <c r="S56" s="9" t="str">
        <f t="shared" si="7"/>
        <v/>
      </c>
    </row>
    <row r="57" spans="1:19" x14ac:dyDescent="0.25">
      <c r="A57" s="5">
        <v>7</v>
      </c>
      <c r="B57" s="6">
        <v>0.64583333333333337</v>
      </c>
      <c r="C57" s="5" t="s">
        <v>54</v>
      </c>
      <c r="D57" s="5">
        <v>6</v>
      </c>
      <c r="E57" s="5">
        <v>5</v>
      </c>
      <c r="F57" s="5" t="s">
        <v>84</v>
      </c>
      <c r="G57" s="2">
        <v>62.812333333333306</v>
      </c>
      <c r="H57" s="7">
        <f>1+COUNTIFS(A:A,A57,O:O,"&lt;"&amp;O57)</f>
        <v>1</v>
      </c>
      <c r="I57" s="2">
        <f>AVERAGEIF(A:A,A57,G:G)</f>
        <v>51.42149999999998</v>
      </c>
      <c r="J57" s="2">
        <f t="shared" si="0"/>
        <v>11.390833333333326</v>
      </c>
      <c r="K57" s="2">
        <f t="shared" si="1"/>
        <v>101.39083333333332</v>
      </c>
      <c r="L57" s="2">
        <f t="shared" si="2"/>
        <v>438.53954930374658</v>
      </c>
      <c r="M57" s="2">
        <f>SUMIF(A:A,A57,L:L)</f>
        <v>1505.052058162242</v>
      </c>
      <c r="N57" s="3">
        <f t="shared" si="3"/>
        <v>0.29137832603559866</v>
      </c>
      <c r="O57" s="8">
        <f t="shared" si="4"/>
        <v>3.4319642562495423</v>
      </c>
      <c r="P57" s="3">
        <f t="shared" si="5"/>
        <v>0.29137832603559866</v>
      </c>
      <c r="Q57" s="3">
        <f>IF(ISNUMBER(P57),SUMIF(A:A,A57,P:P),"")</f>
        <v>1</v>
      </c>
      <c r="R57" s="3">
        <f t="shared" si="6"/>
        <v>0.29137832603559866</v>
      </c>
      <c r="S57" s="9">
        <f t="shared" si="7"/>
        <v>3.4319642562495423</v>
      </c>
    </row>
    <row r="58" spans="1:19" x14ac:dyDescent="0.25">
      <c r="A58" s="5">
        <v>7</v>
      </c>
      <c r="B58" s="6">
        <v>0.64583333333333337</v>
      </c>
      <c r="C58" s="5" t="s">
        <v>54</v>
      </c>
      <c r="D58" s="5">
        <v>6</v>
      </c>
      <c r="E58" s="5">
        <v>3</v>
      </c>
      <c r="F58" s="5" t="s">
        <v>83</v>
      </c>
      <c r="G58" s="2">
        <v>60.800600000000003</v>
      </c>
      <c r="H58" s="7">
        <f>1+COUNTIFS(A:A,A58,O:O,"&lt;"&amp;O58)</f>
        <v>2</v>
      </c>
      <c r="I58" s="2">
        <f>AVERAGEIF(A:A,A58,G:G)</f>
        <v>51.42149999999998</v>
      </c>
      <c r="J58" s="2">
        <f t="shared" si="0"/>
        <v>9.3791000000000224</v>
      </c>
      <c r="K58" s="2">
        <f t="shared" si="1"/>
        <v>99.379100000000022</v>
      </c>
      <c r="L58" s="2">
        <f t="shared" si="2"/>
        <v>388.67596436769048</v>
      </c>
      <c r="M58" s="2">
        <f>SUMIF(A:A,A58,L:L)</f>
        <v>1505.052058162242</v>
      </c>
      <c r="N58" s="3">
        <f t="shared" si="3"/>
        <v>0.25824752191116029</v>
      </c>
      <c r="O58" s="8">
        <f t="shared" si="4"/>
        <v>3.8722540011207149</v>
      </c>
      <c r="P58" s="3">
        <f t="shared" si="5"/>
        <v>0.25824752191116029</v>
      </c>
      <c r="Q58" s="3">
        <f>IF(ISNUMBER(P58),SUMIF(A:A,A58,P:P),"")</f>
        <v>1</v>
      </c>
      <c r="R58" s="3">
        <f t="shared" si="6"/>
        <v>0.25824752191116029</v>
      </c>
      <c r="S58" s="9">
        <f t="shared" si="7"/>
        <v>3.8722540011207149</v>
      </c>
    </row>
    <row r="59" spans="1:19" x14ac:dyDescent="0.25">
      <c r="A59" s="5">
        <v>7</v>
      </c>
      <c r="B59" s="6">
        <v>0.64583333333333337</v>
      </c>
      <c r="C59" s="5" t="s">
        <v>54</v>
      </c>
      <c r="D59" s="5">
        <v>6</v>
      </c>
      <c r="E59" s="5">
        <v>6</v>
      </c>
      <c r="F59" s="5" t="s">
        <v>85</v>
      </c>
      <c r="G59" s="2">
        <v>52.001533333333306</v>
      </c>
      <c r="H59" s="7">
        <f>1+COUNTIFS(A:A,A59,O:O,"&lt;"&amp;O59)</f>
        <v>3</v>
      </c>
      <c r="I59" s="2">
        <f>AVERAGEIF(A:A,A59,G:G)</f>
        <v>51.42149999999998</v>
      </c>
      <c r="J59" s="2">
        <f t="shared" ref="J59:J112" si="8">G59-I59</f>
        <v>0.58003333333332563</v>
      </c>
      <c r="K59" s="2">
        <f t="shared" ref="K59:K112" si="9">90+J59</f>
        <v>90.580033333333319</v>
      </c>
      <c r="L59" s="2">
        <f t="shared" ref="L59:L112" si="10">EXP(0.06*K59)</f>
        <v>229.24745278609129</v>
      </c>
      <c r="M59" s="2">
        <f>SUMIF(A:A,A59,L:L)</f>
        <v>1505.052058162242</v>
      </c>
      <c r="N59" s="3">
        <f t="shared" ref="N59:N112" si="11">L59/M59</f>
        <v>0.1523186201718604</v>
      </c>
      <c r="O59" s="8">
        <f t="shared" ref="O59:O112" si="12">1/N59</f>
        <v>6.5651855227660585</v>
      </c>
      <c r="P59" s="3">
        <f t="shared" ref="P59:P112" si="13">IF(O59&gt;21,"",N59)</f>
        <v>0.1523186201718604</v>
      </c>
      <c r="Q59" s="3">
        <f>IF(ISNUMBER(P59),SUMIF(A:A,A59,P:P),"")</f>
        <v>1</v>
      </c>
      <c r="R59" s="3">
        <f t="shared" ref="R59:R112" si="14">IFERROR(P59*(1/Q59),"")</f>
        <v>0.1523186201718604</v>
      </c>
      <c r="S59" s="9">
        <f t="shared" ref="S59:S112" si="15">IFERROR(1/R59,"")</f>
        <v>6.5651855227660585</v>
      </c>
    </row>
    <row r="60" spans="1:19" x14ac:dyDescent="0.25">
      <c r="A60" s="5">
        <v>7</v>
      </c>
      <c r="B60" s="6">
        <v>0.64583333333333337</v>
      </c>
      <c r="C60" s="5" t="s">
        <v>54</v>
      </c>
      <c r="D60" s="5">
        <v>6</v>
      </c>
      <c r="E60" s="5">
        <v>1</v>
      </c>
      <c r="F60" s="5" t="s">
        <v>81</v>
      </c>
      <c r="G60" s="2">
        <v>49.170199999999895</v>
      </c>
      <c r="H60" s="7">
        <f>1+COUNTIFS(A:A,A60,O:O,"&lt;"&amp;O60)</f>
        <v>4</v>
      </c>
      <c r="I60" s="2">
        <f>AVERAGEIF(A:A,A60,G:G)</f>
        <v>51.42149999999998</v>
      </c>
      <c r="J60" s="2">
        <f t="shared" si="8"/>
        <v>-2.2513000000000858</v>
      </c>
      <c r="K60" s="2">
        <f t="shared" si="9"/>
        <v>87.748699999999914</v>
      </c>
      <c r="L60" s="2">
        <f t="shared" si="10"/>
        <v>193.43122056378371</v>
      </c>
      <c r="M60" s="2">
        <f>SUMIF(A:A,A60,L:L)</f>
        <v>1505.052058162242</v>
      </c>
      <c r="N60" s="3">
        <f t="shared" si="11"/>
        <v>0.12852128238007576</v>
      </c>
      <c r="O60" s="8">
        <f t="shared" si="12"/>
        <v>7.7808124964292045</v>
      </c>
      <c r="P60" s="3">
        <f t="shared" si="13"/>
        <v>0.12852128238007576</v>
      </c>
      <c r="Q60" s="3">
        <f>IF(ISNUMBER(P60),SUMIF(A:A,A60,P:P),"")</f>
        <v>1</v>
      </c>
      <c r="R60" s="3">
        <f t="shared" si="14"/>
        <v>0.12852128238007576</v>
      </c>
      <c r="S60" s="9">
        <f t="shared" si="15"/>
        <v>7.7808124964292045</v>
      </c>
    </row>
    <row r="61" spans="1:19" x14ac:dyDescent="0.25">
      <c r="A61" s="5">
        <v>7</v>
      </c>
      <c r="B61" s="6">
        <v>0.64583333333333337</v>
      </c>
      <c r="C61" s="5" t="s">
        <v>54</v>
      </c>
      <c r="D61" s="5">
        <v>6</v>
      </c>
      <c r="E61" s="5">
        <v>8</v>
      </c>
      <c r="F61" s="5" t="s">
        <v>86</v>
      </c>
      <c r="G61" s="2">
        <v>45.356466666666698</v>
      </c>
      <c r="H61" s="7">
        <f>1+COUNTIFS(A:A,A61,O:O,"&lt;"&amp;O61)</f>
        <v>5</v>
      </c>
      <c r="I61" s="2">
        <f>AVERAGEIF(A:A,A61,G:G)</f>
        <v>51.42149999999998</v>
      </c>
      <c r="J61" s="2">
        <f t="shared" si="8"/>
        <v>-6.0650333333332824</v>
      </c>
      <c r="K61" s="2">
        <f t="shared" si="9"/>
        <v>83.934966666666725</v>
      </c>
      <c r="L61" s="2">
        <f t="shared" si="10"/>
        <v>153.86844744887208</v>
      </c>
      <c r="M61" s="2">
        <f>SUMIF(A:A,A61,L:L)</f>
        <v>1505.052058162242</v>
      </c>
      <c r="N61" s="3">
        <f t="shared" si="11"/>
        <v>0.10223463475193981</v>
      </c>
      <c r="O61" s="8">
        <f t="shared" si="12"/>
        <v>9.7814209678195763</v>
      </c>
      <c r="P61" s="3">
        <f t="shared" si="13"/>
        <v>0.10223463475193981</v>
      </c>
      <c r="Q61" s="3">
        <f>IF(ISNUMBER(P61),SUMIF(A:A,A61,P:P),"")</f>
        <v>1</v>
      </c>
      <c r="R61" s="3">
        <f t="shared" si="14"/>
        <v>0.10223463475193981</v>
      </c>
      <c r="S61" s="9">
        <f t="shared" si="15"/>
        <v>9.7814209678195763</v>
      </c>
    </row>
    <row r="62" spans="1:19" x14ac:dyDescent="0.25">
      <c r="A62" s="5">
        <v>7</v>
      </c>
      <c r="B62" s="6">
        <v>0.64583333333333337</v>
      </c>
      <c r="C62" s="5" t="s">
        <v>54</v>
      </c>
      <c r="D62" s="5">
        <v>6</v>
      </c>
      <c r="E62" s="5">
        <v>2</v>
      </c>
      <c r="F62" s="5" t="s">
        <v>82</v>
      </c>
      <c r="G62" s="2">
        <v>38.387866666666696</v>
      </c>
      <c r="H62" s="7">
        <f>1+COUNTIFS(A:A,A62,O:O,"&lt;"&amp;O62)</f>
        <v>6</v>
      </c>
      <c r="I62" s="2">
        <f>AVERAGEIF(A:A,A62,G:G)</f>
        <v>51.42149999999998</v>
      </c>
      <c r="J62" s="2">
        <f t="shared" si="8"/>
        <v>-13.033633333333285</v>
      </c>
      <c r="K62" s="2">
        <f t="shared" si="9"/>
        <v>76.966366666666715</v>
      </c>
      <c r="L62" s="2">
        <f t="shared" si="10"/>
        <v>101.28942369205792</v>
      </c>
      <c r="M62" s="2">
        <f>SUMIF(A:A,A62,L:L)</f>
        <v>1505.052058162242</v>
      </c>
      <c r="N62" s="3">
        <f t="shared" si="11"/>
        <v>6.7299614749365105E-2</v>
      </c>
      <c r="O62" s="8">
        <f t="shared" si="12"/>
        <v>14.858926068509684</v>
      </c>
      <c r="P62" s="3">
        <f t="shared" si="13"/>
        <v>6.7299614749365105E-2</v>
      </c>
      <c r="Q62" s="3">
        <f>IF(ISNUMBER(P62),SUMIF(A:A,A62,P:P),"")</f>
        <v>1</v>
      </c>
      <c r="R62" s="3">
        <f t="shared" si="14"/>
        <v>6.7299614749365105E-2</v>
      </c>
      <c r="S62" s="9">
        <f t="shared" si="15"/>
        <v>14.858926068509684</v>
      </c>
    </row>
    <row r="63" spans="1:19" x14ac:dyDescent="0.25">
      <c r="A63" s="5">
        <v>8</v>
      </c>
      <c r="B63" s="6">
        <v>0.65277777777777779</v>
      </c>
      <c r="C63" s="5" t="s">
        <v>37</v>
      </c>
      <c r="D63" s="5">
        <v>5</v>
      </c>
      <c r="E63" s="5">
        <v>10</v>
      </c>
      <c r="F63" s="5" t="s">
        <v>94</v>
      </c>
      <c r="G63" s="2">
        <v>67.026766666666703</v>
      </c>
      <c r="H63" s="7">
        <f>1+COUNTIFS(A:A,A63,O:O,"&lt;"&amp;O63)</f>
        <v>1</v>
      </c>
      <c r="I63" s="2">
        <f>AVERAGEIF(A:A,A63,G:G)</f>
        <v>45.49405757575758</v>
      </c>
      <c r="J63" s="2">
        <f t="shared" si="8"/>
        <v>21.532709090909123</v>
      </c>
      <c r="K63" s="2">
        <f t="shared" si="9"/>
        <v>111.53270909090912</v>
      </c>
      <c r="L63" s="2">
        <f t="shared" si="10"/>
        <v>805.90232109534008</v>
      </c>
      <c r="M63" s="2">
        <f>SUMIF(A:A,A63,L:L)</f>
        <v>3425.8571360248666</v>
      </c>
      <c r="N63" s="3">
        <f t="shared" si="11"/>
        <v>0.23524107664059066</v>
      </c>
      <c r="O63" s="8">
        <f t="shared" si="12"/>
        <v>4.2509582691964729</v>
      </c>
      <c r="P63" s="3">
        <f t="shared" si="13"/>
        <v>0.23524107664059066</v>
      </c>
      <c r="Q63" s="3">
        <f>IF(ISNUMBER(P63),SUMIF(A:A,A63,P:P),"")</f>
        <v>0.83861171400813328</v>
      </c>
      <c r="R63" s="3">
        <f t="shared" si="14"/>
        <v>0.28051250979581377</v>
      </c>
      <c r="S63" s="9">
        <f t="shared" si="15"/>
        <v>3.5649034003079012</v>
      </c>
    </row>
    <row r="64" spans="1:19" x14ac:dyDescent="0.25">
      <c r="A64" s="5">
        <v>8</v>
      </c>
      <c r="B64" s="6">
        <v>0.65277777777777779</v>
      </c>
      <c r="C64" s="5" t="s">
        <v>37</v>
      </c>
      <c r="D64" s="5">
        <v>5</v>
      </c>
      <c r="E64" s="5">
        <v>4</v>
      </c>
      <c r="F64" s="5" t="s">
        <v>89</v>
      </c>
      <c r="G64" s="2">
        <v>61.452466666666709</v>
      </c>
      <c r="H64" s="7">
        <f>1+COUNTIFS(A:A,A64,O:O,"&lt;"&amp;O64)</f>
        <v>2</v>
      </c>
      <c r="I64" s="2">
        <f>AVERAGEIF(A:A,A64,G:G)</f>
        <v>45.49405757575758</v>
      </c>
      <c r="J64" s="2">
        <f t="shared" si="8"/>
        <v>15.958409090909129</v>
      </c>
      <c r="K64" s="2">
        <f t="shared" si="9"/>
        <v>105.95840909090913</v>
      </c>
      <c r="L64" s="2">
        <f t="shared" si="10"/>
        <v>576.80516785341138</v>
      </c>
      <c r="M64" s="2">
        <f>SUMIF(A:A,A64,L:L)</f>
        <v>3425.8571360248666</v>
      </c>
      <c r="N64" s="3">
        <f t="shared" si="11"/>
        <v>0.16836813239757487</v>
      </c>
      <c r="O64" s="8">
        <f t="shared" si="12"/>
        <v>5.9393662313641231</v>
      </c>
      <c r="P64" s="3">
        <f t="shared" si="13"/>
        <v>0.16836813239757487</v>
      </c>
      <c r="Q64" s="3">
        <f>IF(ISNUMBER(P64),SUMIF(A:A,A64,P:P),"")</f>
        <v>0.83861171400813328</v>
      </c>
      <c r="R64" s="3">
        <f t="shared" si="14"/>
        <v>0.200770069848967</v>
      </c>
      <c r="S64" s="9">
        <f t="shared" si="15"/>
        <v>4.9808220954062952</v>
      </c>
    </row>
    <row r="65" spans="1:19" x14ac:dyDescent="0.25">
      <c r="A65" s="5">
        <v>8</v>
      </c>
      <c r="B65" s="6">
        <v>0.65277777777777779</v>
      </c>
      <c r="C65" s="5" t="s">
        <v>37</v>
      </c>
      <c r="D65" s="5">
        <v>5</v>
      </c>
      <c r="E65" s="5">
        <v>2</v>
      </c>
      <c r="F65" s="5" t="s">
        <v>87</v>
      </c>
      <c r="G65" s="2">
        <v>59.530633333333206</v>
      </c>
      <c r="H65" s="7">
        <f>1+COUNTIFS(A:A,A65,O:O,"&lt;"&amp;O65)</f>
        <v>3</v>
      </c>
      <c r="I65" s="2">
        <f>AVERAGEIF(A:A,A65,G:G)</f>
        <v>45.49405757575758</v>
      </c>
      <c r="J65" s="2">
        <f t="shared" si="8"/>
        <v>14.036575757575626</v>
      </c>
      <c r="K65" s="2">
        <f t="shared" si="9"/>
        <v>104.03657575757563</v>
      </c>
      <c r="L65" s="2">
        <f t="shared" si="10"/>
        <v>513.98523813165912</v>
      </c>
      <c r="M65" s="2">
        <f>SUMIF(A:A,A65,L:L)</f>
        <v>3425.8571360248666</v>
      </c>
      <c r="N65" s="3">
        <f t="shared" si="11"/>
        <v>0.15003113607009688</v>
      </c>
      <c r="O65" s="8">
        <f t="shared" si="12"/>
        <v>6.6652831285153002</v>
      </c>
      <c r="P65" s="3">
        <f t="shared" si="13"/>
        <v>0.15003113607009688</v>
      </c>
      <c r="Q65" s="3">
        <f>IF(ISNUMBER(P65),SUMIF(A:A,A65,P:P),"")</f>
        <v>0.83861171400813328</v>
      </c>
      <c r="R65" s="3">
        <f t="shared" si="14"/>
        <v>0.17890417408197784</v>
      </c>
      <c r="S65" s="9">
        <f t="shared" si="15"/>
        <v>5.5895845087537079</v>
      </c>
    </row>
    <row r="66" spans="1:19" x14ac:dyDescent="0.25">
      <c r="A66" s="5">
        <v>8</v>
      </c>
      <c r="B66" s="6">
        <v>0.65277777777777779</v>
      </c>
      <c r="C66" s="5" t="s">
        <v>37</v>
      </c>
      <c r="D66" s="5">
        <v>5</v>
      </c>
      <c r="E66" s="5">
        <v>3</v>
      </c>
      <c r="F66" s="5" t="s">
        <v>88</v>
      </c>
      <c r="G66" s="2">
        <v>56.808499999999995</v>
      </c>
      <c r="H66" s="7">
        <f>1+COUNTIFS(A:A,A66,O:O,"&lt;"&amp;O66)</f>
        <v>4</v>
      </c>
      <c r="I66" s="2">
        <f>AVERAGEIF(A:A,A66,G:G)</f>
        <v>45.49405757575758</v>
      </c>
      <c r="J66" s="2">
        <f t="shared" si="8"/>
        <v>11.314442424242415</v>
      </c>
      <c r="K66" s="2">
        <f t="shared" si="9"/>
        <v>101.31444242424242</v>
      </c>
      <c r="L66" s="2">
        <f t="shared" si="10"/>
        <v>436.53412261500637</v>
      </c>
      <c r="M66" s="2">
        <f>SUMIF(A:A,A66,L:L)</f>
        <v>3425.8571360248666</v>
      </c>
      <c r="N66" s="3">
        <f t="shared" si="11"/>
        <v>0.12742332948580895</v>
      </c>
      <c r="O66" s="8">
        <f t="shared" si="12"/>
        <v>7.8478564642385154</v>
      </c>
      <c r="P66" s="3">
        <f t="shared" si="13"/>
        <v>0.12742332948580895</v>
      </c>
      <c r="Q66" s="3">
        <f>IF(ISNUMBER(P66),SUMIF(A:A,A66,P:P),"")</f>
        <v>0.83861171400813328</v>
      </c>
      <c r="R66" s="3">
        <f t="shared" si="14"/>
        <v>0.1519455635514449</v>
      </c>
      <c r="S66" s="9">
        <f t="shared" si="15"/>
        <v>6.5813043607648698</v>
      </c>
    </row>
    <row r="67" spans="1:19" x14ac:dyDescent="0.25">
      <c r="A67" s="5">
        <v>8</v>
      </c>
      <c r="B67" s="6">
        <v>0.65277777777777779</v>
      </c>
      <c r="C67" s="5" t="s">
        <v>37</v>
      </c>
      <c r="D67" s="5">
        <v>5</v>
      </c>
      <c r="E67" s="5">
        <v>6</v>
      </c>
      <c r="F67" s="5" t="s">
        <v>91</v>
      </c>
      <c r="G67" s="2">
        <v>53.093866666666699</v>
      </c>
      <c r="H67" s="7">
        <f>1+COUNTIFS(A:A,A67,O:O,"&lt;"&amp;O67)</f>
        <v>5</v>
      </c>
      <c r="I67" s="2">
        <f>AVERAGEIF(A:A,A67,G:G)</f>
        <v>45.49405757575758</v>
      </c>
      <c r="J67" s="2">
        <f t="shared" si="8"/>
        <v>7.5998090909091189</v>
      </c>
      <c r="K67" s="2">
        <f t="shared" si="9"/>
        <v>97.599809090909119</v>
      </c>
      <c r="L67" s="2">
        <f t="shared" si="10"/>
        <v>349.32004817438047</v>
      </c>
      <c r="M67" s="2">
        <f>SUMIF(A:A,A67,L:L)</f>
        <v>3425.8571360248666</v>
      </c>
      <c r="N67" s="3">
        <f t="shared" si="11"/>
        <v>0.10196573712928025</v>
      </c>
      <c r="O67" s="8">
        <f t="shared" si="12"/>
        <v>9.8072159154022547</v>
      </c>
      <c r="P67" s="3">
        <f t="shared" si="13"/>
        <v>0.10196573712928025</v>
      </c>
      <c r="Q67" s="3">
        <f>IF(ISNUMBER(P67),SUMIF(A:A,A67,P:P),"")</f>
        <v>0.83861171400813328</v>
      </c>
      <c r="R67" s="3">
        <f t="shared" si="14"/>
        <v>0.12158873460273575</v>
      </c>
      <c r="S67" s="9">
        <f t="shared" si="15"/>
        <v>8.2244461484633291</v>
      </c>
    </row>
    <row r="68" spans="1:19" x14ac:dyDescent="0.25">
      <c r="A68" s="5">
        <v>8</v>
      </c>
      <c r="B68" s="6">
        <v>0.65277777777777779</v>
      </c>
      <c r="C68" s="5" t="s">
        <v>37</v>
      </c>
      <c r="D68" s="5">
        <v>5</v>
      </c>
      <c r="E68" s="5">
        <v>12</v>
      </c>
      <c r="F68" s="5" t="s">
        <v>96</v>
      </c>
      <c r="G68" s="2">
        <v>42.981000000000002</v>
      </c>
      <c r="H68" s="7">
        <f>1+COUNTIFS(A:A,A68,O:O,"&lt;"&amp;O68)</f>
        <v>6</v>
      </c>
      <c r="I68" s="2">
        <f>AVERAGEIF(A:A,A68,G:G)</f>
        <v>45.49405757575758</v>
      </c>
      <c r="J68" s="2">
        <f t="shared" si="8"/>
        <v>-2.5130575757575784</v>
      </c>
      <c r="K68" s="2">
        <f t="shared" si="9"/>
        <v>87.486942424242415</v>
      </c>
      <c r="L68" s="2">
        <f t="shared" si="10"/>
        <v>190.41702691901057</v>
      </c>
      <c r="M68" s="2">
        <f>SUMIF(A:A,A68,L:L)</f>
        <v>3425.8571360248666</v>
      </c>
      <c r="N68" s="3">
        <f t="shared" si="11"/>
        <v>5.5582302284781678E-2</v>
      </c>
      <c r="O68" s="8">
        <f t="shared" si="12"/>
        <v>17.991338229863103</v>
      </c>
      <c r="P68" s="3">
        <f t="shared" si="13"/>
        <v>5.5582302284781678E-2</v>
      </c>
      <c r="Q68" s="3">
        <f>IF(ISNUMBER(P68),SUMIF(A:A,A68,P:P),"")</f>
        <v>0.83861171400813328</v>
      </c>
      <c r="R68" s="3">
        <f t="shared" si="14"/>
        <v>6.6278948119060752E-2</v>
      </c>
      <c r="S68" s="9">
        <f t="shared" si="15"/>
        <v>15.087746990245552</v>
      </c>
    </row>
    <row r="69" spans="1:19" x14ac:dyDescent="0.25">
      <c r="A69" s="5">
        <v>8</v>
      </c>
      <c r="B69" s="6">
        <v>0.65277777777777779</v>
      </c>
      <c r="C69" s="5" t="s">
        <v>37</v>
      </c>
      <c r="D69" s="5">
        <v>5</v>
      </c>
      <c r="E69" s="5">
        <v>7</v>
      </c>
      <c r="F69" s="5" t="s">
        <v>92</v>
      </c>
      <c r="G69" s="2">
        <v>39.839500000000001</v>
      </c>
      <c r="H69" s="7">
        <f>1+COUNTIFS(A:A,A69,O:O,"&lt;"&amp;O69)</f>
        <v>7</v>
      </c>
      <c r="I69" s="2">
        <f>AVERAGEIF(A:A,A69,G:G)</f>
        <v>45.49405757575758</v>
      </c>
      <c r="J69" s="2">
        <f t="shared" si="8"/>
        <v>-5.654557575757579</v>
      </c>
      <c r="K69" s="2">
        <f t="shared" si="9"/>
        <v>84.345442424242421</v>
      </c>
      <c r="L69" s="2">
        <f t="shared" si="10"/>
        <v>157.70505460027493</v>
      </c>
      <c r="M69" s="2">
        <f>SUMIF(A:A,A69,L:L)</f>
        <v>3425.8571360248666</v>
      </c>
      <c r="N69" s="3">
        <f t="shared" si="11"/>
        <v>4.6033751069744035E-2</v>
      </c>
      <c r="O69" s="8">
        <f t="shared" si="12"/>
        <v>21.72319171828811</v>
      </c>
      <c r="P69" s="3" t="str">
        <f t="shared" si="13"/>
        <v/>
      </c>
      <c r="Q69" s="3" t="str">
        <f>IF(ISNUMBER(P69),SUMIF(A:A,A69,P:P),"")</f>
        <v/>
      </c>
      <c r="R69" s="3" t="str">
        <f t="shared" si="14"/>
        <v/>
      </c>
      <c r="S69" s="9" t="str">
        <f t="shared" si="15"/>
        <v/>
      </c>
    </row>
    <row r="70" spans="1:19" x14ac:dyDescent="0.25">
      <c r="A70" s="5">
        <v>8</v>
      </c>
      <c r="B70" s="6">
        <v>0.65277777777777779</v>
      </c>
      <c r="C70" s="5" t="s">
        <v>37</v>
      </c>
      <c r="D70" s="5">
        <v>5</v>
      </c>
      <c r="E70" s="5">
        <v>11</v>
      </c>
      <c r="F70" s="5" t="s">
        <v>95</v>
      </c>
      <c r="G70" s="2">
        <v>39.036799999999999</v>
      </c>
      <c r="H70" s="7">
        <f>1+COUNTIFS(A:A,A70,O:O,"&lt;"&amp;O70)</f>
        <v>8</v>
      </c>
      <c r="I70" s="2">
        <f>AVERAGEIF(A:A,A70,G:G)</f>
        <v>45.49405757575758</v>
      </c>
      <c r="J70" s="2">
        <f t="shared" si="8"/>
        <v>-6.4572575757575805</v>
      </c>
      <c r="K70" s="2">
        <f t="shared" si="9"/>
        <v>83.542742424242419</v>
      </c>
      <c r="L70" s="2">
        <f t="shared" si="10"/>
        <v>150.28966703415762</v>
      </c>
      <c r="M70" s="2">
        <f>SUMIF(A:A,A70,L:L)</f>
        <v>3425.8571360248666</v>
      </c>
      <c r="N70" s="3">
        <f t="shared" si="11"/>
        <v>4.3869216101796824E-2</v>
      </c>
      <c r="O70" s="8">
        <f t="shared" si="12"/>
        <v>22.795027786216618</v>
      </c>
      <c r="P70" s="3" t="str">
        <f t="shared" si="13"/>
        <v/>
      </c>
      <c r="Q70" s="3" t="str">
        <f>IF(ISNUMBER(P70),SUMIF(A:A,A70,P:P),"")</f>
        <v/>
      </c>
      <c r="R70" s="3" t="str">
        <f t="shared" si="14"/>
        <v/>
      </c>
      <c r="S70" s="9" t="str">
        <f t="shared" si="15"/>
        <v/>
      </c>
    </row>
    <row r="71" spans="1:19" x14ac:dyDescent="0.25">
      <c r="A71" s="5">
        <v>8</v>
      </c>
      <c r="B71" s="6">
        <v>0.65277777777777779</v>
      </c>
      <c r="C71" s="5" t="s">
        <v>37</v>
      </c>
      <c r="D71" s="5">
        <v>5</v>
      </c>
      <c r="E71" s="5">
        <v>5</v>
      </c>
      <c r="F71" s="5" t="s">
        <v>90</v>
      </c>
      <c r="G71" s="2">
        <v>37.681199999999997</v>
      </c>
      <c r="H71" s="7">
        <f>1+COUNTIFS(A:A,A71,O:O,"&lt;"&amp;O71)</f>
        <v>9</v>
      </c>
      <c r="I71" s="2">
        <f>AVERAGEIF(A:A,A71,G:G)</f>
        <v>45.49405757575758</v>
      </c>
      <c r="J71" s="2">
        <f t="shared" si="8"/>
        <v>-7.8128575757575831</v>
      </c>
      <c r="K71" s="2">
        <f t="shared" si="9"/>
        <v>82.18714242424241</v>
      </c>
      <c r="L71" s="2">
        <f t="shared" si="10"/>
        <v>138.54962233338168</v>
      </c>
      <c r="M71" s="2">
        <f>SUMIF(A:A,A71,L:L)</f>
        <v>3425.8571360248666</v>
      </c>
      <c r="N71" s="3">
        <f t="shared" si="11"/>
        <v>4.0442323433879469E-2</v>
      </c>
      <c r="O71" s="8">
        <f t="shared" si="12"/>
        <v>24.726571450202016</v>
      </c>
      <c r="P71" s="3" t="str">
        <f t="shared" si="13"/>
        <v/>
      </c>
      <c r="Q71" s="3" t="str">
        <f>IF(ISNUMBER(P71),SUMIF(A:A,A71,P:P),"")</f>
        <v/>
      </c>
      <c r="R71" s="3" t="str">
        <f t="shared" si="14"/>
        <v/>
      </c>
      <c r="S71" s="9" t="str">
        <f t="shared" si="15"/>
        <v/>
      </c>
    </row>
    <row r="72" spans="1:19" x14ac:dyDescent="0.25">
      <c r="A72" s="5">
        <v>8</v>
      </c>
      <c r="B72" s="6">
        <v>0.65277777777777779</v>
      </c>
      <c r="C72" s="5" t="s">
        <v>37</v>
      </c>
      <c r="D72" s="5">
        <v>5</v>
      </c>
      <c r="E72" s="5">
        <v>8</v>
      </c>
      <c r="F72" s="5" t="s">
        <v>93</v>
      </c>
      <c r="G72" s="2">
        <v>24.2575</v>
      </c>
      <c r="H72" s="7">
        <f>1+COUNTIFS(A:A,A72,O:O,"&lt;"&amp;O72)</f>
        <v>10</v>
      </c>
      <c r="I72" s="2">
        <f>AVERAGEIF(A:A,A72,G:G)</f>
        <v>45.49405757575758</v>
      </c>
      <c r="J72" s="2">
        <f t="shared" si="8"/>
        <v>-21.23655757575758</v>
      </c>
      <c r="K72" s="2">
        <f t="shared" si="9"/>
        <v>68.763442424242413</v>
      </c>
      <c r="L72" s="2">
        <f t="shared" si="10"/>
        <v>61.917728579099133</v>
      </c>
      <c r="M72" s="2">
        <f>SUMIF(A:A,A72,L:L)</f>
        <v>3425.8571360248666</v>
      </c>
      <c r="N72" s="3">
        <f t="shared" si="11"/>
        <v>1.8073645841211079E-2</v>
      </c>
      <c r="O72" s="8">
        <f t="shared" si="12"/>
        <v>55.329179778427701</v>
      </c>
      <c r="P72" s="3" t="str">
        <f t="shared" si="13"/>
        <v/>
      </c>
      <c r="Q72" s="3" t="str">
        <f>IF(ISNUMBER(P72),SUMIF(A:A,A72,P:P),"")</f>
        <v/>
      </c>
      <c r="R72" s="3" t="str">
        <f t="shared" si="14"/>
        <v/>
      </c>
      <c r="S72" s="9" t="str">
        <f t="shared" si="15"/>
        <v/>
      </c>
    </row>
    <row r="73" spans="1:19" x14ac:dyDescent="0.25">
      <c r="A73" s="5">
        <v>8</v>
      </c>
      <c r="B73" s="6">
        <v>0.65277777777777779</v>
      </c>
      <c r="C73" s="5" t="s">
        <v>37</v>
      </c>
      <c r="D73" s="5">
        <v>5</v>
      </c>
      <c r="E73" s="5">
        <v>15</v>
      </c>
      <c r="F73" s="5" t="s">
        <v>97</v>
      </c>
      <c r="G73" s="2">
        <v>18.726400000000002</v>
      </c>
      <c r="H73" s="7">
        <f>1+COUNTIFS(A:A,A73,O:O,"&lt;"&amp;O73)</f>
        <v>11</v>
      </c>
      <c r="I73" s="2">
        <f>AVERAGEIF(A:A,A73,G:G)</f>
        <v>45.49405757575758</v>
      </c>
      <c r="J73" s="2">
        <f t="shared" si="8"/>
        <v>-26.767657575757578</v>
      </c>
      <c r="K73" s="2">
        <f t="shared" si="9"/>
        <v>63.232342424242418</v>
      </c>
      <c r="L73" s="2">
        <f t="shared" si="10"/>
        <v>44.4311386891453</v>
      </c>
      <c r="M73" s="2">
        <f>SUMIF(A:A,A73,L:L)</f>
        <v>3425.8571360248666</v>
      </c>
      <c r="N73" s="3">
        <f t="shared" si="11"/>
        <v>1.2969349545235325E-2</v>
      </c>
      <c r="O73" s="8">
        <f t="shared" si="12"/>
        <v>77.104869177296536</v>
      </c>
      <c r="P73" s="3" t="str">
        <f t="shared" si="13"/>
        <v/>
      </c>
      <c r="Q73" s="3" t="str">
        <f>IF(ISNUMBER(P73),SUMIF(A:A,A73,P:P),"")</f>
        <v/>
      </c>
      <c r="R73" s="3" t="str">
        <f t="shared" si="14"/>
        <v/>
      </c>
      <c r="S73" s="9" t="str">
        <f t="shared" si="15"/>
        <v/>
      </c>
    </row>
    <row r="74" spans="1:19" x14ac:dyDescent="0.25">
      <c r="A74" s="5">
        <v>9</v>
      </c>
      <c r="B74" s="6">
        <v>0.65972222222222221</v>
      </c>
      <c r="C74" s="5" t="s">
        <v>70</v>
      </c>
      <c r="D74" s="5">
        <v>4</v>
      </c>
      <c r="E74" s="5">
        <v>3</v>
      </c>
      <c r="F74" s="5" t="s">
        <v>99</v>
      </c>
      <c r="G74" s="2">
        <v>59.547000000000004</v>
      </c>
      <c r="H74" s="7">
        <f>1+COUNTIFS(A:A,A74,O:O,"&lt;"&amp;O74)</f>
        <v>1</v>
      </c>
      <c r="I74" s="2">
        <f>AVERAGEIF(A:A,A74,G:G)</f>
        <v>49.516170833333305</v>
      </c>
      <c r="J74" s="2">
        <f t="shared" si="8"/>
        <v>10.030829166666699</v>
      </c>
      <c r="K74" s="2">
        <f t="shared" si="9"/>
        <v>100.03082916666671</v>
      </c>
      <c r="L74" s="2">
        <f t="shared" si="10"/>
        <v>404.17572651019992</v>
      </c>
      <c r="M74" s="2">
        <f>SUMIF(A:A,A74,L:L)</f>
        <v>2008.4228199622924</v>
      </c>
      <c r="N74" s="3">
        <f t="shared" si="11"/>
        <v>0.20124035760447506</v>
      </c>
      <c r="O74" s="8">
        <f t="shared" si="12"/>
        <v>4.9691821854413289</v>
      </c>
      <c r="P74" s="3">
        <f t="shared" si="13"/>
        <v>0.20124035760447506</v>
      </c>
      <c r="Q74" s="3">
        <f>IF(ISNUMBER(P74),SUMIF(A:A,A74,P:P),"")</f>
        <v>0.96040139055468909</v>
      </c>
      <c r="R74" s="3">
        <f t="shared" si="14"/>
        <v>0.20953776158971069</v>
      </c>
      <c r="S74" s="9">
        <f t="shared" si="15"/>
        <v>4.7724094808174415</v>
      </c>
    </row>
    <row r="75" spans="1:19" x14ac:dyDescent="0.25">
      <c r="A75" s="5">
        <v>9</v>
      </c>
      <c r="B75" s="6">
        <v>0.65972222222222221</v>
      </c>
      <c r="C75" s="5" t="s">
        <v>70</v>
      </c>
      <c r="D75" s="5">
        <v>4</v>
      </c>
      <c r="E75" s="5">
        <v>5</v>
      </c>
      <c r="F75" s="5" t="s">
        <v>101</v>
      </c>
      <c r="G75" s="2">
        <v>57.671199999999999</v>
      </c>
      <c r="H75" s="7">
        <f>1+COUNTIFS(A:A,A75,O:O,"&lt;"&amp;O75)</f>
        <v>2</v>
      </c>
      <c r="I75" s="2">
        <f>AVERAGEIF(A:A,A75,G:G)</f>
        <v>49.516170833333305</v>
      </c>
      <c r="J75" s="2">
        <f t="shared" si="8"/>
        <v>8.1550291666666936</v>
      </c>
      <c r="K75" s="2">
        <f t="shared" si="9"/>
        <v>98.155029166666694</v>
      </c>
      <c r="L75" s="2">
        <f t="shared" si="10"/>
        <v>361.15302121409798</v>
      </c>
      <c r="M75" s="2">
        <f>SUMIF(A:A,A75,L:L)</f>
        <v>2008.4228199622924</v>
      </c>
      <c r="N75" s="3">
        <f t="shared" si="11"/>
        <v>0.17981921815690111</v>
      </c>
      <c r="O75" s="8">
        <f t="shared" si="12"/>
        <v>5.5611408516271652</v>
      </c>
      <c r="P75" s="3">
        <f t="shared" si="13"/>
        <v>0.17981921815690111</v>
      </c>
      <c r="Q75" s="3">
        <f>IF(ISNUMBER(P75),SUMIF(A:A,A75,P:P),"")</f>
        <v>0.96040139055468909</v>
      </c>
      <c r="R75" s="3">
        <f t="shared" si="14"/>
        <v>0.18723340045670361</v>
      </c>
      <c r="S75" s="9">
        <f t="shared" si="15"/>
        <v>5.3409274069732176</v>
      </c>
    </row>
    <row r="76" spans="1:19" x14ac:dyDescent="0.25">
      <c r="A76" s="5">
        <v>9</v>
      </c>
      <c r="B76" s="6">
        <v>0.65972222222222221</v>
      </c>
      <c r="C76" s="5" t="s">
        <v>70</v>
      </c>
      <c r="D76" s="5">
        <v>4</v>
      </c>
      <c r="E76" s="5">
        <v>4</v>
      </c>
      <c r="F76" s="5" t="s">
        <v>100</v>
      </c>
      <c r="G76" s="2">
        <v>55.510266666666595</v>
      </c>
      <c r="H76" s="7">
        <f>1+COUNTIFS(A:A,A76,O:O,"&lt;"&amp;O76)</f>
        <v>3</v>
      </c>
      <c r="I76" s="2">
        <f>AVERAGEIF(A:A,A76,G:G)</f>
        <v>49.516170833333305</v>
      </c>
      <c r="J76" s="2">
        <f t="shared" si="8"/>
        <v>5.9940958333332901</v>
      </c>
      <c r="K76" s="2">
        <f t="shared" si="9"/>
        <v>95.99409583333329</v>
      </c>
      <c r="L76" s="2">
        <f t="shared" si="10"/>
        <v>317.23592818248613</v>
      </c>
      <c r="M76" s="2">
        <f>SUMIF(A:A,A76,L:L)</f>
        <v>2008.4228199622924</v>
      </c>
      <c r="N76" s="3">
        <f t="shared" si="11"/>
        <v>0.15795276026013394</v>
      </c>
      <c r="O76" s="8">
        <f t="shared" si="12"/>
        <v>6.3310068045223789</v>
      </c>
      <c r="P76" s="3">
        <f t="shared" si="13"/>
        <v>0.15795276026013394</v>
      </c>
      <c r="Q76" s="3">
        <f>IF(ISNUMBER(P76),SUMIF(A:A,A76,P:P),"")</f>
        <v>0.96040139055468909</v>
      </c>
      <c r="R76" s="3">
        <f t="shared" si="14"/>
        <v>0.16446535981055463</v>
      </c>
      <c r="S76" s="9">
        <f t="shared" si="15"/>
        <v>6.0803077386744917</v>
      </c>
    </row>
    <row r="77" spans="1:19" x14ac:dyDescent="0.25">
      <c r="A77" s="5">
        <v>9</v>
      </c>
      <c r="B77" s="6">
        <v>0.65972222222222221</v>
      </c>
      <c r="C77" s="5" t="s">
        <v>70</v>
      </c>
      <c r="D77" s="5">
        <v>4</v>
      </c>
      <c r="E77" s="5">
        <v>2</v>
      </c>
      <c r="F77" s="5" t="s">
        <v>98</v>
      </c>
      <c r="G77" s="2">
        <v>54.213366666666595</v>
      </c>
      <c r="H77" s="7">
        <f>1+COUNTIFS(A:A,A77,O:O,"&lt;"&amp;O77)</f>
        <v>4</v>
      </c>
      <c r="I77" s="2">
        <f>AVERAGEIF(A:A,A77,G:G)</f>
        <v>49.516170833333305</v>
      </c>
      <c r="J77" s="2">
        <f t="shared" si="8"/>
        <v>4.6971958333332893</v>
      </c>
      <c r="K77" s="2">
        <f t="shared" si="9"/>
        <v>94.697195833333296</v>
      </c>
      <c r="L77" s="2">
        <f t="shared" si="10"/>
        <v>293.48653180882212</v>
      </c>
      <c r="M77" s="2">
        <f>SUMIF(A:A,A77,L:L)</f>
        <v>2008.4228199622924</v>
      </c>
      <c r="N77" s="3">
        <f t="shared" si="11"/>
        <v>0.146127861569673</v>
      </c>
      <c r="O77" s="8">
        <f t="shared" si="12"/>
        <v>6.8433219323010839</v>
      </c>
      <c r="P77" s="3">
        <f t="shared" si="13"/>
        <v>0.146127861569673</v>
      </c>
      <c r="Q77" s="3">
        <f>IF(ISNUMBER(P77),SUMIF(A:A,A77,P:P),"")</f>
        <v>0.96040139055468909</v>
      </c>
      <c r="R77" s="3">
        <f t="shared" si="14"/>
        <v>0.15215290503200485</v>
      </c>
      <c r="S77" s="9">
        <f t="shared" si="15"/>
        <v>6.5723358997953634</v>
      </c>
    </row>
    <row r="78" spans="1:19" x14ac:dyDescent="0.25">
      <c r="A78" s="5">
        <v>9</v>
      </c>
      <c r="B78" s="6">
        <v>0.65972222222222221</v>
      </c>
      <c r="C78" s="5" t="s">
        <v>70</v>
      </c>
      <c r="D78" s="5">
        <v>4</v>
      </c>
      <c r="E78" s="5">
        <v>6</v>
      </c>
      <c r="F78" s="5" t="s">
        <v>102</v>
      </c>
      <c r="G78" s="2">
        <v>52.400833333333296</v>
      </c>
      <c r="H78" s="7">
        <f>1+COUNTIFS(A:A,A78,O:O,"&lt;"&amp;O78)</f>
        <v>5</v>
      </c>
      <c r="I78" s="2">
        <f>AVERAGEIF(A:A,A78,G:G)</f>
        <v>49.516170833333305</v>
      </c>
      <c r="J78" s="2">
        <f t="shared" si="8"/>
        <v>2.8846624999999904</v>
      </c>
      <c r="K78" s="2">
        <f t="shared" si="9"/>
        <v>92.88466249999999</v>
      </c>
      <c r="L78" s="2">
        <f t="shared" si="10"/>
        <v>263.24357651141202</v>
      </c>
      <c r="M78" s="2">
        <f>SUMIF(A:A,A78,L:L)</f>
        <v>2008.4228199622924</v>
      </c>
      <c r="N78" s="3">
        <f t="shared" si="11"/>
        <v>0.13106979959347123</v>
      </c>
      <c r="O78" s="8">
        <f t="shared" si="12"/>
        <v>7.6295226139173202</v>
      </c>
      <c r="P78" s="3">
        <f t="shared" si="13"/>
        <v>0.13106979959347123</v>
      </c>
      <c r="Q78" s="3">
        <f>IF(ISNUMBER(P78),SUMIF(A:A,A78,P:P),"")</f>
        <v>0.96040139055468909</v>
      </c>
      <c r="R78" s="3">
        <f t="shared" si="14"/>
        <v>0.13647397940331032</v>
      </c>
      <c r="S78" s="9">
        <f t="shared" si="15"/>
        <v>7.3274041276746411</v>
      </c>
    </row>
    <row r="79" spans="1:19" x14ac:dyDescent="0.25">
      <c r="A79" s="5">
        <v>9</v>
      </c>
      <c r="B79" s="6">
        <v>0.65972222222222221</v>
      </c>
      <c r="C79" s="5" t="s">
        <v>70</v>
      </c>
      <c r="D79" s="5">
        <v>4</v>
      </c>
      <c r="E79" s="5">
        <v>9</v>
      </c>
      <c r="F79" s="5" t="s">
        <v>104</v>
      </c>
      <c r="G79" s="2">
        <v>45.182066666666699</v>
      </c>
      <c r="H79" s="7">
        <f>1+COUNTIFS(A:A,A79,O:O,"&lt;"&amp;O79)</f>
        <v>6</v>
      </c>
      <c r="I79" s="2">
        <f>AVERAGEIF(A:A,A79,G:G)</f>
        <v>49.516170833333305</v>
      </c>
      <c r="J79" s="2">
        <f t="shared" si="8"/>
        <v>-4.3341041666666058</v>
      </c>
      <c r="K79" s="2">
        <f t="shared" si="9"/>
        <v>85.665895833333394</v>
      </c>
      <c r="L79" s="2">
        <f t="shared" si="10"/>
        <v>170.70787289962166</v>
      </c>
      <c r="M79" s="2">
        <f>SUMIF(A:A,A79,L:L)</f>
        <v>2008.4228199622924</v>
      </c>
      <c r="N79" s="3">
        <f t="shared" si="11"/>
        <v>8.4995983516472223E-2</v>
      </c>
      <c r="O79" s="8">
        <f t="shared" si="12"/>
        <v>11.765261823297802</v>
      </c>
      <c r="P79" s="3">
        <f t="shared" si="13"/>
        <v>8.4995983516472223E-2</v>
      </c>
      <c r="Q79" s="3">
        <f>IF(ISNUMBER(P79),SUMIF(A:A,A79,P:P),"")</f>
        <v>0.96040139055468909</v>
      </c>
      <c r="R79" s="3">
        <f t="shared" si="14"/>
        <v>8.8500479437438107E-2</v>
      </c>
      <c r="S79" s="9">
        <f t="shared" si="15"/>
        <v>11.299373815335207</v>
      </c>
    </row>
    <row r="80" spans="1:19" x14ac:dyDescent="0.25">
      <c r="A80" s="5">
        <v>9</v>
      </c>
      <c r="B80" s="6">
        <v>0.65972222222222221</v>
      </c>
      <c r="C80" s="5" t="s">
        <v>70</v>
      </c>
      <c r="D80" s="5">
        <v>4</v>
      </c>
      <c r="E80" s="5">
        <v>10</v>
      </c>
      <c r="F80" s="5" t="s">
        <v>105</v>
      </c>
      <c r="G80" s="2">
        <v>39.152733333333302</v>
      </c>
      <c r="H80" s="7">
        <f>1+COUNTIFS(A:A,A80,O:O,"&lt;"&amp;O80)</f>
        <v>7</v>
      </c>
      <c r="I80" s="2">
        <f>AVERAGEIF(A:A,A80,G:G)</f>
        <v>49.516170833333305</v>
      </c>
      <c r="J80" s="2">
        <f t="shared" si="8"/>
        <v>-10.363437500000003</v>
      </c>
      <c r="K80" s="2">
        <f t="shared" si="9"/>
        <v>79.636562499999997</v>
      </c>
      <c r="L80" s="2">
        <f t="shared" si="10"/>
        <v>118.8894119869159</v>
      </c>
      <c r="M80" s="2">
        <f>SUMIF(A:A,A80,L:L)</f>
        <v>2008.4228199622924</v>
      </c>
      <c r="N80" s="3">
        <f t="shared" si="11"/>
        <v>5.9195409853562621E-2</v>
      </c>
      <c r="O80" s="8">
        <f t="shared" si="12"/>
        <v>16.893201727529149</v>
      </c>
      <c r="P80" s="3">
        <f t="shared" si="13"/>
        <v>5.9195409853562621E-2</v>
      </c>
      <c r="Q80" s="3">
        <f>IF(ISNUMBER(P80),SUMIF(A:A,A80,P:P),"")</f>
        <v>0.96040139055468909</v>
      </c>
      <c r="R80" s="3">
        <f t="shared" si="14"/>
        <v>6.163611427027791E-2</v>
      </c>
      <c r="S80" s="9">
        <f t="shared" si="15"/>
        <v>16.224254430039871</v>
      </c>
    </row>
    <row r="81" spans="1:19" x14ac:dyDescent="0.25">
      <c r="A81" s="5">
        <v>9</v>
      </c>
      <c r="B81" s="6">
        <v>0.65972222222222221</v>
      </c>
      <c r="C81" s="5" t="s">
        <v>70</v>
      </c>
      <c r="D81" s="5">
        <v>4</v>
      </c>
      <c r="E81" s="5">
        <v>8</v>
      </c>
      <c r="F81" s="5" t="s">
        <v>103</v>
      </c>
      <c r="G81" s="2">
        <v>32.451900000000002</v>
      </c>
      <c r="H81" s="7">
        <f>1+COUNTIFS(A:A,A81,O:O,"&lt;"&amp;O81)</f>
        <v>8</v>
      </c>
      <c r="I81" s="2">
        <f>AVERAGEIF(A:A,A81,G:G)</f>
        <v>49.516170833333305</v>
      </c>
      <c r="J81" s="2">
        <f t="shared" si="8"/>
        <v>-17.064270833333303</v>
      </c>
      <c r="K81" s="2">
        <f t="shared" si="9"/>
        <v>72.935729166666704</v>
      </c>
      <c r="L81" s="2">
        <f t="shared" si="10"/>
        <v>79.530750848736517</v>
      </c>
      <c r="M81" s="2">
        <f>SUMIF(A:A,A81,L:L)</f>
        <v>2008.4228199622924</v>
      </c>
      <c r="N81" s="3">
        <f t="shared" si="11"/>
        <v>3.9598609445310767E-2</v>
      </c>
      <c r="O81" s="8">
        <f t="shared" si="12"/>
        <v>25.253412026528096</v>
      </c>
      <c r="P81" s="3" t="str">
        <f t="shared" si="13"/>
        <v/>
      </c>
      <c r="Q81" s="3" t="str">
        <f>IF(ISNUMBER(P81),SUMIF(A:A,A81,P:P),"")</f>
        <v/>
      </c>
      <c r="R81" s="3" t="str">
        <f t="shared" si="14"/>
        <v/>
      </c>
      <c r="S81" s="9" t="str">
        <f t="shared" si="15"/>
        <v/>
      </c>
    </row>
    <row r="82" spans="1:19" x14ac:dyDescent="0.25">
      <c r="A82" s="5">
        <v>10</v>
      </c>
      <c r="B82" s="6">
        <v>0.66666666666666663</v>
      </c>
      <c r="C82" s="5" t="s">
        <v>54</v>
      </c>
      <c r="D82" s="5">
        <v>7</v>
      </c>
      <c r="E82" s="5">
        <v>11</v>
      </c>
      <c r="F82" s="5" t="s">
        <v>114</v>
      </c>
      <c r="G82" s="2">
        <v>69.598099999999903</v>
      </c>
      <c r="H82" s="7">
        <f>1+COUNTIFS(A:A,A82,O:O,"&lt;"&amp;O82)</f>
        <v>1</v>
      </c>
      <c r="I82" s="2">
        <f>AVERAGEIF(A:A,A82,G:G)</f>
        <v>45.599449999999969</v>
      </c>
      <c r="J82" s="2">
        <f t="shared" si="8"/>
        <v>23.998649999999934</v>
      </c>
      <c r="K82" s="2">
        <f t="shared" si="9"/>
        <v>113.99864999999994</v>
      </c>
      <c r="L82" s="2">
        <f t="shared" si="10"/>
        <v>934.41344417480275</v>
      </c>
      <c r="M82" s="2">
        <f>SUMIF(A:A,A82,L:L)</f>
        <v>3493.3283581503233</v>
      </c>
      <c r="N82" s="3">
        <f t="shared" si="11"/>
        <v>0.26748514550449065</v>
      </c>
      <c r="O82" s="8">
        <f t="shared" si="12"/>
        <v>3.7385253604044029</v>
      </c>
      <c r="P82" s="3">
        <f t="shared" si="13"/>
        <v>0.26748514550449065</v>
      </c>
      <c r="Q82" s="3">
        <f>IF(ISNUMBER(P82),SUMIF(A:A,A82,P:P),"")</f>
        <v>0.93773253787302691</v>
      </c>
      <c r="R82" s="3">
        <f t="shared" si="14"/>
        <v>0.28524673582427118</v>
      </c>
      <c r="S82" s="9">
        <f t="shared" si="15"/>
        <v>3.5057368741146928</v>
      </c>
    </row>
    <row r="83" spans="1:19" x14ac:dyDescent="0.25">
      <c r="A83" s="5">
        <v>10</v>
      </c>
      <c r="B83" s="6">
        <v>0.66666666666666663</v>
      </c>
      <c r="C83" s="5" t="s">
        <v>54</v>
      </c>
      <c r="D83" s="5">
        <v>7</v>
      </c>
      <c r="E83" s="5">
        <v>10</v>
      </c>
      <c r="F83" s="5" t="s">
        <v>113</v>
      </c>
      <c r="G83" s="2">
        <v>54.8085666666666</v>
      </c>
      <c r="H83" s="7">
        <f>1+COUNTIFS(A:A,A83,O:O,"&lt;"&amp;O83)</f>
        <v>2</v>
      </c>
      <c r="I83" s="2">
        <f>AVERAGEIF(A:A,A83,G:G)</f>
        <v>45.599449999999969</v>
      </c>
      <c r="J83" s="2">
        <f t="shared" si="8"/>
        <v>9.2091166666666311</v>
      </c>
      <c r="K83" s="2">
        <f t="shared" si="9"/>
        <v>99.209116666666631</v>
      </c>
      <c r="L83" s="2">
        <f t="shared" si="10"/>
        <v>384.73200461721791</v>
      </c>
      <c r="M83" s="2">
        <f>SUMIF(A:A,A83,L:L)</f>
        <v>3493.3283581503233</v>
      </c>
      <c r="N83" s="3">
        <f t="shared" si="11"/>
        <v>0.11013336427982653</v>
      </c>
      <c r="O83" s="8">
        <f t="shared" si="12"/>
        <v>9.0799005963279473</v>
      </c>
      <c r="P83" s="3">
        <f t="shared" si="13"/>
        <v>0.11013336427982653</v>
      </c>
      <c r="Q83" s="3">
        <f>IF(ISNUMBER(P83),SUMIF(A:A,A83,P:P),"")</f>
        <v>0.93773253787302691</v>
      </c>
      <c r="R83" s="3">
        <f t="shared" si="14"/>
        <v>0.11744645709919802</v>
      </c>
      <c r="S83" s="9">
        <f t="shared" si="15"/>
        <v>8.5145182298294166</v>
      </c>
    </row>
    <row r="84" spans="1:19" x14ac:dyDescent="0.25">
      <c r="A84" s="5">
        <v>10</v>
      </c>
      <c r="B84" s="6">
        <v>0.66666666666666663</v>
      </c>
      <c r="C84" s="5" t="s">
        <v>54</v>
      </c>
      <c r="D84" s="5">
        <v>7</v>
      </c>
      <c r="E84" s="5">
        <v>8</v>
      </c>
      <c r="F84" s="5" t="s">
        <v>111</v>
      </c>
      <c r="G84" s="2">
        <v>54.005966666666602</v>
      </c>
      <c r="H84" s="7">
        <f>1+COUNTIFS(A:A,A84,O:O,"&lt;"&amp;O84)</f>
        <v>3</v>
      </c>
      <c r="I84" s="2">
        <f>AVERAGEIF(A:A,A84,G:G)</f>
        <v>45.599449999999969</v>
      </c>
      <c r="J84" s="2">
        <f t="shared" si="8"/>
        <v>8.4065166666666329</v>
      </c>
      <c r="K84" s="2">
        <f t="shared" si="9"/>
        <v>98.406516666666633</v>
      </c>
      <c r="L84" s="2">
        <f t="shared" si="10"/>
        <v>366.64387166519464</v>
      </c>
      <c r="M84" s="2">
        <f>SUMIF(A:A,A84,L:L)</f>
        <v>3493.3283581503233</v>
      </c>
      <c r="N84" s="3">
        <f t="shared" si="11"/>
        <v>0.10495545625127788</v>
      </c>
      <c r="O84" s="8">
        <f t="shared" si="12"/>
        <v>9.527851487833674</v>
      </c>
      <c r="P84" s="3">
        <f t="shared" si="13"/>
        <v>0.10495545625127788</v>
      </c>
      <c r="Q84" s="3">
        <f>IF(ISNUMBER(P84),SUMIF(A:A,A84,P:P),"")</f>
        <v>0.93773253787302691</v>
      </c>
      <c r="R84" s="3">
        <f t="shared" si="14"/>
        <v>0.11192472481475235</v>
      </c>
      <c r="S84" s="9">
        <f t="shared" si="15"/>
        <v>8.934576356163566</v>
      </c>
    </row>
    <row r="85" spans="1:19" x14ac:dyDescent="0.25">
      <c r="A85" s="5">
        <v>10</v>
      </c>
      <c r="B85" s="6">
        <v>0.66666666666666663</v>
      </c>
      <c r="C85" s="5" t="s">
        <v>54</v>
      </c>
      <c r="D85" s="5">
        <v>7</v>
      </c>
      <c r="E85" s="5">
        <v>12</v>
      </c>
      <c r="F85" s="5" t="s">
        <v>115</v>
      </c>
      <c r="G85" s="2">
        <v>53.499566666666595</v>
      </c>
      <c r="H85" s="7">
        <f>1+COUNTIFS(A:A,A85,O:O,"&lt;"&amp;O85)</f>
        <v>4</v>
      </c>
      <c r="I85" s="2">
        <f>AVERAGEIF(A:A,A85,G:G)</f>
        <v>45.599449999999969</v>
      </c>
      <c r="J85" s="2">
        <f t="shared" si="8"/>
        <v>7.9001166666666265</v>
      </c>
      <c r="K85" s="2">
        <f t="shared" si="9"/>
        <v>97.900116666666634</v>
      </c>
      <c r="L85" s="2">
        <f t="shared" si="10"/>
        <v>355.67130365352699</v>
      </c>
      <c r="M85" s="2">
        <f>SUMIF(A:A,A85,L:L)</f>
        <v>3493.3283581503233</v>
      </c>
      <c r="N85" s="3">
        <f t="shared" si="11"/>
        <v>0.10181444948445981</v>
      </c>
      <c r="O85" s="8">
        <f t="shared" si="12"/>
        <v>9.821788607251003</v>
      </c>
      <c r="P85" s="3">
        <f t="shared" si="13"/>
        <v>0.10181444948445981</v>
      </c>
      <c r="Q85" s="3">
        <f>IF(ISNUMBER(P85),SUMIF(A:A,A85,P:P),"")</f>
        <v>0.93773253787302691</v>
      </c>
      <c r="R85" s="3">
        <f t="shared" si="14"/>
        <v>0.10857514842707307</v>
      </c>
      <c r="S85" s="9">
        <f t="shared" si="15"/>
        <v>9.2102107571298646</v>
      </c>
    </row>
    <row r="86" spans="1:19" x14ac:dyDescent="0.25">
      <c r="A86" s="5">
        <v>10</v>
      </c>
      <c r="B86" s="6">
        <v>0.66666666666666663</v>
      </c>
      <c r="C86" s="5" t="s">
        <v>54</v>
      </c>
      <c r="D86" s="5">
        <v>7</v>
      </c>
      <c r="E86" s="5">
        <v>5</v>
      </c>
      <c r="F86" s="5" t="s">
        <v>109</v>
      </c>
      <c r="G86" s="2">
        <v>52.555099999999996</v>
      </c>
      <c r="H86" s="7">
        <f>1+COUNTIFS(A:A,A86,O:O,"&lt;"&amp;O86)</f>
        <v>5</v>
      </c>
      <c r="I86" s="2">
        <f>AVERAGEIF(A:A,A86,G:G)</f>
        <v>45.599449999999969</v>
      </c>
      <c r="J86" s="2">
        <f t="shared" si="8"/>
        <v>6.955650000000027</v>
      </c>
      <c r="K86" s="2">
        <f t="shared" si="9"/>
        <v>96.95565000000002</v>
      </c>
      <c r="L86" s="2">
        <f t="shared" si="10"/>
        <v>336.07656297408806</v>
      </c>
      <c r="M86" s="2">
        <f>SUMIF(A:A,A86,L:L)</f>
        <v>3493.3283581503233</v>
      </c>
      <c r="N86" s="3">
        <f t="shared" si="11"/>
        <v>9.6205260003682194E-2</v>
      </c>
      <c r="O86" s="8">
        <f t="shared" si="12"/>
        <v>10.394442049860118</v>
      </c>
      <c r="P86" s="3">
        <f t="shared" si="13"/>
        <v>9.6205260003682194E-2</v>
      </c>
      <c r="Q86" s="3">
        <f>IF(ISNUMBER(P86),SUMIF(A:A,A86,P:P),"")</f>
        <v>0.93773253787302691</v>
      </c>
      <c r="R86" s="3">
        <f t="shared" si="14"/>
        <v>0.10259349667219163</v>
      </c>
      <c r="S86" s="9">
        <f t="shared" si="15"/>
        <v>9.7472065231894369</v>
      </c>
    </row>
    <row r="87" spans="1:19" x14ac:dyDescent="0.25">
      <c r="A87" s="5">
        <v>10</v>
      </c>
      <c r="B87" s="6">
        <v>0.66666666666666663</v>
      </c>
      <c r="C87" s="5" t="s">
        <v>54</v>
      </c>
      <c r="D87" s="5">
        <v>7</v>
      </c>
      <c r="E87" s="5">
        <v>9</v>
      </c>
      <c r="F87" s="5" t="s">
        <v>112</v>
      </c>
      <c r="G87" s="2">
        <v>50.9958666666667</v>
      </c>
      <c r="H87" s="7">
        <f>1+COUNTIFS(A:A,A87,O:O,"&lt;"&amp;O87)</f>
        <v>6</v>
      </c>
      <c r="I87" s="2">
        <f>AVERAGEIF(A:A,A87,G:G)</f>
        <v>45.599449999999969</v>
      </c>
      <c r="J87" s="2">
        <f t="shared" si="8"/>
        <v>5.396416666666731</v>
      </c>
      <c r="K87" s="2">
        <f t="shared" si="9"/>
        <v>95.396416666666738</v>
      </c>
      <c r="L87" s="2">
        <f t="shared" si="10"/>
        <v>306.06117491674217</v>
      </c>
      <c r="M87" s="2">
        <f>SUMIF(A:A,A87,L:L)</f>
        <v>3493.3283581503233</v>
      </c>
      <c r="N87" s="3">
        <f t="shared" si="11"/>
        <v>8.7613056528931046E-2</v>
      </c>
      <c r="O87" s="8">
        <f t="shared" si="12"/>
        <v>11.413823916413488</v>
      </c>
      <c r="P87" s="3">
        <f t="shared" si="13"/>
        <v>8.7613056528931046E-2</v>
      </c>
      <c r="Q87" s="3">
        <f>IF(ISNUMBER(P87),SUMIF(A:A,A87,P:P),"")</f>
        <v>0.93773253787302691</v>
      </c>
      <c r="R87" s="3">
        <f t="shared" si="14"/>
        <v>9.3430752363201294E-2</v>
      </c>
      <c r="S87" s="9">
        <f t="shared" si="15"/>
        <v>10.703114067974269</v>
      </c>
    </row>
    <row r="88" spans="1:19" x14ac:dyDescent="0.25">
      <c r="A88" s="5">
        <v>10</v>
      </c>
      <c r="B88" s="6">
        <v>0.66666666666666663</v>
      </c>
      <c r="C88" s="5" t="s">
        <v>54</v>
      </c>
      <c r="D88" s="5">
        <v>7</v>
      </c>
      <c r="E88" s="5">
        <v>6</v>
      </c>
      <c r="F88" s="5" t="s">
        <v>110</v>
      </c>
      <c r="G88" s="2">
        <v>45.914999999999999</v>
      </c>
      <c r="H88" s="7">
        <f>1+COUNTIFS(A:A,A88,O:O,"&lt;"&amp;O88)</f>
        <v>7</v>
      </c>
      <c r="I88" s="2">
        <f>AVERAGEIF(A:A,A88,G:G)</f>
        <v>45.599449999999969</v>
      </c>
      <c r="J88" s="2">
        <f t="shared" si="8"/>
        <v>0.3155500000000302</v>
      </c>
      <c r="K88" s="2">
        <f t="shared" si="9"/>
        <v>90.31555000000003</v>
      </c>
      <c r="L88" s="2">
        <f t="shared" si="10"/>
        <v>225.63823801305259</v>
      </c>
      <c r="M88" s="2">
        <f>SUMIF(A:A,A88,L:L)</f>
        <v>3493.3283581503233</v>
      </c>
      <c r="N88" s="3">
        <f t="shared" si="11"/>
        <v>6.4591190658219541E-2</v>
      </c>
      <c r="O88" s="8">
        <f t="shared" si="12"/>
        <v>15.481987401214521</v>
      </c>
      <c r="P88" s="3">
        <f t="shared" si="13"/>
        <v>6.4591190658219541E-2</v>
      </c>
      <c r="Q88" s="3">
        <f>IF(ISNUMBER(P88),SUMIF(A:A,A88,P:P),"")</f>
        <v>0.93773253787302691</v>
      </c>
      <c r="R88" s="3">
        <f t="shared" si="14"/>
        <v>6.8880184966947866E-2</v>
      </c>
      <c r="S88" s="9">
        <f t="shared" si="15"/>
        <v>14.517963337059122</v>
      </c>
    </row>
    <row r="89" spans="1:19" x14ac:dyDescent="0.25">
      <c r="A89" s="5">
        <v>10</v>
      </c>
      <c r="B89" s="6">
        <v>0.66666666666666663</v>
      </c>
      <c r="C89" s="5" t="s">
        <v>54</v>
      </c>
      <c r="D89" s="5">
        <v>7</v>
      </c>
      <c r="E89" s="5">
        <v>2</v>
      </c>
      <c r="F89" s="5" t="s">
        <v>106</v>
      </c>
      <c r="G89" s="2">
        <v>42.750433333333298</v>
      </c>
      <c r="H89" s="7">
        <f>1+COUNTIFS(A:A,A89,O:O,"&lt;"&amp;O89)</f>
        <v>8</v>
      </c>
      <c r="I89" s="2">
        <f>AVERAGEIF(A:A,A89,G:G)</f>
        <v>45.599449999999969</v>
      </c>
      <c r="J89" s="2">
        <f t="shared" si="8"/>
        <v>-2.849016666666671</v>
      </c>
      <c r="K89" s="2">
        <f t="shared" si="9"/>
        <v>87.150983333333329</v>
      </c>
      <c r="L89" s="2">
        <f t="shared" si="10"/>
        <v>186.61711416686038</v>
      </c>
      <c r="M89" s="2">
        <f>SUMIF(A:A,A89,L:L)</f>
        <v>3493.3283581503233</v>
      </c>
      <c r="N89" s="3">
        <f t="shared" si="11"/>
        <v>5.3421005709773005E-2</v>
      </c>
      <c r="O89" s="8">
        <f t="shared" si="12"/>
        <v>18.719228264492536</v>
      </c>
      <c r="P89" s="3">
        <f t="shared" si="13"/>
        <v>5.3421005709773005E-2</v>
      </c>
      <c r="Q89" s="3">
        <f>IF(ISNUMBER(P89),SUMIF(A:A,A89,P:P),"")</f>
        <v>0.93773253787302691</v>
      </c>
      <c r="R89" s="3">
        <f t="shared" si="14"/>
        <v>5.696827565666325E-2</v>
      </c>
      <c r="S89" s="9">
        <f t="shared" si="15"/>
        <v>17.553629427487081</v>
      </c>
    </row>
    <row r="90" spans="1:19" x14ac:dyDescent="0.25">
      <c r="A90" s="5">
        <v>10</v>
      </c>
      <c r="B90" s="6">
        <v>0.66666666666666663</v>
      </c>
      <c r="C90" s="5" t="s">
        <v>54</v>
      </c>
      <c r="D90" s="5">
        <v>7</v>
      </c>
      <c r="E90" s="5">
        <v>3</v>
      </c>
      <c r="F90" s="5" t="s">
        <v>107</v>
      </c>
      <c r="G90" s="2">
        <v>42.144466666666702</v>
      </c>
      <c r="H90" s="7">
        <f>1+COUNTIFS(A:A,A90,O:O,"&lt;"&amp;O90)</f>
        <v>9</v>
      </c>
      <c r="I90" s="2">
        <f>AVERAGEIF(A:A,A90,G:G)</f>
        <v>45.599449999999969</v>
      </c>
      <c r="J90" s="2">
        <f t="shared" si="8"/>
        <v>-3.4549833333332671</v>
      </c>
      <c r="K90" s="2">
        <f t="shared" si="9"/>
        <v>86.545016666666726</v>
      </c>
      <c r="L90" s="2">
        <f t="shared" si="10"/>
        <v>179.9539527306313</v>
      </c>
      <c r="M90" s="2">
        <f>SUMIF(A:A,A90,L:L)</f>
        <v>3493.3283581503233</v>
      </c>
      <c r="N90" s="3">
        <f t="shared" si="11"/>
        <v>5.1513609452366174E-2</v>
      </c>
      <c r="O90" s="8">
        <f t="shared" si="12"/>
        <v>19.412345798146493</v>
      </c>
      <c r="P90" s="3">
        <f t="shared" si="13"/>
        <v>5.1513609452366174E-2</v>
      </c>
      <c r="Q90" s="3">
        <f>IF(ISNUMBER(P90),SUMIF(A:A,A90,P:P),"")</f>
        <v>0.93773253787302691</v>
      </c>
      <c r="R90" s="3">
        <f t="shared" si="14"/>
        <v>5.4934224175701304E-2</v>
      </c>
      <c r="S90" s="9">
        <f t="shared" si="15"/>
        <v>18.203588291364703</v>
      </c>
    </row>
    <row r="91" spans="1:19" x14ac:dyDescent="0.25">
      <c r="A91" s="5">
        <v>10</v>
      </c>
      <c r="B91" s="6">
        <v>0.66666666666666663</v>
      </c>
      <c r="C91" s="5" t="s">
        <v>54</v>
      </c>
      <c r="D91" s="5">
        <v>7</v>
      </c>
      <c r="E91" s="5">
        <v>13</v>
      </c>
      <c r="F91" s="5" t="s">
        <v>116</v>
      </c>
      <c r="G91" s="2">
        <v>27.906833333333296</v>
      </c>
      <c r="H91" s="7">
        <f>1+COUNTIFS(A:A,A91,O:O,"&lt;"&amp;O91)</f>
        <v>10</v>
      </c>
      <c r="I91" s="2">
        <f>AVERAGEIF(A:A,A91,G:G)</f>
        <v>45.599449999999969</v>
      </c>
      <c r="J91" s="2">
        <f t="shared" si="8"/>
        <v>-17.692616666666673</v>
      </c>
      <c r="K91" s="2">
        <f t="shared" si="9"/>
        <v>72.30738333333332</v>
      </c>
      <c r="L91" s="2">
        <f t="shared" si="10"/>
        <v>76.588198630396192</v>
      </c>
      <c r="M91" s="2">
        <f>SUMIF(A:A,A91,L:L)</f>
        <v>3493.3283581503233</v>
      </c>
      <c r="N91" s="3">
        <f t="shared" si="11"/>
        <v>2.1924133885584333E-2</v>
      </c>
      <c r="O91" s="8">
        <f t="shared" si="12"/>
        <v>45.611836035061117</v>
      </c>
      <c r="P91" s="3" t="str">
        <f t="shared" si="13"/>
        <v/>
      </c>
      <c r="Q91" s="3" t="str">
        <f>IF(ISNUMBER(P91),SUMIF(A:A,A91,P:P),"")</f>
        <v/>
      </c>
      <c r="R91" s="3" t="str">
        <f t="shared" si="14"/>
        <v/>
      </c>
      <c r="S91" s="9" t="str">
        <f t="shared" si="15"/>
        <v/>
      </c>
    </row>
    <row r="92" spans="1:19" x14ac:dyDescent="0.25">
      <c r="A92" s="5">
        <v>10</v>
      </c>
      <c r="B92" s="6">
        <v>0.66666666666666663</v>
      </c>
      <c r="C92" s="5" t="s">
        <v>54</v>
      </c>
      <c r="D92" s="5">
        <v>7</v>
      </c>
      <c r="E92" s="5">
        <v>14</v>
      </c>
      <c r="F92" s="5" t="s">
        <v>117</v>
      </c>
      <c r="G92" s="2">
        <v>27.1285666666667</v>
      </c>
      <c r="H92" s="7">
        <f>1+COUNTIFS(A:A,A92,O:O,"&lt;"&amp;O92)</f>
        <v>11</v>
      </c>
      <c r="I92" s="2">
        <f>AVERAGEIF(A:A,A92,G:G)</f>
        <v>45.599449999999969</v>
      </c>
      <c r="J92" s="2">
        <f t="shared" si="8"/>
        <v>-18.470883333333269</v>
      </c>
      <c r="K92" s="2">
        <f t="shared" si="9"/>
        <v>71.529116666666738</v>
      </c>
      <c r="L92" s="2">
        <f t="shared" si="10"/>
        <v>73.094052332130758</v>
      </c>
      <c r="M92" s="2">
        <f>SUMIF(A:A,A92,L:L)</f>
        <v>3493.3283581503233</v>
      </c>
      <c r="N92" s="3">
        <f t="shared" si="11"/>
        <v>2.0923899742088147E-2</v>
      </c>
      <c r="O92" s="8">
        <f t="shared" si="12"/>
        <v>47.792238173867432</v>
      </c>
      <c r="P92" s="3" t="str">
        <f t="shared" si="13"/>
        <v/>
      </c>
      <c r="Q92" s="3" t="str">
        <f>IF(ISNUMBER(P92),SUMIF(A:A,A92,P:P),"")</f>
        <v/>
      </c>
      <c r="R92" s="3" t="str">
        <f t="shared" si="14"/>
        <v/>
      </c>
      <c r="S92" s="9" t="str">
        <f t="shared" si="15"/>
        <v/>
      </c>
    </row>
    <row r="93" spans="1:19" x14ac:dyDescent="0.25">
      <c r="A93" s="5">
        <v>10</v>
      </c>
      <c r="B93" s="6">
        <v>0.66666666666666663</v>
      </c>
      <c r="C93" s="5" t="s">
        <v>54</v>
      </c>
      <c r="D93" s="5">
        <v>7</v>
      </c>
      <c r="E93" s="5">
        <v>4</v>
      </c>
      <c r="F93" s="5" t="s">
        <v>108</v>
      </c>
      <c r="G93" s="2">
        <v>25.884933333333297</v>
      </c>
      <c r="H93" s="7">
        <f>1+COUNTIFS(A:A,A93,O:O,"&lt;"&amp;O93)</f>
        <v>12</v>
      </c>
      <c r="I93" s="2">
        <f>AVERAGEIF(A:A,A93,G:G)</f>
        <v>45.599449999999969</v>
      </c>
      <c r="J93" s="2">
        <f t="shared" si="8"/>
        <v>-19.714516666666672</v>
      </c>
      <c r="K93" s="2">
        <f t="shared" si="9"/>
        <v>70.285483333333332</v>
      </c>
      <c r="L93" s="2">
        <f t="shared" si="10"/>
        <v>67.838440275679602</v>
      </c>
      <c r="M93" s="2">
        <f>SUMIF(A:A,A93,L:L)</f>
        <v>3493.3283581503233</v>
      </c>
      <c r="N93" s="3">
        <f t="shared" si="11"/>
        <v>1.9419428499300669E-2</v>
      </c>
      <c r="O93" s="8">
        <f t="shared" si="12"/>
        <v>51.494821283541476</v>
      </c>
      <c r="P93" s="3" t="str">
        <f t="shared" si="13"/>
        <v/>
      </c>
      <c r="Q93" s="3" t="str">
        <f>IF(ISNUMBER(P93),SUMIF(A:A,A93,P:P),"")</f>
        <v/>
      </c>
      <c r="R93" s="3" t="str">
        <f t="shared" si="14"/>
        <v/>
      </c>
      <c r="S93" s="9" t="str">
        <f t="shared" si="15"/>
        <v/>
      </c>
    </row>
    <row r="94" spans="1:19" x14ac:dyDescent="0.25">
      <c r="A94" s="5">
        <v>11</v>
      </c>
      <c r="B94" s="6">
        <v>0.67013888888888884</v>
      </c>
      <c r="C94" s="5" t="s">
        <v>22</v>
      </c>
      <c r="D94" s="5">
        <v>5</v>
      </c>
      <c r="E94" s="5">
        <v>1</v>
      </c>
      <c r="F94" s="5" t="s">
        <v>118</v>
      </c>
      <c r="G94" s="2">
        <v>67.717300000000009</v>
      </c>
      <c r="H94" s="7">
        <f>1+COUNTIFS(A:A,A94,O:O,"&lt;"&amp;O94)</f>
        <v>1</v>
      </c>
      <c r="I94" s="2">
        <f>AVERAGEIF(A:A,A94,G:G)</f>
        <v>50.149027272727274</v>
      </c>
      <c r="J94" s="2">
        <f t="shared" si="8"/>
        <v>17.568272727272735</v>
      </c>
      <c r="K94" s="2">
        <f t="shared" si="9"/>
        <v>107.56827272727273</v>
      </c>
      <c r="L94" s="2">
        <f t="shared" si="10"/>
        <v>635.29938716696597</v>
      </c>
      <c r="M94" s="2">
        <f>SUMIF(A:A,A94,L:L)</f>
        <v>3189.3204298355085</v>
      </c>
      <c r="N94" s="3">
        <f t="shared" si="11"/>
        <v>0.19919584787525785</v>
      </c>
      <c r="O94" s="8">
        <f t="shared" si="12"/>
        <v>5.0201849620190311</v>
      </c>
      <c r="P94" s="3">
        <f t="shared" si="13"/>
        <v>0.19919584787525785</v>
      </c>
      <c r="Q94" s="3">
        <f>IF(ISNUMBER(P94),SUMIF(A:A,A94,P:P),"")</f>
        <v>0.93210515585795495</v>
      </c>
      <c r="R94" s="3">
        <f t="shared" si="14"/>
        <v>0.21370533852686213</v>
      </c>
      <c r="S94" s="9">
        <f t="shared" si="15"/>
        <v>4.6793402864585101</v>
      </c>
    </row>
    <row r="95" spans="1:19" x14ac:dyDescent="0.25">
      <c r="A95" s="5">
        <v>11</v>
      </c>
      <c r="B95" s="6">
        <v>0.67013888888888884</v>
      </c>
      <c r="C95" s="5" t="s">
        <v>22</v>
      </c>
      <c r="D95" s="5">
        <v>5</v>
      </c>
      <c r="E95" s="5">
        <v>3</v>
      </c>
      <c r="F95" s="5" t="s">
        <v>120</v>
      </c>
      <c r="G95" s="2">
        <v>67.101399999999998</v>
      </c>
      <c r="H95" s="7">
        <f>1+COUNTIFS(A:A,A95,O:O,"&lt;"&amp;O95)</f>
        <v>2</v>
      </c>
      <c r="I95" s="2">
        <f>AVERAGEIF(A:A,A95,G:G)</f>
        <v>50.149027272727274</v>
      </c>
      <c r="J95" s="2">
        <f t="shared" si="8"/>
        <v>16.952372727272724</v>
      </c>
      <c r="K95" s="2">
        <f t="shared" si="9"/>
        <v>106.95237272727272</v>
      </c>
      <c r="L95" s="2">
        <f t="shared" si="10"/>
        <v>612.25102111390299</v>
      </c>
      <c r="M95" s="2">
        <f>SUMIF(A:A,A95,L:L)</f>
        <v>3189.3204298355085</v>
      </c>
      <c r="N95" s="3">
        <f t="shared" si="11"/>
        <v>0.1919691152342069</v>
      </c>
      <c r="O95" s="8">
        <f t="shared" si="12"/>
        <v>5.2091712710139655</v>
      </c>
      <c r="P95" s="3">
        <f t="shared" si="13"/>
        <v>0.1919691152342069</v>
      </c>
      <c r="Q95" s="3">
        <f>IF(ISNUMBER(P95),SUMIF(A:A,A95,P:P),"")</f>
        <v>0.93210515585795495</v>
      </c>
      <c r="R95" s="3">
        <f t="shared" si="14"/>
        <v>0.20595220831871613</v>
      </c>
      <c r="S95" s="9">
        <f t="shared" si="15"/>
        <v>4.8554953994592536</v>
      </c>
    </row>
    <row r="96" spans="1:19" x14ac:dyDescent="0.25">
      <c r="A96" s="5">
        <v>11</v>
      </c>
      <c r="B96" s="6">
        <v>0.67013888888888884</v>
      </c>
      <c r="C96" s="5" t="s">
        <v>22</v>
      </c>
      <c r="D96" s="5">
        <v>5</v>
      </c>
      <c r="E96" s="5">
        <v>5</v>
      </c>
      <c r="F96" s="5" t="s">
        <v>122</v>
      </c>
      <c r="G96" s="2">
        <v>60.5377333333333</v>
      </c>
      <c r="H96" s="7">
        <f>1+COUNTIFS(A:A,A96,O:O,"&lt;"&amp;O96)</f>
        <v>3</v>
      </c>
      <c r="I96" s="2">
        <f>AVERAGEIF(A:A,A96,G:G)</f>
        <v>50.149027272727274</v>
      </c>
      <c r="J96" s="2">
        <f t="shared" si="8"/>
        <v>10.388706060606026</v>
      </c>
      <c r="K96" s="2">
        <f t="shared" si="9"/>
        <v>100.38870606060603</v>
      </c>
      <c r="L96" s="2">
        <f t="shared" si="10"/>
        <v>412.94828352718775</v>
      </c>
      <c r="M96" s="2">
        <f>SUMIF(A:A,A96,L:L)</f>
        <v>3189.3204298355085</v>
      </c>
      <c r="N96" s="3">
        <f t="shared" si="11"/>
        <v>0.12947845555565135</v>
      </c>
      <c r="O96" s="8">
        <f t="shared" si="12"/>
        <v>7.7232926181312713</v>
      </c>
      <c r="P96" s="3">
        <f t="shared" si="13"/>
        <v>0.12947845555565135</v>
      </c>
      <c r="Q96" s="3">
        <f>IF(ISNUMBER(P96),SUMIF(A:A,A96,P:P),"")</f>
        <v>0.93210515585795495</v>
      </c>
      <c r="R96" s="3">
        <f t="shared" si="14"/>
        <v>0.13890970856874307</v>
      </c>
      <c r="S96" s="9">
        <f t="shared" si="15"/>
        <v>7.1989208695598412</v>
      </c>
    </row>
    <row r="97" spans="1:19" x14ac:dyDescent="0.25">
      <c r="A97" s="5">
        <v>11</v>
      </c>
      <c r="B97" s="6">
        <v>0.67013888888888884</v>
      </c>
      <c r="C97" s="5" t="s">
        <v>22</v>
      </c>
      <c r="D97" s="5">
        <v>5</v>
      </c>
      <c r="E97" s="5">
        <v>7</v>
      </c>
      <c r="F97" s="5" t="s">
        <v>124</v>
      </c>
      <c r="G97" s="2">
        <v>59.547766666666703</v>
      </c>
      <c r="H97" s="7">
        <f>1+COUNTIFS(A:A,A97,O:O,"&lt;"&amp;O97)</f>
        <v>4</v>
      </c>
      <c r="I97" s="2">
        <f>AVERAGEIF(A:A,A97,G:G)</f>
        <v>50.149027272727274</v>
      </c>
      <c r="J97" s="2">
        <f t="shared" si="8"/>
        <v>9.3987393939394295</v>
      </c>
      <c r="K97" s="2">
        <f t="shared" si="9"/>
        <v>99.398739393939422</v>
      </c>
      <c r="L97" s="2">
        <f t="shared" si="10"/>
        <v>389.13423594268244</v>
      </c>
      <c r="M97" s="2">
        <f>SUMIF(A:A,A97,L:L)</f>
        <v>3189.3204298355085</v>
      </c>
      <c r="N97" s="3">
        <f t="shared" si="11"/>
        <v>0.12201164621227861</v>
      </c>
      <c r="O97" s="8">
        <f t="shared" si="12"/>
        <v>8.1959389209467552</v>
      </c>
      <c r="P97" s="3">
        <f t="shared" si="13"/>
        <v>0.12201164621227861</v>
      </c>
      <c r="Q97" s="3">
        <f>IF(ISNUMBER(P97),SUMIF(A:A,A97,P:P),"")</f>
        <v>0.93210515585795495</v>
      </c>
      <c r="R97" s="3">
        <f t="shared" si="14"/>
        <v>0.13089901439282692</v>
      </c>
      <c r="S97" s="9">
        <f t="shared" si="15"/>
        <v>7.6394769253113539</v>
      </c>
    </row>
    <row r="98" spans="1:19" x14ac:dyDescent="0.25">
      <c r="A98" s="5">
        <v>11</v>
      </c>
      <c r="B98" s="6">
        <v>0.67013888888888884</v>
      </c>
      <c r="C98" s="5" t="s">
        <v>22</v>
      </c>
      <c r="D98" s="5">
        <v>5</v>
      </c>
      <c r="E98" s="5">
        <v>2</v>
      </c>
      <c r="F98" s="5" t="s">
        <v>119</v>
      </c>
      <c r="G98" s="2">
        <v>53.621133333333304</v>
      </c>
      <c r="H98" s="7">
        <f>1+COUNTIFS(A:A,A98,O:O,"&lt;"&amp;O98)</f>
        <v>5</v>
      </c>
      <c r="I98" s="2">
        <f>AVERAGEIF(A:A,A98,G:G)</f>
        <v>50.149027272727274</v>
      </c>
      <c r="J98" s="2">
        <f t="shared" si="8"/>
        <v>3.4721060606060306</v>
      </c>
      <c r="K98" s="2">
        <f t="shared" si="9"/>
        <v>93.472106060606023</v>
      </c>
      <c r="L98" s="2">
        <f t="shared" si="10"/>
        <v>272.68747620870727</v>
      </c>
      <c r="M98" s="2">
        <f>SUMIF(A:A,A98,L:L)</f>
        <v>3189.3204298355085</v>
      </c>
      <c r="N98" s="3">
        <f t="shared" si="11"/>
        <v>8.5500181686909177E-2</v>
      </c>
      <c r="O98" s="8">
        <f t="shared" si="12"/>
        <v>11.695881579081004</v>
      </c>
      <c r="P98" s="3">
        <f t="shared" si="13"/>
        <v>8.5500181686909177E-2</v>
      </c>
      <c r="Q98" s="3">
        <f>IF(ISNUMBER(P98),SUMIF(A:A,A98,P:P),"")</f>
        <v>0.93210515585795495</v>
      </c>
      <c r="R98" s="3">
        <f t="shared" si="14"/>
        <v>9.1728042860368744E-2</v>
      </c>
      <c r="S98" s="9">
        <f t="shared" si="15"/>
        <v>10.901791522165482</v>
      </c>
    </row>
    <row r="99" spans="1:19" x14ac:dyDescent="0.25">
      <c r="A99" s="5">
        <v>11</v>
      </c>
      <c r="B99" s="6">
        <v>0.67013888888888884</v>
      </c>
      <c r="C99" s="5" t="s">
        <v>22</v>
      </c>
      <c r="D99" s="5">
        <v>5</v>
      </c>
      <c r="E99" s="5">
        <v>6</v>
      </c>
      <c r="F99" s="5" t="s">
        <v>123</v>
      </c>
      <c r="G99" s="2">
        <v>52.654566666666703</v>
      </c>
      <c r="H99" s="7">
        <f>1+COUNTIFS(A:A,A99,O:O,"&lt;"&amp;O99)</f>
        <v>6</v>
      </c>
      <c r="I99" s="2">
        <f>AVERAGEIF(A:A,A99,G:G)</f>
        <v>50.149027272727274</v>
      </c>
      <c r="J99" s="2">
        <f t="shared" si="8"/>
        <v>2.5055393939394293</v>
      </c>
      <c r="K99" s="2">
        <f t="shared" si="9"/>
        <v>92.505539393939429</v>
      </c>
      <c r="L99" s="2">
        <f t="shared" si="10"/>
        <v>257.32306652478837</v>
      </c>
      <c r="M99" s="2">
        <f>SUMIF(A:A,A99,L:L)</f>
        <v>3189.3204298355085</v>
      </c>
      <c r="N99" s="3">
        <f t="shared" si="11"/>
        <v>8.0682726049592951E-2</v>
      </c>
      <c r="O99" s="8">
        <f t="shared" si="12"/>
        <v>12.394226731820313</v>
      </c>
      <c r="P99" s="3">
        <f t="shared" si="13"/>
        <v>8.0682726049592951E-2</v>
      </c>
      <c r="Q99" s="3">
        <f>IF(ISNUMBER(P99),SUMIF(A:A,A99,P:P),"")</f>
        <v>0.93210515585795495</v>
      </c>
      <c r="R99" s="3">
        <f t="shared" si="14"/>
        <v>8.6559682180202782E-2</v>
      </c>
      <c r="S99" s="9">
        <f t="shared" si="15"/>
        <v>11.552722639602202</v>
      </c>
    </row>
    <row r="100" spans="1:19" x14ac:dyDescent="0.25">
      <c r="A100" s="5">
        <v>11</v>
      </c>
      <c r="B100" s="6">
        <v>0.67013888888888884</v>
      </c>
      <c r="C100" s="5" t="s">
        <v>22</v>
      </c>
      <c r="D100" s="5">
        <v>5</v>
      </c>
      <c r="E100" s="5">
        <v>8</v>
      </c>
      <c r="F100" s="5" t="s">
        <v>125</v>
      </c>
      <c r="G100" s="2">
        <v>48.688533333333304</v>
      </c>
      <c r="H100" s="7">
        <f>1+COUNTIFS(A:A,A100,O:O,"&lt;"&amp;O100)</f>
        <v>7</v>
      </c>
      <c r="I100" s="2">
        <f>AVERAGEIF(A:A,A100,G:G)</f>
        <v>50.149027272727274</v>
      </c>
      <c r="J100" s="2">
        <f t="shared" si="8"/>
        <v>-1.4604939393939702</v>
      </c>
      <c r="K100" s="2">
        <f t="shared" si="9"/>
        <v>88.53950606060603</v>
      </c>
      <c r="L100" s="2">
        <f t="shared" si="10"/>
        <v>202.83044092565214</v>
      </c>
      <c r="M100" s="2">
        <f>SUMIF(A:A,A100,L:L)</f>
        <v>3189.3204298355085</v>
      </c>
      <c r="N100" s="3">
        <f t="shared" si="11"/>
        <v>6.359675842797434E-2</v>
      </c>
      <c r="O100" s="8">
        <f t="shared" si="12"/>
        <v>15.724071866532894</v>
      </c>
      <c r="P100" s="3">
        <f t="shared" si="13"/>
        <v>6.359675842797434E-2</v>
      </c>
      <c r="Q100" s="3">
        <f>IF(ISNUMBER(P100),SUMIF(A:A,A100,P:P),"")</f>
        <v>0.93210515585795495</v>
      </c>
      <c r="R100" s="3">
        <f t="shared" si="14"/>
        <v>6.8229167093745768E-2</v>
      </c>
      <c r="S100" s="9">
        <f t="shared" si="15"/>
        <v>14.656488457876325</v>
      </c>
    </row>
    <row r="101" spans="1:19" x14ac:dyDescent="0.25">
      <c r="A101" s="5">
        <v>11</v>
      </c>
      <c r="B101" s="6">
        <v>0.67013888888888884</v>
      </c>
      <c r="C101" s="5" t="s">
        <v>22</v>
      </c>
      <c r="D101" s="5">
        <v>5</v>
      </c>
      <c r="E101" s="5">
        <v>11</v>
      </c>
      <c r="F101" s="5" t="s">
        <v>128</v>
      </c>
      <c r="G101" s="2">
        <v>47.626433333333303</v>
      </c>
      <c r="H101" s="7">
        <f>1+COUNTIFS(A:A,A101,O:O,"&lt;"&amp;O101)</f>
        <v>8</v>
      </c>
      <c r="I101" s="2">
        <f>AVERAGEIF(A:A,A101,G:G)</f>
        <v>50.149027272727274</v>
      </c>
      <c r="J101" s="2">
        <f t="shared" si="8"/>
        <v>-2.5225939393939711</v>
      </c>
      <c r="K101" s="2">
        <f t="shared" si="9"/>
        <v>87.477406060606029</v>
      </c>
      <c r="L101" s="2">
        <f t="shared" si="10"/>
        <v>190.30810492289967</v>
      </c>
      <c r="M101" s="2">
        <f>SUMIF(A:A,A101,L:L)</f>
        <v>3189.3204298355085</v>
      </c>
      <c r="N101" s="3">
        <f t="shared" si="11"/>
        <v>5.9670424816083763E-2</v>
      </c>
      <c r="O101" s="8">
        <f t="shared" si="12"/>
        <v>16.758720975796653</v>
      </c>
      <c r="P101" s="3">
        <f t="shared" si="13"/>
        <v>5.9670424816083763E-2</v>
      </c>
      <c r="Q101" s="3">
        <f>IF(ISNUMBER(P101),SUMIF(A:A,A101,P:P),"")</f>
        <v>0.93210515585795495</v>
      </c>
      <c r="R101" s="3">
        <f t="shared" si="14"/>
        <v>6.4016838058534503E-2</v>
      </c>
      <c r="S101" s="9">
        <f t="shared" si="15"/>
        <v>15.620890227124915</v>
      </c>
    </row>
    <row r="102" spans="1:19" x14ac:dyDescent="0.25">
      <c r="A102" s="5">
        <v>11</v>
      </c>
      <c r="B102" s="6">
        <v>0.67013888888888884</v>
      </c>
      <c r="C102" s="5" t="s">
        <v>22</v>
      </c>
      <c r="D102" s="5">
        <v>5</v>
      </c>
      <c r="E102" s="5">
        <v>9</v>
      </c>
      <c r="F102" s="5" t="s">
        <v>126</v>
      </c>
      <c r="G102" s="2">
        <v>33.1925666666667</v>
      </c>
      <c r="H102" s="7">
        <f>1+COUNTIFS(A:A,A102,O:O,"&lt;"&amp;O102)</f>
        <v>9</v>
      </c>
      <c r="I102" s="2">
        <f>AVERAGEIF(A:A,A102,G:G)</f>
        <v>50.149027272727274</v>
      </c>
      <c r="J102" s="2">
        <f t="shared" si="8"/>
        <v>-16.956460606060574</v>
      </c>
      <c r="K102" s="2">
        <f t="shared" si="9"/>
        <v>73.043539393939426</v>
      </c>
      <c r="L102" s="2">
        <f t="shared" si="10"/>
        <v>80.046872042815139</v>
      </c>
      <c r="M102" s="2">
        <f>SUMIF(A:A,A102,L:L)</f>
        <v>3189.3204298355085</v>
      </c>
      <c r="N102" s="3">
        <f t="shared" si="11"/>
        <v>2.5098410085732156E-2</v>
      </c>
      <c r="O102" s="8">
        <f t="shared" si="12"/>
        <v>39.843161243447689</v>
      </c>
      <c r="P102" s="3" t="str">
        <f t="shared" si="13"/>
        <v/>
      </c>
      <c r="Q102" s="3" t="str">
        <f>IF(ISNUMBER(P102),SUMIF(A:A,A102,P:P),"")</f>
        <v/>
      </c>
      <c r="R102" s="3" t="str">
        <f t="shared" si="14"/>
        <v/>
      </c>
      <c r="S102" s="9" t="str">
        <f t="shared" si="15"/>
        <v/>
      </c>
    </row>
    <row r="103" spans="1:19" x14ac:dyDescent="0.25">
      <c r="A103" s="5">
        <v>11</v>
      </c>
      <c r="B103" s="6">
        <v>0.67013888888888884</v>
      </c>
      <c r="C103" s="5" t="s">
        <v>22</v>
      </c>
      <c r="D103" s="5">
        <v>5</v>
      </c>
      <c r="E103" s="5">
        <v>4</v>
      </c>
      <c r="F103" s="5" t="s">
        <v>121</v>
      </c>
      <c r="G103" s="2">
        <v>31.871400000000001</v>
      </c>
      <c r="H103" s="7">
        <f>1+COUNTIFS(A:A,A103,O:O,"&lt;"&amp;O103)</f>
        <v>10</v>
      </c>
      <c r="I103" s="2">
        <f>AVERAGEIF(A:A,A103,G:G)</f>
        <v>50.149027272727274</v>
      </c>
      <c r="J103" s="2">
        <f t="shared" si="8"/>
        <v>-18.277627272727273</v>
      </c>
      <c r="K103" s="2">
        <f t="shared" si="9"/>
        <v>71.722372727272727</v>
      </c>
      <c r="L103" s="2">
        <f t="shared" si="10"/>
        <v>73.946537333834272</v>
      </c>
      <c r="M103" s="2">
        <f>SUMIF(A:A,A103,L:L)</f>
        <v>3189.3204298355085</v>
      </c>
      <c r="N103" s="3">
        <f t="shared" si="11"/>
        <v>2.3185671982682565E-2</v>
      </c>
      <c r="O103" s="8">
        <f t="shared" si="12"/>
        <v>43.130084853563979</v>
      </c>
      <c r="P103" s="3" t="str">
        <f t="shared" si="13"/>
        <v/>
      </c>
      <c r="Q103" s="3" t="str">
        <f>IF(ISNUMBER(P103),SUMIF(A:A,A103,P:P),"")</f>
        <v/>
      </c>
      <c r="R103" s="3" t="str">
        <f t="shared" si="14"/>
        <v/>
      </c>
      <c r="S103" s="9" t="str">
        <f t="shared" si="15"/>
        <v/>
      </c>
    </row>
    <row r="104" spans="1:19" x14ac:dyDescent="0.25">
      <c r="A104" s="5">
        <v>11</v>
      </c>
      <c r="B104" s="6">
        <v>0.67013888888888884</v>
      </c>
      <c r="C104" s="5" t="s">
        <v>22</v>
      </c>
      <c r="D104" s="5">
        <v>5</v>
      </c>
      <c r="E104" s="5">
        <v>10</v>
      </c>
      <c r="F104" s="5" t="s">
        <v>127</v>
      </c>
      <c r="G104" s="2">
        <v>29.080466666666698</v>
      </c>
      <c r="H104" s="7">
        <f>1+COUNTIFS(A:A,A104,O:O,"&lt;"&amp;O104)</f>
        <v>11</v>
      </c>
      <c r="I104" s="2">
        <f>AVERAGEIF(A:A,A104,G:G)</f>
        <v>50.149027272727274</v>
      </c>
      <c r="J104" s="2">
        <f t="shared" si="8"/>
        <v>-21.068560606060576</v>
      </c>
      <c r="K104" s="2">
        <f t="shared" si="9"/>
        <v>68.931439393939428</v>
      </c>
      <c r="L104" s="2">
        <f t="shared" si="10"/>
        <v>62.545004126072584</v>
      </c>
      <c r="M104" s="2">
        <f>SUMIF(A:A,A104,L:L)</f>
        <v>3189.3204298355085</v>
      </c>
      <c r="N104" s="3">
        <f t="shared" si="11"/>
        <v>1.9610762073630335E-2</v>
      </c>
      <c r="O104" s="8">
        <f t="shared" si="12"/>
        <v>50.992408976530939</v>
      </c>
      <c r="P104" s="3" t="str">
        <f t="shared" si="13"/>
        <v/>
      </c>
      <c r="Q104" s="3" t="str">
        <f>IF(ISNUMBER(P104),SUMIF(A:A,A104,P:P),"")</f>
        <v/>
      </c>
      <c r="R104" s="3" t="str">
        <f t="shared" si="14"/>
        <v/>
      </c>
      <c r="S104" s="9" t="str">
        <f t="shared" si="15"/>
        <v/>
      </c>
    </row>
    <row r="105" spans="1:19" x14ac:dyDescent="0.25">
      <c r="A105" s="5">
        <v>12</v>
      </c>
      <c r="B105" s="6">
        <v>0.68055555555555547</v>
      </c>
      <c r="C105" s="5" t="s">
        <v>37</v>
      </c>
      <c r="D105" s="5">
        <v>6</v>
      </c>
      <c r="E105" s="5">
        <v>1</v>
      </c>
      <c r="F105" s="5" t="s">
        <v>129</v>
      </c>
      <c r="G105" s="2">
        <v>73.2090666666667</v>
      </c>
      <c r="H105" s="7">
        <f>1+COUNTIFS(A:A,A105,O:O,"&lt;"&amp;O105)</f>
        <v>1</v>
      </c>
      <c r="I105" s="2">
        <f>AVERAGEIF(A:A,A105,G:G)</f>
        <v>48.881080555555563</v>
      </c>
      <c r="J105" s="2">
        <f t="shared" si="8"/>
        <v>24.327986111111137</v>
      </c>
      <c r="K105" s="2">
        <f t="shared" si="9"/>
        <v>114.32798611111113</v>
      </c>
      <c r="L105" s="2">
        <f t="shared" si="10"/>
        <v>953.0612446187406</v>
      </c>
      <c r="M105" s="2">
        <f>SUMIF(A:A,A105,L:L)</f>
        <v>3437.8619173244447</v>
      </c>
      <c r="N105" s="3">
        <f t="shared" si="11"/>
        <v>0.27722499260833355</v>
      </c>
      <c r="O105" s="8">
        <f t="shared" si="12"/>
        <v>3.6071783809651343</v>
      </c>
      <c r="P105" s="3">
        <f t="shared" si="13"/>
        <v>0.27722499260833355</v>
      </c>
      <c r="Q105" s="3">
        <f>IF(ISNUMBER(P105),SUMIF(A:A,A105,P:P),"")</f>
        <v>0.8252701465778719</v>
      </c>
      <c r="R105" s="3">
        <f t="shared" si="14"/>
        <v>0.33592029683600677</v>
      </c>
      <c r="S105" s="9">
        <f t="shared" si="15"/>
        <v>2.9768966311916274</v>
      </c>
    </row>
    <row r="106" spans="1:19" x14ac:dyDescent="0.25">
      <c r="A106" s="5">
        <v>12</v>
      </c>
      <c r="B106" s="6">
        <v>0.68055555555555547</v>
      </c>
      <c r="C106" s="5" t="s">
        <v>37</v>
      </c>
      <c r="D106" s="5">
        <v>6</v>
      </c>
      <c r="E106" s="5">
        <v>2</v>
      </c>
      <c r="F106" s="5" t="s">
        <v>130</v>
      </c>
      <c r="G106" s="2">
        <v>59.877800000000001</v>
      </c>
      <c r="H106" s="7">
        <f>1+COUNTIFS(A:A,A106,O:O,"&lt;"&amp;O106)</f>
        <v>2</v>
      </c>
      <c r="I106" s="2">
        <f>AVERAGEIF(A:A,A106,G:G)</f>
        <v>48.881080555555563</v>
      </c>
      <c r="J106" s="2">
        <f t="shared" si="8"/>
        <v>10.996719444444437</v>
      </c>
      <c r="K106" s="2">
        <f t="shared" si="9"/>
        <v>100.99671944444444</v>
      </c>
      <c r="L106" s="2">
        <f t="shared" si="10"/>
        <v>428.29112659193913</v>
      </c>
      <c r="M106" s="2">
        <f>SUMIF(A:A,A106,L:L)</f>
        <v>3437.8619173244447</v>
      </c>
      <c r="N106" s="3">
        <f t="shared" si="11"/>
        <v>0.12458066580092943</v>
      </c>
      <c r="O106" s="8">
        <f t="shared" si="12"/>
        <v>8.0269277224599609</v>
      </c>
      <c r="P106" s="3">
        <f t="shared" si="13"/>
        <v>0.12458066580092943</v>
      </c>
      <c r="Q106" s="3">
        <f>IF(ISNUMBER(P106),SUMIF(A:A,A106,P:P),"")</f>
        <v>0.8252701465778719</v>
      </c>
      <c r="R106" s="3">
        <f t="shared" si="14"/>
        <v>0.15095743656489344</v>
      </c>
      <c r="S106" s="9">
        <f t="shared" si="15"/>
        <v>6.6243838180845165</v>
      </c>
    </row>
    <row r="107" spans="1:19" x14ac:dyDescent="0.25">
      <c r="A107" s="5">
        <v>12</v>
      </c>
      <c r="B107" s="6">
        <v>0.68055555555555547</v>
      </c>
      <c r="C107" s="5" t="s">
        <v>37</v>
      </c>
      <c r="D107" s="5">
        <v>6</v>
      </c>
      <c r="E107" s="5">
        <v>7</v>
      </c>
      <c r="F107" s="5" t="s">
        <v>135</v>
      </c>
      <c r="G107" s="2">
        <v>56.691499999999998</v>
      </c>
      <c r="H107" s="7">
        <f>1+COUNTIFS(A:A,A107,O:O,"&lt;"&amp;O107)</f>
        <v>3</v>
      </c>
      <c r="I107" s="2">
        <f>AVERAGEIF(A:A,A107,G:G)</f>
        <v>48.881080555555563</v>
      </c>
      <c r="J107" s="2">
        <f t="shared" si="8"/>
        <v>7.8104194444444346</v>
      </c>
      <c r="K107" s="2">
        <f t="shared" si="9"/>
        <v>97.810419444444435</v>
      </c>
      <c r="L107" s="2">
        <f t="shared" si="10"/>
        <v>353.76228160282943</v>
      </c>
      <c r="M107" s="2">
        <f>SUMIF(A:A,A107,L:L)</f>
        <v>3437.8619173244447</v>
      </c>
      <c r="N107" s="3">
        <f t="shared" si="11"/>
        <v>0.10290182971576385</v>
      </c>
      <c r="O107" s="8">
        <f t="shared" si="12"/>
        <v>9.71800018291421</v>
      </c>
      <c r="P107" s="3">
        <f t="shared" si="13"/>
        <v>0.10290182971576385</v>
      </c>
      <c r="Q107" s="3">
        <f>IF(ISNUMBER(P107),SUMIF(A:A,A107,P:P),"")</f>
        <v>0.8252701465778719</v>
      </c>
      <c r="R107" s="3">
        <f t="shared" si="14"/>
        <v>0.12468866121289425</v>
      </c>
      <c r="S107" s="9">
        <f t="shared" si="15"/>
        <v>8.0199754353973969</v>
      </c>
    </row>
    <row r="108" spans="1:19" x14ac:dyDescent="0.25">
      <c r="A108" s="5">
        <v>12</v>
      </c>
      <c r="B108" s="6">
        <v>0.68055555555555547</v>
      </c>
      <c r="C108" s="5" t="s">
        <v>37</v>
      </c>
      <c r="D108" s="5">
        <v>6</v>
      </c>
      <c r="E108" s="5">
        <v>4</v>
      </c>
      <c r="F108" s="5" t="s">
        <v>132</v>
      </c>
      <c r="G108" s="2">
        <v>56.684033333333296</v>
      </c>
      <c r="H108" s="7">
        <f>1+COUNTIFS(A:A,A108,O:O,"&lt;"&amp;O108)</f>
        <v>4</v>
      </c>
      <c r="I108" s="2">
        <f>AVERAGEIF(A:A,A108,G:G)</f>
        <v>48.881080555555563</v>
      </c>
      <c r="J108" s="2">
        <f t="shared" si="8"/>
        <v>7.8029527777777332</v>
      </c>
      <c r="K108" s="2">
        <f t="shared" si="9"/>
        <v>97.802952777777733</v>
      </c>
      <c r="L108" s="2">
        <f t="shared" si="10"/>
        <v>353.60383159612218</v>
      </c>
      <c r="M108" s="2">
        <f>SUMIF(A:A,A108,L:L)</f>
        <v>3437.8619173244447</v>
      </c>
      <c r="N108" s="3">
        <f t="shared" si="11"/>
        <v>0.10285574002091347</v>
      </c>
      <c r="O108" s="8">
        <f t="shared" si="12"/>
        <v>9.7223548223625809</v>
      </c>
      <c r="P108" s="3">
        <f t="shared" si="13"/>
        <v>0.10285574002091347</v>
      </c>
      <c r="Q108" s="3">
        <f>IF(ISNUMBER(P108),SUMIF(A:A,A108,P:P),"")</f>
        <v>0.8252701465778719</v>
      </c>
      <c r="R108" s="3">
        <f t="shared" si="14"/>
        <v>0.12463281320355875</v>
      </c>
      <c r="S108" s="9">
        <f t="shared" si="15"/>
        <v>8.0235691893332479</v>
      </c>
    </row>
    <row r="109" spans="1:19" x14ac:dyDescent="0.25">
      <c r="A109" s="5">
        <v>12</v>
      </c>
      <c r="B109" s="6">
        <v>0.68055555555555547</v>
      </c>
      <c r="C109" s="5" t="s">
        <v>37</v>
      </c>
      <c r="D109" s="5">
        <v>6</v>
      </c>
      <c r="E109" s="5">
        <v>9</v>
      </c>
      <c r="F109" s="5" t="s">
        <v>137</v>
      </c>
      <c r="G109" s="2">
        <v>53.036399999999993</v>
      </c>
      <c r="H109" s="7">
        <f>1+COUNTIFS(A:A,A109,O:O,"&lt;"&amp;O109)</f>
        <v>5</v>
      </c>
      <c r="I109" s="2">
        <f>AVERAGEIF(A:A,A109,G:G)</f>
        <v>48.881080555555563</v>
      </c>
      <c r="J109" s="2">
        <f t="shared" si="8"/>
        <v>4.1553194444444301</v>
      </c>
      <c r="K109" s="2">
        <f t="shared" si="9"/>
        <v>94.15531944444443</v>
      </c>
      <c r="L109" s="2">
        <f t="shared" si="10"/>
        <v>284.09797659203883</v>
      </c>
      <c r="M109" s="2">
        <f>SUMIF(A:A,A109,L:L)</f>
        <v>3437.8619173244447</v>
      </c>
      <c r="N109" s="3">
        <f t="shared" si="11"/>
        <v>8.2637983556111336E-2</v>
      </c>
      <c r="O109" s="8">
        <f t="shared" si="12"/>
        <v>12.100972905770362</v>
      </c>
      <c r="P109" s="3">
        <f t="shared" si="13"/>
        <v>8.2637983556111336E-2</v>
      </c>
      <c r="Q109" s="3">
        <f>IF(ISNUMBER(P109),SUMIF(A:A,A109,P:P),"")</f>
        <v>0.8252701465778719</v>
      </c>
      <c r="R109" s="3">
        <f t="shared" si="14"/>
        <v>0.10013446372534411</v>
      </c>
      <c r="S109" s="9">
        <f t="shared" si="15"/>
        <v>9.9865716836799638</v>
      </c>
    </row>
    <row r="110" spans="1:19" x14ac:dyDescent="0.25">
      <c r="A110" s="5">
        <v>12</v>
      </c>
      <c r="B110" s="6">
        <v>0.68055555555555547</v>
      </c>
      <c r="C110" s="5" t="s">
        <v>37</v>
      </c>
      <c r="D110" s="5">
        <v>6</v>
      </c>
      <c r="E110" s="5">
        <v>6</v>
      </c>
      <c r="F110" s="5" t="s">
        <v>134</v>
      </c>
      <c r="G110" s="2">
        <v>51.467300000000002</v>
      </c>
      <c r="H110" s="7">
        <f>1+COUNTIFS(A:A,A110,O:O,"&lt;"&amp;O110)</f>
        <v>6</v>
      </c>
      <c r="I110" s="2">
        <f>AVERAGEIF(A:A,A110,G:G)</f>
        <v>48.881080555555563</v>
      </c>
      <c r="J110" s="2">
        <f t="shared" si="8"/>
        <v>2.5862194444444384</v>
      </c>
      <c r="K110" s="2">
        <f t="shared" si="9"/>
        <v>92.586219444444438</v>
      </c>
      <c r="L110" s="2">
        <f t="shared" si="10"/>
        <v>258.57173664967149</v>
      </c>
      <c r="M110" s="2">
        <f>SUMIF(A:A,A110,L:L)</f>
        <v>3437.8619173244447</v>
      </c>
      <c r="N110" s="3">
        <f t="shared" si="11"/>
        <v>7.5212950045098939E-2</v>
      </c>
      <c r="O110" s="8">
        <f t="shared" si="12"/>
        <v>13.295582734095436</v>
      </c>
      <c r="P110" s="3">
        <f t="shared" si="13"/>
        <v>7.5212950045098939E-2</v>
      </c>
      <c r="Q110" s="3">
        <f>IF(ISNUMBER(P110),SUMIF(A:A,A110,P:P),"")</f>
        <v>0.8252701465778719</v>
      </c>
      <c r="R110" s="3">
        <f t="shared" si="14"/>
        <v>9.1137369208110441E-2</v>
      </c>
      <c r="S110" s="9">
        <f t="shared" si="15"/>
        <v>10.972447511805164</v>
      </c>
    </row>
    <row r="111" spans="1:19" x14ac:dyDescent="0.25">
      <c r="A111" s="5">
        <v>12</v>
      </c>
      <c r="B111" s="6">
        <v>0.68055555555555547</v>
      </c>
      <c r="C111" s="5" t="s">
        <v>37</v>
      </c>
      <c r="D111" s="5">
        <v>6</v>
      </c>
      <c r="E111" s="5">
        <v>5</v>
      </c>
      <c r="F111" s="5" t="s">
        <v>133</v>
      </c>
      <c r="G111" s="2">
        <v>47.660933333333297</v>
      </c>
      <c r="H111" s="7">
        <f>1+COUNTIFS(A:A,A111,O:O,"&lt;"&amp;O111)</f>
        <v>7</v>
      </c>
      <c r="I111" s="2">
        <f>AVERAGEIF(A:A,A111,G:G)</f>
        <v>48.881080555555563</v>
      </c>
      <c r="J111" s="2">
        <f t="shared" si="8"/>
        <v>-1.2201472222222662</v>
      </c>
      <c r="K111" s="2">
        <f t="shared" si="9"/>
        <v>88.779852777777734</v>
      </c>
      <c r="L111" s="2">
        <f t="shared" si="10"/>
        <v>205.77661077348654</v>
      </c>
      <c r="M111" s="2">
        <f>SUMIF(A:A,A111,L:L)</f>
        <v>3437.8619173244447</v>
      </c>
      <c r="N111" s="3">
        <f t="shared" si="11"/>
        <v>5.985598483072134E-2</v>
      </c>
      <c r="O111" s="8">
        <f t="shared" si="12"/>
        <v>16.706767131609297</v>
      </c>
      <c r="P111" s="3">
        <f t="shared" si="13"/>
        <v>5.985598483072134E-2</v>
      </c>
      <c r="Q111" s="3">
        <f>IF(ISNUMBER(P111),SUMIF(A:A,A111,P:P),"")</f>
        <v>0.8252701465778719</v>
      </c>
      <c r="R111" s="3">
        <f t="shared" si="14"/>
        <v>7.2528959249192185E-2</v>
      </c>
      <c r="S111" s="9">
        <f t="shared" si="15"/>
        <v>13.787596159545579</v>
      </c>
    </row>
    <row r="112" spans="1:19" x14ac:dyDescent="0.25">
      <c r="A112" s="5">
        <v>12</v>
      </c>
      <c r="B112" s="6">
        <v>0.68055555555555547</v>
      </c>
      <c r="C112" s="5" t="s">
        <v>37</v>
      </c>
      <c r="D112" s="5">
        <v>6</v>
      </c>
      <c r="E112" s="5">
        <v>8</v>
      </c>
      <c r="F112" s="5" t="s">
        <v>136</v>
      </c>
      <c r="G112" s="2">
        <v>43.5082666666667</v>
      </c>
      <c r="H112" s="7">
        <f>1+COUNTIFS(A:A,A112,O:O,"&lt;"&amp;O112)</f>
        <v>8</v>
      </c>
      <c r="I112" s="2">
        <f>AVERAGEIF(A:A,A112,G:G)</f>
        <v>48.881080555555563</v>
      </c>
      <c r="J112" s="2">
        <f t="shared" si="8"/>
        <v>-5.3728138888888637</v>
      </c>
      <c r="K112" s="2">
        <f t="shared" si="9"/>
        <v>84.627186111111143</v>
      </c>
      <c r="L112" s="2">
        <f t="shared" si="10"/>
        <v>160.39365971128709</v>
      </c>
      <c r="M112" s="2">
        <f>SUMIF(A:A,A112,L:L)</f>
        <v>3437.8619173244447</v>
      </c>
      <c r="N112" s="3">
        <f t="shared" si="11"/>
        <v>4.6655061654167683E-2</v>
      </c>
      <c r="O112" s="8">
        <f t="shared" si="12"/>
        <v>21.433901586338816</v>
      </c>
      <c r="P112" s="3" t="str">
        <f t="shared" si="13"/>
        <v/>
      </c>
      <c r="Q112" s="3" t="str">
        <f>IF(ISNUMBER(P112),SUMIF(A:A,A112,P:P),"")</f>
        <v/>
      </c>
      <c r="R112" s="3" t="str">
        <f t="shared" si="14"/>
        <v/>
      </c>
      <c r="S112" s="9" t="str">
        <f t="shared" si="15"/>
        <v/>
      </c>
    </row>
    <row r="113" spans="1:19" x14ac:dyDescent="0.25">
      <c r="A113" s="5">
        <v>12</v>
      </c>
      <c r="B113" s="6">
        <v>0.68055555555555547</v>
      </c>
      <c r="C113" s="5" t="s">
        <v>37</v>
      </c>
      <c r="D113" s="5">
        <v>6</v>
      </c>
      <c r="E113" s="5">
        <v>10</v>
      </c>
      <c r="F113" s="5" t="s">
        <v>138</v>
      </c>
      <c r="G113" s="2">
        <v>43.3517333333333</v>
      </c>
      <c r="H113" s="7">
        <f>1+COUNTIFS(A:A,A113,O:O,"&lt;"&amp;O113)</f>
        <v>9</v>
      </c>
      <c r="I113" s="2">
        <f>AVERAGEIF(A:A,A113,G:G)</f>
        <v>48.881080555555563</v>
      </c>
      <c r="J113" s="2">
        <f t="shared" ref="J113:J161" si="16">G113-I113</f>
        <v>-5.5293472222222633</v>
      </c>
      <c r="K113" s="2">
        <f t="shared" ref="K113:K161" si="17">90+J113</f>
        <v>84.47065277777773</v>
      </c>
      <c r="L113" s="2">
        <f t="shared" ref="L113:L161" si="18">EXP(0.06*K113)</f>
        <v>158.89429449983652</v>
      </c>
      <c r="M113" s="2">
        <f>SUMIF(A:A,A113,L:L)</f>
        <v>3437.8619173244447</v>
      </c>
      <c r="N113" s="3">
        <f t="shared" ref="N113:N161" si="19">L113/M113</f>
        <v>4.6218928601849667E-2</v>
      </c>
      <c r="O113" s="8">
        <f t="shared" ref="O113:O161" si="20">1/N113</f>
        <v>21.636157095168588</v>
      </c>
      <c r="P113" s="3" t="str">
        <f t="shared" ref="P113:P161" si="21">IF(O113&gt;21,"",N113)</f>
        <v/>
      </c>
      <c r="Q113" s="3" t="str">
        <f>IF(ISNUMBER(P113),SUMIF(A:A,A113,P:P),"")</f>
        <v/>
      </c>
      <c r="R113" s="3" t="str">
        <f t="shared" ref="R113:R161" si="22">IFERROR(P113*(1/Q113),"")</f>
        <v/>
      </c>
      <c r="S113" s="9" t="str">
        <f t="shared" ref="S113:S161" si="23">IFERROR(1/R113,"")</f>
        <v/>
      </c>
    </row>
    <row r="114" spans="1:19" x14ac:dyDescent="0.25">
      <c r="A114" s="5">
        <v>12</v>
      </c>
      <c r="B114" s="6">
        <v>0.68055555555555547</v>
      </c>
      <c r="C114" s="5" t="s">
        <v>37</v>
      </c>
      <c r="D114" s="5">
        <v>6</v>
      </c>
      <c r="E114" s="5">
        <v>3</v>
      </c>
      <c r="F114" s="5" t="s">
        <v>131</v>
      </c>
      <c r="G114" s="2">
        <v>40.912199999999999</v>
      </c>
      <c r="H114" s="7">
        <f>1+COUNTIFS(A:A,A114,O:O,"&lt;"&amp;O114)</f>
        <v>10</v>
      </c>
      <c r="I114" s="2">
        <f>AVERAGEIF(A:A,A114,G:G)</f>
        <v>48.881080555555563</v>
      </c>
      <c r="J114" s="2">
        <f t="shared" si="16"/>
        <v>-7.9688805555555646</v>
      </c>
      <c r="K114" s="2">
        <f t="shared" si="17"/>
        <v>82.031119444444442</v>
      </c>
      <c r="L114" s="2">
        <f t="shared" si="18"/>
        <v>137.25865886464672</v>
      </c>
      <c r="M114" s="2">
        <f>SUMIF(A:A,A114,L:L)</f>
        <v>3437.8619173244447</v>
      </c>
      <c r="N114" s="3">
        <f t="shared" si="19"/>
        <v>3.9925588102581455E-2</v>
      </c>
      <c r="O114" s="8">
        <f t="shared" si="20"/>
        <v>25.046594114798857</v>
      </c>
      <c r="P114" s="3" t="str">
        <f t="shared" si="21"/>
        <v/>
      </c>
      <c r="Q114" s="3" t="str">
        <f>IF(ISNUMBER(P114),SUMIF(A:A,A114,P:P),"")</f>
        <v/>
      </c>
      <c r="R114" s="3" t="str">
        <f t="shared" si="22"/>
        <v/>
      </c>
      <c r="S114" s="9" t="str">
        <f t="shared" si="23"/>
        <v/>
      </c>
    </row>
    <row r="115" spans="1:19" x14ac:dyDescent="0.25">
      <c r="A115" s="5">
        <v>12</v>
      </c>
      <c r="B115" s="6">
        <v>0.68055555555555547</v>
      </c>
      <c r="C115" s="5" t="s">
        <v>37</v>
      </c>
      <c r="D115" s="5">
        <v>6</v>
      </c>
      <c r="E115" s="5">
        <v>12</v>
      </c>
      <c r="F115" s="5" t="s">
        <v>140</v>
      </c>
      <c r="G115" s="2">
        <v>31.814599999999999</v>
      </c>
      <c r="H115" s="7">
        <f>1+COUNTIFS(A:A,A115,O:O,"&lt;"&amp;O115)</f>
        <v>11</v>
      </c>
      <c r="I115" s="2">
        <f>AVERAGEIF(A:A,A115,G:G)</f>
        <v>48.881080555555563</v>
      </c>
      <c r="J115" s="2">
        <f t="shared" si="16"/>
        <v>-17.066480555555565</v>
      </c>
      <c r="K115" s="2">
        <f t="shared" si="17"/>
        <v>72.933519444444443</v>
      </c>
      <c r="L115" s="2">
        <f t="shared" si="18"/>
        <v>79.520207095664688</v>
      </c>
      <c r="M115" s="2">
        <f>SUMIF(A:A,A115,L:L)</f>
        <v>3437.8619173244447</v>
      </c>
      <c r="N115" s="3">
        <f t="shared" si="19"/>
        <v>2.3130715836764088E-2</v>
      </c>
      <c r="O115" s="8">
        <f t="shared" si="20"/>
        <v>43.232557394985349</v>
      </c>
      <c r="P115" s="3" t="str">
        <f t="shared" si="21"/>
        <v/>
      </c>
      <c r="Q115" s="3" t="str">
        <f>IF(ISNUMBER(P115),SUMIF(A:A,A115,P:P),"")</f>
        <v/>
      </c>
      <c r="R115" s="3" t="str">
        <f t="shared" si="22"/>
        <v/>
      </c>
      <c r="S115" s="9" t="str">
        <f t="shared" si="23"/>
        <v/>
      </c>
    </row>
    <row r="116" spans="1:19" x14ac:dyDescent="0.25">
      <c r="A116" s="5">
        <v>12</v>
      </c>
      <c r="B116" s="6">
        <v>0.68055555555555547</v>
      </c>
      <c r="C116" s="5" t="s">
        <v>37</v>
      </c>
      <c r="D116" s="5">
        <v>6</v>
      </c>
      <c r="E116" s="5">
        <v>11</v>
      </c>
      <c r="F116" s="5" t="s">
        <v>139</v>
      </c>
      <c r="G116" s="2">
        <v>28.359133333333396</v>
      </c>
      <c r="H116" s="7">
        <f>1+COUNTIFS(A:A,A116,O:O,"&lt;"&amp;O116)</f>
        <v>12</v>
      </c>
      <c r="I116" s="2">
        <f>AVERAGEIF(A:A,A116,G:G)</f>
        <v>48.881080555555563</v>
      </c>
      <c r="J116" s="2">
        <f t="shared" si="16"/>
        <v>-20.521947222222167</v>
      </c>
      <c r="K116" s="2">
        <f t="shared" si="17"/>
        <v>69.478052777777833</v>
      </c>
      <c r="L116" s="2">
        <f t="shared" si="18"/>
        <v>64.630288728181185</v>
      </c>
      <c r="M116" s="2">
        <f>SUMIF(A:A,A116,L:L)</f>
        <v>3437.8619173244447</v>
      </c>
      <c r="N116" s="3">
        <f t="shared" si="19"/>
        <v>1.8799559226765118E-2</v>
      </c>
      <c r="O116" s="8">
        <f t="shared" si="20"/>
        <v>53.192736485879422</v>
      </c>
      <c r="P116" s="3" t="str">
        <f t="shared" si="21"/>
        <v/>
      </c>
      <c r="Q116" s="3" t="str">
        <f>IF(ISNUMBER(P116),SUMIF(A:A,A116,P:P),"")</f>
        <v/>
      </c>
      <c r="R116" s="3" t="str">
        <f t="shared" si="22"/>
        <v/>
      </c>
      <c r="S116" s="9" t="str">
        <f t="shared" si="23"/>
        <v/>
      </c>
    </row>
    <row r="117" spans="1:19" x14ac:dyDescent="0.25">
      <c r="A117" s="5">
        <v>13</v>
      </c>
      <c r="B117" s="6">
        <v>0.68541666666666667</v>
      </c>
      <c r="C117" s="5" t="s">
        <v>70</v>
      </c>
      <c r="D117" s="5">
        <v>5</v>
      </c>
      <c r="E117" s="5">
        <v>5</v>
      </c>
      <c r="F117" s="5" t="s">
        <v>143</v>
      </c>
      <c r="G117" s="2">
        <v>62.8093</v>
      </c>
      <c r="H117" s="7">
        <f>1+COUNTIFS(A:A,A117,O:O,"&lt;"&amp;O117)</f>
        <v>1</v>
      </c>
      <c r="I117" s="2">
        <f>AVERAGEIF(A:A,A117,G:G)</f>
        <v>43.147172222222217</v>
      </c>
      <c r="J117" s="2">
        <f t="shared" si="16"/>
        <v>19.662127777777783</v>
      </c>
      <c r="K117" s="2">
        <f t="shared" si="17"/>
        <v>109.66212777777778</v>
      </c>
      <c r="L117" s="2">
        <f t="shared" si="18"/>
        <v>720.34312908896243</v>
      </c>
      <c r="M117" s="2">
        <f>SUMIF(A:A,A117,L:L)</f>
        <v>1758.3389755879844</v>
      </c>
      <c r="N117" s="3">
        <f t="shared" si="19"/>
        <v>0.40967250290751328</v>
      </c>
      <c r="O117" s="8">
        <f t="shared" si="20"/>
        <v>2.4409741754763505</v>
      </c>
      <c r="P117" s="3">
        <f t="shared" si="21"/>
        <v>0.40967250290751328</v>
      </c>
      <c r="Q117" s="3">
        <f>IF(ISNUMBER(P117),SUMIF(A:A,A117,P:P),"")</f>
        <v>0.96252927104002617</v>
      </c>
      <c r="R117" s="3">
        <f t="shared" si="22"/>
        <v>0.42562082549952635</v>
      </c>
      <c r="S117" s="9">
        <f t="shared" si="23"/>
        <v>2.3495090937487806</v>
      </c>
    </row>
    <row r="118" spans="1:19" x14ac:dyDescent="0.25">
      <c r="A118" s="5">
        <v>13</v>
      </c>
      <c r="B118" s="6">
        <v>0.68541666666666667</v>
      </c>
      <c r="C118" s="5" t="s">
        <v>70</v>
      </c>
      <c r="D118" s="5">
        <v>5</v>
      </c>
      <c r="E118" s="5">
        <v>2</v>
      </c>
      <c r="F118" s="5" t="s">
        <v>142</v>
      </c>
      <c r="G118" s="2">
        <v>53.866766666666699</v>
      </c>
      <c r="H118" s="7">
        <f>1+COUNTIFS(A:A,A118,O:O,"&lt;"&amp;O118)</f>
        <v>2</v>
      </c>
      <c r="I118" s="2">
        <f>AVERAGEIF(A:A,A118,G:G)</f>
        <v>43.147172222222217</v>
      </c>
      <c r="J118" s="2">
        <f t="shared" si="16"/>
        <v>10.719594444444482</v>
      </c>
      <c r="K118" s="2">
        <f t="shared" si="17"/>
        <v>100.71959444444448</v>
      </c>
      <c r="L118" s="2">
        <f t="shared" si="18"/>
        <v>421.22859472514989</v>
      </c>
      <c r="M118" s="2">
        <f>SUMIF(A:A,A118,L:L)</f>
        <v>1758.3389755879844</v>
      </c>
      <c r="N118" s="3">
        <f t="shared" si="19"/>
        <v>0.23956051738220274</v>
      </c>
      <c r="O118" s="8">
        <f t="shared" si="20"/>
        <v>4.1743105705710555</v>
      </c>
      <c r="P118" s="3">
        <f t="shared" si="21"/>
        <v>0.23956051738220274</v>
      </c>
      <c r="Q118" s="3">
        <f>IF(ISNUMBER(P118),SUMIF(A:A,A118,P:P),"")</f>
        <v>0.96252927104002617</v>
      </c>
      <c r="R118" s="3">
        <f t="shared" si="22"/>
        <v>0.24888647502984954</v>
      </c>
      <c r="S118" s="9">
        <f t="shared" si="23"/>
        <v>4.0178961105864337</v>
      </c>
    </row>
    <row r="119" spans="1:19" x14ac:dyDescent="0.25">
      <c r="A119" s="5">
        <v>13</v>
      </c>
      <c r="B119" s="6">
        <v>0.68541666666666667</v>
      </c>
      <c r="C119" s="5" t="s">
        <v>70</v>
      </c>
      <c r="D119" s="5">
        <v>5</v>
      </c>
      <c r="E119" s="5">
        <v>8</v>
      </c>
      <c r="F119" s="5" t="s">
        <v>144</v>
      </c>
      <c r="G119" s="2">
        <v>43.313666666666698</v>
      </c>
      <c r="H119" s="7">
        <f>1+COUNTIFS(A:A,A119,O:O,"&lt;"&amp;O119)</f>
        <v>3</v>
      </c>
      <c r="I119" s="2">
        <f>AVERAGEIF(A:A,A119,G:G)</f>
        <v>43.147172222222217</v>
      </c>
      <c r="J119" s="2">
        <f t="shared" si="16"/>
        <v>0.16649444444448136</v>
      </c>
      <c r="K119" s="2">
        <f t="shared" si="17"/>
        <v>90.166494444444481</v>
      </c>
      <c r="L119" s="2">
        <f t="shared" si="18"/>
        <v>223.62927683274657</v>
      </c>
      <c r="M119" s="2">
        <f>SUMIF(A:A,A119,L:L)</f>
        <v>1758.3389755879844</v>
      </c>
      <c r="N119" s="3">
        <f t="shared" si="19"/>
        <v>0.12718211899839477</v>
      </c>
      <c r="O119" s="8">
        <f t="shared" si="20"/>
        <v>7.8627405163191337</v>
      </c>
      <c r="P119" s="3">
        <f t="shared" si="21"/>
        <v>0.12718211899839477</v>
      </c>
      <c r="Q119" s="3">
        <f>IF(ISNUMBER(P119),SUMIF(A:A,A119,P:P),"")</f>
        <v>0.96252927104002617</v>
      </c>
      <c r="R119" s="3">
        <f t="shared" si="22"/>
        <v>0.13213324812550659</v>
      </c>
      <c r="S119" s="9">
        <f t="shared" si="23"/>
        <v>7.5681178975495351</v>
      </c>
    </row>
    <row r="120" spans="1:19" x14ac:dyDescent="0.25">
      <c r="A120" s="5">
        <v>13</v>
      </c>
      <c r="B120" s="6">
        <v>0.68541666666666667</v>
      </c>
      <c r="C120" s="5" t="s">
        <v>70</v>
      </c>
      <c r="D120" s="5">
        <v>5</v>
      </c>
      <c r="E120" s="5">
        <v>9</v>
      </c>
      <c r="F120" s="5" t="s">
        <v>145</v>
      </c>
      <c r="G120" s="2">
        <v>40.083833333333303</v>
      </c>
      <c r="H120" s="7">
        <f>1+COUNTIFS(A:A,A120,O:O,"&lt;"&amp;O120)</f>
        <v>4</v>
      </c>
      <c r="I120" s="2">
        <f>AVERAGEIF(A:A,A120,G:G)</f>
        <v>43.147172222222217</v>
      </c>
      <c r="J120" s="2">
        <f t="shared" si="16"/>
        <v>-3.0633388888889144</v>
      </c>
      <c r="K120" s="2">
        <f t="shared" si="17"/>
        <v>86.936661111111079</v>
      </c>
      <c r="L120" s="2">
        <f t="shared" si="18"/>
        <v>184.23270629543185</v>
      </c>
      <c r="M120" s="2">
        <f>SUMIF(A:A,A120,L:L)</f>
        <v>1758.3389755879844</v>
      </c>
      <c r="N120" s="3">
        <f t="shared" si="19"/>
        <v>0.10477655836174869</v>
      </c>
      <c r="O120" s="8">
        <f t="shared" si="20"/>
        <v>9.5441195591424872</v>
      </c>
      <c r="P120" s="3">
        <f t="shared" si="21"/>
        <v>0.10477655836174869</v>
      </c>
      <c r="Q120" s="3">
        <f>IF(ISNUMBER(P120),SUMIF(A:A,A120,P:P),"")</f>
        <v>0.96252927104002617</v>
      </c>
      <c r="R120" s="3">
        <f t="shared" si="22"/>
        <v>0.10885545147997024</v>
      </c>
      <c r="S120" s="9">
        <f t="shared" si="23"/>
        <v>9.1864944419802743</v>
      </c>
    </row>
    <row r="121" spans="1:19" x14ac:dyDescent="0.25">
      <c r="A121" s="5">
        <v>13</v>
      </c>
      <c r="B121" s="6">
        <v>0.68541666666666667</v>
      </c>
      <c r="C121" s="5" t="s">
        <v>70</v>
      </c>
      <c r="D121" s="5">
        <v>5</v>
      </c>
      <c r="E121" s="5">
        <v>10</v>
      </c>
      <c r="F121" s="5" t="s">
        <v>146</v>
      </c>
      <c r="G121" s="2">
        <v>35.863466666666596</v>
      </c>
      <c r="H121" s="7">
        <f>1+COUNTIFS(A:A,A121,O:O,"&lt;"&amp;O121)</f>
        <v>5</v>
      </c>
      <c r="I121" s="2">
        <f>AVERAGEIF(A:A,A121,G:G)</f>
        <v>43.147172222222217</v>
      </c>
      <c r="J121" s="2">
        <f t="shared" si="16"/>
        <v>-7.2837055555556205</v>
      </c>
      <c r="K121" s="2">
        <f t="shared" si="17"/>
        <v>82.716294444444372</v>
      </c>
      <c r="L121" s="2">
        <f t="shared" si="18"/>
        <v>143.01902547167805</v>
      </c>
      <c r="M121" s="2">
        <f>SUMIF(A:A,A121,L:L)</f>
        <v>1758.3389755879844</v>
      </c>
      <c r="N121" s="3">
        <f t="shared" si="19"/>
        <v>8.1337573390166604E-2</v>
      </c>
      <c r="O121" s="8">
        <f t="shared" si="20"/>
        <v>12.294441035302587</v>
      </c>
      <c r="P121" s="3">
        <f t="shared" si="21"/>
        <v>8.1337573390166604E-2</v>
      </c>
      <c r="Q121" s="3">
        <f>IF(ISNUMBER(P121),SUMIF(A:A,A121,P:P),"")</f>
        <v>0.96252927104002617</v>
      </c>
      <c r="R121" s="3">
        <f t="shared" si="22"/>
        <v>8.45039998651472E-2</v>
      </c>
      <c r="S121" s="9">
        <f t="shared" si="23"/>
        <v>11.833759367554382</v>
      </c>
    </row>
    <row r="122" spans="1:19" x14ac:dyDescent="0.25">
      <c r="A122" s="5">
        <v>13</v>
      </c>
      <c r="B122" s="6">
        <v>0.68541666666666667</v>
      </c>
      <c r="C122" s="5" t="s">
        <v>70</v>
      </c>
      <c r="D122" s="5">
        <v>5</v>
      </c>
      <c r="E122" s="5">
        <v>11</v>
      </c>
      <c r="F122" s="5" t="s">
        <v>147</v>
      </c>
      <c r="G122" s="2">
        <v>22.945999999999998</v>
      </c>
      <c r="H122" s="7">
        <f>1+COUNTIFS(A:A,A122,O:O,"&lt;"&amp;O122)</f>
        <v>6</v>
      </c>
      <c r="I122" s="2">
        <f>AVERAGEIF(A:A,A122,G:G)</f>
        <v>43.147172222222217</v>
      </c>
      <c r="J122" s="2">
        <f t="shared" si="16"/>
        <v>-20.201172222222219</v>
      </c>
      <c r="K122" s="2">
        <f t="shared" si="17"/>
        <v>69.798827777777774</v>
      </c>
      <c r="L122" s="2">
        <f t="shared" si="18"/>
        <v>65.886243174015249</v>
      </c>
      <c r="M122" s="2">
        <f>SUMIF(A:A,A122,L:L)</f>
        <v>1758.3389755879844</v>
      </c>
      <c r="N122" s="3">
        <f t="shared" si="19"/>
        <v>3.7470728959973741E-2</v>
      </c>
      <c r="O122" s="8">
        <f t="shared" si="20"/>
        <v>26.68749788850387</v>
      </c>
      <c r="P122" s="3" t="str">
        <f t="shared" si="21"/>
        <v/>
      </c>
      <c r="Q122" s="3" t="str">
        <f>IF(ISNUMBER(P122),SUMIF(A:A,A122,P:P),"")</f>
        <v/>
      </c>
      <c r="R122" s="3" t="str">
        <f t="shared" si="22"/>
        <v/>
      </c>
      <c r="S122" s="9" t="str">
        <f t="shared" si="23"/>
        <v/>
      </c>
    </row>
    <row r="123" spans="1:19" x14ac:dyDescent="0.25">
      <c r="A123" s="5">
        <v>14</v>
      </c>
      <c r="B123" s="6">
        <v>0.6875</v>
      </c>
      <c r="C123" s="5" t="s">
        <v>54</v>
      </c>
      <c r="D123" s="5">
        <v>8</v>
      </c>
      <c r="E123" s="5">
        <v>8</v>
      </c>
      <c r="F123" s="5" t="s">
        <v>154</v>
      </c>
      <c r="G123" s="2">
        <v>67.667866666666697</v>
      </c>
      <c r="H123" s="7">
        <f>1+COUNTIFS(A:A,A123,O:O,"&lt;"&amp;O123)</f>
        <v>1</v>
      </c>
      <c r="I123" s="2">
        <f>AVERAGEIF(A:A,A123,G:G)</f>
        <v>49.309402777777784</v>
      </c>
      <c r="J123" s="2">
        <f t="shared" si="16"/>
        <v>18.358463888888913</v>
      </c>
      <c r="K123" s="2">
        <f t="shared" si="17"/>
        <v>108.35846388888891</v>
      </c>
      <c r="L123" s="2">
        <f t="shared" si="18"/>
        <v>666.14531227039038</v>
      </c>
      <c r="M123" s="2">
        <f>SUMIF(A:A,A123,L:L)</f>
        <v>3528.6385974399241</v>
      </c>
      <c r="N123" s="3">
        <f t="shared" si="19"/>
        <v>0.18878252727657857</v>
      </c>
      <c r="O123" s="8">
        <f t="shared" si="20"/>
        <v>5.2971003960283651</v>
      </c>
      <c r="P123" s="3">
        <f t="shared" si="21"/>
        <v>0.18878252727657857</v>
      </c>
      <c r="Q123" s="3">
        <f>IF(ISNUMBER(P123),SUMIF(A:A,A123,P:P),"")</f>
        <v>0.9475590236418765</v>
      </c>
      <c r="R123" s="3">
        <f t="shared" si="22"/>
        <v>0.19923036197893637</v>
      </c>
      <c r="S123" s="9">
        <f t="shared" si="23"/>
        <v>5.0193152793936351</v>
      </c>
    </row>
    <row r="124" spans="1:19" x14ac:dyDescent="0.25">
      <c r="A124" s="5">
        <v>14</v>
      </c>
      <c r="B124" s="6">
        <v>0.6875</v>
      </c>
      <c r="C124" s="5" t="s">
        <v>54</v>
      </c>
      <c r="D124" s="5">
        <v>8</v>
      </c>
      <c r="E124" s="5">
        <v>7</v>
      </c>
      <c r="F124" s="5" t="s">
        <v>153</v>
      </c>
      <c r="G124" s="2">
        <v>63.015533333333295</v>
      </c>
      <c r="H124" s="7">
        <f>1+COUNTIFS(A:A,A124,O:O,"&lt;"&amp;O124)</f>
        <v>2</v>
      </c>
      <c r="I124" s="2">
        <f>AVERAGEIF(A:A,A124,G:G)</f>
        <v>49.309402777777784</v>
      </c>
      <c r="J124" s="2">
        <f t="shared" si="16"/>
        <v>13.706130555555511</v>
      </c>
      <c r="K124" s="2">
        <f t="shared" si="17"/>
        <v>103.70613055555552</v>
      </c>
      <c r="L124" s="2">
        <f t="shared" si="18"/>
        <v>503.89495983941828</v>
      </c>
      <c r="M124" s="2">
        <f>SUMIF(A:A,A124,L:L)</f>
        <v>3528.6385974399241</v>
      </c>
      <c r="N124" s="3">
        <f t="shared" si="19"/>
        <v>0.14280152130201176</v>
      </c>
      <c r="O124" s="8">
        <f t="shared" si="20"/>
        <v>7.0027265177735343</v>
      </c>
      <c r="P124" s="3">
        <f t="shared" si="21"/>
        <v>0.14280152130201176</v>
      </c>
      <c r="Q124" s="3">
        <f>IF(ISNUMBER(P124),SUMIF(A:A,A124,P:P),"")</f>
        <v>0.9475590236418765</v>
      </c>
      <c r="R124" s="3">
        <f t="shared" si="22"/>
        <v>0.15070461864545828</v>
      </c>
      <c r="S124" s="9">
        <f t="shared" si="23"/>
        <v>6.635496702012567</v>
      </c>
    </row>
    <row r="125" spans="1:19" x14ac:dyDescent="0.25">
      <c r="A125" s="5">
        <v>14</v>
      </c>
      <c r="B125" s="6">
        <v>0.6875</v>
      </c>
      <c r="C125" s="5" t="s">
        <v>54</v>
      </c>
      <c r="D125" s="5">
        <v>8</v>
      </c>
      <c r="E125" s="5">
        <v>3</v>
      </c>
      <c r="F125" s="5" t="s">
        <v>149</v>
      </c>
      <c r="G125" s="2">
        <v>61.976399999999998</v>
      </c>
      <c r="H125" s="7">
        <f>1+COUNTIFS(A:A,A125,O:O,"&lt;"&amp;O125)</f>
        <v>3</v>
      </c>
      <c r="I125" s="2">
        <f>AVERAGEIF(A:A,A125,G:G)</f>
        <v>49.309402777777784</v>
      </c>
      <c r="J125" s="2">
        <f t="shared" si="16"/>
        <v>12.666997222222214</v>
      </c>
      <c r="K125" s="2">
        <f t="shared" si="17"/>
        <v>102.66699722222222</v>
      </c>
      <c r="L125" s="2">
        <f t="shared" si="18"/>
        <v>473.43746458476693</v>
      </c>
      <c r="M125" s="2">
        <f>SUMIF(A:A,A125,L:L)</f>
        <v>3528.6385974399241</v>
      </c>
      <c r="N125" s="3">
        <f t="shared" si="19"/>
        <v>0.13417000679192603</v>
      </c>
      <c r="O125" s="8">
        <f t="shared" si="20"/>
        <v>7.4532305983320342</v>
      </c>
      <c r="P125" s="3">
        <f t="shared" si="21"/>
        <v>0.13417000679192603</v>
      </c>
      <c r="Q125" s="3">
        <f>IF(ISNUMBER(P125),SUMIF(A:A,A125,P:P),"")</f>
        <v>0.9475590236418765</v>
      </c>
      <c r="R125" s="3">
        <f t="shared" si="22"/>
        <v>0.14159540824829367</v>
      </c>
      <c r="S125" s="9">
        <f t="shared" si="23"/>
        <v>7.0623759087332605</v>
      </c>
    </row>
    <row r="126" spans="1:19" x14ac:dyDescent="0.25">
      <c r="A126" s="5">
        <v>14</v>
      </c>
      <c r="B126" s="6">
        <v>0.6875</v>
      </c>
      <c r="C126" s="5" t="s">
        <v>54</v>
      </c>
      <c r="D126" s="5">
        <v>8</v>
      </c>
      <c r="E126" s="5">
        <v>2</v>
      </c>
      <c r="F126" s="5" t="s">
        <v>148</v>
      </c>
      <c r="G126" s="2">
        <v>56.799633333333297</v>
      </c>
      <c r="H126" s="7">
        <f>1+COUNTIFS(A:A,A126,O:O,"&lt;"&amp;O126)</f>
        <v>4</v>
      </c>
      <c r="I126" s="2">
        <f>AVERAGEIF(A:A,A126,G:G)</f>
        <v>49.309402777777784</v>
      </c>
      <c r="J126" s="2">
        <f t="shared" si="16"/>
        <v>7.4902305555555131</v>
      </c>
      <c r="K126" s="2">
        <f t="shared" si="17"/>
        <v>97.490230555555513</v>
      </c>
      <c r="L126" s="2">
        <f t="shared" si="18"/>
        <v>347.03090290108912</v>
      </c>
      <c r="M126" s="2">
        <f>SUMIF(A:A,A126,L:L)</f>
        <v>3528.6385974399241</v>
      </c>
      <c r="N126" s="3">
        <f t="shared" si="19"/>
        <v>9.8346966774343181E-2</v>
      </c>
      <c r="O126" s="8">
        <f t="shared" si="20"/>
        <v>10.168081770071231</v>
      </c>
      <c r="P126" s="3">
        <f t="shared" si="21"/>
        <v>9.8346966774343181E-2</v>
      </c>
      <c r="Q126" s="3">
        <f>IF(ISNUMBER(P126),SUMIF(A:A,A126,P:P),"")</f>
        <v>0.9475590236418765</v>
      </c>
      <c r="R126" s="3">
        <f t="shared" si="22"/>
        <v>0.10378980551137969</v>
      </c>
      <c r="S126" s="9">
        <f t="shared" si="23"/>
        <v>9.6348576343594594</v>
      </c>
    </row>
    <row r="127" spans="1:19" x14ac:dyDescent="0.25">
      <c r="A127" s="5">
        <v>14</v>
      </c>
      <c r="B127" s="6">
        <v>0.6875</v>
      </c>
      <c r="C127" s="5" t="s">
        <v>54</v>
      </c>
      <c r="D127" s="5">
        <v>8</v>
      </c>
      <c r="E127" s="5">
        <v>18</v>
      </c>
      <c r="F127" s="5" t="s">
        <v>19</v>
      </c>
      <c r="G127" s="2">
        <v>56.2393</v>
      </c>
      <c r="H127" s="7">
        <f>1+COUNTIFS(A:A,A127,O:O,"&lt;"&amp;O127)</f>
        <v>5</v>
      </c>
      <c r="I127" s="2">
        <f>AVERAGEIF(A:A,A127,G:G)</f>
        <v>49.309402777777784</v>
      </c>
      <c r="J127" s="2">
        <f t="shared" si="16"/>
        <v>6.9298972222222162</v>
      </c>
      <c r="K127" s="2">
        <f t="shared" si="17"/>
        <v>96.929897222222223</v>
      </c>
      <c r="L127" s="2">
        <f t="shared" si="18"/>
        <v>335.55766966309579</v>
      </c>
      <c r="M127" s="2">
        <f>SUMIF(A:A,A127,L:L)</f>
        <v>3528.6385974399241</v>
      </c>
      <c r="N127" s="3">
        <f t="shared" si="19"/>
        <v>9.5095505078515982E-2</v>
      </c>
      <c r="O127" s="8">
        <f t="shared" si="20"/>
        <v>10.515744137163434</v>
      </c>
      <c r="P127" s="3">
        <f t="shared" si="21"/>
        <v>9.5095505078515982E-2</v>
      </c>
      <c r="Q127" s="3">
        <f>IF(ISNUMBER(P127),SUMIF(A:A,A127,P:P),"")</f>
        <v>0.9475590236418765</v>
      </c>
      <c r="R127" s="3">
        <f t="shared" si="22"/>
        <v>0.10035839742523173</v>
      </c>
      <c r="S127" s="9">
        <f t="shared" si="23"/>
        <v>9.9642882474783701</v>
      </c>
    </row>
    <row r="128" spans="1:19" x14ac:dyDescent="0.25">
      <c r="A128" s="5">
        <v>14</v>
      </c>
      <c r="B128" s="6">
        <v>0.6875</v>
      </c>
      <c r="C128" s="5" t="s">
        <v>54</v>
      </c>
      <c r="D128" s="5">
        <v>8</v>
      </c>
      <c r="E128" s="5">
        <v>6</v>
      </c>
      <c r="F128" s="5" t="s">
        <v>152</v>
      </c>
      <c r="G128" s="2">
        <v>55.4891000000001</v>
      </c>
      <c r="H128" s="7">
        <f>1+COUNTIFS(A:A,A128,O:O,"&lt;"&amp;O128)</f>
        <v>6</v>
      </c>
      <c r="I128" s="2">
        <f>AVERAGEIF(A:A,A128,G:G)</f>
        <v>49.309402777777784</v>
      </c>
      <c r="J128" s="2">
        <f t="shared" si="16"/>
        <v>6.1796972222223161</v>
      </c>
      <c r="K128" s="2">
        <f t="shared" si="17"/>
        <v>96.179697222222316</v>
      </c>
      <c r="L128" s="2">
        <f t="shared" si="18"/>
        <v>320.788437723355</v>
      </c>
      <c r="M128" s="2">
        <f>SUMIF(A:A,A128,L:L)</f>
        <v>3528.6385974399241</v>
      </c>
      <c r="N128" s="3">
        <f t="shared" si="19"/>
        <v>9.0909972462493452E-2</v>
      </c>
      <c r="O128" s="8">
        <f t="shared" si="20"/>
        <v>10.99989333307265</v>
      </c>
      <c r="P128" s="3">
        <f t="shared" si="21"/>
        <v>9.0909972462493452E-2</v>
      </c>
      <c r="Q128" s="3">
        <f>IF(ISNUMBER(P128),SUMIF(A:A,A128,P:P),"")</f>
        <v>0.9475590236418765</v>
      </c>
      <c r="R128" s="3">
        <f t="shared" si="22"/>
        <v>9.5941223917732715E-2</v>
      </c>
      <c r="S128" s="9">
        <f t="shared" si="23"/>
        <v>10.423048186851107</v>
      </c>
    </row>
    <row r="129" spans="1:19" x14ac:dyDescent="0.25">
      <c r="A129" s="5">
        <v>14</v>
      </c>
      <c r="B129" s="6">
        <v>0.6875</v>
      </c>
      <c r="C129" s="5" t="s">
        <v>54</v>
      </c>
      <c r="D129" s="5">
        <v>8</v>
      </c>
      <c r="E129" s="5">
        <v>4</v>
      </c>
      <c r="F129" s="5" t="s">
        <v>150</v>
      </c>
      <c r="G129" s="2">
        <v>54.211699999999993</v>
      </c>
      <c r="H129" s="7">
        <f>1+COUNTIFS(A:A,A129,O:O,"&lt;"&amp;O129)</f>
        <v>7</v>
      </c>
      <c r="I129" s="2">
        <f>AVERAGEIF(A:A,A129,G:G)</f>
        <v>49.309402777777784</v>
      </c>
      <c r="J129" s="2">
        <f t="shared" si="16"/>
        <v>4.9022972222222094</v>
      </c>
      <c r="K129" s="2">
        <f t="shared" si="17"/>
        <v>94.902297222222217</v>
      </c>
      <c r="L129" s="2">
        <f t="shared" si="18"/>
        <v>297.12051572022932</v>
      </c>
      <c r="M129" s="2">
        <f>SUMIF(A:A,A129,L:L)</f>
        <v>3528.6385974399241</v>
      </c>
      <c r="N129" s="3">
        <f t="shared" si="19"/>
        <v>8.4202591882261438E-2</v>
      </c>
      <c r="O129" s="8">
        <f t="shared" si="20"/>
        <v>11.876118984535264</v>
      </c>
      <c r="P129" s="3">
        <f t="shared" si="21"/>
        <v>8.4202591882261438E-2</v>
      </c>
      <c r="Q129" s="3">
        <f>IF(ISNUMBER(P129),SUMIF(A:A,A129,P:P),"")</f>
        <v>0.9475590236418765</v>
      </c>
      <c r="R129" s="3">
        <f t="shared" si="22"/>
        <v>8.8862635235781626E-2</v>
      </c>
      <c r="S129" s="9">
        <f t="shared" si="23"/>
        <v>11.253323709640988</v>
      </c>
    </row>
    <row r="130" spans="1:19" x14ac:dyDescent="0.25">
      <c r="A130" s="5">
        <v>14</v>
      </c>
      <c r="B130" s="6">
        <v>0.6875</v>
      </c>
      <c r="C130" s="5" t="s">
        <v>54</v>
      </c>
      <c r="D130" s="5">
        <v>8</v>
      </c>
      <c r="E130" s="5">
        <v>10</v>
      </c>
      <c r="F130" s="5" t="s">
        <v>155</v>
      </c>
      <c r="G130" s="2">
        <v>48.945933333333301</v>
      </c>
      <c r="H130" s="7">
        <f>1+COUNTIFS(A:A,A130,O:O,"&lt;"&amp;O130)</f>
        <v>8</v>
      </c>
      <c r="I130" s="2">
        <f>AVERAGEIF(A:A,A130,G:G)</f>
        <v>49.309402777777784</v>
      </c>
      <c r="J130" s="2">
        <f t="shared" si="16"/>
        <v>-0.36346944444448326</v>
      </c>
      <c r="K130" s="2">
        <f t="shared" si="17"/>
        <v>89.63653055555551</v>
      </c>
      <c r="L130" s="2">
        <f t="shared" si="18"/>
        <v>216.63021754041677</v>
      </c>
      <c r="M130" s="2">
        <f>SUMIF(A:A,A130,L:L)</f>
        <v>3528.6385974399241</v>
      </c>
      <c r="N130" s="3">
        <f t="shared" si="19"/>
        <v>6.1392010419424922E-2</v>
      </c>
      <c r="O130" s="8">
        <f t="shared" si="20"/>
        <v>16.28876450157091</v>
      </c>
      <c r="P130" s="3">
        <f t="shared" si="21"/>
        <v>6.1392010419424922E-2</v>
      </c>
      <c r="Q130" s="3">
        <f>IF(ISNUMBER(P130),SUMIF(A:A,A130,P:P),"")</f>
        <v>0.9475590236418765</v>
      </c>
      <c r="R130" s="3">
        <f t="shared" si="22"/>
        <v>6.4789642531680028E-2</v>
      </c>
      <c r="S130" s="9">
        <f t="shared" si="23"/>
        <v>15.434565787440986</v>
      </c>
    </row>
    <row r="131" spans="1:19" x14ac:dyDescent="0.25">
      <c r="A131" s="5">
        <v>14</v>
      </c>
      <c r="B131" s="6">
        <v>0.6875</v>
      </c>
      <c r="C131" s="5" t="s">
        <v>54</v>
      </c>
      <c r="D131" s="5">
        <v>8</v>
      </c>
      <c r="E131" s="5">
        <v>5</v>
      </c>
      <c r="F131" s="5" t="s">
        <v>151</v>
      </c>
      <c r="G131" s="2">
        <v>46.1330666666667</v>
      </c>
      <c r="H131" s="7">
        <f>1+COUNTIFS(A:A,A131,O:O,"&lt;"&amp;O131)</f>
        <v>9</v>
      </c>
      <c r="I131" s="2">
        <f>AVERAGEIF(A:A,A131,G:G)</f>
        <v>49.309402777777784</v>
      </c>
      <c r="J131" s="2">
        <f t="shared" si="16"/>
        <v>-3.1763361111110839</v>
      </c>
      <c r="K131" s="2">
        <f t="shared" si="17"/>
        <v>86.823663888888916</v>
      </c>
      <c r="L131" s="2">
        <f t="shared" si="18"/>
        <v>182.98786393245362</v>
      </c>
      <c r="M131" s="2">
        <f>SUMIF(A:A,A131,L:L)</f>
        <v>3528.6385974399241</v>
      </c>
      <c r="N131" s="3">
        <f t="shared" si="19"/>
        <v>5.1857921654321258E-2</v>
      </c>
      <c r="O131" s="8">
        <f t="shared" si="20"/>
        <v>19.283456955060426</v>
      </c>
      <c r="P131" s="3">
        <f t="shared" si="21"/>
        <v>5.1857921654321258E-2</v>
      </c>
      <c r="Q131" s="3">
        <f>IF(ISNUMBER(P131),SUMIF(A:A,A131,P:P),"")</f>
        <v>0.9475590236418765</v>
      </c>
      <c r="R131" s="3">
        <f t="shared" si="22"/>
        <v>5.4727906505506102E-2</v>
      </c>
      <c r="S131" s="9">
        <f t="shared" si="23"/>
        <v>18.27221364477721</v>
      </c>
    </row>
    <row r="132" spans="1:19" x14ac:dyDescent="0.25">
      <c r="A132" s="5">
        <v>14</v>
      </c>
      <c r="B132" s="6">
        <v>0.6875</v>
      </c>
      <c r="C132" s="5" t="s">
        <v>54</v>
      </c>
      <c r="D132" s="5">
        <v>8</v>
      </c>
      <c r="E132" s="5">
        <v>13</v>
      </c>
      <c r="F132" s="5" t="s">
        <v>156</v>
      </c>
      <c r="G132" s="2">
        <v>31.714233333333304</v>
      </c>
      <c r="H132" s="7">
        <f>1+COUNTIFS(A:A,A132,O:O,"&lt;"&amp;O132)</f>
        <v>10</v>
      </c>
      <c r="I132" s="2">
        <f>AVERAGEIF(A:A,A132,G:G)</f>
        <v>49.309402777777784</v>
      </c>
      <c r="J132" s="2">
        <f t="shared" si="16"/>
        <v>-17.59516944444448</v>
      </c>
      <c r="K132" s="2">
        <f t="shared" si="17"/>
        <v>72.40483055555552</v>
      </c>
      <c r="L132" s="2">
        <f t="shared" si="18"/>
        <v>77.037308719589305</v>
      </c>
      <c r="M132" s="2">
        <f>SUMIF(A:A,A132,L:L)</f>
        <v>3528.6385974399241</v>
      </c>
      <c r="N132" s="3">
        <f t="shared" si="19"/>
        <v>2.1832020081478713E-2</v>
      </c>
      <c r="O132" s="8">
        <f t="shared" si="20"/>
        <v>45.804281796550484</v>
      </c>
      <c r="P132" s="3" t="str">
        <f t="shared" si="21"/>
        <v/>
      </c>
      <c r="Q132" s="3" t="str">
        <f>IF(ISNUMBER(P132),SUMIF(A:A,A132,P:P),"")</f>
        <v/>
      </c>
      <c r="R132" s="3" t="str">
        <f t="shared" si="22"/>
        <v/>
      </c>
      <c r="S132" s="9" t="str">
        <f t="shared" si="23"/>
        <v/>
      </c>
    </row>
    <row r="133" spans="1:19" x14ac:dyDescent="0.25">
      <c r="A133" s="5">
        <v>14</v>
      </c>
      <c r="B133" s="6">
        <v>0.6875</v>
      </c>
      <c r="C133" s="5" t="s">
        <v>54</v>
      </c>
      <c r="D133" s="5">
        <v>8</v>
      </c>
      <c r="E133" s="5">
        <v>14</v>
      </c>
      <c r="F133" s="5" t="s">
        <v>157</v>
      </c>
      <c r="G133" s="2">
        <v>30.690766666666601</v>
      </c>
      <c r="H133" s="7">
        <f>1+COUNTIFS(A:A,A133,O:O,"&lt;"&amp;O133)</f>
        <v>11</v>
      </c>
      <c r="I133" s="2">
        <f>AVERAGEIF(A:A,A133,G:G)</f>
        <v>49.309402777777784</v>
      </c>
      <c r="J133" s="2">
        <f t="shared" si="16"/>
        <v>-18.618636111111183</v>
      </c>
      <c r="K133" s="2">
        <f t="shared" si="17"/>
        <v>71.381363888888814</v>
      </c>
      <c r="L133" s="2">
        <f t="shared" si="18"/>
        <v>72.448925180825569</v>
      </c>
      <c r="M133" s="2">
        <f>SUMIF(A:A,A133,L:L)</f>
        <v>3528.6385974399241</v>
      </c>
      <c r="N133" s="3">
        <f t="shared" si="19"/>
        <v>2.0531693223949956E-2</v>
      </c>
      <c r="O133" s="8">
        <f t="shared" si="20"/>
        <v>48.705189050531537</v>
      </c>
      <c r="P133" s="3" t="str">
        <f t="shared" si="21"/>
        <v/>
      </c>
      <c r="Q133" s="3" t="str">
        <f>IF(ISNUMBER(P133),SUMIF(A:A,A133,P:P),"")</f>
        <v/>
      </c>
      <c r="R133" s="3" t="str">
        <f t="shared" si="22"/>
        <v/>
      </c>
      <c r="S133" s="9" t="str">
        <f t="shared" si="23"/>
        <v/>
      </c>
    </row>
    <row r="134" spans="1:19" x14ac:dyDescent="0.25">
      <c r="A134" s="5">
        <v>14</v>
      </c>
      <c r="B134" s="6">
        <v>0.6875</v>
      </c>
      <c r="C134" s="5" t="s">
        <v>54</v>
      </c>
      <c r="D134" s="5">
        <v>8</v>
      </c>
      <c r="E134" s="5">
        <v>15</v>
      </c>
      <c r="F134" s="5" t="s">
        <v>20</v>
      </c>
      <c r="G134" s="2">
        <v>18.8293</v>
      </c>
      <c r="H134" s="7">
        <f>1+COUNTIFS(A:A,A134,O:O,"&lt;"&amp;O134)</f>
        <v>12</v>
      </c>
      <c r="I134" s="2">
        <f>AVERAGEIF(A:A,A134,G:G)</f>
        <v>49.309402777777784</v>
      </c>
      <c r="J134" s="2">
        <f t="shared" si="16"/>
        <v>-30.480102777777784</v>
      </c>
      <c r="K134" s="2">
        <f t="shared" si="17"/>
        <v>59.519897222222212</v>
      </c>
      <c r="L134" s="2">
        <f t="shared" si="18"/>
        <v>35.559019364293789</v>
      </c>
      <c r="M134" s="2">
        <f>SUMIF(A:A,A134,L:L)</f>
        <v>3528.6385974399241</v>
      </c>
      <c r="N134" s="3">
        <f t="shared" si="19"/>
        <v>1.0077263052694699E-2</v>
      </c>
      <c r="O134" s="8">
        <f t="shared" si="20"/>
        <v>99.233293283199174</v>
      </c>
      <c r="P134" s="3" t="str">
        <f t="shared" si="21"/>
        <v/>
      </c>
      <c r="Q134" s="3" t="str">
        <f>IF(ISNUMBER(P134),SUMIF(A:A,A134,P:P),"")</f>
        <v/>
      </c>
      <c r="R134" s="3" t="str">
        <f t="shared" si="22"/>
        <v/>
      </c>
      <c r="S134" s="9" t="str">
        <f t="shared" si="23"/>
        <v/>
      </c>
    </row>
    <row r="135" spans="1:19" x14ac:dyDescent="0.25">
      <c r="A135" s="5">
        <v>15</v>
      </c>
      <c r="B135" s="6">
        <v>0.69444444444444453</v>
      </c>
      <c r="C135" s="5" t="s">
        <v>22</v>
      </c>
      <c r="D135" s="5">
        <v>6</v>
      </c>
      <c r="E135" s="5">
        <v>2</v>
      </c>
      <c r="F135" s="5" t="s">
        <v>159</v>
      </c>
      <c r="G135" s="2">
        <v>66.990000000000009</v>
      </c>
      <c r="H135" s="7">
        <f>1+COUNTIFS(A:A,A135,O:O,"&lt;"&amp;O135)</f>
        <v>1</v>
      </c>
      <c r="I135" s="2">
        <f>AVERAGEIF(A:A,A135,G:G)</f>
        <v>49.881715151515138</v>
      </c>
      <c r="J135" s="2">
        <f t="shared" si="16"/>
        <v>17.108284848484871</v>
      </c>
      <c r="K135" s="2">
        <f t="shared" si="17"/>
        <v>107.10828484848487</v>
      </c>
      <c r="L135" s="2">
        <f t="shared" si="18"/>
        <v>618.00533549599788</v>
      </c>
      <c r="M135" s="2">
        <f>SUMIF(A:A,A135,L:L)</f>
        <v>3117.8378703093927</v>
      </c>
      <c r="N135" s="3">
        <f t="shared" si="19"/>
        <v>0.19821599493070219</v>
      </c>
      <c r="O135" s="8">
        <f t="shared" si="20"/>
        <v>5.0450015416243659</v>
      </c>
      <c r="P135" s="3">
        <f t="shared" si="21"/>
        <v>0.19821599493070219</v>
      </c>
      <c r="Q135" s="3">
        <f>IF(ISNUMBER(P135),SUMIF(A:A,A135,P:P),"")</f>
        <v>0.86779302669724812</v>
      </c>
      <c r="R135" s="3">
        <f t="shared" si="22"/>
        <v>0.2284139061189471</v>
      </c>
      <c r="S135" s="9">
        <f t="shared" si="23"/>
        <v>4.3780171574984914</v>
      </c>
    </row>
    <row r="136" spans="1:19" x14ac:dyDescent="0.25">
      <c r="A136" s="5">
        <v>15</v>
      </c>
      <c r="B136" s="6">
        <v>0.69444444444444453</v>
      </c>
      <c r="C136" s="5" t="s">
        <v>22</v>
      </c>
      <c r="D136" s="5">
        <v>6</v>
      </c>
      <c r="E136" s="5">
        <v>1</v>
      </c>
      <c r="F136" s="5" t="s">
        <v>158</v>
      </c>
      <c r="G136" s="2">
        <v>63.488500000000002</v>
      </c>
      <c r="H136" s="7">
        <f>1+COUNTIFS(A:A,A136,O:O,"&lt;"&amp;O136)</f>
        <v>2</v>
      </c>
      <c r="I136" s="2">
        <f>AVERAGEIF(A:A,A136,G:G)</f>
        <v>49.881715151515138</v>
      </c>
      <c r="J136" s="2">
        <f t="shared" si="16"/>
        <v>13.606784848484864</v>
      </c>
      <c r="K136" s="2">
        <f t="shared" si="17"/>
        <v>103.60678484848486</v>
      </c>
      <c r="L136" s="2">
        <f t="shared" si="18"/>
        <v>500.90030582234482</v>
      </c>
      <c r="M136" s="2">
        <f>SUMIF(A:A,A136,L:L)</f>
        <v>3117.8378703093927</v>
      </c>
      <c r="N136" s="3">
        <f t="shared" si="19"/>
        <v>0.16065630307217962</v>
      </c>
      <c r="O136" s="8">
        <f t="shared" si="20"/>
        <v>6.2244678912518001</v>
      </c>
      <c r="P136" s="3">
        <f t="shared" si="21"/>
        <v>0.16065630307217962</v>
      </c>
      <c r="Q136" s="3">
        <f>IF(ISNUMBER(P136),SUMIF(A:A,A136,P:P),"")</f>
        <v>0.86779302669724812</v>
      </c>
      <c r="R136" s="3">
        <f t="shared" si="22"/>
        <v>0.18513205122611417</v>
      </c>
      <c r="S136" s="9">
        <f t="shared" si="23"/>
        <v>5.4015498309292376</v>
      </c>
    </row>
    <row r="137" spans="1:19" x14ac:dyDescent="0.25">
      <c r="A137" s="5">
        <v>15</v>
      </c>
      <c r="B137" s="6">
        <v>0.69444444444444453</v>
      </c>
      <c r="C137" s="5" t="s">
        <v>22</v>
      </c>
      <c r="D137" s="5">
        <v>6</v>
      </c>
      <c r="E137" s="5">
        <v>5</v>
      </c>
      <c r="F137" s="5" t="s">
        <v>162</v>
      </c>
      <c r="G137" s="2">
        <v>62.217033333333305</v>
      </c>
      <c r="H137" s="7">
        <f>1+COUNTIFS(A:A,A137,O:O,"&lt;"&amp;O137)</f>
        <v>3</v>
      </c>
      <c r="I137" s="2">
        <f>AVERAGEIF(A:A,A137,G:G)</f>
        <v>49.881715151515138</v>
      </c>
      <c r="J137" s="2">
        <f t="shared" si="16"/>
        <v>12.335318181818167</v>
      </c>
      <c r="K137" s="2">
        <f t="shared" si="17"/>
        <v>102.33531818181817</v>
      </c>
      <c r="L137" s="2">
        <f t="shared" si="18"/>
        <v>464.10883871178021</v>
      </c>
      <c r="M137" s="2">
        <f>SUMIF(A:A,A137,L:L)</f>
        <v>3117.8378703093927</v>
      </c>
      <c r="N137" s="3">
        <f t="shared" si="19"/>
        <v>0.14885598867452504</v>
      </c>
      <c r="O137" s="8">
        <f t="shared" si="20"/>
        <v>6.717902376010608</v>
      </c>
      <c r="P137" s="3">
        <f t="shared" si="21"/>
        <v>0.14885598867452504</v>
      </c>
      <c r="Q137" s="3">
        <f>IF(ISNUMBER(P137),SUMIF(A:A,A137,P:P),"")</f>
        <v>0.86779302669724812</v>
      </c>
      <c r="R137" s="3">
        <f t="shared" si="22"/>
        <v>0.1715339765301632</v>
      </c>
      <c r="S137" s="9">
        <f t="shared" si="23"/>
        <v>5.8297488359348808</v>
      </c>
    </row>
    <row r="138" spans="1:19" x14ac:dyDescent="0.25">
      <c r="A138" s="5">
        <v>15</v>
      </c>
      <c r="B138" s="6">
        <v>0.69444444444444453</v>
      </c>
      <c r="C138" s="5" t="s">
        <v>22</v>
      </c>
      <c r="D138" s="5">
        <v>6</v>
      </c>
      <c r="E138" s="5">
        <v>4</v>
      </c>
      <c r="F138" s="5" t="s">
        <v>161</v>
      </c>
      <c r="G138" s="2">
        <v>61.983499999999999</v>
      </c>
      <c r="H138" s="7">
        <f>1+COUNTIFS(A:A,A138,O:O,"&lt;"&amp;O138)</f>
        <v>4</v>
      </c>
      <c r="I138" s="2">
        <f>AVERAGEIF(A:A,A138,G:G)</f>
        <v>49.881715151515138</v>
      </c>
      <c r="J138" s="2">
        <f t="shared" si="16"/>
        <v>12.101784848484861</v>
      </c>
      <c r="K138" s="2">
        <f t="shared" si="17"/>
        <v>102.10178484848487</v>
      </c>
      <c r="L138" s="2">
        <f t="shared" si="18"/>
        <v>457.6510942782939</v>
      </c>
      <c r="M138" s="2">
        <f>SUMIF(A:A,A138,L:L)</f>
        <v>3117.8378703093927</v>
      </c>
      <c r="N138" s="3">
        <f t="shared" si="19"/>
        <v>0.1467847634530399</v>
      </c>
      <c r="O138" s="8">
        <f t="shared" si="20"/>
        <v>6.8126961986754502</v>
      </c>
      <c r="P138" s="3">
        <f t="shared" si="21"/>
        <v>0.1467847634530399</v>
      </c>
      <c r="Q138" s="3">
        <f>IF(ISNUMBER(P138),SUMIF(A:A,A138,P:P),"")</f>
        <v>0.86779302669724812</v>
      </c>
      <c r="R138" s="3">
        <f t="shared" si="22"/>
        <v>0.16914720323542023</v>
      </c>
      <c r="S138" s="9">
        <f t="shared" si="23"/>
        <v>5.9120102542174058</v>
      </c>
    </row>
    <row r="139" spans="1:19" x14ac:dyDescent="0.25">
      <c r="A139" s="5">
        <v>15</v>
      </c>
      <c r="B139" s="6">
        <v>0.69444444444444453</v>
      </c>
      <c r="C139" s="5" t="s">
        <v>22</v>
      </c>
      <c r="D139" s="5">
        <v>6</v>
      </c>
      <c r="E139" s="5">
        <v>6</v>
      </c>
      <c r="F139" s="5" t="s">
        <v>163</v>
      </c>
      <c r="G139" s="2">
        <v>56.548466666666599</v>
      </c>
      <c r="H139" s="7">
        <f>1+COUNTIFS(A:A,A139,O:O,"&lt;"&amp;O139)</f>
        <v>5</v>
      </c>
      <c r="I139" s="2">
        <f>AVERAGEIF(A:A,A139,G:G)</f>
        <v>49.881715151515138</v>
      </c>
      <c r="J139" s="2">
        <f t="shared" si="16"/>
        <v>6.6667515151514607</v>
      </c>
      <c r="K139" s="2">
        <f t="shared" si="17"/>
        <v>96.666751515151461</v>
      </c>
      <c r="L139" s="2">
        <f t="shared" si="18"/>
        <v>330.30124143895989</v>
      </c>
      <c r="M139" s="2">
        <f>SUMIF(A:A,A139,L:L)</f>
        <v>3117.8378703093927</v>
      </c>
      <c r="N139" s="3">
        <f t="shared" si="19"/>
        <v>0.10593919734709717</v>
      </c>
      <c r="O139" s="8">
        <f t="shared" si="20"/>
        <v>9.4393767844362557</v>
      </c>
      <c r="P139" s="3">
        <f t="shared" si="21"/>
        <v>0.10593919734709717</v>
      </c>
      <c r="Q139" s="3">
        <f>IF(ISNUMBER(P139),SUMIF(A:A,A139,P:P),"")</f>
        <v>0.86779302669724812</v>
      </c>
      <c r="R139" s="3">
        <f t="shared" si="22"/>
        <v>0.12207887605445898</v>
      </c>
      <c r="S139" s="9">
        <f t="shared" si="23"/>
        <v>8.1914253499016763</v>
      </c>
    </row>
    <row r="140" spans="1:19" x14ac:dyDescent="0.25">
      <c r="A140" s="5">
        <v>15</v>
      </c>
      <c r="B140" s="6">
        <v>0.69444444444444453</v>
      </c>
      <c r="C140" s="5" t="s">
        <v>22</v>
      </c>
      <c r="D140" s="5">
        <v>6</v>
      </c>
      <c r="E140" s="5">
        <v>3</v>
      </c>
      <c r="F140" s="5" t="s">
        <v>160</v>
      </c>
      <c r="G140" s="2">
        <v>45.249400000000001</v>
      </c>
      <c r="H140" s="7">
        <f>1+COUNTIFS(A:A,A140,O:O,"&lt;"&amp;O140)</f>
        <v>6</v>
      </c>
      <c r="I140" s="2">
        <f>AVERAGEIF(A:A,A140,G:G)</f>
        <v>49.881715151515138</v>
      </c>
      <c r="J140" s="2">
        <f t="shared" si="16"/>
        <v>-4.6323151515151366</v>
      </c>
      <c r="K140" s="2">
        <f t="shared" si="17"/>
        <v>85.367684848484856</v>
      </c>
      <c r="L140" s="2">
        <f t="shared" si="18"/>
        <v>167.68061870285052</v>
      </c>
      <c r="M140" s="2">
        <f>SUMIF(A:A,A140,L:L)</f>
        <v>3117.8378703093927</v>
      </c>
      <c r="N140" s="3">
        <f t="shared" si="19"/>
        <v>5.3781057796379601E-2</v>
      </c>
      <c r="O140" s="8">
        <f t="shared" si="20"/>
        <v>18.593907241209326</v>
      </c>
      <c r="P140" s="3">
        <f t="shared" si="21"/>
        <v>5.3781057796379601E-2</v>
      </c>
      <c r="Q140" s="3">
        <f>IF(ISNUMBER(P140),SUMIF(A:A,A140,P:P),"")</f>
        <v>0.86779302669724812</v>
      </c>
      <c r="R140" s="3">
        <f t="shared" si="22"/>
        <v>6.197452173713134E-2</v>
      </c>
      <c r="S140" s="9">
        <f t="shared" si="23"/>
        <v>16.135663042976923</v>
      </c>
    </row>
    <row r="141" spans="1:19" x14ac:dyDescent="0.25">
      <c r="A141" s="5">
        <v>15</v>
      </c>
      <c r="B141" s="6">
        <v>0.69444444444444453</v>
      </c>
      <c r="C141" s="5" t="s">
        <v>22</v>
      </c>
      <c r="D141" s="5">
        <v>6</v>
      </c>
      <c r="E141" s="5">
        <v>7</v>
      </c>
      <c r="F141" s="5" t="s">
        <v>164</v>
      </c>
      <c r="G141" s="2">
        <v>45.180666666666703</v>
      </c>
      <c r="H141" s="7">
        <f>1+COUNTIFS(A:A,A141,O:O,"&lt;"&amp;O141)</f>
        <v>7</v>
      </c>
      <c r="I141" s="2">
        <f>AVERAGEIF(A:A,A141,G:G)</f>
        <v>49.881715151515138</v>
      </c>
      <c r="J141" s="2">
        <f t="shared" si="16"/>
        <v>-4.7010484848484353</v>
      </c>
      <c r="K141" s="2">
        <f t="shared" si="17"/>
        <v>85.298951515151572</v>
      </c>
      <c r="L141" s="2">
        <f t="shared" si="18"/>
        <v>166.99052777686254</v>
      </c>
      <c r="M141" s="2">
        <f>SUMIF(A:A,A141,L:L)</f>
        <v>3117.8378703093927</v>
      </c>
      <c r="N141" s="3">
        <f t="shared" si="19"/>
        <v>5.355972142332454E-2</v>
      </c>
      <c r="O141" s="8">
        <f t="shared" si="20"/>
        <v>18.670746849040061</v>
      </c>
      <c r="P141" s="3">
        <f t="shared" si="21"/>
        <v>5.355972142332454E-2</v>
      </c>
      <c r="Q141" s="3">
        <f>IF(ISNUMBER(P141),SUMIF(A:A,A141,P:P),"")</f>
        <v>0.86779302669724812</v>
      </c>
      <c r="R141" s="3">
        <f t="shared" si="22"/>
        <v>6.171946509776486E-2</v>
      </c>
      <c r="S141" s="9">
        <f t="shared" si="23"/>
        <v>16.202343918826582</v>
      </c>
    </row>
    <row r="142" spans="1:19" x14ac:dyDescent="0.25">
      <c r="A142" s="5">
        <v>15</v>
      </c>
      <c r="B142" s="6">
        <v>0.69444444444444453</v>
      </c>
      <c r="C142" s="5" t="s">
        <v>22</v>
      </c>
      <c r="D142" s="5">
        <v>6</v>
      </c>
      <c r="E142" s="5">
        <v>8</v>
      </c>
      <c r="F142" s="5" t="s">
        <v>165</v>
      </c>
      <c r="G142" s="2">
        <v>41.751366666666698</v>
      </c>
      <c r="H142" s="7">
        <f>1+COUNTIFS(A:A,A142,O:O,"&lt;"&amp;O142)</f>
        <v>8</v>
      </c>
      <c r="I142" s="2">
        <f>AVERAGEIF(A:A,A142,G:G)</f>
        <v>49.881715151515138</v>
      </c>
      <c r="J142" s="2">
        <f t="shared" si="16"/>
        <v>-8.1303484848484402</v>
      </c>
      <c r="K142" s="2">
        <f t="shared" si="17"/>
        <v>81.86965151515156</v>
      </c>
      <c r="L142" s="2">
        <f t="shared" si="18"/>
        <v>135.9353072949813</v>
      </c>
      <c r="M142" s="2">
        <f>SUMIF(A:A,A142,L:L)</f>
        <v>3117.8378703093927</v>
      </c>
      <c r="N142" s="3">
        <f t="shared" si="19"/>
        <v>4.3599222586096824E-2</v>
      </c>
      <c r="O142" s="8">
        <f t="shared" si="20"/>
        <v>22.93618878238636</v>
      </c>
      <c r="P142" s="3" t="str">
        <f t="shared" si="21"/>
        <v/>
      </c>
      <c r="Q142" s="3" t="str">
        <f>IF(ISNUMBER(P142),SUMIF(A:A,A142,P:P),"")</f>
        <v/>
      </c>
      <c r="R142" s="3" t="str">
        <f t="shared" si="22"/>
        <v/>
      </c>
      <c r="S142" s="9" t="str">
        <f t="shared" si="23"/>
        <v/>
      </c>
    </row>
    <row r="143" spans="1:19" x14ac:dyDescent="0.25">
      <c r="A143" s="5">
        <v>15</v>
      </c>
      <c r="B143" s="6">
        <v>0.69444444444444453</v>
      </c>
      <c r="C143" s="5" t="s">
        <v>22</v>
      </c>
      <c r="D143" s="5">
        <v>6</v>
      </c>
      <c r="E143" s="5">
        <v>10</v>
      </c>
      <c r="F143" s="5" t="s">
        <v>167</v>
      </c>
      <c r="G143" s="2">
        <v>38.046466666666703</v>
      </c>
      <c r="H143" s="7">
        <f>1+COUNTIFS(A:A,A143,O:O,"&lt;"&amp;O143)</f>
        <v>9</v>
      </c>
      <c r="I143" s="2">
        <f>AVERAGEIF(A:A,A143,G:G)</f>
        <v>49.881715151515138</v>
      </c>
      <c r="J143" s="2">
        <f t="shared" si="16"/>
        <v>-11.835248484848435</v>
      </c>
      <c r="K143" s="2">
        <f t="shared" si="17"/>
        <v>78.164751515151565</v>
      </c>
      <c r="L143" s="2">
        <f t="shared" si="18"/>
        <v>108.84067230610863</v>
      </c>
      <c r="M143" s="2">
        <f>SUMIF(A:A,A143,L:L)</f>
        <v>3117.8378703093927</v>
      </c>
      <c r="N143" s="3">
        <f t="shared" si="19"/>
        <v>3.4909022480796296E-2</v>
      </c>
      <c r="O143" s="8">
        <f t="shared" si="20"/>
        <v>28.645889484591187</v>
      </c>
      <c r="P143" s="3" t="str">
        <f t="shared" si="21"/>
        <v/>
      </c>
      <c r="Q143" s="3" t="str">
        <f>IF(ISNUMBER(P143),SUMIF(A:A,A143,P:P),"")</f>
        <v/>
      </c>
      <c r="R143" s="3" t="str">
        <f t="shared" si="22"/>
        <v/>
      </c>
      <c r="S143" s="9" t="str">
        <f t="shared" si="23"/>
        <v/>
      </c>
    </row>
    <row r="144" spans="1:19" x14ac:dyDescent="0.25">
      <c r="A144" s="5">
        <v>15</v>
      </c>
      <c r="B144" s="6">
        <v>0.69444444444444453</v>
      </c>
      <c r="C144" s="5" t="s">
        <v>22</v>
      </c>
      <c r="D144" s="5">
        <v>6</v>
      </c>
      <c r="E144" s="5">
        <v>11</v>
      </c>
      <c r="F144" s="5" t="s">
        <v>168</v>
      </c>
      <c r="G144" s="2">
        <v>34.909233333333297</v>
      </c>
      <c r="H144" s="7">
        <f>1+COUNTIFS(A:A,A144,O:O,"&lt;"&amp;O144)</f>
        <v>10</v>
      </c>
      <c r="I144" s="2">
        <f>AVERAGEIF(A:A,A144,G:G)</f>
        <v>49.881715151515138</v>
      </c>
      <c r="J144" s="2">
        <f t="shared" si="16"/>
        <v>-14.972481818181841</v>
      </c>
      <c r="K144" s="2">
        <f t="shared" si="17"/>
        <v>75.027518181818152</v>
      </c>
      <c r="L144" s="2">
        <f t="shared" si="18"/>
        <v>90.165880533135109</v>
      </c>
      <c r="M144" s="2">
        <f>SUMIF(A:A,A144,L:L)</f>
        <v>3117.8378703093927</v>
      </c>
      <c r="N144" s="3">
        <f t="shared" si="19"/>
        <v>2.8919361520292161E-2</v>
      </c>
      <c r="O144" s="8">
        <f t="shared" si="20"/>
        <v>34.578910025324006</v>
      </c>
      <c r="P144" s="3" t="str">
        <f t="shared" si="21"/>
        <v/>
      </c>
      <c r="Q144" s="3" t="str">
        <f>IF(ISNUMBER(P144),SUMIF(A:A,A144,P:P),"")</f>
        <v/>
      </c>
      <c r="R144" s="3" t="str">
        <f t="shared" si="22"/>
        <v/>
      </c>
      <c r="S144" s="9" t="str">
        <f t="shared" si="23"/>
        <v/>
      </c>
    </row>
    <row r="145" spans="1:19" x14ac:dyDescent="0.25">
      <c r="A145" s="5">
        <v>15</v>
      </c>
      <c r="B145" s="6">
        <v>0.69444444444444453</v>
      </c>
      <c r="C145" s="5" t="s">
        <v>22</v>
      </c>
      <c r="D145" s="5">
        <v>6</v>
      </c>
      <c r="E145" s="5">
        <v>9</v>
      </c>
      <c r="F145" s="5" t="s">
        <v>166</v>
      </c>
      <c r="G145" s="2">
        <v>32.334233333333302</v>
      </c>
      <c r="H145" s="7">
        <f>1+COUNTIFS(A:A,A145,O:O,"&lt;"&amp;O145)</f>
        <v>11</v>
      </c>
      <c r="I145" s="2">
        <f>AVERAGEIF(A:A,A145,G:G)</f>
        <v>49.881715151515138</v>
      </c>
      <c r="J145" s="2">
        <f t="shared" si="16"/>
        <v>-17.547481818181836</v>
      </c>
      <c r="K145" s="2">
        <f t="shared" si="17"/>
        <v>72.452518181818164</v>
      </c>
      <c r="L145" s="2">
        <f t="shared" si="18"/>
        <v>77.258047948078612</v>
      </c>
      <c r="M145" s="2">
        <f>SUMIF(A:A,A145,L:L)</f>
        <v>3117.8378703093927</v>
      </c>
      <c r="N145" s="3">
        <f t="shared" si="19"/>
        <v>2.4779366715566919E-2</v>
      </c>
      <c r="O145" s="8">
        <f t="shared" si="20"/>
        <v>40.356156453820063</v>
      </c>
      <c r="P145" s="3" t="str">
        <f t="shared" si="21"/>
        <v/>
      </c>
      <c r="Q145" s="3" t="str">
        <f>IF(ISNUMBER(P145),SUMIF(A:A,A145,P:P),"")</f>
        <v/>
      </c>
      <c r="R145" s="3" t="str">
        <f t="shared" si="22"/>
        <v/>
      </c>
      <c r="S145" s="9" t="str">
        <f t="shared" si="23"/>
        <v/>
      </c>
    </row>
    <row r="146" spans="1:19" x14ac:dyDescent="0.25">
      <c r="A146" s="5">
        <v>16</v>
      </c>
      <c r="B146" s="6">
        <v>0.70138888888888884</v>
      </c>
      <c r="C146" s="5" t="s">
        <v>169</v>
      </c>
      <c r="D146" s="5">
        <v>1</v>
      </c>
      <c r="E146" s="5">
        <v>4</v>
      </c>
      <c r="F146" s="5" t="s">
        <v>173</v>
      </c>
      <c r="G146" s="2">
        <v>69.669433333333401</v>
      </c>
      <c r="H146" s="7">
        <f>1+COUNTIFS(A:A,A146,O:O,"&lt;"&amp;O146)</f>
        <v>1</v>
      </c>
      <c r="I146" s="2">
        <f>AVERAGEIF(A:A,A146,G:G)</f>
        <v>49.516604761904773</v>
      </c>
      <c r="J146" s="2">
        <f t="shared" si="16"/>
        <v>20.152828571428628</v>
      </c>
      <c r="K146" s="2">
        <f t="shared" si="17"/>
        <v>110.15282857142863</v>
      </c>
      <c r="L146" s="2">
        <f t="shared" si="18"/>
        <v>741.86680152665019</v>
      </c>
      <c r="M146" s="2">
        <f>SUMIF(A:A,A146,L:L)</f>
        <v>1863.975799212398</v>
      </c>
      <c r="N146" s="3">
        <f t="shared" si="19"/>
        <v>0.39800237848587822</v>
      </c>
      <c r="O146" s="8">
        <f t="shared" si="20"/>
        <v>2.5125477988455831</v>
      </c>
      <c r="P146" s="3">
        <f t="shared" si="21"/>
        <v>0.39800237848587822</v>
      </c>
      <c r="Q146" s="3">
        <f>IF(ISNUMBER(P146),SUMIF(A:A,A146,P:P),"")</f>
        <v>1</v>
      </c>
      <c r="R146" s="3">
        <f t="shared" si="22"/>
        <v>0.39800237848587822</v>
      </c>
      <c r="S146" s="9">
        <f t="shared" si="23"/>
        <v>2.5125477988455831</v>
      </c>
    </row>
    <row r="147" spans="1:19" x14ac:dyDescent="0.25">
      <c r="A147" s="5">
        <v>16</v>
      </c>
      <c r="B147" s="6">
        <v>0.70138888888888884</v>
      </c>
      <c r="C147" s="5" t="s">
        <v>169</v>
      </c>
      <c r="D147" s="5">
        <v>1</v>
      </c>
      <c r="E147" s="5">
        <v>1</v>
      </c>
      <c r="F147" s="5" t="s">
        <v>170</v>
      </c>
      <c r="G147" s="2">
        <v>52.171766666666599</v>
      </c>
      <c r="H147" s="7">
        <f>1+COUNTIFS(A:A,A147,O:O,"&lt;"&amp;O147)</f>
        <v>2</v>
      </c>
      <c r="I147" s="2">
        <f>AVERAGEIF(A:A,A147,G:G)</f>
        <v>49.516604761904773</v>
      </c>
      <c r="J147" s="2">
        <f t="shared" si="16"/>
        <v>2.655161904761826</v>
      </c>
      <c r="K147" s="2">
        <f t="shared" si="17"/>
        <v>92.655161904761826</v>
      </c>
      <c r="L147" s="2">
        <f t="shared" si="18"/>
        <v>259.64354621860878</v>
      </c>
      <c r="M147" s="2">
        <f>SUMIF(A:A,A147,L:L)</f>
        <v>1863.975799212398</v>
      </c>
      <c r="N147" s="3">
        <f t="shared" si="19"/>
        <v>0.13929555648110786</v>
      </c>
      <c r="O147" s="8">
        <f t="shared" si="20"/>
        <v>7.1789798990151299</v>
      </c>
      <c r="P147" s="3">
        <f t="shared" si="21"/>
        <v>0.13929555648110786</v>
      </c>
      <c r="Q147" s="3">
        <f>IF(ISNUMBER(P147),SUMIF(A:A,A147,P:P),"")</f>
        <v>1</v>
      </c>
      <c r="R147" s="3">
        <f t="shared" si="22"/>
        <v>0.13929555648110786</v>
      </c>
      <c r="S147" s="9">
        <f t="shared" si="23"/>
        <v>7.1789798990151299</v>
      </c>
    </row>
    <row r="148" spans="1:19" x14ac:dyDescent="0.25">
      <c r="A148" s="5">
        <v>16</v>
      </c>
      <c r="B148" s="6">
        <v>0.70138888888888884</v>
      </c>
      <c r="C148" s="5" t="s">
        <v>169</v>
      </c>
      <c r="D148" s="5">
        <v>1</v>
      </c>
      <c r="E148" s="5">
        <v>6</v>
      </c>
      <c r="F148" s="5" t="s">
        <v>175</v>
      </c>
      <c r="G148" s="2">
        <v>49.709133333333298</v>
      </c>
      <c r="H148" s="7">
        <f>1+COUNTIFS(A:A,A148,O:O,"&lt;"&amp;O148)</f>
        <v>3</v>
      </c>
      <c r="I148" s="2">
        <f>AVERAGEIF(A:A,A148,G:G)</f>
        <v>49.516604761904773</v>
      </c>
      <c r="J148" s="2">
        <f t="shared" si="16"/>
        <v>0.1925285714285252</v>
      </c>
      <c r="K148" s="2">
        <f t="shared" si="17"/>
        <v>90.192528571428525</v>
      </c>
      <c r="L148" s="2">
        <f t="shared" si="18"/>
        <v>223.97886938119177</v>
      </c>
      <c r="M148" s="2">
        <f>SUMIF(A:A,A148,L:L)</f>
        <v>1863.975799212398</v>
      </c>
      <c r="N148" s="3">
        <f t="shared" si="19"/>
        <v>0.12016189774343182</v>
      </c>
      <c r="O148" s="8">
        <f t="shared" si="20"/>
        <v>8.3221055823800949</v>
      </c>
      <c r="P148" s="3">
        <f t="shared" si="21"/>
        <v>0.12016189774343182</v>
      </c>
      <c r="Q148" s="3">
        <f>IF(ISNUMBER(P148),SUMIF(A:A,A148,P:P),"")</f>
        <v>1</v>
      </c>
      <c r="R148" s="3">
        <f t="shared" si="22"/>
        <v>0.12016189774343182</v>
      </c>
      <c r="S148" s="9">
        <f t="shared" si="23"/>
        <v>8.3221055823800949</v>
      </c>
    </row>
    <row r="149" spans="1:19" x14ac:dyDescent="0.25">
      <c r="A149" s="5">
        <v>16</v>
      </c>
      <c r="B149" s="6">
        <v>0.70138888888888884</v>
      </c>
      <c r="C149" s="5" t="s">
        <v>169</v>
      </c>
      <c r="D149" s="5">
        <v>1</v>
      </c>
      <c r="E149" s="5">
        <v>5</v>
      </c>
      <c r="F149" s="5" t="s">
        <v>174</v>
      </c>
      <c r="G149" s="2">
        <v>46.901033333333295</v>
      </c>
      <c r="H149" s="7">
        <f>1+COUNTIFS(A:A,A149,O:O,"&lt;"&amp;O149)</f>
        <v>4</v>
      </c>
      <c r="I149" s="2">
        <f>AVERAGEIF(A:A,A149,G:G)</f>
        <v>49.516604761904773</v>
      </c>
      <c r="J149" s="2">
        <f t="shared" si="16"/>
        <v>-2.615571428571478</v>
      </c>
      <c r="K149" s="2">
        <f t="shared" si="17"/>
        <v>87.384428571428515</v>
      </c>
      <c r="L149" s="2">
        <f t="shared" si="18"/>
        <v>189.24939855842865</v>
      </c>
      <c r="M149" s="2">
        <f>SUMIF(A:A,A149,L:L)</f>
        <v>1863.975799212398</v>
      </c>
      <c r="N149" s="3">
        <f t="shared" si="19"/>
        <v>0.10152996548474173</v>
      </c>
      <c r="O149" s="8">
        <f t="shared" si="20"/>
        <v>9.8493089722391698</v>
      </c>
      <c r="P149" s="3">
        <f t="shared" si="21"/>
        <v>0.10152996548474173</v>
      </c>
      <c r="Q149" s="3">
        <f>IF(ISNUMBER(P149),SUMIF(A:A,A149,P:P),"")</f>
        <v>1</v>
      </c>
      <c r="R149" s="3">
        <f t="shared" si="22"/>
        <v>0.10152996548474173</v>
      </c>
      <c r="S149" s="9">
        <f t="shared" si="23"/>
        <v>9.8493089722391698</v>
      </c>
    </row>
    <row r="150" spans="1:19" x14ac:dyDescent="0.25">
      <c r="A150" s="5">
        <v>16</v>
      </c>
      <c r="B150" s="6">
        <v>0.70138888888888884</v>
      </c>
      <c r="C150" s="5" t="s">
        <v>169</v>
      </c>
      <c r="D150" s="5">
        <v>1</v>
      </c>
      <c r="E150" s="5">
        <v>3</v>
      </c>
      <c r="F150" s="5" t="s">
        <v>172</v>
      </c>
      <c r="G150" s="2">
        <v>46.870966666666703</v>
      </c>
      <c r="H150" s="7">
        <f>1+COUNTIFS(A:A,A150,O:O,"&lt;"&amp;O150)</f>
        <v>5</v>
      </c>
      <c r="I150" s="2">
        <f>AVERAGEIF(A:A,A150,G:G)</f>
        <v>49.516604761904773</v>
      </c>
      <c r="J150" s="2">
        <f t="shared" si="16"/>
        <v>-2.6456380952380698</v>
      </c>
      <c r="K150" s="2">
        <f t="shared" si="17"/>
        <v>87.35436190476193</v>
      </c>
      <c r="L150" s="2">
        <f t="shared" si="18"/>
        <v>188.90830040646944</v>
      </c>
      <c r="M150" s="2">
        <f>SUMIF(A:A,A150,L:L)</f>
        <v>1863.975799212398</v>
      </c>
      <c r="N150" s="3">
        <f t="shared" si="19"/>
        <v>0.10134697053807808</v>
      </c>
      <c r="O150" s="8">
        <f t="shared" si="20"/>
        <v>9.8670931621412414</v>
      </c>
      <c r="P150" s="3">
        <f t="shared" si="21"/>
        <v>0.10134697053807808</v>
      </c>
      <c r="Q150" s="3">
        <f>IF(ISNUMBER(P150),SUMIF(A:A,A150,P:P),"")</f>
        <v>1</v>
      </c>
      <c r="R150" s="3">
        <f t="shared" si="22"/>
        <v>0.10134697053807808</v>
      </c>
      <c r="S150" s="9">
        <f t="shared" si="23"/>
        <v>9.8670931621412414</v>
      </c>
    </row>
    <row r="151" spans="1:19" x14ac:dyDescent="0.25">
      <c r="A151" s="5">
        <v>16</v>
      </c>
      <c r="B151" s="6">
        <v>0.70138888888888884</v>
      </c>
      <c r="C151" s="5" t="s">
        <v>169</v>
      </c>
      <c r="D151" s="5">
        <v>1</v>
      </c>
      <c r="E151" s="5">
        <v>8</v>
      </c>
      <c r="F151" s="5" t="s">
        <v>176</v>
      </c>
      <c r="G151" s="2">
        <v>41.384133333333402</v>
      </c>
      <c r="H151" s="7">
        <f>1+COUNTIFS(A:A,A151,O:O,"&lt;"&amp;O151)</f>
        <v>6</v>
      </c>
      <c r="I151" s="2">
        <f>AVERAGEIF(A:A,A151,G:G)</f>
        <v>49.516604761904773</v>
      </c>
      <c r="J151" s="2">
        <f t="shared" si="16"/>
        <v>-8.1324714285713711</v>
      </c>
      <c r="K151" s="2">
        <f t="shared" si="17"/>
        <v>81.867528571428636</v>
      </c>
      <c r="L151" s="2">
        <f t="shared" si="18"/>
        <v>135.91799341725553</v>
      </c>
      <c r="M151" s="2">
        <f>SUMIF(A:A,A151,L:L)</f>
        <v>1863.975799212398</v>
      </c>
      <c r="N151" s="3">
        <f t="shared" si="19"/>
        <v>7.2918325159954417E-2</v>
      </c>
      <c r="O151" s="8">
        <f t="shared" si="20"/>
        <v>13.71397378925516</v>
      </c>
      <c r="P151" s="3">
        <f t="shared" si="21"/>
        <v>7.2918325159954417E-2</v>
      </c>
      <c r="Q151" s="3">
        <f>IF(ISNUMBER(P151),SUMIF(A:A,A151,P:P),"")</f>
        <v>1</v>
      </c>
      <c r="R151" s="3">
        <f t="shared" si="22"/>
        <v>7.2918325159954417E-2</v>
      </c>
      <c r="S151" s="9">
        <f t="shared" si="23"/>
        <v>13.71397378925516</v>
      </c>
    </row>
    <row r="152" spans="1:19" x14ac:dyDescent="0.25">
      <c r="A152" s="5">
        <v>16</v>
      </c>
      <c r="B152" s="6">
        <v>0.70138888888888884</v>
      </c>
      <c r="C152" s="5" t="s">
        <v>169</v>
      </c>
      <c r="D152" s="5">
        <v>1</v>
      </c>
      <c r="E152" s="5">
        <v>2</v>
      </c>
      <c r="F152" s="5" t="s">
        <v>171</v>
      </c>
      <c r="G152" s="2">
        <v>39.909766666666698</v>
      </c>
      <c r="H152" s="7">
        <f>1+COUNTIFS(A:A,A152,O:O,"&lt;"&amp;O152)</f>
        <v>7</v>
      </c>
      <c r="I152" s="2">
        <f>AVERAGEIF(A:A,A152,G:G)</f>
        <v>49.516604761904773</v>
      </c>
      <c r="J152" s="2">
        <f t="shared" si="16"/>
        <v>-9.606838095238075</v>
      </c>
      <c r="K152" s="2">
        <f t="shared" si="17"/>
        <v>80.393161904761925</v>
      </c>
      <c r="L152" s="2">
        <f t="shared" si="18"/>
        <v>124.41088970379373</v>
      </c>
      <c r="M152" s="2">
        <f>SUMIF(A:A,A152,L:L)</f>
        <v>1863.975799212398</v>
      </c>
      <c r="N152" s="3">
        <f t="shared" si="19"/>
        <v>6.6744906106807902E-2</v>
      </c>
      <c r="O152" s="8">
        <f t="shared" si="20"/>
        <v>14.982416761509253</v>
      </c>
      <c r="P152" s="3">
        <f t="shared" si="21"/>
        <v>6.6744906106807902E-2</v>
      </c>
      <c r="Q152" s="3">
        <f>IF(ISNUMBER(P152),SUMIF(A:A,A152,P:P),"")</f>
        <v>1</v>
      </c>
      <c r="R152" s="3">
        <f t="shared" si="22"/>
        <v>6.6744906106807902E-2</v>
      </c>
      <c r="S152" s="9">
        <f t="shared" si="23"/>
        <v>14.982416761509253</v>
      </c>
    </row>
    <row r="153" spans="1:19" x14ac:dyDescent="0.25">
      <c r="A153" s="5">
        <v>17</v>
      </c>
      <c r="B153" s="6">
        <v>0.70486111111111116</v>
      </c>
      <c r="C153" s="5" t="s">
        <v>37</v>
      </c>
      <c r="D153" s="5">
        <v>7</v>
      </c>
      <c r="E153" s="5">
        <v>4</v>
      </c>
      <c r="F153" s="5" t="s">
        <v>180</v>
      </c>
      <c r="G153" s="2">
        <v>77.348200000000006</v>
      </c>
      <c r="H153" s="7">
        <f>1+COUNTIFS(A:A,A153,O:O,"&lt;"&amp;O153)</f>
        <v>1</v>
      </c>
      <c r="I153" s="2">
        <f>AVERAGEIF(A:A,A153,G:G)</f>
        <v>46.36256190476189</v>
      </c>
      <c r="J153" s="2">
        <f t="shared" si="16"/>
        <v>30.985638095238116</v>
      </c>
      <c r="K153" s="2">
        <f t="shared" si="17"/>
        <v>120.98563809523812</v>
      </c>
      <c r="L153" s="2">
        <f t="shared" si="18"/>
        <v>1421.0314863228514</v>
      </c>
      <c r="M153" s="2">
        <f>SUMIF(A:A,A153,L:L)</f>
        <v>4254.1823773357082</v>
      </c>
      <c r="N153" s="3">
        <f t="shared" si="19"/>
        <v>0.3340316329392557</v>
      </c>
      <c r="O153" s="8">
        <f t="shared" si="20"/>
        <v>2.993728441826502</v>
      </c>
      <c r="P153" s="3">
        <f t="shared" si="21"/>
        <v>0.3340316329392557</v>
      </c>
      <c r="Q153" s="3">
        <f>IF(ISNUMBER(P153),SUMIF(A:A,A153,P:P),"")</f>
        <v>0.87033137390435988</v>
      </c>
      <c r="R153" s="3">
        <f t="shared" si="22"/>
        <v>0.38379822094746435</v>
      </c>
      <c r="S153" s="9">
        <f t="shared" si="23"/>
        <v>2.6055357878714176</v>
      </c>
    </row>
    <row r="154" spans="1:19" x14ac:dyDescent="0.25">
      <c r="A154" s="1">
        <v>17</v>
      </c>
      <c r="B154" s="11">
        <v>0.70486111111111116</v>
      </c>
      <c r="C154" s="1" t="s">
        <v>37</v>
      </c>
      <c r="D154" s="1">
        <v>7</v>
      </c>
      <c r="E154" s="1">
        <v>10</v>
      </c>
      <c r="F154" s="1" t="s">
        <v>184</v>
      </c>
      <c r="G154" s="2">
        <v>56.0405333333333</v>
      </c>
      <c r="H154" s="7">
        <f>1+COUNTIFS(A:A,A154,O:O,"&lt;"&amp;O154)</f>
        <v>2</v>
      </c>
      <c r="I154" s="2">
        <f>AVERAGEIF(A:A,A154,G:G)</f>
        <v>46.36256190476189</v>
      </c>
      <c r="J154" s="2">
        <f t="shared" si="16"/>
        <v>9.6779714285714107</v>
      </c>
      <c r="K154" s="2">
        <f t="shared" si="17"/>
        <v>99.677971428571411</v>
      </c>
      <c r="L154" s="2">
        <f t="shared" si="18"/>
        <v>395.70868069388905</v>
      </c>
      <c r="M154" s="2">
        <f>SUMIF(A:A,A154,L:L)</f>
        <v>4254.1823773357082</v>
      </c>
      <c r="N154" s="3">
        <f t="shared" si="19"/>
        <v>9.3016388484433485E-2</v>
      </c>
      <c r="O154" s="8">
        <f t="shared" si="20"/>
        <v>10.750793664358968</v>
      </c>
      <c r="P154" s="3">
        <f t="shared" si="21"/>
        <v>9.3016388484433485E-2</v>
      </c>
      <c r="Q154" s="3">
        <f>IF(ISNUMBER(P154),SUMIF(A:A,A154,P:P),"")</f>
        <v>0.87033137390435988</v>
      </c>
      <c r="R154" s="3">
        <f t="shared" si="22"/>
        <v>0.1068746816136896</v>
      </c>
      <c r="S154" s="9">
        <f t="shared" si="23"/>
        <v>9.3567530204638274</v>
      </c>
    </row>
    <row r="155" spans="1:19" x14ac:dyDescent="0.25">
      <c r="A155" s="1">
        <v>17</v>
      </c>
      <c r="B155" s="11">
        <v>0.70486111111111116</v>
      </c>
      <c r="C155" s="1" t="s">
        <v>37</v>
      </c>
      <c r="D155" s="1">
        <v>7</v>
      </c>
      <c r="E155" s="1">
        <v>11</v>
      </c>
      <c r="F155" s="1" t="s">
        <v>185</v>
      </c>
      <c r="G155" s="2">
        <v>55.8950999999999</v>
      </c>
      <c r="H155" s="7">
        <f>1+COUNTIFS(A:A,A155,O:O,"&lt;"&amp;O155)</f>
        <v>3</v>
      </c>
      <c r="I155" s="2">
        <f>AVERAGEIF(A:A,A155,G:G)</f>
        <v>46.36256190476189</v>
      </c>
      <c r="J155" s="2">
        <f t="shared" si="16"/>
        <v>9.5325380952380101</v>
      </c>
      <c r="K155" s="2">
        <f t="shared" si="17"/>
        <v>99.53253809523801</v>
      </c>
      <c r="L155" s="2">
        <f t="shared" si="18"/>
        <v>392.27074825989706</v>
      </c>
      <c r="M155" s="2">
        <f>SUMIF(A:A,A155,L:L)</f>
        <v>4254.1823773357082</v>
      </c>
      <c r="N155" s="3">
        <f t="shared" si="19"/>
        <v>9.2208258477523661E-2</v>
      </c>
      <c r="O155" s="8">
        <f t="shared" si="20"/>
        <v>10.845015582240459</v>
      </c>
      <c r="P155" s="3">
        <f t="shared" si="21"/>
        <v>9.2208258477523661E-2</v>
      </c>
      <c r="Q155" s="3">
        <f>IF(ISNUMBER(P155),SUMIF(A:A,A155,P:P),"")</f>
        <v>0.87033137390435988</v>
      </c>
      <c r="R155" s="3">
        <f t="shared" si="22"/>
        <v>0.10594615021617775</v>
      </c>
      <c r="S155" s="9">
        <f t="shared" si="23"/>
        <v>9.4387573117055297</v>
      </c>
    </row>
    <row r="156" spans="1:19" x14ac:dyDescent="0.25">
      <c r="A156" s="5">
        <v>17</v>
      </c>
      <c r="B156" s="6">
        <v>0.70486111111111116</v>
      </c>
      <c r="C156" s="5" t="s">
        <v>37</v>
      </c>
      <c r="D156" s="5">
        <v>7</v>
      </c>
      <c r="E156" s="5">
        <v>3</v>
      </c>
      <c r="F156" s="5" t="s">
        <v>179</v>
      </c>
      <c r="G156" s="2">
        <v>52.736899999999999</v>
      </c>
      <c r="H156" s="7">
        <f>1+COUNTIFS(A:A,A156,O:O,"&lt;"&amp;O156)</f>
        <v>4</v>
      </c>
      <c r="I156" s="2">
        <f>AVERAGEIF(A:A,A156,G:G)</f>
        <v>46.36256190476189</v>
      </c>
      <c r="J156" s="2">
        <f t="shared" si="16"/>
        <v>6.3743380952381088</v>
      </c>
      <c r="K156" s="2">
        <f t="shared" si="17"/>
        <v>96.374338095238102</v>
      </c>
      <c r="L156" s="2">
        <f t="shared" si="18"/>
        <v>324.55671119049447</v>
      </c>
      <c r="M156" s="2">
        <f>SUMIF(A:A,A156,L:L)</f>
        <v>4254.1823773357082</v>
      </c>
      <c r="N156" s="3">
        <f t="shared" si="19"/>
        <v>7.6291207664152025E-2</v>
      </c>
      <c r="O156" s="8">
        <f t="shared" si="20"/>
        <v>13.107670341282111</v>
      </c>
      <c r="P156" s="3">
        <f t="shared" si="21"/>
        <v>7.6291207664152025E-2</v>
      </c>
      <c r="Q156" s="3">
        <f>IF(ISNUMBER(P156),SUMIF(A:A,A156,P:P),"")</f>
        <v>0.87033137390435988</v>
      </c>
      <c r="R156" s="3">
        <f t="shared" si="22"/>
        <v>8.7657655407623644E-2</v>
      </c>
      <c r="S156" s="9">
        <f t="shared" si="23"/>
        <v>11.40801673681349</v>
      </c>
    </row>
    <row r="157" spans="1:19" x14ac:dyDescent="0.25">
      <c r="A157" s="5">
        <v>17</v>
      </c>
      <c r="B157" s="6">
        <v>0.70486111111111116</v>
      </c>
      <c r="C157" s="5" t="s">
        <v>37</v>
      </c>
      <c r="D157" s="5">
        <v>7</v>
      </c>
      <c r="E157" s="5">
        <v>8</v>
      </c>
      <c r="F157" s="5" t="s">
        <v>183</v>
      </c>
      <c r="G157" s="2">
        <v>50.272500000000001</v>
      </c>
      <c r="H157" s="7">
        <f>1+COUNTIFS(A:A,A157,O:O,"&lt;"&amp;O157)</f>
        <v>5</v>
      </c>
      <c r="I157" s="2">
        <f>AVERAGEIF(A:A,A157,G:G)</f>
        <v>46.36256190476189</v>
      </c>
      <c r="J157" s="2">
        <f t="shared" si="16"/>
        <v>3.9099380952381111</v>
      </c>
      <c r="K157" s="2">
        <f t="shared" si="17"/>
        <v>93.909938095238118</v>
      </c>
      <c r="L157" s="2">
        <f t="shared" si="18"/>
        <v>279.94587634430275</v>
      </c>
      <c r="M157" s="2">
        <f>SUMIF(A:A,A157,L:L)</f>
        <v>4254.1823773357082</v>
      </c>
      <c r="N157" s="3">
        <f t="shared" si="19"/>
        <v>6.580486013851293E-2</v>
      </c>
      <c r="O157" s="8">
        <f t="shared" si="20"/>
        <v>15.196445944799454</v>
      </c>
      <c r="P157" s="3">
        <f t="shared" si="21"/>
        <v>6.580486013851293E-2</v>
      </c>
      <c r="Q157" s="3">
        <f>IF(ISNUMBER(P157),SUMIF(A:A,A157,P:P),"")</f>
        <v>0.87033137390435988</v>
      </c>
      <c r="R157" s="3">
        <f t="shared" si="22"/>
        <v>7.5608971607341119E-2</v>
      </c>
      <c r="S157" s="9">
        <f t="shared" si="23"/>
        <v>13.225943677600645</v>
      </c>
    </row>
    <row r="158" spans="1:19" x14ac:dyDescent="0.25">
      <c r="A158" s="5">
        <v>17</v>
      </c>
      <c r="B158" s="6">
        <v>0.70486111111111116</v>
      </c>
      <c r="C158" s="5" t="s">
        <v>37</v>
      </c>
      <c r="D158" s="5">
        <v>7</v>
      </c>
      <c r="E158" s="5">
        <v>1</v>
      </c>
      <c r="F158" s="5" t="s">
        <v>177</v>
      </c>
      <c r="G158" s="2">
        <v>47.923366666666602</v>
      </c>
      <c r="H158" s="7">
        <f>1+COUNTIFS(A:A,A158,O:O,"&lt;"&amp;O158)</f>
        <v>6</v>
      </c>
      <c r="I158" s="2">
        <f>AVERAGEIF(A:A,A158,G:G)</f>
        <v>46.36256190476189</v>
      </c>
      <c r="J158" s="2">
        <f t="shared" si="16"/>
        <v>1.5608047619047127</v>
      </c>
      <c r="K158" s="2">
        <f t="shared" si="17"/>
        <v>91.560804761904706</v>
      </c>
      <c r="L158" s="2">
        <f t="shared" si="18"/>
        <v>243.14264454765598</v>
      </c>
      <c r="M158" s="2">
        <f>SUMIF(A:A,A158,L:L)</f>
        <v>4254.1823773357082</v>
      </c>
      <c r="N158" s="3">
        <f t="shared" si="19"/>
        <v>5.7153789607847123E-2</v>
      </c>
      <c r="O158" s="8">
        <f t="shared" si="20"/>
        <v>17.496652573020313</v>
      </c>
      <c r="P158" s="3">
        <f t="shared" si="21"/>
        <v>5.7153789607847123E-2</v>
      </c>
      <c r="Q158" s="3">
        <f>IF(ISNUMBER(P158),SUMIF(A:A,A158,P:P),"")</f>
        <v>0.87033137390435988</v>
      </c>
      <c r="R158" s="3">
        <f t="shared" si="22"/>
        <v>6.5668998408562163E-2</v>
      </c>
      <c r="S158" s="9">
        <f t="shared" si="23"/>
        <v>15.227885672604021</v>
      </c>
    </row>
    <row r="159" spans="1:19" x14ac:dyDescent="0.25">
      <c r="A159" s="1">
        <v>17</v>
      </c>
      <c r="B159" s="11">
        <v>0.70486111111111116</v>
      </c>
      <c r="C159" s="1" t="s">
        <v>37</v>
      </c>
      <c r="D159" s="1">
        <v>7</v>
      </c>
      <c r="E159" s="1">
        <v>16</v>
      </c>
      <c r="F159" s="1" t="s">
        <v>189</v>
      </c>
      <c r="G159" s="2">
        <v>46.342033333333298</v>
      </c>
      <c r="H159" s="7">
        <f>1+COUNTIFS(A:A,A159,O:O,"&lt;"&amp;O159)</f>
        <v>7</v>
      </c>
      <c r="I159" s="2">
        <f>AVERAGEIF(A:A,A159,G:G)</f>
        <v>46.36256190476189</v>
      </c>
      <c r="J159" s="2">
        <f t="shared" si="16"/>
        <v>-2.0528571428592102E-2</v>
      </c>
      <c r="K159" s="2">
        <f t="shared" si="17"/>
        <v>89.979471428571401</v>
      </c>
      <c r="L159" s="2">
        <f t="shared" si="18"/>
        <v>221.133874639525</v>
      </c>
      <c r="M159" s="2">
        <f>SUMIF(A:A,A159,L:L)</f>
        <v>4254.1823773357082</v>
      </c>
      <c r="N159" s="3">
        <f t="shared" si="19"/>
        <v>5.1980346639021111E-2</v>
      </c>
      <c r="O159" s="8">
        <f t="shared" si="20"/>
        <v>19.238040233639193</v>
      </c>
      <c r="P159" s="3">
        <f t="shared" si="21"/>
        <v>5.1980346639021111E-2</v>
      </c>
      <c r="Q159" s="3">
        <f>IF(ISNUMBER(P159),SUMIF(A:A,A159,P:P),"")</f>
        <v>0.87033137390435988</v>
      </c>
      <c r="R159" s="3">
        <f t="shared" si="22"/>
        <v>5.9724776329542269E-2</v>
      </c>
      <c r="S159" s="9">
        <f t="shared" si="23"/>
        <v>16.743469987770553</v>
      </c>
    </row>
    <row r="160" spans="1:19" x14ac:dyDescent="0.25">
      <c r="A160" s="5">
        <v>17</v>
      </c>
      <c r="B160" s="6">
        <v>0.70486111111111116</v>
      </c>
      <c r="C160" s="5" t="s">
        <v>37</v>
      </c>
      <c r="D160" s="5">
        <v>7</v>
      </c>
      <c r="E160" s="5">
        <v>2</v>
      </c>
      <c r="F160" s="5" t="s">
        <v>178</v>
      </c>
      <c r="G160" s="2">
        <v>45.839500000000001</v>
      </c>
      <c r="H160" s="7">
        <f>1+COUNTIFS(A:A,A160,O:O,"&lt;"&amp;O160)</f>
        <v>8</v>
      </c>
      <c r="I160" s="2">
        <f>AVERAGEIF(A:A,A160,G:G)</f>
        <v>46.36256190476189</v>
      </c>
      <c r="J160" s="2">
        <f t="shared" si="16"/>
        <v>-0.52306190476188874</v>
      </c>
      <c r="K160" s="2">
        <f t="shared" si="17"/>
        <v>89.476938095238111</v>
      </c>
      <c r="L160" s="2">
        <f t="shared" si="18"/>
        <v>214.56576448521224</v>
      </c>
      <c r="M160" s="2">
        <f>SUMIF(A:A,A160,L:L)</f>
        <v>4254.1823773357082</v>
      </c>
      <c r="N160" s="3">
        <f t="shared" si="19"/>
        <v>5.0436428308367351E-2</v>
      </c>
      <c r="O160" s="8">
        <f t="shared" si="20"/>
        <v>19.826939248870268</v>
      </c>
      <c r="P160" s="3">
        <f t="shared" si="21"/>
        <v>5.0436428308367351E-2</v>
      </c>
      <c r="Q160" s="3">
        <f>IF(ISNUMBER(P160),SUMIF(A:A,A160,P:P),"")</f>
        <v>0.87033137390435988</v>
      </c>
      <c r="R160" s="3">
        <f t="shared" si="22"/>
        <v>5.7950833235054421E-2</v>
      </c>
      <c r="S160" s="9">
        <f t="shared" si="23"/>
        <v>17.256007276787535</v>
      </c>
    </row>
    <row r="161" spans="1:19" x14ac:dyDescent="0.25">
      <c r="A161" s="1">
        <v>17</v>
      </c>
      <c r="B161" s="11">
        <v>0.70486111111111116</v>
      </c>
      <c r="C161" s="1" t="s">
        <v>37</v>
      </c>
      <c r="D161" s="1">
        <v>7</v>
      </c>
      <c r="E161" s="1">
        <v>15</v>
      </c>
      <c r="F161" s="1" t="s">
        <v>188</v>
      </c>
      <c r="G161" s="2">
        <v>45.496299999999998</v>
      </c>
      <c r="H161" s="7">
        <f>1+COUNTIFS(A:A,A161,O:O,"&lt;"&amp;O161)</f>
        <v>9</v>
      </c>
      <c r="I161" s="2">
        <f>AVERAGEIF(A:A,A161,G:G)</f>
        <v>46.36256190476189</v>
      </c>
      <c r="J161" s="2">
        <f t="shared" si="16"/>
        <v>-0.8662619047618918</v>
      </c>
      <c r="K161" s="2">
        <f t="shared" si="17"/>
        <v>89.133738095238101</v>
      </c>
      <c r="L161" s="2">
        <f t="shared" si="18"/>
        <v>210.19260682247548</v>
      </c>
      <c r="M161" s="2">
        <f>SUMIF(A:A,A161,L:L)</f>
        <v>4254.1823773357082</v>
      </c>
      <c r="N161" s="3">
        <f t="shared" si="19"/>
        <v>4.9408461645246635E-2</v>
      </c>
      <c r="O161" s="8">
        <f t="shared" si="20"/>
        <v>20.239448197760382</v>
      </c>
      <c r="P161" s="3">
        <f t="shared" si="21"/>
        <v>4.9408461645246635E-2</v>
      </c>
      <c r="Q161" s="3">
        <f>IF(ISNUMBER(P161),SUMIF(A:A,A161,P:P),"")</f>
        <v>0.87033137390435988</v>
      </c>
      <c r="R161" s="3">
        <f t="shared" si="22"/>
        <v>5.6769712234544932E-2</v>
      </c>
      <c r="S161" s="9">
        <f t="shared" si="23"/>
        <v>17.615026757022914</v>
      </c>
    </row>
    <row r="162" spans="1:19" x14ac:dyDescent="0.25">
      <c r="A162" s="5">
        <v>17</v>
      </c>
      <c r="B162" s="6">
        <v>0.70486111111111116</v>
      </c>
      <c r="C162" s="5" t="s">
        <v>37</v>
      </c>
      <c r="D162" s="5">
        <v>7</v>
      </c>
      <c r="E162" s="5">
        <v>7</v>
      </c>
      <c r="F162" s="5" t="s">
        <v>182</v>
      </c>
      <c r="G162" s="2">
        <v>40.680733333333301</v>
      </c>
      <c r="H162" s="7">
        <f>1+COUNTIFS(A:A,A162,O:O,"&lt;"&amp;O162)</f>
        <v>10</v>
      </c>
      <c r="I162" s="2">
        <f>AVERAGEIF(A:A,A162,G:G)</f>
        <v>46.36256190476189</v>
      </c>
      <c r="J162" s="2">
        <f t="shared" ref="J162:J212" si="24">G162-I162</f>
        <v>-5.6818285714285892</v>
      </c>
      <c r="K162" s="2">
        <f t="shared" ref="K162:K212" si="25">90+J162</f>
        <v>84.318171428571418</v>
      </c>
      <c r="L162" s="2">
        <f t="shared" ref="L162:L212" si="26">EXP(0.06*K162)</f>
        <v>157.44721916899101</v>
      </c>
      <c r="M162" s="2">
        <f>SUMIF(A:A,A162,L:L)</f>
        <v>4254.1823773357082</v>
      </c>
      <c r="N162" s="3">
        <f t="shared" ref="N162:N212" si="27">L162/M162</f>
        <v>3.7009983400757819E-2</v>
      </c>
      <c r="O162" s="8">
        <f t="shared" ref="O162:O212" si="28">1/N162</f>
        <v>27.019736517350719</v>
      </c>
      <c r="P162" s="3" t="str">
        <f t="shared" ref="P162:P212" si="29">IF(O162&gt;21,"",N162)</f>
        <v/>
      </c>
      <c r="Q162" s="3" t="str">
        <f>IF(ISNUMBER(P162),SUMIF(A:A,A162,P:P),"")</f>
        <v/>
      </c>
      <c r="R162" s="3" t="str">
        <f t="shared" ref="R162:R212" si="30">IFERROR(P162*(1/Q162),"")</f>
        <v/>
      </c>
      <c r="S162" s="9" t="str">
        <f t="shared" ref="S162:S212" si="31">IFERROR(1/R162,"")</f>
        <v/>
      </c>
    </row>
    <row r="163" spans="1:19" x14ac:dyDescent="0.25">
      <c r="A163" s="5">
        <v>17</v>
      </c>
      <c r="B163" s="6">
        <v>0.70486111111111116</v>
      </c>
      <c r="C163" s="5" t="s">
        <v>37</v>
      </c>
      <c r="D163" s="5">
        <v>7</v>
      </c>
      <c r="E163" s="5">
        <v>6</v>
      </c>
      <c r="F163" s="5" t="s">
        <v>181</v>
      </c>
      <c r="G163" s="2">
        <v>36.441899999999997</v>
      </c>
      <c r="H163" s="7">
        <f>1+COUNTIFS(A:A,A163,O:O,"&lt;"&amp;O163)</f>
        <v>11</v>
      </c>
      <c r="I163" s="2">
        <f>AVERAGEIF(A:A,A163,G:G)</f>
        <v>46.36256190476189</v>
      </c>
      <c r="J163" s="2">
        <f t="shared" si="24"/>
        <v>-9.9206619047618929</v>
      </c>
      <c r="K163" s="2">
        <f t="shared" si="25"/>
        <v>80.079338095238114</v>
      </c>
      <c r="L163" s="2">
        <f t="shared" si="26"/>
        <v>122.09022074301235</v>
      </c>
      <c r="M163" s="2">
        <f>SUMIF(A:A,A163,L:L)</f>
        <v>4254.1823773357082</v>
      </c>
      <c r="N163" s="3">
        <f t="shared" si="27"/>
        <v>2.8698868528404396E-2</v>
      </c>
      <c r="O163" s="8">
        <f t="shared" si="28"/>
        <v>34.844579291000997</v>
      </c>
      <c r="P163" s="3" t="str">
        <f t="shared" si="29"/>
        <v/>
      </c>
      <c r="Q163" s="3" t="str">
        <f>IF(ISNUMBER(P163),SUMIF(A:A,A163,P:P),"")</f>
        <v/>
      </c>
      <c r="R163" s="3" t="str">
        <f t="shared" si="30"/>
        <v/>
      </c>
      <c r="S163" s="9" t="str">
        <f t="shared" si="31"/>
        <v/>
      </c>
    </row>
    <row r="164" spans="1:19" x14ac:dyDescent="0.25">
      <c r="A164" s="1">
        <v>17</v>
      </c>
      <c r="B164" s="11">
        <v>0.70486111111111116</v>
      </c>
      <c r="C164" s="1" t="s">
        <v>37</v>
      </c>
      <c r="D164" s="1">
        <v>7</v>
      </c>
      <c r="E164" s="1">
        <v>14</v>
      </c>
      <c r="F164" s="1" t="s">
        <v>187</v>
      </c>
      <c r="G164" s="2">
        <v>34.314133333333402</v>
      </c>
      <c r="H164" s="7">
        <f>1+COUNTIFS(A:A,A164,O:O,"&lt;"&amp;O164)</f>
        <v>12</v>
      </c>
      <c r="I164" s="2">
        <f>AVERAGEIF(A:A,A164,G:G)</f>
        <v>46.36256190476189</v>
      </c>
      <c r="J164" s="2">
        <f t="shared" si="24"/>
        <v>-12.048428571428488</v>
      </c>
      <c r="K164" s="2">
        <f t="shared" si="25"/>
        <v>77.951571428571512</v>
      </c>
      <c r="L164" s="2">
        <f t="shared" si="26"/>
        <v>107.45737805243445</v>
      </c>
      <c r="M164" s="2">
        <f>SUMIF(A:A,A164,L:L)</f>
        <v>4254.1823773357082</v>
      </c>
      <c r="N164" s="3">
        <f t="shared" si="27"/>
        <v>2.5259231626955404E-2</v>
      </c>
      <c r="O164" s="8">
        <f t="shared" si="28"/>
        <v>39.589486124069168</v>
      </c>
      <c r="P164" s="3" t="str">
        <f t="shared" si="29"/>
        <v/>
      </c>
      <c r="Q164" s="3" t="str">
        <f>IF(ISNUMBER(P164),SUMIF(A:A,A164,P:P),"")</f>
        <v/>
      </c>
      <c r="R164" s="3" t="str">
        <f t="shared" si="30"/>
        <v/>
      </c>
      <c r="S164" s="9" t="str">
        <f t="shared" si="31"/>
        <v/>
      </c>
    </row>
    <row r="165" spans="1:19" x14ac:dyDescent="0.25">
      <c r="A165" s="1">
        <v>17</v>
      </c>
      <c r="B165" s="11">
        <v>0.70486111111111116</v>
      </c>
      <c r="C165" s="1" t="s">
        <v>37</v>
      </c>
      <c r="D165" s="1">
        <v>7</v>
      </c>
      <c r="E165" s="1">
        <v>17</v>
      </c>
      <c r="F165" s="1" t="s">
        <v>190</v>
      </c>
      <c r="G165" s="2">
        <v>29.984733333333303</v>
      </c>
      <c r="H165" s="7">
        <f>1+COUNTIFS(A:A,A165,O:O,"&lt;"&amp;O165)</f>
        <v>13</v>
      </c>
      <c r="I165" s="2">
        <f>AVERAGEIF(A:A,A165,G:G)</f>
        <v>46.36256190476189</v>
      </c>
      <c r="J165" s="2">
        <f t="shared" si="24"/>
        <v>-16.377828571428587</v>
      </c>
      <c r="K165" s="2">
        <f t="shared" si="25"/>
        <v>73.62217142857142</v>
      </c>
      <c r="L165" s="2">
        <f t="shared" si="26"/>
        <v>82.874737884048912</v>
      </c>
      <c r="M165" s="2">
        <f>SUMIF(A:A,A165,L:L)</f>
        <v>4254.1823773357082</v>
      </c>
      <c r="N165" s="3">
        <f t="shared" si="27"/>
        <v>1.9480767520820619E-2</v>
      </c>
      <c r="O165" s="8">
        <f t="shared" si="28"/>
        <v>51.332679727901983</v>
      </c>
      <c r="P165" s="3" t="str">
        <f t="shared" si="29"/>
        <v/>
      </c>
      <c r="Q165" s="3" t="str">
        <f>IF(ISNUMBER(P165),SUMIF(A:A,A165,P:P),"")</f>
        <v/>
      </c>
      <c r="R165" s="3" t="str">
        <f t="shared" si="30"/>
        <v/>
      </c>
      <c r="S165" s="9" t="str">
        <f t="shared" si="31"/>
        <v/>
      </c>
    </row>
    <row r="166" spans="1:19" x14ac:dyDescent="0.25">
      <c r="A166" s="1">
        <v>17</v>
      </c>
      <c r="B166" s="11">
        <v>0.70486111111111116</v>
      </c>
      <c r="C166" s="1" t="s">
        <v>37</v>
      </c>
      <c r="D166" s="1">
        <v>7</v>
      </c>
      <c r="E166" s="1">
        <v>12</v>
      </c>
      <c r="F166" s="1" t="s">
        <v>186</v>
      </c>
      <c r="G166" s="2">
        <v>29.759933333333301</v>
      </c>
      <c r="H166" s="7">
        <f>1+COUNTIFS(A:A,A166,O:O,"&lt;"&amp;O166)</f>
        <v>14</v>
      </c>
      <c r="I166" s="2">
        <f>AVERAGEIF(A:A,A166,G:G)</f>
        <v>46.36256190476189</v>
      </c>
      <c r="J166" s="2">
        <f t="shared" si="24"/>
        <v>-16.602628571428589</v>
      </c>
      <c r="K166" s="2">
        <f t="shared" si="25"/>
        <v>73.397371428571404</v>
      </c>
      <c r="L166" s="2">
        <f t="shared" si="26"/>
        <v>81.764428180919253</v>
      </c>
      <c r="M166" s="2">
        <f>SUMIF(A:A,A166,L:L)</f>
        <v>4254.1823773357082</v>
      </c>
      <c r="N166" s="3">
        <f t="shared" si="27"/>
        <v>1.9219775018702027E-2</v>
      </c>
      <c r="O166" s="8">
        <f t="shared" si="28"/>
        <v>52.029745354820143</v>
      </c>
      <c r="P166" s="3" t="str">
        <f t="shared" si="29"/>
        <v/>
      </c>
      <c r="Q166" s="3" t="str">
        <f>IF(ISNUMBER(P166),SUMIF(A:A,A166,P:P),"")</f>
        <v/>
      </c>
      <c r="R166" s="3" t="str">
        <f t="shared" si="30"/>
        <v/>
      </c>
      <c r="S166" s="9" t="str">
        <f t="shared" si="31"/>
        <v/>
      </c>
    </row>
    <row r="167" spans="1:19" x14ac:dyDescent="0.25">
      <c r="A167" s="1">
        <v>18</v>
      </c>
      <c r="B167" s="11">
        <v>0.71111111111111114</v>
      </c>
      <c r="C167" s="1" t="s">
        <v>70</v>
      </c>
      <c r="D167" s="1">
        <v>6</v>
      </c>
      <c r="E167" s="1">
        <v>3</v>
      </c>
      <c r="F167" s="1" t="s">
        <v>141</v>
      </c>
      <c r="G167" s="2">
        <v>73.474100000000092</v>
      </c>
      <c r="H167" s="7">
        <f>1+COUNTIFS(A:A,A167,O:O,"&lt;"&amp;O167)</f>
        <v>1</v>
      </c>
      <c r="I167" s="2">
        <f>AVERAGEIF(A:A,A167,G:G)</f>
        <v>47.486595833333354</v>
      </c>
      <c r="J167" s="2">
        <f t="shared" si="24"/>
        <v>25.987504166666739</v>
      </c>
      <c r="K167" s="2">
        <f t="shared" si="25"/>
        <v>115.98750416666674</v>
      </c>
      <c r="L167" s="2">
        <f t="shared" si="26"/>
        <v>1052.8438915457</v>
      </c>
      <c r="M167" s="2">
        <f>SUMIF(A:A,A167,L:L)</f>
        <v>2494.9087514827775</v>
      </c>
      <c r="N167" s="3">
        <f t="shared" si="27"/>
        <v>0.42199695316310565</v>
      </c>
      <c r="O167" s="8">
        <f t="shared" si="28"/>
        <v>2.3696853555563253</v>
      </c>
      <c r="P167" s="3">
        <f t="shared" si="29"/>
        <v>0.42199695316310565</v>
      </c>
      <c r="Q167" s="3">
        <f>IF(ISNUMBER(P167),SUMIF(A:A,A167,P:P),"")</f>
        <v>0.94054782838115925</v>
      </c>
      <c r="R167" s="3">
        <f t="shared" si="30"/>
        <v>0.44867144490613864</v>
      </c>
      <c r="S167" s="9">
        <f t="shared" si="31"/>
        <v>2.2288024151151373</v>
      </c>
    </row>
    <row r="168" spans="1:19" x14ac:dyDescent="0.25">
      <c r="A168" s="1">
        <v>18</v>
      </c>
      <c r="B168" s="11">
        <v>0.71111111111111114</v>
      </c>
      <c r="C168" s="1" t="s">
        <v>70</v>
      </c>
      <c r="D168" s="1">
        <v>6</v>
      </c>
      <c r="E168" s="1">
        <v>10</v>
      </c>
      <c r="F168" s="1" t="s">
        <v>195</v>
      </c>
      <c r="G168" s="2">
        <v>54.815499999999993</v>
      </c>
      <c r="H168" s="7">
        <f>1+COUNTIFS(A:A,A168,O:O,"&lt;"&amp;O168)</f>
        <v>2</v>
      </c>
      <c r="I168" s="2">
        <f>AVERAGEIF(A:A,A168,G:G)</f>
        <v>47.486595833333354</v>
      </c>
      <c r="J168" s="2">
        <f t="shared" si="24"/>
        <v>7.3289041666666392</v>
      </c>
      <c r="K168" s="2">
        <f t="shared" si="25"/>
        <v>97.328904166666632</v>
      </c>
      <c r="L168" s="2">
        <f t="shared" si="26"/>
        <v>343.68799344348366</v>
      </c>
      <c r="M168" s="2">
        <f>SUMIF(A:A,A168,L:L)</f>
        <v>2494.9087514827775</v>
      </c>
      <c r="N168" s="3">
        <f t="shared" si="27"/>
        <v>0.13775573685379178</v>
      </c>
      <c r="O168" s="8">
        <f t="shared" si="28"/>
        <v>7.2592258067724504</v>
      </c>
      <c r="P168" s="3">
        <f t="shared" si="29"/>
        <v>0.13775573685379178</v>
      </c>
      <c r="Q168" s="3">
        <f>IF(ISNUMBER(P168),SUMIF(A:A,A168,P:P),"")</f>
        <v>0.94054782838115925</v>
      </c>
      <c r="R168" s="3">
        <f t="shared" si="30"/>
        <v>0.14646329798123348</v>
      </c>
      <c r="S168" s="9">
        <f t="shared" si="31"/>
        <v>6.8276490682882978</v>
      </c>
    </row>
    <row r="169" spans="1:19" x14ac:dyDescent="0.25">
      <c r="A169" s="1">
        <v>18</v>
      </c>
      <c r="B169" s="11">
        <v>0.71111111111111114</v>
      </c>
      <c r="C169" s="1" t="s">
        <v>70</v>
      </c>
      <c r="D169" s="1">
        <v>6</v>
      </c>
      <c r="E169" s="1">
        <v>6</v>
      </c>
      <c r="F169" s="1" t="s">
        <v>192</v>
      </c>
      <c r="G169" s="2">
        <v>51.079099999999997</v>
      </c>
      <c r="H169" s="7">
        <f>1+COUNTIFS(A:A,A169,O:O,"&lt;"&amp;O169)</f>
        <v>3</v>
      </c>
      <c r="I169" s="2">
        <f>AVERAGEIF(A:A,A169,G:G)</f>
        <v>47.486595833333354</v>
      </c>
      <c r="J169" s="2">
        <f t="shared" si="24"/>
        <v>3.5925041666666431</v>
      </c>
      <c r="K169" s="2">
        <f t="shared" si="25"/>
        <v>93.592504166666643</v>
      </c>
      <c r="L169" s="2">
        <f t="shared" si="26"/>
        <v>274.66447174780882</v>
      </c>
      <c r="M169" s="2">
        <f>SUMIF(A:A,A169,L:L)</f>
        <v>2494.9087514827775</v>
      </c>
      <c r="N169" s="3">
        <f t="shared" si="27"/>
        <v>0.11008998689213377</v>
      </c>
      <c r="O169" s="8">
        <f t="shared" si="28"/>
        <v>9.0834782365793227</v>
      </c>
      <c r="P169" s="3">
        <f t="shared" si="29"/>
        <v>0.11008998689213377</v>
      </c>
      <c r="Q169" s="3">
        <f>IF(ISNUMBER(P169),SUMIF(A:A,A169,P:P),"")</f>
        <v>0.94054782838115925</v>
      </c>
      <c r="R169" s="3">
        <f t="shared" si="30"/>
        <v>0.11704879174684515</v>
      </c>
      <c r="S169" s="9">
        <f t="shared" si="31"/>
        <v>8.5434457295622046</v>
      </c>
    </row>
    <row r="170" spans="1:19" x14ac:dyDescent="0.25">
      <c r="A170" s="1">
        <v>18</v>
      </c>
      <c r="B170" s="11">
        <v>0.71111111111111114</v>
      </c>
      <c r="C170" s="1" t="s">
        <v>70</v>
      </c>
      <c r="D170" s="1">
        <v>6</v>
      </c>
      <c r="E170" s="1">
        <v>5</v>
      </c>
      <c r="F170" s="1" t="s">
        <v>191</v>
      </c>
      <c r="G170" s="2">
        <v>48.984866666666697</v>
      </c>
      <c r="H170" s="7">
        <f>1+COUNTIFS(A:A,A170,O:O,"&lt;"&amp;O170)</f>
        <v>4</v>
      </c>
      <c r="I170" s="2">
        <f>AVERAGEIF(A:A,A170,G:G)</f>
        <v>47.486595833333354</v>
      </c>
      <c r="J170" s="2">
        <f t="shared" si="24"/>
        <v>1.4982708333333434</v>
      </c>
      <c r="K170" s="2">
        <f t="shared" si="25"/>
        <v>91.498270833333351</v>
      </c>
      <c r="L170" s="2">
        <f t="shared" si="26"/>
        <v>242.2320739765336</v>
      </c>
      <c r="M170" s="2">
        <f>SUMIF(A:A,A170,L:L)</f>
        <v>2494.9087514827775</v>
      </c>
      <c r="N170" s="3">
        <f t="shared" si="27"/>
        <v>9.709055444715961E-2</v>
      </c>
      <c r="O170" s="8">
        <f t="shared" si="28"/>
        <v>10.299663089721443</v>
      </c>
      <c r="P170" s="3">
        <f t="shared" si="29"/>
        <v>9.709055444715961E-2</v>
      </c>
      <c r="Q170" s="3">
        <f>IF(ISNUMBER(P170),SUMIF(A:A,A170,P:P),"")</f>
        <v>0.94054782838115925</v>
      </c>
      <c r="R170" s="3">
        <f t="shared" si="30"/>
        <v>0.10322766319525585</v>
      </c>
      <c r="S170" s="9">
        <f t="shared" si="31"/>
        <v>9.6873257520950844</v>
      </c>
    </row>
    <row r="171" spans="1:19" x14ac:dyDescent="0.25">
      <c r="A171" s="1">
        <v>18</v>
      </c>
      <c r="B171" s="11">
        <v>0.71111111111111114</v>
      </c>
      <c r="C171" s="1" t="s">
        <v>70</v>
      </c>
      <c r="D171" s="1">
        <v>6</v>
      </c>
      <c r="E171" s="1">
        <v>8</v>
      </c>
      <c r="F171" s="1" t="s">
        <v>194</v>
      </c>
      <c r="G171" s="2">
        <v>48.7205333333334</v>
      </c>
      <c r="H171" s="7">
        <f>1+COUNTIFS(A:A,A171,O:O,"&lt;"&amp;O171)</f>
        <v>5</v>
      </c>
      <c r="I171" s="2">
        <f>AVERAGEIF(A:A,A171,G:G)</f>
        <v>47.486595833333354</v>
      </c>
      <c r="J171" s="2">
        <f t="shared" si="24"/>
        <v>1.2339375000000459</v>
      </c>
      <c r="K171" s="2">
        <f t="shared" si="25"/>
        <v>91.233937500000053</v>
      </c>
      <c r="L171" s="2">
        <f t="shared" si="26"/>
        <v>238.42057833851476</v>
      </c>
      <c r="M171" s="2">
        <f>SUMIF(A:A,A171,L:L)</f>
        <v>2494.9087514827775</v>
      </c>
      <c r="N171" s="3">
        <f t="shared" si="27"/>
        <v>9.5562845012594683E-2</v>
      </c>
      <c r="O171" s="8">
        <f t="shared" si="28"/>
        <v>10.46431800840803</v>
      </c>
      <c r="P171" s="3">
        <f t="shared" si="29"/>
        <v>9.5562845012594683E-2</v>
      </c>
      <c r="Q171" s="3">
        <f>IF(ISNUMBER(P171),SUMIF(A:A,A171,P:P),"")</f>
        <v>0.94054782838115925</v>
      </c>
      <c r="R171" s="3">
        <f t="shared" si="30"/>
        <v>0.10160338701443219</v>
      </c>
      <c r="S171" s="9">
        <f t="shared" si="31"/>
        <v>9.8421915782980296</v>
      </c>
    </row>
    <row r="172" spans="1:19" x14ac:dyDescent="0.25">
      <c r="A172" s="1">
        <v>18</v>
      </c>
      <c r="B172" s="11">
        <v>0.71111111111111114</v>
      </c>
      <c r="C172" s="1" t="s">
        <v>70</v>
      </c>
      <c r="D172" s="1">
        <v>6</v>
      </c>
      <c r="E172" s="1">
        <v>7</v>
      </c>
      <c r="F172" s="1" t="s">
        <v>193</v>
      </c>
      <c r="G172" s="2">
        <v>45.347000000000001</v>
      </c>
      <c r="H172" s="7">
        <f>1+COUNTIFS(A:A,A172,O:O,"&lt;"&amp;O172)</f>
        <v>6</v>
      </c>
      <c r="I172" s="2">
        <f>AVERAGEIF(A:A,A172,G:G)</f>
        <v>47.486595833333354</v>
      </c>
      <c r="J172" s="2">
        <f t="shared" si="24"/>
        <v>-2.1395958333333525</v>
      </c>
      <c r="K172" s="2">
        <f t="shared" si="25"/>
        <v>87.860404166666655</v>
      </c>
      <c r="L172" s="2">
        <f t="shared" si="26"/>
        <v>194.73199916423457</v>
      </c>
      <c r="M172" s="2">
        <f>SUMIF(A:A,A172,L:L)</f>
        <v>2494.9087514827775</v>
      </c>
      <c r="N172" s="3">
        <f t="shared" si="27"/>
        <v>7.8051752012373674E-2</v>
      </c>
      <c r="O172" s="8">
        <f t="shared" si="28"/>
        <v>12.812012212633848</v>
      </c>
      <c r="P172" s="3">
        <f t="shared" si="29"/>
        <v>7.8051752012373674E-2</v>
      </c>
      <c r="Q172" s="3">
        <f>IF(ISNUMBER(P172),SUMIF(A:A,A172,P:P),"")</f>
        <v>0.94054782838115925</v>
      </c>
      <c r="R172" s="3">
        <f t="shared" si="30"/>
        <v>8.2985415156094561E-2</v>
      </c>
      <c r="S172" s="9">
        <f t="shared" si="31"/>
        <v>12.050310263785656</v>
      </c>
    </row>
    <row r="173" spans="1:19" x14ac:dyDescent="0.25">
      <c r="A173" s="1">
        <v>18</v>
      </c>
      <c r="B173" s="11">
        <v>0.71111111111111114</v>
      </c>
      <c r="C173" s="1" t="s">
        <v>70</v>
      </c>
      <c r="D173" s="1">
        <v>6</v>
      </c>
      <c r="E173" s="1">
        <v>13</v>
      </c>
      <c r="F173" s="1" t="s">
        <v>196</v>
      </c>
      <c r="G173" s="2">
        <v>32.929166666666596</v>
      </c>
      <c r="H173" s="7">
        <f>1+COUNTIFS(A:A,A173,O:O,"&lt;"&amp;O173)</f>
        <v>7</v>
      </c>
      <c r="I173" s="2">
        <f>AVERAGEIF(A:A,A173,G:G)</f>
        <v>47.486595833333354</v>
      </c>
      <c r="J173" s="2">
        <f t="shared" si="24"/>
        <v>-14.557429166666758</v>
      </c>
      <c r="K173" s="2">
        <f t="shared" si="25"/>
        <v>75.442570833333235</v>
      </c>
      <c r="L173" s="2">
        <f t="shared" si="26"/>
        <v>92.439488308468384</v>
      </c>
      <c r="M173" s="2">
        <f>SUMIF(A:A,A173,L:L)</f>
        <v>2494.9087514827775</v>
      </c>
      <c r="N173" s="3">
        <f t="shared" si="27"/>
        <v>3.7051250172387917E-2</v>
      </c>
      <c r="O173" s="8">
        <f t="shared" si="28"/>
        <v>26.989642599030038</v>
      </c>
      <c r="P173" s="3" t="str">
        <f t="shared" si="29"/>
        <v/>
      </c>
      <c r="Q173" s="3" t="str">
        <f>IF(ISNUMBER(P173),SUMIF(A:A,A173,P:P),"")</f>
        <v/>
      </c>
      <c r="R173" s="3" t="str">
        <f t="shared" si="30"/>
        <v/>
      </c>
      <c r="S173" s="9" t="str">
        <f t="shared" si="31"/>
        <v/>
      </c>
    </row>
    <row r="174" spans="1:19" x14ac:dyDescent="0.25">
      <c r="A174" s="1">
        <v>18</v>
      </c>
      <c r="B174" s="11">
        <v>0.71111111111111114</v>
      </c>
      <c r="C174" s="1" t="s">
        <v>70</v>
      </c>
      <c r="D174" s="1">
        <v>6</v>
      </c>
      <c r="E174" s="1">
        <v>14</v>
      </c>
      <c r="F174" s="1" t="s">
        <v>197</v>
      </c>
      <c r="G174" s="2">
        <v>24.5425</v>
      </c>
      <c r="H174" s="7">
        <f>1+COUNTIFS(A:A,A174,O:O,"&lt;"&amp;O174)</f>
        <v>8</v>
      </c>
      <c r="I174" s="2">
        <f>AVERAGEIF(A:A,A174,G:G)</f>
        <v>47.486595833333354</v>
      </c>
      <c r="J174" s="2">
        <f t="shared" si="24"/>
        <v>-22.944095833333353</v>
      </c>
      <c r="K174" s="2">
        <f t="shared" si="25"/>
        <v>67.05590416666665</v>
      </c>
      <c r="L174" s="2">
        <f t="shared" si="26"/>
        <v>55.88825495803404</v>
      </c>
      <c r="M174" s="2">
        <f>SUMIF(A:A,A174,L:L)</f>
        <v>2494.9087514827775</v>
      </c>
      <c r="N174" s="3">
        <f t="shared" si="27"/>
        <v>2.2400921446453084E-2</v>
      </c>
      <c r="O174" s="8">
        <f t="shared" si="28"/>
        <v>44.641020789720145</v>
      </c>
      <c r="P174" s="3" t="str">
        <f t="shared" si="29"/>
        <v/>
      </c>
      <c r="Q174" s="3" t="str">
        <f>IF(ISNUMBER(P174),SUMIF(A:A,A174,P:P),"")</f>
        <v/>
      </c>
      <c r="R174" s="3" t="str">
        <f t="shared" si="30"/>
        <v/>
      </c>
      <c r="S174" s="9" t="str">
        <f t="shared" si="31"/>
        <v/>
      </c>
    </row>
    <row r="175" spans="1:19" x14ac:dyDescent="0.25">
      <c r="A175" s="1">
        <v>19</v>
      </c>
      <c r="B175" s="11">
        <v>0.71805555555555556</v>
      </c>
      <c r="C175" s="1" t="s">
        <v>198</v>
      </c>
      <c r="D175" s="1">
        <v>3</v>
      </c>
      <c r="E175" s="1">
        <v>2</v>
      </c>
      <c r="F175" s="1" t="s">
        <v>200</v>
      </c>
      <c r="G175" s="2">
        <v>67.259566666666601</v>
      </c>
      <c r="H175" s="7">
        <f>1+COUNTIFS(A:A,A175,O:O,"&lt;"&amp;O175)</f>
        <v>1</v>
      </c>
      <c r="I175" s="2">
        <f>AVERAGEIF(A:A,A175,G:G)</f>
        <v>51.796499999999966</v>
      </c>
      <c r="J175" s="2">
        <f t="shared" si="24"/>
        <v>15.463066666666634</v>
      </c>
      <c r="K175" s="2">
        <f t="shared" si="25"/>
        <v>105.46306666666663</v>
      </c>
      <c r="L175" s="2">
        <f t="shared" si="26"/>
        <v>559.91444764731966</v>
      </c>
      <c r="M175" s="2">
        <f>SUMIF(A:A,A175,L:L)</f>
        <v>1889.8700587354181</v>
      </c>
      <c r="N175" s="3">
        <f t="shared" si="27"/>
        <v>0.29627139975008604</v>
      </c>
      <c r="O175" s="8">
        <f t="shared" si="28"/>
        <v>3.3752836110523341</v>
      </c>
      <c r="P175" s="3">
        <f t="shared" si="29"/>
        <v>0.29627139975008604</v>
      </c>
      <c r="Q175" s="3">
        <f>IF(ISNUMBER(P175),SUMIF(A:A,A175,P:P),"")</f>
        <v>0.95687685218189378</v>
      </c>
      <c r="R175" s="3">
        <f t="shared" si="30"/>
        <v>0.30962333248476104</v>
      </c>
      <c r="S175" s="9">
        <f t="shared" si="31"/>
        <v>3.229730756964893</v>
      </c>
    </row>
    <row r="176" spans="1:19" x14ac:dyDescent="0.25">
      <c r="A176" s="1">
        <v>19</v>
      </c>
      <c r="B176" s="11">
        <v>0.71805555555555556</v>
      </c>
      <c r="C176" s="1" t="s">
        <v>198</v>
      </c>
      <c r="D176" s="1">
        <v>3</v>
      </c>
      <c r="E176" s="1">
        <v>3</v>
      </c>
      <c r="F176" s="1" t="s">
        <v>201</v>
      </c>
      <c r="G176" s="2">
        <v>63.630966666666701</v>
      </c>
      <c r="H176" s="7">
        <f>1+COUNTIFS(A:A,A176,O:O,"&lt;"&amp;O176)</f>
        <v>2</v>
      </c>
      <c r="I176" s="2">
        <f>AVERAGEIF(A:A,A176,G:G)</f>
        <v>51.796499999999966</v>
      </c>
      <c r="J176" s="2">
        <f t="shared" si="24"/>
        <v>11.834466666666735</v>
      </c>
      <c r="K176" s="2">
        <f t="shared" si="25"/>
        <v>101.83446666666674</v>
      </c>
      <c r="L176" s="2">
        <f t="shared" si="26"/>
        <v>450.36933924146092</v>
      </c>
      <c r="M176" s="2">
        <f>SUMIF(A:A,A176,L:L)</f>
        <v>1889.8700587354181</v>
      </c>
      <c r="N176" s="3">
        <f t="shared" si="27"/>
        <v>0.23830703976696668</v>
      </c>
      <c r="O176" s="8">
        <f t="shared" si="28"/>
        <v>4.1962671391406232</v>
      </c>
      <c r="P176" s="3">
        <f t="shared" si="29"/>
        <v>0.23830703976696668</v>
      </c>
      <c r="Q176" s="3">
        <f>IF(ISNUMBER(P176),SUMIF(A:A,A176,P:P),"")</f>
        <v>0.95687685218189378</v>
      </c>
      <c r="R176" s="3">
        <f t="shared" si="30"/>
        <v>0.24904671820994856</v>
      </c>
      <c r="S176" s="9">
        <f t="shared" si="31"/>
        <v>4.0153108910151998</v>
      </c>
    </row>
    <row r="177" spans="1:19" x14ac:dyDescent="0.25">
      <c r="A177" s="1">
        <v>19</v>
      </c>
      <c r="B177" s="11">
        <v>0.71805555555555556</v>
      </c>
      <c r="C177" s="1" t="s">
        <v>198</v>
      </c>
      <c r="D177" s="1">
        <v>3</v>
      </c>
      <c r="E177" s="1">
        <v>1</v>
      </c>
      <c r="F177" s="1" t="s">
        <v>199</v>
      </c>
      <c r="G177" s="2">
        <v>56.513566666666605</v>
      </c>
      <c r="H177" s="7">
        <f>1+COUNTIFS(A:A,A177,O:O,"&lt;"&amp;O177)</f>
        <v>3</v>
      </c>
      <c r="I177" s="2">
        <f>AVERAGEIF(A:A,A177,G:G)</f>
        <v>51.796499999999966</v>
      </c>
      <c r="J177" s="2">
        <f t="shared" si="24"/>
        <v>4.7170666666666392</v>
      </c>
      <c r="K177" s="2">
        <f t="shared" si="25"/>
        <v>94.717066666666639</v>
      </c>
      <c r="L177" s="2">
        <f t="shared" si="26"/>
        <v>293.83664979898481</v>
      </c>
      <c r="M177" s="2">
        <f>SUMIF(A:A,A177,L:L)</f>
        <v>1889.8700587354181</v>
      </c>
      <c r="N177" s="3">
        <f t="shared" si="27"/>
        <v>0.15547981642484021</v>
      </c>
      <c r="O177" s="8">
        <f t="shared" si="28"/>
        <v>6.4317029888146635</v>
      </c>
      <c r="P177" s="3">
        <f t="shared" si="29"/>
        <v>0.15547981642484021</v>
      </c>
      <c r="Q177" s="3">
        <f>IF(ISNUMBER(P177),SUMIF(A:A,A177,P:P),"")</f>
        <v>0.95687685218189378</v>
      </c>
      <c r="R177" s="3">
        <f t="shared" si="30"/>
        <v>0.16248675685937158</v>
      </c>
      <c r="S177" s="9">
        <f t="shared" si="31"/>
        <v>6.1543477101058528</v>
      </c>
    </row>
    <row r="178" spans="1:19" x14ac:dyDescent="0.25">
      <c r="A178" s="1">
        <v>19</v>
      </c>
      <c r="B178" s="11">
        <v>0.71805555555555556</v>
      </c>
      <c r="C178" s="1" t="s">
        <v>198</v>
      </c>
      <c r="D178" s="1">
        <v>3</v>
      </c>
      <c r="E178" s="1">
        <v>4</v>
      </c>
      <c r="F178" s="1" t="s">
        <v>202</v>
      </c>
      <c r="G178" s="2">
        <v>52.038066666666602</v>
      </c>
      <c r="H178" s="7">
        <f>1+COUNTIFS(A:A,A178,O:O,"&lt;"&amp;O178)</f>
        <v>4</v>
      </c>
      <c r="I178" s="2">
        <f>AVERAGEIF(A:A,A178,G:G)</f>
        <v>51.796499999999966</v>
      </c>
      <c r="J178" s="2">
        <f t="shared" si="24"/>
        <v>0.2415666666666354</v>
      </c>
      <c r="K178" s="2">
        <f t="shared" si="25"/>
        <v>90.241566666666643</v>
      </c>
      <c r="L178" s="2">
        <f t="shared" si="26"/>
        <v>224.63884965802112</v>
      </c>
      <c r="M178" s="2">
        <f>SUMIF(A:A,A178,L:L)</f>
        <v>1889.8700587354181</v>
      </c>
      <c r="N178" s="3">
        <f t="shared" si="27"/>
        <v>0.11886470639591765</v>
      </c>
      <c r="O178" s="8">
        <f t="shared" si="28"/>
        <v>8.4129261773395889</v>
      </c>
      <c r="P178" s="3">
        <f t="shared" si="29"/>
        <v>0.11886470639591765</v>
      </c>
      <c r="Q178" s="3">
        <f>IF(ISNUMBER(P178),SUMIF(A:A,A178,P:P),"")</f>
        <v>0.95687685218189378</v>
      </c>
      <c r="R178" s="3">
        <f t="shared" si="30"/>
        <v>0.12422152978711887</v>
      </c>
      <c r="S178" s="9">
        <f t="shared" si="31"/>
        <v>8.0501343182113576</v>
      </c>
    </row>
    <row r="179" spans="1:19" x14ac:dyDescent="0.25">
      <c r="A179" s="1">
        <v>19</v>
      </c>
      <c r="B179" s="11">
        <v>0.71805555555555556</v>
      </c>
      <c r="C179" s="1" t="s">
        <v>198</v>
      </c>
      <c r="D179" s="1">
        <v>3</v>
      </c>
      <c r="E179" s="1">
        <v>7</v>
      </c>
      <c r="F179" s="1" t="s">
        <v>204</v>
      </c>
      <c r="G179" s="2">
        <v>46.138299999999902</v>
      </c>
      <c r="H179" s="7">
        <f>1+COUNTIFS(A:A,A179,O:O,"&lt;"&amp;O179)</f>
        <v>5</v>
      </c>
      <c r="I179" s="2">
        <f>AVERAGEIF(A:A,A179,G:G)</f>
        <v>51.796499999999966</v>
      </c>
      <c r="J179" s="2">
        <f t="shared" si="24"/>
        <v>-5.6582000000000647</v>
      </c>
      <c r="K179" s="2">
        <f t="shared" si="25"/>
        <v>84.341799999999935</v>
      </c>
      <c r="L179" s="2">
        <f t="shared" si="26"/>
        <v>157.67059264332178</v>
      </c>
      <c r="M179" s="2">
        <f>SUMIF(A:A,A179,L:L)</f>
        <v>1889.8700587354181</v>
      </c>
      <c r="N179" s="3">
        <f t="shared" si="27"/>
        <v>8.3429329923785878E-2</v>
      </c>
      <c r="O179" s="8">
        <f t="shared" si="28"/>
        <v>11.986192396768823</v>
      </c>
      <c r="P179" s="3">
        <f t="shared" si="29"/>
        <v>8.3429329923785878E-2</v>
      </c>
      <c r="Q179" s="3">
        <f>IF(ISNUMBER(P179),SUMIF(A:A,A179,P:P),"")</f>
        <v>0.95687685218189378</v>
      </c>
      <c r="R179" s="3">
        <f t="shared" si="30"/>
        <v>8.7189202804465696E-2</v>
      </c>
      <c r="S179" s="9">
        <f t="shared" si="31"/>
        <v>11.469310050266701</v>
      </c>
    </row>
    <row r="180" spans="1:19" x14ac:dyDescent="0.25">
      <c r="A180" s="1">
        <v>19</v>
      </c>
      <c r="B180" s="11">
        <v>0.71805555555555556</v>
      </c>
      <c r="C180" s="1" t="s">
        <v>198</v>
      </c>
      <c r="D180" s="1">
        <v>3</v>
      </c>
      <c r="E180" s="1">
        <v>5</v>
      </c>
      <c r="F180" s="1" t="s">
        <v>203</v>
      </c>
      <c r="G180" s="2">
        <v>41.855733333333298</v>
      </c>
      <c r="H180" s="7">
        <f>1+COUNTIFS(A:A,A180,O:O,"&lt;"&amp;O180)</f>
        <v>6</v>
      </c>
      <c r="I180" s="2">
        <f>AVERAGEIF(A:A,A180,G:G)</f>
        <v>51.796499999999966</v>
      </c>
      <c r="J180" s="2">
        <f t="shared" si="24"/>
        <v>-9.9407666666666685</v>
      </c>
      <c r="K180" s="2">
        <f t="shared" si="25"/>
        <v>80.059233333333339</v>
      </c>
      <c r="L180" s="2">
        <f t="shared" si="26"/>
        <v>121.94303384644921</v>
      </c>
      <c r="M180" s="2">
        <f>SUMIF(A:A,A180,L:L)</f>
        <v>1889.8700587354181</v>
      </c>
      <c r="N180" s="3">
        <f t="shared" si="27"/>
        <v>6.4524559920297278E-2</v>
      </c>
      <c r="O180" s="8">
        <f t="shared" si="28"/>
        <v>15.497974743806557</v>
      </c>
      <c r="P180" s="3">
        <f t="shared" si="29"/>
        <v>6.4524559920297278E-2</v>
      </c>
      <c r="Q180" s="3">
        <f>IF(ISNUMBER(P180),SUMIF(A:A,A180,P:P),"")</f>
        <v>0.95687685218189378</v>
      </c>
      <c r="R180" s="3">
        <f t="shared" si="30"/>
        <v>6.7432459854334256E-2</v>
      </c>
      <c r="S180" s="9">
        <f t="shared" si="31"/>
        <v>14.829653288048107</v>
      </c>
    </row>
    <row r="181" spans="1:19" x14ac:dyDescent="0.25">
      <c r="A181" s="1">
        <v>19</v>
      </c>
      <c r="B181" s="11">
        <v>0.71805555555555556</v>
      </c>
      <c r="C181" s="1" t="s">
        <v>198</v>
      </c>
      <c r="D181" s="1">
        <v>3</v>
      </c>
      <c r="E181" s="1">
        <v>8</v>
      </c>
      <c r="F181" s="1" t="s">
        <v>205</v>
      </c>
      <c r="G181" s="2">
        <v>35.139299999999999</v>
      </c>
      <c r="H181" s="7">
        <f>1+COUNTIFS(A:A,A181,O:O,"&lt;"&amp;O181)</f>
        <v>7</v>
      </c>
      <c r="I181" s="2">
        <f>AVERAGEIF(A:A,A181,G:G)</f>
        <v>51.796499999999966</v>
      </c>
      <c r="J181" s="2">
        <f t="shared" si="24"/>
        <v>-16.657199999999968</v>
      </c>
      <c r="K181" s="2">
        <f t="shared" si="25"/>
        <v>73.34280000000004</v>
      </c>
      <c r="L181" s="2">
        <f t="shared" si="26"/>
        <v>81.497145899860556</v>
      </c>
      <c r="M181" s="2">
        <f>SUMIF(A:A,A181,L:L)</f>
        <v>1889.8700587354181</v>
      </c>
      <c r="N181" s="3">
        <f t="shared" si="27"/>
        <v>4.3123147818106243E-2</v>
      </c>
      <c r="O181" s="8">
        <f t="shared" si="28"/>
        <v>23.189401762088597</v>
      </c>
      <c r="P181" s="3" t="str">
        <f t="shared" si="29"/>
        <v/>
      </c>
      <c r="Q181" s="3" t="str">
        <f>IF(ISNUMBER(P181),SUMIF(A:A,A181,P:P),"")</f>
        <v/>
      </c>
      <c r="R181" s="3" t="str">
        <f t="shared" si="30"/>
        <v/>
      </c>
      <c r="S181" s="9" t="str">
        <f t="shared" si="31"/>
        <v/>
      </c>
    </row>
    <row r="182" spans="1:19" x14ac:dyDescent="0.25">
      <c r="A182" s="1">
        <v>20</v>
      </c>
      <c r="B182" s="11">
        <v>0.72222222222222221</v>
      </c>
      <c r="C182" s="1" t="s">
        <v>22</v>
      </c>
      <c r="D182" s="1">
        <v>7</v>
      </c>
      <c r="E182" s="1">
        <v>5</v>
      </c>
      <c r="F182" s="1" t="s">
        <v>210</v>
      </c>
      <c r="G182" s="2">
        <v>56.576466666666605</v>
      </c>
      <c r="H182" s="7">
        <f>1+COUNTIFS(A:A,A182,O:O,"&lt;"&amp;O182)</f>
        <v>1</v>
      </c>
      <c r="I182" s="2">
        <f>AVERAGEIF(A:A,A182,G:G)</f>
        <v>45.850884848484839</v>
      </c>
      <c r="J182" s="2">
        <f t="shared" si="24"/>
        <v>10.725581818181766</v>
      </c>
      <c r="K182" s="2">
        <f t="shared" si="25"/>
        <v>100.72558181818177</v>
      </c>
      <c r="L182" s="2">
        <f t="shared" si="26"/>
        <v>421.37994509078555</v>
      </c>
      <c r="M182" s="2">
        <f>SUMIF(A:A,A182,L:L)</f>
        <v>2755.4778915099982</v>
      </c>
      <c r="N182" s="3">
        <f t="shared" si="27"/>
        <v>0.15292445146778874</v>
      </c>
      <c r="O182" s="8">
        <f t="shared" si="28"/>
        <v>6.5391766352723204</v>
      </c>
      <c r="P182" s="3">
        <f t="shared" si="29"/>
        <v>0.15292445146778874</v>
      </c>
      <c r="Q182" s="3">
        <f>IF(ISNUMBER(P182),SUMIF(A:A,A182,P:P),"")</f>
        <v>0.93849292032792686</v>
      </c>
      <c r="R182" s="3">
        <f t="shared" si="30"/>
        <v>0.16294683545865651</v>
      </c>
      <c r="S182" s="9">
        <f t="shared" si="31"/>
        <v>6.1369709769768663</v>
      </c>
    </row>
    <row r="183" spans="1:19" x14ac:dyDescent="0.25">
      <c r="A183" s="1">
        <v>20</v>
      </c>
      <c r="B183" s="11">
        <v>0.72222222222222221</v>
      </c>
      <c r="C183" s="1" t="s">
        <v>22</v>
      </c>
      <c r="D183" s="1">
        <v>7</v>
      </c>
      <c r="E183" s="1">
        <v>2</v>
      </c>
      <c r="F183" s="1" t="s">
        <v>207</v>
      </c>
      <c r="G183" s="2">
        <v>52.899799999999999</v>
      </c>
      <c r="H183" s="7">
        <f>1+COUNTIFS(A:A,A183,O:O,"&lt;"&amp;O183)</f>
        <v>2</v>
      </c>
      <c r="I183" s="2">
        <f>AVERAGEIF(A:A,A183,G:G)</f>
        <v>45.850884848484839</v>
      </c>
      <c r="J183" s="2">
        <f t="shared" si="24"/>
        <v>7.0489151515151605</v>
      </c>
      <c r="K183" s="2">
        <f t="shared" si="25"/>
        <v>97.04891515151516</v>
      </c>
      <c r="L183" s="2">
        <f t="shared" si="26"/>
        <v>337.96248868112849</v>
      </c>
      <c r="M183" s="2">
        <f>SUMIF(A:A,A183,L:L)</f>
        <v>2755.4778915099982</v>
      </c>
      <c r="N183" s="3">
        <f t="shared" si="27"/>
        <v>0.12265113420885605</v>
      </c>
      <c r="O183" s="8">
        <f t="shared" si="28"/>
        <v>8.1532062989091774</v>
      </c>
      <c r="P183" s="3">
        <f t="shared" si="29"/>
        <v>0.12265113420885605</v>
      </c>
      <c r="Q183" s="3">
        <f>IF(ISNUMBER(P183),SUMIF(A:A,A183,P:P),"")</f>
        <v>0.93849292032792686</v>
      </c>
      <c r="R183" s="3">
        <f t="shared" si="30"/>
        <v>0.13068946131847159</v>
      </c>
      <c r="S183" s="9">
        <f t="shared" si="31"/>
        <v>7.6517263894993226</v>
      </c>
    </row>
    <row r="184" spans="1:19" x14ac:dyDescent="0.25">
      <c r="A184" s="1">
        <v>20</v>
      </c>
      <c r="B184" s="11">
        <v>0.72222222222222221</v>
      </c>
      <c r="C184" s="1" t="s">
        <v>22</v>
      </c>
      <c r="D184" s="1">
        <v>7</v>
      </c>
      <c r="E184" s="1">
        <v>12</v>
      </c>
      <c r="F184" s="1" t="s">
        <v>217</v>
      </c>
      <c r="G184" s="2">
        <v>52.119199999999999</v>
      </c>
      <c r="H184" s="7">
        <f>1+COUNTIFS(A:A,A184,O:O,"&lt;"&amp;O184)</f>
        <v>3</v>
      </c>
      <c r="I184" s="2">
        <f>AVERAGEIF(A:A,A184,G:G)</f>
        <v>45.850884848484839</v>
      </c>
      <c r="J184" s="2">
        <f t="shared" si="24"/>
        <v>6.2683151515151607</v>
      </c>
      <c r="K184" s="2">
        <f t="shared" si="25"/>
        <v>96.268315151515168</v>
      </c>
      <c r="L184" s="2">
        <f t="shared" si="26"/>
        <v>322.49863674864565</v>
      </c>
      <c r="M184" s="2">
        <f>SUMIF(A:A,A184,L:L)</f>
        <v>2755.4778915099982</v>
      </c>
      <c r="N184" s="3">
        <f t="shared" si="27"/>
        <v>0.1170390942864422</v>
      </c>
      <c r="O184" s="8">
        <f t="shared" si="28"/>
        <v>8.5441536103534244</v>
      </c>
      <c r="P184" s="3">
        <f t="shared" si="29"/>
        <v>0.1170390942864422</v>
      </c>
      <c r="Q184" s="3">
        <f>IF(ISNUMBER(P184),SUMIF(A:A,A184,P:P),"")</f>
        <v>0.93849292032792686</v>
      </c>
      <c r="R184" s="3">
        <f t="shared" si="30"/>
        <v>0.12470961874229862</v>
      </c>
      <c r="S184" s="9">
        <f t="shared" si="31"/>
        <v>8.018627673510986</v>
      </c>
    </row>
    <row r="185" spans="1:19" x14ac:dyDescent="0.25">
      <c r="A185" s="1">
        <v>20</v>
      </c>
      <c r="B185" s="11">
        <v>0.72222222222222221</v>
      </c>
      <c r="C185" s="1" t="s">
        <v>22</v>
      </c>
      <c r="D185" s="1">
        <v>7</v>
      </c>
      <c r="E185" s="1">
        <v>9</v>
      </c>
      <c r="F185" s="1" t="s">
        <v>214</v>
      </c>
      <c r="G185" s="2">
        <v>51.934033333333296</v>
      </c>
      <c r="H185" s="7">
        <f>1+COUNTIFS(A:A,A185,O:O,"&lt;"&amp;O185)</f>
        <v>4</v>
      </c>
      <c r="I185" s="2">
        <f>AVERAGEIF(A:A,A185,G:G)</f>
        <v>45.850884848484839</v>
      </c>
      <c r="J185" s="2">
        <f t="shared" si="24"/>
        <v>6.0831484848484578</v>
      </c>
      <c r="K185" s="2">
        <f t="shared" si="25"/>
        <v>96.083148484848465</v>
      </c>
      <c r="L185" s="2">
        <f t="shared" si="26"/>
        <v>318.93550673192004</v>
      </c>
      <c r="M185" s="2">
        <f>SUMIF(A:A,A185,L:L)</f>
        <v>2755.4778915099982</v>
      </c>
      <c r="N185" s="3">
        <f t="shared" si="27"/>
        <v>0.11574598646376502</v>
      </c>
      <c r="O185" s="8">
        <f t="shared" si="28"/>
        <v>8.6396084266218249</v>
      </c>
      <c r="P185" s="3">
        <f t="shared" si="29"/>
        <v>0.11574598646376502</v>
      </c>
      <c r="Q185" s="3">
        <f>IF(ISNUMBER(P185),SUMIF(A:A,A185,P:P),"")</f>
        <v>0.93849292032792686</v>
      </c>
      <c r="R185" s="3">
        <f t="shared" si="30"/>
        <v>0.12333176303910871</v>
      </c>
      <c r="S185" s="9">
        <f t="shared" si="31"/>
        <v>8.1082113427900833</v>
      </c>
    </row>
    <row r="186" spans="1:19" x14ac:dyDescent="0.25">
      <c r="A186" s="1">
        <v>20</v>
      </c>
      <c r="B186" s="11">
        <v>0.72222222222222221</v>
      </c>
      <c r="C186" s="1" t="s">
        <v>22</v>
      </c>
      <c r="D186" s="1">
        <v>7</v>
      </c>
      <c r="E186" s="1">
        <v>4</v>
      </c>
      <c r="F186" s="1" t="s">
        <v>209</v>
      </c>
      <c r="G186" s="2">
        <v>50.369866666666695</v>
      </c>
      <c r="H186" s="7">
        <f>1+COUNTIFS(A:A,A186,O:O,"&lt;"&amp;O186)</f>
        <v>5</v>
      </c>
      <c r="I186" s="2">
        <f>AVERAGEIF(A:A,A186,G:G)</f>
        <v>45.850884848484839</v>
      </c>
      <c r="J186" s="2">
        <f t="shared" si="24"/>
        <v>4.5189818181818566</v>
      </c>
      <c r="K186" s="2">
        <f t="shared" si="25"/>
        <v>94.518981818181857</v>
      </c>
      <c r="L186" s="2">
        <f t="shared" si="26"/>
        <v>290.36504553497855</v>
      </c>
      <c r="M186" s="2">
        <f>SUMIF(A:A,A186,L:L)</f>
        <v>2755.4778915099982</v>
      </c>
      <c r="N186" s="3">
        <f t="shared" si="27"/>
        <v>0.10537738169833723</v>
      </c>
      <c r="O186" s="8">
        <f t="shared" si="28"/>
        <v>9.4897024758376514</v>
      </c>
      <c r="P186" s="3">
        <f t="shared" si="29"/>
        <v>0.10537738169833723</v>
      </c>
      <c r="Q186" s="3">
        <f>IF(ISNUMBER(P186),SUMIF(A:A,A186,P:P),"")</f>
        <v>0.93849292032792686</v>
      </c>
      <c r="R186" s="3">
        <f t="shared" si="30"/>
        <v>0.11228361921101802</v>
      </c>
      <c r="S186" s="9">
        <f t="shared" si="31"/>
        <v>8.906018589592037</v>
      </c>
    </row>
    <row r="187" spans="1:19" x14ac:dyDescent="0.25">
      <c r="A187" s="1">
        <v>20</v>
      </c>
      <c r="B187" s="11">
        <v>0.72222222222222221</v>
      </c>
      <c r="C187" s="1" t="s">
        <v>22</v>
      </c>
      <c r="D187" s="1">
        <v>7</v>
      </c>
      <c r="E187" s="1">
        <v>3</v>
      </c>
      <c r="F187" s="1" t="s">
        <v>208</v>
      </c>
      <c r="G187" s="2">
        <v>50.100766666666594</v>
      </c>
      <c r="H187" s="7">
        <f>1+COUNTIFS(A:A,A187,O:O,"&lt;"&amp;O187)</f>
        <v>6</v>
      </c>
      <c r="I187" s="2">
        <f>AVERAGEIF(A:A,A187,G:G)</f>
        <v>45.850884848484839</v>
      </c>
      <c r="J187" s="2">
        <f t="shared" si="24"/>
        <v>4.2498818181817555</v>
      </c>
      <c r="K187" s="2">
        <f t="shared" si="25"/>
        <v>94.249881818181763</v>
      </c>
      <c r="L187" s="2">
        <f t="shared" si="26"/>
        <v>285.71445674409023</v>
      </c>
      <c r="M187" s="2">
        <f>SUMIF(A:A,A187,L:L)</f>
        <v>2755.4778915099982</v>
      </c>
      <c r="N187" s="3">
        <f t="shared" si="27"/>
        <v>0.10368962045546266</v>
      </c>
      <c r="O187" s="8">
        <f t="shared" si="28"/>
        <v>9.6441668472450957</v>
      </c>
      <c r="P187" s="3">
        <f t="shared" si="29"/>
        <v>0.10368962045546266</v>
      </c>
      <c r="Q187" s="3">
        <f>IF(ISNUMBER(P187),SUMIF(A:A,A187,P:P),"")</f>
        <v>0.93849292032792686</v>
      </c>
      <c r="R187" s="3">
        <f t="shared" si="30"/>
        <v>0.11048524523683309</v>
      </c>
      <c r="S187" s="9">
        <f t="shared" si="31"/>
        <v>9.0509823086008261</v>
      </c>
    </row>
    <row r="188" spans="1:19" x14ac:dyDescent="0.25">
      <c r="A188" s="1">
        <v>20</v>
      </c>
      <c r="B188" s="11">
        <v>0.72222222222222221</v>
      </c>
      <c r="C188" s="1" t="s">
        <v>22</v>
      </c>
      <c r="D188" s="1">
        <v>7</v>
      </c>
      <c r="E188" s="1">
        <v>1</v>
      </c>
      <c r="F188" s="1" t="s">
        <v>206</v>
      </c>
      <c r="G188" s="2">
        <v>49.424600000000005</v>
      </c>
      <c r="H188" s="7">
        <f>1+COUNTIFS(A:A,A188,O:O,"&lt;"&amp;O188)</f>
        <v>7</v>
      </c>
      <c r="I188" s="2">
        <f>AVERAGEIF(A:A,A188,G:G)</f>
        <v>45.850884848484839</v>
      </c>
      <c r="J188" s="2">
        <f t="shared" si="24"/>
        <v>3.5737151515151666</v>
      </c>
      <c r="K188" s="2">
        <f t="shared" si="25"/>
        <v>93.57371515151516</v>
      </c>
      <c r="L188" s="2">
        <f t="shared" si="26"/>
        <v>274.35500572216455</v>
      </c>
      <c r="M188" s="2">
        <f>SUMIF(A:A,A188,L:L)</f>
        <v>2755.4778915099982</v>
      </c>
      <c r="N188" s="3">
        <f t="shared" si="27"/>
        <v>9.9567122845546904E-2</v>
      </c>
      <c r="O188" s="8">
        <f t="shared" si="28"/>
        <v>10.043475912739249</v>
      </c>
      <c r="P188" s="3">
        <f t="shared" si="29"/>
        <v>9.9567122845546904E-2</v>
      </c>
      <c r="Q188" s="3">
        <f>IF(ISNUMBER(P188),SUMIF(A:A,A188,P:P),"")</f>
        <v>0.93849292032792686</v>
      </c>
      <c r="R188" s="3">
        <f t="shared" si="30"/>
        <v>0.10609256680461296</v>
      </c>
      <c r="S188" s="9">
        <f t="shared" si="31"/>
        <v>9.4257310395898486</v>
      </c>
    </row>
    <row r="189" spans="1:19" x14ac:dyDescent="0.25">
      <c r="A189" s="1">
        <v>20</v>
      </c>
      <c r="B189" s="11">
        <v>0.72222222222222221</v>
      </c>
      <c r="C189" s="1" t="s">
        <v>22</v>
      </c>
      <c r="D189" s="1">
        <v>7</v>
      </c>
      <c r="E189" s="1">
        <v>10</v>
      </c>
      <c r="F189" s="1" t="s">
        <v>215</v>
      </c>
      <c r="G189" s="2">
        <v>43.866999999999997</v>
      </c>
      <c r="H189" s="7">
        <f>1+COUNTIFS(A:A,A189,O:O,"&lt;"&amp;O189)</f>
        <v>8</v>
      </c>
      <c r="I189" s="2">
        <f>AVERAGEIF(A:A,A189,G:G)</f>
        <v>45.850884848484839</v>
      </c>
      <c r="J189" s="2">
        <f t="shared" si="24"/>
        <v>-1.9838848484848413</v>
      </c>
      <c r="K189" s="2">
        <f t="shared" si="25"/>
        <v>88.016115151515152</v>
      </c>
      <c r="L189" s="2">
        <f t="shared" si="26"/>
        <v>196.55983899344267</v>
      </c>
      <c r="M189" s="2">
        <f>SUMIF(A:A,A189,L:L)</f>
        <v>2755.4778915099982</v>
      </c>
      <c r="N189" s="3">
        <f t="shared" si="27"/>
        <v>7.1334210156093161E-2</v>
      </c>
      <c r="O189" s="8">
        <f t="shared" si="28"/>
        <v>14.01851927443796</v>
      </c>
      <c r="P189" s="3">
        <f t="shared" si="29"/>
        <v>7.1334210156093161E-2</v>
      </c>
      <c r="Q189" s="3">
        <f>IF(ISNUMBER(P189),SUMIF(A:A,A189,P:P),"")</f>
        <v>0.93849292032792686</v>
      </c>
      <c r="R189" s="3">
        <f t="shared" si="30"/>
        <v>7.6009321552652373E-2</v>
      </c>
      <c r="S189" s="9">
        <f t="shared" si="31"/>
        <v>13.156281092540612</v>
      </c>
    </row>
    <row r="190" spans="1:19" x14ac:dyDescent="0.25">
      <c r="A190" s="1">
        <v>20</v>
      </c>
      <c r="B190" s="11">
        <v>0.72222222222222221</v>
      </c>
      <c r="C190" s="1" t="s">
        <v>22</v>
      </c>
      <c r="D190" s="1">
        <v>7</v>
      </c>
      <c r="E190" s="1">
        <v>6</v>
      </c>
      <c r="F190" s="1" t="s">
        <v>211</v>
      </c>
      <c r="G190" s="2">
        <v>37.999000000000002</v>
      </c>
      <c r="H190" s="7">
        <f>1+COUNTIFS(A:A,A190,O:O,"&lt;"&amp;O190)</f>
        <v>9</v>
      </c>
      <c r="I190" s="2">
        <f>AVERAGEIF(A:A,A190,G:G)</f>
        <v>45.850884848484839</v>
      </c>
      <c r="J190" s="2">
        <f t="shared" si="24"/>
        <v>-7.8518848484848363</v>
      </c>
      <c r="K190" s="2">
        <f t="shared" si="25"/>
        <v>82.148115151515157</v>
      </c>
      <c r="L190" s="2">
        <f t="shared" si="26"/>
        <v>138.22556905510038</v>
      </c>
      <c r="M190" s="2">
        <f>SUMIF(A:A,A190,L:L)</f>
        <v>2755.4778915099982</v>
      </c>
      <c r="N190" s="3">
        <f t="shared" si="27"/>
        <v>5.0163918745634702E-2</v>
      </c>
      <c r="O190" s="8">
        <f t="shared" si="28"/>
        <v>19.934646754187654</v>
      </c>
      <c r="P190" s="3">
        <f t="shared" si="29"/>
        <v>5.0163918745634702E-2</v>
      </c>
      <c r="Q190" s="3">
        <f>IF(ISNUMBER(P190),SUMIF(A:A,A190,P:P),"")</f>
        <v>0.93849292032792686</v>
      </c>
      <c r="R190" s="3">
        <f t="shared" si="30"/>
        <v>5.3451568636347827E-2</v>
      </c>
      <c r="S190" s="9">
        <f t="shared" si="31"/>
        <v>18.708524848043201</v>
      </c>
    </row>
    <row r="191" spans="1:19" x14ac:dyDescent="0.25">
      <c r="A191" s="1">
        <v>20</v>
      </c>
      <c r="B191" s="11">
        <v>0.72222222222222221</v>
      </c>
      <c r="C191" s="1" t="s">
        <v>22</v>
      </c>
      <c r="D191" s="1">
        <v>7</v>
      </c>
      <c r="E191" s="1">
        <v>8</v>
      </c>
      <c r="F191" s="1" t="s">
        <v>213</v>
      </c>
      <c r="G191" s="2">
        <v>32.757199999999997</v>
      </c>
      <c r="H191" s="7">
        <f>1+COUNTIFS(A:A,A191,O:O,"&lt;"&amp;O191)</f>
        <v>10</v>
      </c>
      <c r="I191" s="2">
        <f>AVERAGEIF(A:A,A191,G:G)</f>
        <v>45.850884848484839</v>
      </c>
      <c r="J191" s="2">
        <f t="shared" si="24"/>
        <v>-13.093684848484841</v>
      </c>
      <c r="K191" s="2">
        <f t="shared" si="25"/>
        <v>76.906315151515159</v>
      </c>
      <c r="L191" s="2">
        <f t="shared" si="26"/>
        <v>100.9251253844439</v>
      </c>
      <c r="M191" s="2">
        <f>SUMIF(A:A,A191,L:L)</f>
        <v>2755.4778915099982</v>
      </c>
      <c r="N191" s="3">
        <f t="shared" si="27"/>
        <v>3.6627085884233704E-2</v>
      </c>
      <c r="O191" s="8">
        <f t="shared" si="28"/>
        <v>27.302199338507968</v>
      </c>
      <c r="P191" s="3" t="str">
        <f t="shared" si="29"/>
        <v/>
      </c>
      <c r="Q191" s="3" t="str">
        <f>IF(ISNUMBER(P191),SUMIF(A:A,A191,P:P),"")</f>
        <v/>
      </c>
      <c r="R191" s="3" t="str">
        <f t="shared" si="30"/>
        <v/>
      </c>
      <c r="S191" s="9" t="str">
        <f t="shared" si="31"/>
        <v/>
      </c>
    </row>
    <row r="192" spans="1:19" x14ac:dyDescent="0.25">
      <c r="A192" s="1">
        <v>20</v>
      </c>
      <c r="B192" s="11">
        <v>0.72222222222222221</v>
      </c>
      <c r="C192" s="1" t="s">
        <v>22</v>
      </c>
      <c r="D192" s="1">
        <v>7</v>
      </c>
      <c r="E192" s="1">
        <v>11</v>
      </c>
      <c r="F192" s="1" t="s">
        <v>216</v>
      </c>
      <c r="G192" s="2">
        <v>26.311800000000002</v>
      </c>
      <c r="H192" s="7">
        <f>1+COUNTIFS(A:A,A192,O:O,"&lt;"&amp;O192)</f>
        <v>11</v>
      </c>
      <c r="I192" s="2">
        <f>AVERAGEIF(A:A,A192,G:G)</f>
        <v>45.850884848484839</v>
      </c>
      <c r="J192" s="2">
        <f t="shared" si="24"/>
        <v>-19.539084848484837</v>
      </c>
      <c r="K192" s="2">
        <f t="shared" si="25"/>
        <v>70.460915151515167</v>
      </c>
      <c r="L192" s="2">
        <f t="shared" si="26"/>
        <v>68.556272823298229</v>
      </c>
      <c r="M192" s="2">
        <f>SUMIF(A:A,A192,L:L)</f>
        <v>2755.4778915099982</v>
      </c>
      <c r="N192" s="3">
        <f t="shared" si="27"/>
        <v>2.487999378783964E-2</v>
      </c>
      <c r="O192" s="8">
        <f t="shared" si="28"/>
        <v>40.192936080585383</v>
      </c>
      <c r="P192" s="3" t="str">
        <f t="shared" si="29"/>
        <v/>
      </c>
      <c r="Q192" s="3" t="str">
        <f>IF(ISNUMBER(P192),SUMIF(A:A,A192,P:P),"")</f>
        <v/>
      </c>
      <c r="R192" s="3" t="str">
        <f t="shared" si="30"/>
        <v/>
      </c>
      <c r="S192" s="9" t="str">
        <f t="shared" si="31"/>
        <v/>
      </c>
    </row>
    <row r="193" spans="1:19" x14ac:dyDescent="0.25">
      <c r="A193" s="1">
        <v>21</v>
      </c>
      <c r="B193" s="11">
        <v>0.72638888888888886</v>
      </c>
      <c r="C193" s="1" t="s">
        <v>169</v>
      </c>
      <c r="D193" s="1">
        <v>2</v>
      </c>
      <c r="E193" s="1">
        <v>3</v>
      </c>
      <c r="F193" s="1" t="s">
        <v>220</v>
      </c>
      <c r="G193" s="2">
        <v>59.176066666666607</v>
      </c>
      <c r="H193" s="7">
        <f>1+COUNTIFS(A:A,A193,O:O,"&lt;"&amp;O193)</f>
        <v>1</v>
      </c>
      <c r="I193" s="2">
        <f>AVERAGEIF(A:A,A193,G:G)</f>
        <v>49.837324999999964</v>
      </c>
      <c r="J193" s="2">
        <f t="shared" si="24"/>
        <v>9.3387416666666425</v>
      </c>
      <c r="K193" s="2">
        <f t="shared" si="25"/>
        <v>99.338741666666635</v>
      </c>
      <c r="L193" s="2">
        <f t="shared" si="26"/>
        <v>387.7359241330268</v>
      </c>
      <c r="M193" s="2">
        <f>SUMIF(A:A,A193,L:L)</f>
        <v>1941.9741970562711</v>
      </c>
      <c r="N193" s="3">
        <f t="shared" si="27"/>
        <v>0.19966069823212573</v>
      </c>
      <c r="O193" s="8">
        <f t="shared" si="28"/>
        <v>5.0084969593635247</v>
      </c>
      <c r="P193" s="3">
        <f t="shared" si="29"/>
        <v>0.19966069823212573</v>
      </c>
      <c r="Q193" s="3">
        <f>IF(ISNUMBER(P193),SUMIF(A:A,A193,P:P),"")</f>
        <v>0.95446125887340594</v>
      </c>
      <c r="R193" s="3">
        <f t="shared" si="30"/>
        <v>0.20918680184860969</v>
      </c>
      <c r="S193" s="9">
        <f t="shared" si="31"/>
        <v>4.7804163128977359</v>
      </c>
    </row>
    <row r="194" spans="1:19" x14ac:dyDescent="0.25">
      <c r="A194" s="1">
        <v>21</v>
      </c>
      <c r="B194" s="11">
        <v>0.72638888888888886</v>
      </c>
      <c r="C194" s="1" t="s">
        <v>169</v>
      </c>
      <c r="D194" s="1">
        <v>2</v>
      </c>
      <c r="E194" s="1">
        <v>2</v>
      </c>
      <c r="F194" s="1" t="s">
        <v>219</v>
      </c>
      <c r="G194" s="2">
        <v>56.227266666666701</v>
      </c>
      <c r="H194" s="7">
        <f>1+COUNTIFS(A:A,A194,O:O,"&lt;"&amp;O194)</f>
        <v>2</v>
      </c>
      <c r="I194" s="2">
        <f>AVERAGEIF(A:A,A194,G:G)</f>
        <v>49.837324999999964</v>
      </c>
      <c r="J194" s="2">
        <f t="shared" si="24"/>
        <v>6.3899416666667364</v>
      </c>
      <c r="K194" s="2">
        <f t="shared" si="25"/>
        <v>96.389941666666743</v>
      </c>
      <c r="L194" s="2">
        <f t="shared" si="26"/>
        <v>324.86070810095788</v>
      </c>
      <c r="M194" s="2">
        <f>SUMIF(A:A,A194,L:L)</f>
        <v>1941.9741970562711</v>
      </c>
      <c r="N194" s="3">
        <f t="shared" si="27"/>
        <v>0.16728374073836608</v>
      </c>
      <c r="O194" s="8">
        <f t="shared" si="28"/>
        <v>5.9778672785899314</v>
      </c>
      <c r="P194" s="3">
        <f t="shared" si="29"/>
        <v>0.16728374073836608</v>
      </c>
      <c r="Q194" s="3">
        <f>IF(ISNUMBER(P194),SUMIF(A:A,A194,P:P),"")</f>
        <v>0.95446125887340594</v>
      </c>
      <c r="R194" s="3">
        <f t="shared" si="30"/>
        <v>0.17526509241016097</v>
      </c>
      <c r="S194" s="9">
        <f t="shared" si="31"/>
        <v>5.7056427281010871</v>
      </c>
    </row>
    <row r="195" spans="1:19" x14ac:dyDescent="0.25">
      <c r="A195" s="1">
        <v>21</v>
      </c>
      <c r="B195" s="11">
        <v>0.72638888888888886</v>
      </c>
      <c r="C195" s="1" t="s">
        <v>169</v>
      </c>
      <c r="D195" s="1">
        <v>2</v>
      </c>
      <c r="E195" s="1">
        <v>7</v>
      </c>
      <c r="F195" s="1" t="s">
        <v>224</v>
      </c>
      <c r="G195" s="2">
        <v>55.284333333333301</v>
      </c>
      <c r="H195" s="7">
        <f>1+COUNTIFS(A:A,A195,O:O,"&lt;"&amp;O195)</f>
        <v>3</v>
      </c>
      <c r="I195" s="2">
        <f>AVERAGEIF(A:A,A195,G:G)</f>
        <v>49.837324999999964</v>
      </c>
      <c r="J195" s="2">
        <f t="shared" si="24"/>
        <v>5.4470083333333363</v>
      </c>
      <c r="K195" s="2">
        <f t="shared" si="25"/>
        <v>95.447008333333343</v>
      </c>
      <c r="L195" s="2">
        <f t="shared" si="26"/>
        <v>306.99163510469276</v>
      </c>
      <c r="M195" s="2">
        <f>SUMIF(A:A,A195,L:L)</f>
        <v>1941.9741970562711</v>
      </c>
      <c r="N195" s="3">
        <f t="shared" si="27"/>
        <v>0.15808224206585444</v>
      </c>
      <c r="O195" s="8">
        <f t="shared" si="28"/>
        <v>6.3258212113629853</v>
      </c>
      <c r="P195" s="3">
        <f t="shared" si="29"/>
        <v>0.15808224206585444</v>
      </c>
      <c r="Q195" s="3">
        <f>IF(ISNUMBER(P195),SUMIF(A:A,A195,P:P),"")</f>
        <v>0.95446125887340594</v>
      </c>
      <c r="R195" s="3">
        <f t="shared" si="30"/>
        <v>0.16562457679261505</v>
      </c>
      <c r="S195" s="9">
        <f t="shared" si="31"/>
        <v>6.0377512768056079</v>
      </c>
    </row>
    <row r="196" spans="1:19" x14ac:dyDescent="0.25">
      <c r="A196" s="1">
        <v>21</v>
      </c>
      <c r="B196" s="11">
        <v>0.72638888888888886</v>
      </c>
      <c r="C196" s="1" t="s">
        <v>169</v>
      </c>
      <c r="D196" s="1">
        <v>2</v>
      </c>
      <c r="E196" s="1">
        <v>1</v>
      </c>
      <c r="F196" s="1" t="s">
        <v>218</v>
      </c>
      <c r="G196" s="2">
        <v>54.902833333333298</v>
      </c>
      <c r="H196" s="7">
        <f>1+COUNTIFS(A:A,A196,O:O,"&lt;"&amp;O196)</f>
        <v>4</v>
      </c>
      <c r="I196" s="2">
        <f>AVERAGEIF(A:A,A196,G:G)</f>
        <v>49.837324999999964</v>
      </c>
      <c r="J196" s="2">
        <f t="shared" si="24"/>
        <v>5.0655083333333337</v>
      </c>
      <c r="K196" s="2">
        <f t="shared" si="25"/>
        <v>95.065508333333327</v>
      </c>
      <c r="L196" s="2">
        <f t="shared" si="26"/>
        <v>300.04441089002705</v>
      </c>
      <c r="M196" s="2">
        <f>SUMIF(A:A,A196,L:L)</f>
        <v>1941.9741970562711</v>
      </c>
      <c r="N196" s="3">
        <f t="shared" si="27"/>
        <v>0.15450483911930829</v>
      </c>
      <c r="O196" s="8">
        <f t="shared" si="28"/>
        <v>6.4722891897761352</v>
      </c>
      <c r="P196" s="3">
        <f t="shared" si="29"/>
        <v>0.15450483911930829</v>
      </c>
      <c r="Q196" s="3">
        <f>IF(ISNUMBER(P196),SUMIF(A:A,A196,P:P),"")</f>
        <v>0.95446125887340594</v>
      </c>
      <c r="R196" s="3">
        <f t="shared" si="30"/>
        <v>0.16187649072491153</v>
      </c>
      <c r="S196" s="9">
        <f t="shared" si="31"/>
        <v>6.1775492878664675</v>
      </c>
    </row>
    <row r="197" spans="1:19" x14ac:dyDescent="0.25">
      <c r="A197" s="1">
        <v>21</v>
      </c>
      <c r="B197" s="11">
        <v>0.72638888888888886</v>
      </c>
      <c r="C197" s="1" t="s">
        <v>169</v>
      </c>
      <c r="D197" s="1">
        <v>2</v>
      </c>
      <c r="E197" s="1">
        <v>4</v>
      </c>
      <c r="F197" s="1" t="s">
        <v>221</v>
      </c>
      <c r="G197" s="2">
        <v>46.866399999999899</v>
      </c>
      <c r="H197" s="7">
        <f>1+COUNTIFS(A:A,A197,O:O,"&lt;"&amp;O197)</f>
        <v>5</v>
      </c>
      <c r="I197" s="2">
        <f>AVERAGEIF(A:A,A197,G:G)</f>
        <v>49.837324999999964</v>
      </c>
      <c r="J197" s="2">
        <f t="shared" si="24"/>
        <v>-2.9709250000000651</v>
      </c>
      <c r="K197" s="2">
        <f t="shared" si="25"/>
        <v>87.029074999999935</v>
      </c>
      <c r="L197" s="2">
        <f t="shared" si="26"/>
        <v>185.25708332177641</v>
      </c>
      <c r="M197" s="2">
        <f>SUMIF(A:A,A197,L:L)</f>
        <v>1941.9741970562711</v>
      </c>
      <c r="N197" s="3">
        <f t="shared" si="27"/>
        <v>9.5396264071168996E-2</v>
      </c>
      <c r="O197" s="8">
        <f t="shared" si="28"/>
        <v>10.482590798880389</v>
      </c>
      <c r="P197" s="3">
        <f t="shared" si="29"/>
        <v>9.5396264071168996E-2</v>
      </c>
      <c r="Q197" s="3">
        <f>IF(ISNUMBER(P197),SUMIF(A:A,A197,P:P),"")</f>
        <v>0.95446125887340594</v>
      </c>
      <c r="R197" s="3">
        <f t="shared" si="30"/>
        <v>9.9947759203730849E-2</v>
      </c>
      <c r="S197" s="9">
        <f t="shared" si="31"/>
        <v>10.005226810154159</v>
      </c>
    </row>
    <row r="198" spans="1:19" x14ac:dyDescent="0.25">
      <c r="A198" s="1">
        <v>21</v>
      </c>
      <c r="B198" s="11">
        <v>0.72638888888888886</v>
      </c>
      <c r="C198" s="1" t="s">
        <v>169</v>
      </c>
      <c r="D198" s="1">
        <v>2</v>
      </c>
      <c r="E198" s="1">
        <v>6</v>
      </c>
      <c r="F198" s="1" t="s">
        <v>223</v>
      </c>
      <c r="G198" s="2">
        <v>46.150033333333305</v>
      </c>
      <c r="H198" s="7">
        <f>1+COUNTIFS(A:A,A198,O:O,"&lt;"&amp;O198)</f>
        <v>6</v>
      </c>
      <c r="I198" s="2">
        <f>AVERAGEIF(A:A,A198,G:G)</f>
        <v>49.837324999999964</v>
      </c>
      <c r="J198" s="2">
        <f t="shared" si="24"/>
        <v>-3.6872916666666598</v>
      </c>
      <c r="K198" s="2">
        <f t="shared" si="25"/>
        <v>86.312708333333347</v>
      </c>
      <c r="L198" s="2">
        <f t="shared" si="26"/>
        <v>177.46306451093966</v>
      </c>
      <c r="M198" s="2">
        <f>SUMIF(A:A,A198,L:L)</f>
        <v>1941.9741970562711</v>
      </c>
      <c r="N198" s="3">
        <f t="shared" si="27"/>
        <v>9.1382812799441868E-2</v>
      </c>
      <c r="O198" s="8">
        <f t="shared" si="28"/>
        <v>10.942976795808452</v>
      </c>
      <c r="P198" s="3">
        <f t="shared" si="29"/>
        <v>9.1382812799441868E-2</v>
      </c>
      <c r="Q198" s="3">
        <f>IF(ISNUMBER(P198),SUMIF(A:A,A198,P:P),"")</f>
        <v>0.95446125887340594</v>
      </c>
      <c r="R198" s="3">
        <f t="shared" si="30"/>
        <v>9.5742820308186385E-2</v>
      </c>
      <c r="S198" s="9">
        <f t="shared" si="31"/>
        <v>10.444647408349805</v>
      </c>
    </row>
    <row r="199" spans="1:19" x14ac:dyDescent="0.25">
      <c r="A199" s="1">
        <v>21</v>
      </c>
      <c r="B199" s="11">
        <v>0.72638888888888886</v>
      </c>
      <c r="C199" s="1" t="s">
        <v>169</v>
      </c>
      <c r="D199" s="1">
        <v>2</v>
      </c>
      <c r="E199" s="1">
        <v>5</v>
      </c>
      <c r="F199" s="1" t="s">
        <v>222</v>
      </c>
      <c r="G199" s="2">
        <v>45.549866666666603</v>
      </c>
      <c r="H199" s="7">
        <f>1+COUNTIFS(A:A,A199,O:O,"&lt;"&amp;O199)</f>
        <v>7</v>
      </c>
      <c r="I199" s="2">
        <f>AVERAGEIF(A:A,A199,G:G)</f>
        <v>49.837324999999964</v>
      </c>
      <c r="J199" s="2">
        <f t="shared" si="24"/>
        <v>-4.2874583333333618</v>
      </c>
      <c r="K199" s="2">
        <f t="shared" si="25"/>
        <v>85.712541666666638</v>
      </c>
      <c r="L199" s="2">
        <f t="shared" si="26"/>
        <v>171.18631076057994</v>
      </c>
      <c r="M199" s="2">
        <f>SUMIF(A:A,A199,L:L)</f>
        <v>1941.9741970562711</v>
      </c>
      <c r="N199" s="3">
        <f t="shared" si="27"/>
        <v>8.815066184714071E-2</v>
      </c>
      <c r="O199" s="8">
        <f t="shared" si="28"/>
        <v>11.34421431496531</v>
      </c>
      <c r="P199" s="3">
        <f t="shared" si="29"/>
        <v>8.815066184714071E-2</v>
      </c>
      <c r="Q199" s="3">
        <f>IF(ISNUMBER(P199),SUMIF(A:A,A199,P:P),"")</f>
        <v>0.95446125887340594</v>
      </c>
      <c r="R199" s="3">
        <f t="shared" si="30"/>
        <v>9.2356458711785688E-2</v>
      </c>
      <c r="S199" s="9">
        <f t="shared" si="31"/>
        <v>10.827613075991502</v>
      </c>
    </row>
    <row r="200" spans="1:19" x14ac:dyDescent="0.25">
      <c r="A200" s="1">
        <v>21</v>
      </c>
      <c r="B200" s="11">
        <v>0.72638888888888886</v>
      </c>
      <c r="C200" s="1" t="s">
        <v>169</v>
      </c>
      <c r="D200" s="1">
        <v>2</v>
      </c>
      <c r="E200" s="1">
        <v>8</v>
      </c>
      <c r="F200" s="1" t="s">
        <v>225</v>
      </c>
      <c r="G200" s="2">
        <v>34.541800000000002</v>
      </c>
      <c r="H200" s="7">
        <f>1+COUNTIFS(A:A,A200,O:O,"&lt;"&amp;O200)</f>
        <v>8</v>
      </c>
      <c r="I200" s="2">
        <f>AVERAGEIF(A:A,A200,G:G)</f>
        <v>49.837324999999964</v>
      </c>
      <c r="J200" s="2">
        <f t="shared" si="24"/>
        <v>-15.295524999999962</v>
      </c>
      <c r="K200" s="2">
        <f t="shared" si="25"/>
        <v>74.704475000000031</v>
      </c>
      <c r="L200" s="2">
        <f t="shared" si="26"/>
        <v>88.43506023427031</v>
      </c>
      <c r="M200" s="2">
        <f>SUMIF(A:A,A200,L:L)</f>
        <v>1941.9741970562711</v>
      </c>
      <c r="N200" s="3">
        <f t="shared" si="27"/>
        <v>4.5538741126593764E-2</v>
      </c>
      <c r="O200" s="8">
        <f t="shared" si="28"/>
        <v>21.959324637896476</v>
      </c>
      <c r="P200" s="3" t="str">
        <f t="shared" si="29"/>
        <v/>
      </c>
      <c r="Q200" s="3" t="str">
        <f>IF(ISNUMBER(P200),SUMIF(A:A,A200,P:P),"")</f>
        <v/>
      </c>
      <c r="R200" s="3" t="str">
        <f t="shared" si="30"/>
        <v/>
      </c>
      <c r="S200" s="9" t="str">
        <f t="shared" si="31"/>
        <v/>
      </c>
    </row>
    <row r="201" spans="1:19" x14ac:dyDescent="0.25">
      <c r="A201" s="1">
        <v>22</v>
      </c>
      <c r="B201" s="11">
        <v>0.73263888888888884</v>
      </c>
      <c r="C201" s="1" t="s">
        <v>37</v>
      </c>
      <c r="D201" s="1">
        <v>8</v>
      </c>
      <c r="E201" s="1">
        <v>2</v>
      </c>
      <c r="F201" s="1" t="s">
        <v>227</v>
      </c>
      <c r="G201" s="2">
        <v>69.498766666666597</v>
      </c>
      <c r="H201" s="7">
        <f>1+COUNTIFS(A:A,A201,O:O,"&lt;"&amp;O201)</f>
        <v>1</v>
      </c>
      <c r="I201" s="2">
        <f>AVERAGEIF(A:A,A201,G:G)</f>
        <v>48.006595238095223</v>
      </c>
      <c r="J201" s="2">
        <f t="shared" si="24"/>
        <v>21.492171428571375</v>
      </c>
      <c r="K201" s="2">
        <f t="shared" si="25"/>
        <v>111.49217142857137</v>
      </c>
      <c r="L201" s="2">
        <f t="shared" si="26"/>
        <v>803.94453920735452</v>
      </c>
      <c r="M201" s="2">
        <f>SUMIF(A:A,A201,L:L)</f>
        <v>4177.3952993383846</v>
      </c>
      <c r="N201" s="3">
        <f t="shared" si="27"/>
        <v>0.19245115235675284</v>
      </c>
      <c r="O201" s="8">
        <f t="shared" si="28"/>
        <v>5.1961237319393554</v>
      </c>
      <c r="P201" s="3">
        <f t="shared" si="29"/>
        <v>0.19245115235675284</v>
      </c>
      <c r="Q201" s="3">
        <f>IF(ISNUMBER(P201),SUMIF(A:A,A201,P:P),"")</f>
        <v>0.88273828690880118</v>
      </c>
      <c r="R201" s="3">
        <f t="shared" si="30"/>
        <v>0.21801609289054849</v>
      </c>
      <c r="S201" s="9">
        <f t="shared" si="31"/>
        <v>4.586817361698313</v>
      </c>
    </row>
    <row r="202" spans="1:19" x14ac:dyDescent="0.25">
      <c r="A202" s="1">
        <v>22</v>
      </c>
      <c r="B202" s="11">
        <v>0.73263888888888884</v>
      </c>
      <c r="C202" s="1" t="s">
        <v>37</v>
      </c>
      <c r="D202" s="1">
        <v>8</v>
      </c>
      <c r="E202" s="1">
        <v>8</v>
      </c>
      <c r="F202" s="1" t="s">
        <v>233</v>
      </c>
      <c r="G202" s="2">
        <v>69.101133333333294</v>
      </c>
      <c r="H202" s="7">
        <f>1+COUNTIFS(A:A,A202,O:O,"&lt;"&amp;O202)</f>
        <v>2</v>
      </c>
      <c r="I202" s="2">
        <f>AVERAGEIF(A:A,A202,G:G)</f>
        <v>48.006595238095223</v>
      </c>
      <c r="J202" s="2">
        <f t="shared" si="24"/>
        <v>21.094538095238072</v>
      </c>
      <c r="K202" s="2">
        <f t="shared" si="25"/>
        <v>111.09453809523808</v>
      </c>
      <c r="L202" s="2">
        <f t="shared" si="26"/>
        <v>784.99102587781886</v>
      </c>
      <c r="M202" s="2">
        <f>SUMIF(A:A,A202,L:L)</f>
        <v>4177.3952993383846</v>
      </c>
      <c r="N202" s="3">
        <f t="shared" si="27"/>
        <v>0.18791399176471177</v>
      </c>
      <c r="O202" s="8">
        <f t="shared" si="28"/>
        <v>5.3215835106738938</v>
      </c>
      <c r="P202" s="3">
        <f t="shared" si="29"/>
        <v>0.18791399176471177</v>
      </c>
      <c r="Q202" s="3">
        <f>IF(ISNUMBER(P202),SUMIF(A:A,A202,P:P),"")</f>
        <v>0.88273828690880118</v>
      </c>
      <c r="R202" s="3">
        <f t="shared" si="30"/>
        <v>0.21287622226374081</v>
      </c>
      <c r="S202" s="9">
        <f t="shared" si="31"/>
        <v>4.6975655118543971</v>
      </c>
    </row>
    <row r="203" spans="1:19" x14ac:dyDescent="0.25">
      <c r="A203" s="1">
        <v>22</v>
      </c>
      <c r="B203" s="11">
        <v>0.73263888888888884</v>
      </c>
      <c r="C203" s="1" t="s">
        <v>37</v>
      </c>
      <c r="D203" s="1">
        <v>8</v>
      </c>
      <c r="E203" s="1">
        <v>7</v>
      </c>
      <c r="F203" s="1" t="s">
        <v>232</v>
      </c>
      <c r="G203" s="2">
        <v>57.680066666666697</v>
      </c>
      <c r="H203" s="7">
        <f>1+COUNTIFS(A:A,A203,O:O,"&lt;"&amp;O203)</f>
        <v>3</v>
      </c>
      <c r="I203" s="2">
        <f>AVERAGEIF(A:A,A203,G:G)</f>
        <v>48.006595238095223</v>
      </c>
      <c r="J203" s="2">
        <f t="shared" si="24"/>
        <v>9.6734714285714745</v>
      </c>
      <c r="K203" s="2">
        <f t="shared" si="25"/>
        <v>99.673471428571474</v>
      </c>
      <c r="L203" s="2">
        <f t="shared" si="26"/>
        <v>395.60185377238668</v>
      </c>
      <c r="M203" s="2">
        <f>SUMIF(A:A,A203,L:L)</f>
        <v>4177.3952993383846</v>
      </c>
      <c r="N203" s="3">
        <f t="shared" si="27"/>
        <v>9.4700602989389593E-2</v>
      </c>
      <c r="O203" s="8">
        <f t="shared" si="28"/>
        <v>10.559594854026871</v>
      </c>
      <c r="P203" s="3">
        <f t="shared" si="29"/>
        <v>9.4700602989389593E-2</v>
      </c>
      <c r="Q203" s="3">
        <f>IF(ISNUMBER(P203),SUMIF(A:A,A203,P:P),"")</f>
        <v>0.88273828690880118</v>
      </c>
      <c r="R203" s="3">
        <f t="shared" si="30"/>
        <v>0.10728049796164947</v>
      </c>
      <c r="S203" s="9">
        <f t="shared" si="31"/>
        <v>9.3213586718946715</v>
      </c>
    </row>
    <row r="204" spans="1:19" x14ac:dyDescent="0.25">
      <c r="A204" s="1">
        <v>22</v>
      </c>
      <c r="B204" s="11">
        <v>0.73263888888888884</v>
      </c>
      <c r="C204" s="1" t="s">
        <v>37</v>
      </c>
      <c r="D204" s="1">
        <v>8</v>
      </c>
      <c r="E204" s="1">
        <v>6</v>
      </c>
      <c r="F204" s="1" t="s">
        <v>231</v>
      </c>
      <c r="G204" s="2">
        <v>57.445833333333297</v>
      </c>
      <c r="H204" s="7">
        <f>1+COUNTIFS(A:A,A204,O:O,"&lt;"&amp;O204)</f>
        <v>4</v>
      </c>
      <c r="I204" s="2">
        <f>AVERAGEIF(A:A,A204,G:G)</f>
        <v>48.006595238095223</v>
      </c>
      <c r="J204" s="2">
        <f t="shared" si="24"/>
        <v>9.4392380952380748</v>
      </c>
      <c r="K204" s="2">
        <f t="shared" si="25"/>
        <v>99.439238095238068</v>
      </c>
      <c r="L204" s="2">
        <f t="shared" si="26"/>
        <v>390.08095157065156</v>
      </c>
      <c r="M204" s="2">
        <f>SUMIF(A:A,A204,L:L)</f>
        <v>4177.3952993383846</v>
      </c>
      <c r="N204" s="3">
        <f t="shared" si="27"/>
        <v>9.3378989446469801E-2</v>
      </c>
      <c r="O204" s="8">
        <f t="shared" si="28"/>
        <v>10.709047141415654</v>
      </c>
      <c r="P204" s="3">
        <f t="shared" si="29"/>
        <v>9.3378989446469801E-2</v>
      </c>
      <c r="Q204" s="3">
        <f>IF(ISNUMBER(P204),SUMIF(A:A,A204,P:P),"")</f>
        <v>0.88273828690880118</v>
      </c>
      <c r="R204" s="3">
        <f t="shared" si="30"/>
        <v>0.10578332313359499</v>
      </c>
      <c r="S204" s="9">
        <f t="shared" si="31"/>
        <v>9.4532859280388486</v>
      </c>
    </row>
    <row r="205" spans="1:19" x14ac:dyDescent="0.25">
      <c r="A205" s="1">
        <v>22</v>
      </c>
      <c r="B205" s="11">
        <v>0.73263888888888884</v>
      </c>
      <c r="C205" s="1" t="s">
        <v>37</v>
      </c>
      <c r="D205" s="1">
        <v>8</v>
      </c>
      <c r="E205" s="1">
        <v>10</v>
      </c>
      <c r="F205" s="1" t="s">
        <v>235</v>
      </c>
      <c r="G205" s="2">
        <v>53.490766666666602</v>
      </c>
      <c r="H205" s="7">
        <f>1+COUNTIFS(A:A,A205,O:O,"&lt;"&amp;O205)</f>
        <v>5</v>
      </c>
      <c r="I205" s="2">
        <f>AVERAGEIF(A:A,A205,G:G)</f>
        <v>48.006595238095223</v>
      </c>
      <c r="J205" s="2">
        <f t="shared" si="24"/>
        <v>5.4841714285713792</v>
      </c>
      <c r="K205" s="2">
        <f t="shared" si="25"/>
        <v>95.484171428571386</v>
      </c>
      <c r="L205" s="2">
        <f t="shared" si="26"/>
        <v>307.67692440726705</v>
      </c>
      <c r="M205" s="2">
        <f>SUMIF(A:A,A205,L:L)</f>
        <v>4177.3952993383846</v>
      </c>
      <c r="N205" s="3">
        <f t="shared" si="27"/>
        <v>7.3652815297608268E-2</v>
      </c>
      <c r="O205" s="8">
        <f t="shared" si="28"/>
        <v>13.577213524823307</v>
      </c>
      <c r="P205" s="3">
        <f t="shared" si="29"/>
        <v>7.3652815297608268E-2</v>
      </c>
      <c r="Q205" s="3">
        <f>IF(ISNUMBER(P205),SUMIF(A:A,A205,P:P),"")</f>
        <v>0.88273828690880118</v>
      </c>
      <c r="R205" s="3">
        <f t="shared" si="30"/>
        <v>8.3436751741592471E-2</v>
      </c>
      <c r="S205" s="9">
        <f t="shared" si="31"/>
        <v>11.985126207897533</v>
      </c>
    </row>
    <row r="206" spans="1:19" x14ac:dyDescent="0.25">
      <c r="A206" s="1">
        <v>22</v>
      </c>
      <c r="B206" s="11">
        <v>0.73263888888888884</v>
      </c>
      <c r="C206" s="1" t="s">
        <v>37</v>
      </c>
      <c r="D206" s="1">
        <v>8</v>
      </c>
      <c r="E206" s="1">
        <v>11</v>
      </c>
      <c r="F206" s="1" t="s">
        <v>236</v>
      </c>
      <c r="G206" s="2">
        <v>51.725666666666704</v>
      </c>
      <c r="H206" s="7">
        <f>1+COUNTIFS(A:A,A206,O:O,"&lt;"&amp;O206)</f>
        <v>6</v>
      </c>
      <c r="I206" s="2">
        <f>AVERAGEIF(A:A,A206,G:G)</f>
        <v>48.006595238095223</v>
      </c>
      <c r="J206" s="2">
        <f t="shared" si="24"/>
        <v>3.7190714285714819</v>
      </c>
      <c r="K206" s="2">
        <f t="shared" si="25"/>
        <v>93.719071428571482</v>
      </c>
      <c r="L206" s="2">
        <f t="shared" si="26"/>
        <v>276.75822350642039</v>
      </c>
      <c r="M206" s="2">
        <f>SUMIF(A:A,A206,L:L)</f>
        <v>4177.3952993383846</v>
      </c>
      <c r="N206" s="3">
        <f t="shared" si="27"/>
        <v>6.6251384816335995E-2</v>
      </c>
      <c r="O206" s="8">
        <f t="shared" si="28"/>
        <v>15.09402411394462</v>
      </c>
      <c r="P206" s="3">
        <f t="shared" si="29"/>
        <v>6.6251384816335995E-2</v>
      </c>
      <c r="Q206" s="3">
        <f>IF(ISNUMBER(P206),SUMIF(A:A,A206,P:P),"")</f>
        <v>0.88273828690880118</v>
      </c>
      <c r="R206" s="3">
        <f t="shared" si="30"/>
        <v>7.5052125640020714E-2</v>
      </c>
      <c r="S206" s="9">
        <f t="shared" si="31"/>
        <v>13.324072988903609</v>
      </c>
    </row>
    <row r="207" spans="1:19" x14ac:dyDescent="0.25">
      <c r="A207" s="1">
        <v>22</v>
      </c>
      <c r="B207" s="11">
        <v>0.73263888888888884</v>
      </c>
      <c r="C207" s="1" t="s">
        <v>37</v>
      </c>
      <c r="D207" s="1">
        <v>8</v>
      </c>
      <c r="E207" s="1">
        <v>3</v>
      </c>
      <c r="F207" s="1" t="s">
        <v>228</v>
      </c>
      <c r="G207" s="2">
        <v>51.608833333333301</v>
      </c>
      <c r="H207" s="7">
        <f>1+COUNTIFS(A:A,A207,O:O,"&lt;"&amp;O207)</f>
        <v>7</v>
      </c>
      <c r="I207" s="2">
        <f>AVERAGEIF(A:A,A207,G:G)</f>
        <v>48.006595238095223</v>
      </c>
      <c r="J207" s="2">
        <f t="shared" si="24"/>
        <v>3.6022380952380786</v>
      </c>
      <c r="K207" s="2">
        <f t="shared" si="25"/>
        <v>93.602238095238079</v>
      </c>
      <c r="L207" s="2">
        <f t="shared" si="26"/>
        <v>274.82493246158793</v>
      </c>
      <c r="M207" s="2">
        <f>SUMIF(A:A,A207,L:L)</f>
        <v>4177.3952993383846</v>
      </c>
      <c r="N207" s="3">
        <f t="shared" si="27"/>
        <v>6.5788586611641636E-2</v>
      </c>
      <c r="O207" s="8">
        <f t="shared" si="28"/>
        <v>15.200204952009788</v>
      </c>
      <c r="P207" s="3">
        <f t="shared" si="29"/>
        <v>6.5788586611641636E-2</v>
      </c>
      <c r="Q207" s="3">
        <f>IF(ISNUMBER(P207),SUMIF(A:A,A207,P:P),"")</f>
        <v>0.88273828690880118</v>
      </c>
      <c r="R207" s="3">
        <f t="shared" si="30"/>
        <v>7.4527849972410326E-2</v>
      </c>
      <c r="S207" s="9">
        <f t="shared" si="31"/>
        <v>13.417802879999796</v>
      </c>
    </row>
    <row r="208" spans="1:19" x14ac:dyDescent="0.25">
      <c r="A208" s="1">
        <v>22</v>
      </c>
      <c r="B208" s="11">
        <v>0.73263888888888884</v>
      </c>
      <c r="C208" s="1" t="s">
        <v>37</v>
      </c>
      <c r="D208" s="1">
        <v>8</v>
      </c>
      <c r="E208" s="1">
        <v>9</v>
      </c>
      <c r="F208" s="1" t="s">
        <v>234</v>
      </c>
      <c r="G208" s="2">
        <v>49.208166666666699</v>
      </c>
      <c r="H208" s="7">
        <f>1+COUNTIFS(A:A,A208,O:O,"&lt;"&amp;O208)</f>
        <v>8</v>
      </c>
      <c r="I208" s="2">
        <f>AVERAGEIF(A:A,A208,G:G)</f>
        <v>48.006595238095223</v>
      </c>
      <c r="J208" s="2">
        <f t="shared" si="24"/>
        <v>1.2015714285714765</v>
      </c>
      <c r="K208" s="2">
        <f t="shared" si="25"/>
        <v>91.201571428571469</v>
      </c>
      <c r="L208" s="2">
        <f t="shared" si="26"/>
        <v>237.95802336838454</v>
      </c>
      <c r="M208" s="2">
        <f>SUMIF(A:A,A208,L:L)</f>
        <v>4177.3952993383846</v>
      </c>
      <c r="N208" s="3">
        <f t="shared" si="27"/>
        <v>5.6963252533479967E-2</v>
      </c>
      <c r="O208" s="8">
        <f t="shared" si="28"/>
        <v>17.555177338447329</v>
      </c>
      <c r="P208" s="3">
        <f t="shared" si="29"/>
        <v>5.6963252533479967E-2</v>
      </c>
      <c r="Q208" s="3">
        <f>IF(ISNUMBER(P208),SUMIF(A:A,A208,P:P),"")</f>
        <v>0.88273828690880118</v>
      </c>
      <c r="R208" s="3">
        <f t="shared" si="30"/>
        <v>6.4530170921843155E-2</v>
      </c>
      <c r="S208" s="9">
        <f t="shared" si="31"/>
        <v>15.496627170121206</v>
      </c>
    </row>
    <row r="209" spans="1:19" x14ac:dyDescent="0.25">
      <c r="A209" s="1">
        <v>22</v>
      </c>
      <c r="B209" s="11">
        <v>0.73263888888888884</v>
      </c>
      <c r="C209" s="1" t="s">
        <v>37</v>
      </c>
      <c r="D209" s="1">
        <v>8</v>
      </c>
      <c r="E209" s="1">
        <v>16</v>
      </c>
      <c r="F209" s="1" t="s">
        <v>239</v>
      </c>
      <c r="G209" s="2">
        <v>47.572199999999995</v>
      </c>
      <c r="H209" s="7">
        <f>1+COUNTIFS(A:A,A209,O:O,"&lt;"&amp;O209)</f>
        <v>9</v>
      </c>
      <c r="I209" s="2">
        <f>AVERAGEIF(A:A,A209,G:G)</f>
        <v>48.006595238095223</v>
      </c>
      <c r="J209" s="2">
        <f t="shared" si="24"/>
        <v>-0.4343952380952274</v>
      </c>
      <c r="K209" s="2">
        <f t="shared" si="25"/>
        <v>89.56560476190478</v>
      </c>
      <c r="L209" s="2">
        <f t="shared" si="26"/>
        <v>215.71029610697281</v>
      </c>
      <c r="M209" s="2">
        <f>SUMIF(A:A,A209,L:L)</f>
        <v>4177.3952993383846</v>
      </c>
      <c r="N209" s="3">
        <f t="shared" si="27"/>
        <v>5.1637511092411333E-2</v>
      </c>
      <c r="O209" s="8">
        <f t="shared" si="28"/>
        <v>19.365766839737564</v>
      </c>
      <c r="P209" s="3">
        <f t="shared" si="29"/>
        <v>5.1637511092411333E-2</v>
      </c>
      <c r="Q209" s="3">
        <f>IF(ISNUMBER(P209),SUMIF(A:A,A209,P:P),"")</f>
        <v>0.88273828690880118</v>
      </c>
      <c r="R209" s="3">
        <f t="shared" si="30"/>
        <v>5.8496965474599594E-2</v>
      </c>
      <c r="S209" s="9">
        <f t="shared" si="31"/>
        <v>17.094903844785204</v>
      </c>
    </row>
    <row r="210" spans="1:19" x14ac:dyDescent="0.25">
      <c r="A210" s="1">
        <v>22</v>
      </c>
      <c r="B210" s="11">
        <v>0.73263888888888884</v>
      </c>
      <c r="C210" s="1" t="s">
        <v>37</v>
      </c>
      <c r="D210" s="1">
        <v>8</v>
      </c>
      <c r="E210" s="1">
        <v>5</v>
      </c>
      <c r="F210" s="1" t="s">
        <v>230</v>
      </c>
      <c r="G210" s="2">
        <v>45.099933333333297</v>
      </c>
      <c r="H210" s="7">
        <f>1+COUNTIFS(A:A,A210,O:O,"&lt;"&amp;O210)</f>
        <v>10</v>
      </c>
      <c r="I210" s="2">
        <f>AVERAGEIF(A:A,A210,G:G)</f>
        <v>48.006595238095223</v>
      </c>
      <c r="J210" s="2">
        <f t="shared" si="24"/>
        <v>-2.9066619047619255</v>
      </c>
      <c r="K210" s="2">
        <f t="shared" si="25"/>
        <v>87.093338095238067</v>
      </c>
      <c r="L210" s="2">
        <f t="shared" si="26"/>
        <v>185.97277382504271</v>
      </c>
      <c r="M210" s="2">
        <f>SUMIF(A:A,A210,L:L)</f>
        <v>4177.3952993383846</v>
      </c>
      <c r="N210" s="3">
        <f t="shared" si="27"/>
        <v>4.4518835422277865E-2</v>
      </c>
      <c r="O210" s="8">
        <f t="shared" si="28"/>
        <v>22.462402498057838</v>
      </c>
      <c r="P210" s="3" t="str">
        <f t="shared" si="29"/>
        <v/>
      </c>
      <c r="Q210" s="3" t="str">
        <f>IF(ISNUMBER(P210),SUMIF(A:A,A210,P:P),"")</f>
        <v/>
      </c>
      <c r="R210" s="3" t="str">
        <f t="shared" si="30"/>
        <v/>
      </c>
      <c r="S210" s="9" t="str">
        <f t="shared" si="31"/>
        <v/>
      </c>
    </row>
    <row r="211" spans="1:19" x14ac:dyDescent="0.25">
      <c r="A211" s="1">
        <v>22</v>
      </c>
      <c r="B211" s="11">
        <v>0.73263888888888884</v>
      </c>
      <c r="C211" s="1" t="s">
        <v>37</v>
      </c>
      <c r="D211" s="1">
        <v>8</v>
      </c>
      <c r="E211" s="1">
        <v>15</v>
      </c>
      <c r="F211" s="1" t="s">
        <v>238</v>
      </c>
      <c r="G211" s="2">
        <v>34.878066666666705</v>
      </c>
      <c r="H211" s="7">
        <f>1+COUNTIFS(A:A,A211,O:O,"&lt;"&amp;O211)</f>
        <v>11</v>
      </c>
      <c r="I211" s="2">
        <f>AVERAGEIF(A:A,A211,G:G)</f>
        <v>48.006595238095223</v>
      </c>
      <c r="J211" s="2">
        <f t="shared" si="24"/>
        <v>-13.128528571428518</v>
      </c>
      <c r="K211" s="2">
        <f t="shared" si="25"/>
        <v>76.871471428571482</v>
      </c>
      <c r="L211" s="2">
        <f t="shared" si="26"/>
        <v>100.71434936143729</v>
      </c>
      <c r="M211" s="2">
        <f>SUMIF(A:A,A211,L:L)</f>
        <v>4177.3952993383846</v>
      </c>
      <c r="N211" s="3">
        <f t="shared" si="27"/>
        <v>2.4109365320870737E-2</v>
      </c>
      <c r="O211" s="8">
        <f t="shared" si="28"/>
        <v>41.477657611099815</v>
      </c>
      <c r="P211" s="3" t="str">
        <f t="shared" si="29"/>
        <v/>
      </c>
      <c r="Q211" s="3" t="str">
        <f>IF(ISNUMBER(P211),SUMIF(A:A,A211,P:P),"")</f>
        <v/>
      </c>
      <c r="R211" s="3" t="str">
        <f t="shared" si="30"/>
        <v/>
      </c>
      <c r="S211" s="9" t="str">
        <f t="shared" si="31"/>
        <v/>
      </c>
    </row>
    <row r="212" spans="1:19" x14ac:dyDescent="0.25">
      <c r="A212" s="1">
        <v>22</v>
      </c>
      <c r="B212" s="11">
        <v>0.73263888888888884</v>
      </c>
      <c r="C212" s="1" t="s">
        <v>37</v>
      </c>
      <c r="D212" s="1">
        <v>8</v>
      </c>
      <c r="E212" s="1">
        <v>4</v>
      </c>
      <c r="F212" s="1" t="s">
        <v>229</v>
      </c>
      <c r="G212" s="2">
        <v>28.5673666666667</v>
      </c>
      <c r="H212" s="7">
        <f>1+COUNTIFS(A:A,A212,O:O,"&lt;"&amp;O212)</f>
        <v>12</v>
      </c>
      <c r="I212" s="2">
        <f>AVERAGEIF(A:A,A212,G:G)</f>
        <v>48.006595238095223</v>
      </c>
      <c r="J212" s="2">
        <f t="shared" si="24"/>
        <v>-19.439228571428522</v>
      </c>
      <c r="K212" s="2">
        <f t="shared" si="25"/>
        <v>70.560771428571485</v>
      </c>
      <c r="L212" s="2">
        <f t="shared" si="26"/>
        <v>68.968252203103205</v>
      </c>
      <c r="M212" s="2">
        <f>SUMIF(A:A,A212,L:L)</f>
        <v>4177.3952993383846</v>
      </c>
      <c r="N212" s="3">
        <f t="shared" si="27"/>
        <v>1.6509869730074716E-2</v>
      </c>
      <c r="O212" s="8">
        <f t="shared" si="28"/>
        <v>60.56982982599672</v>
      </c>
      <c r="P212" s="3" t="str">
        <f t="shared" si="29"/>
        <v/>
      </c>
      <c r="Q212" s="3" t="str">
        <f>IF(ISNUMBER(P212),SUMIF(A:A,A212,P:P),"")</f>
        <v/>
      </c>
      <c r="R212" s="3" t="str">
        <f t="shared" si="30"/>
        <v/>
      </c>
      <c r="S212" s="9" t="str">
        <f t="shared" si="31"/>
        <v/>
      </c>
    </row>
    <row r="213" spans="1:19" x14ac:dyDescent="0.25">
      <c r="A213" s="1">
        <v>22</v>
      </c>
      <c r="B213" s="11">
        <v>0.73263888888888884</v>
      </c>
      <c r="C213" s="1" t="s">
        <v>37</v>
      </c>
      <c r="D213" s="1">
        <v>8</v>
      </c>
      <c r="E213" s="1">
        <v>17</v>
      </c>
      <c r="F213" s="1" t="s">
        <v>240</v>
      </c>
      <c r="G213" s="2">
        <v>28.2944666666667</v>
      </c>
      <c r="H213" s="7">
        <f>1+COUNTIFS(A:A,A213,O:O,"&lt;"&amp;O213)</f>
        <v>13</v>
      </c>
      <c r="I213" s="2">
        <f>AVERAGEIF(A:A,A213,G:G)</f>
        <v>48.006595238095223</v>
      </c>
      <c r="J213" s="2">
        <f t="shared" ref="J213:J268" si="32">G213-I213</f>
        <v>-19.712128571428522</v>
      </c>
      <c r="K213" s="2">
        <f t="shared" ref="K213:K268" si="33">90+J213</f>
        <v>70.287871428571478</v>
      </c>
      <c r="L213" s="2">
        <f t="shared" ref="L213:L268" si="34">EXP(0.06*K213)</f>
        <v>67.848161251472547</v>
      </c>
      <c r="M213" s="2">
        <f>SUMIF(A:A,A213,L:L)</f>
        <v>4177.3952993383846</v>
      </c>
      <c r="N213" s="3">
        <f t="shared" ref="N213:N268" si="35">L213/M213</f>
        <v>1.6241738305737628E-2</v>
      </c>
      <c r="O213" s="8">
        <f t="shared" ref="O213:O268" si="36">1/N213</f>
        <v>61.569764342695734</v>
      </c>
      <c r="P213" s="3" t="str">
        <f t="shared" ref="P213:P268" si="37">IF(O213&gt;21,"",N213)</f>
        <v/>
      </c>
      <c r="Q213" s="3" t="str">
        <f>IF(ISNUMBER(P213),SUMIF(A:A,A213,P:P),"")</f>
        <v/>
      </c>
      <c r="R213" s="3" t="str">
        <f t="shared" ref="R213:R268" si="38">IFERROR(P213*(1/Q213),"")</f>
        <v/>
      </c>
      <c r="S213" s="9" t="str">
        <f t="shared" ref="S213:S268" si="39">IFERROR(1/R213,"")</f>
        <v/>
      </c>
    </row>
    <row r="214" spans="1:19" x14ac:dyDescent="0.25">
      <c r="A214" s="1">
        <v>22</v>
      </c>
      <c r="B214" s="11">
        <v>0.73263888888888884</v>
      </c>
      <c r="C214" s="1" t="s">
        <v>37</v>
      </c>
      <c r="D214" s="1">
        <v>8</v>
      </c>
      <c r="E214" s="1">
        <v>12</v>
      </c>
      <c r="F214" s="1" t="s">
        <v>237</v>
      </c>
      <c r="G214" s="2">
        <v>27.9210666666667</v>
      </c>
      <c r="H214" s="7">
        <f>1+COUNTIFS(A:A,A214,O:O,"&lt;"&amp;O214)</f>
        <v>14</v>
      </c>
      <c r="I214" s="2">
        <f>AVERAGEIF(A:A,A214,G:G)</f>
        <v>48.006595238095223</v>
      </c>
      <c r="J214" s="2">
        <f t="shared" si="32"/>
        <v>-20.085528571428522</v>
      </c>
      <c r="K214" s="2">
        <f t="shared" si="33"/>
        <v>69.914471428571474</v>
      </c>
      <c r="L214" s="2">
        <f t="shared" si="34"/>
        <v>66.344992418484509</v>
      </c>
      <c r="M214" s="2">
        <f>SUMIF(A:A,A214,L:L)</f>
        <v>4177.3952993383846</v>
      </c>
      <c r="N214" s="3">
        <f t="shared" si="35"/>
        <v>1.5881904312237873E-2</v>
      </c>
      <c r="O214" s="8">
        <f t="shared" si="36"/>
        <v>62.964741528473098</v>
      </c>
      <c r="P214" s="3" t="str">
        <f t="shared" si="37"/>
        <v/>
      </c>
      <c r="Q214" s="3" t="str">
        <f>IF(ISNUMBER(P214),SUMIF(A:A,A214,P:P),"")</f>
        <v/>
      </c>
      <c r="R214" s="3" t="str">
        <f t="shared" si="38"/>
        <v/>
      </c>
      <c r="S214" s="9" t="str">
        <f t="shared" si="39"/>
        <v/>
      </c>
    </row>
    <row r="215" spans="1:19" x14ac:dyDescent="0.25">
      <c r="A215" s="1">
        <v>23</v>
      </c>
      <c r="B215" s="11">
        <v>0.73749999999999993</v>
      </c>
      <c r="C215" s="1" t="s">
        <v>70</v>
      </c>
      <c r="D215" s="1">
        <v>7</v>
      </c>
      <c r="E215" s="1">
        <v>1</v>
      </c>
      <c r="F215" s="1" t="s">
        <v>241</v>
      </c>
      <c r="G215" s="2">
        <v>60.869066666666704</v>
      </c>
      <c r="H215" s="7">
        <f>1+COUNTIFS(A:A,A215,O:O,"&lt;"&amp;O215)</f>
        <v>1</v>
      </c>
      <c r="I215" s="2">
        <f>AVERAGEIF(A:A,A215,G:G)</f>
        <v>44.725226190476199</v>
      </c>
      <c r="J215" s="2">
        <f t="shared" si="32"/>
        <v>16.143840476190505</v>
      </c>
      <c r="K215" s="2">
        <f t="shared" si="33"/>
        <v>106.1438404761905</v>
      </c>
      <c r="L215" s="2">
        <f t="shared" si="34"/>
        <v>583.25846749242794</v>
      </c>
      <c r="M215" s="2">
        <f>SUMIF(A:A,A215,L:L)</f>
        <v>3976.3895609095493</v>
      </c>
      <c r="N215" s="3">
        <f t="shared" si="35"/>
        <v>0.14668041411893629</v>
      </c>
      <c r="O215" s="8">
        <f t="shared" si="36"/>
        <v>6.8175427919718494</v>
      </c>
      <c r="P215" s="3">
        <f t="shared" si="37"/>
        <v>0.14668041411893629</v>
      </c>
      <c r="Q215" s="3">
        <f>IF(ISNUMBER(P215),SUMIF(A:A,A215,P:P),"")</f>
        <v>0.87276702412504858</v>
      </c>
      <c r="R215" s="3">
        <f t="shared" si="38"/>
        <v>0.16806365280125452</v>
      </c>
      <c r="S215" s="9">
        <f t="shared" si="39"/>
        <v>5.9501265343944461</v>
      </c>
    </row>
    <row r="216" spans="1:19" x14ac:dyDescent="0.25">
      <c r="A216" s="1">
        <v>23</v>
      </c>
      <c r="B216" s="11">
        <v>0.73749999999999993</v>
      </c>
      <c r="C216" s="1" t="s">
        <v>70</v>
      </c>
      <c r="D216" s="1">
        <v>7</v>
      </c>
      <c r="E216" s="1">
        <v>10</v>
      </c>
      <c r="F216" s="1" t="s">
        <v>246</v>
      </c>
      <c r="G216" s="2">
        <v>57.7807999999999</v>
      </c>
      <c r="H216" s="7">
        <f>1+COUNTIFS(A:A,A216,O:O,"&lt;"&amp;O216)</f>
        <v>2</v>
      </c>
      <c r="I216" s="2">
        <f>AVERAGEIF(A:A,A216,G:G)</f>
        <v>44.725226190476199</v>
      </c>
      <c r="J216" s="2">
        <f t="shared" si="32"/>
        <v>13.0555738095237</v>
      </c>
      <c r="K216" s="2">
        <f t="shared" si="33"/>
        <v>103.05557380952371</v>
      </c>
      <c r="L216" s="2">
        <f t="shared" si="34"/>
        <v>484.60514657091665</v>
      </c>
      <c r="M216" s="2">
        <f>SUMIF(A:A,A216,L:L)</f>
        <v>3976.3895609095493</v>
      </c>
      <c r="N216" s="3">
        <f t="shared" si="35"/>
        <v>0.12187064148213619</v>
      </c>
      <c r="O216" s="8">
        <f t="shared" si="36"/>
        <v>8.2054216490407175</v>
      </c>
      <c r="P216" s="3">
        <f t="shared" si="37"/>
        <v>0.12187064148213619</v>
      </c>
      <c r="Q216" s="3">
        <f>IF(ISNUMBER(P216),SUMIF(A:A,A216,P:P),"")</f>
        <v>0.87276702412504858</v>
      </c>
      <c r="R216" s="3">
        <f t="shared" si="38"/>
        <v>0.13963708310853273</v>
      </c>
      <c r="S216" s="9">
        <f t="shared" si="39"/>
        <v>7.1614214343245148</v>
      </c>
    </row>
    <row r="217" spans="1:19" x14ac:dyDescent="0.25">
      <c r="A217" s="1">
        <v>23</v>
      </c>
      <c r="B217" s="11">
        <v>0.73749999999999993</v>
      </c>
      <c r="C217" s="1" t="s">
        <v>70</v>
      </c>
      <c r="D217" s="1">
        <v>7</v>
      </c>
      <c r="E217" s="1">
        <v>12</v>
      </c>
      <c r="F217" s="1" t="s">
        <v>248</v>
      </c>
      <c r="G217" s="2">
        <v>57.692433333333405</v>
      </c>
      <c r="H217" s="7">
        <f>1+COUNTIFS(A:A,A217,O:O,"&lt;"&amp;O217)</f>
        <v>3</v>
      </c>
      <c r="I217" s="2">
        <f>AVERAGEIF(A:A,A217,G:G)</f>
        <v>44.725226190476199</v>
      </c>
      <c r="J217" s="2">
        <f t="shared" si="32"/>
        <v>12.967207142857205</v>
      </c>
      <c r="K217" s="2">
        <f t="shared" si="33"/>
        <v>102.96720714285721</v>
      </c>
      <c r="L217" s="2">
        <f t="shared" si="34"/>
        <v>482.04256947876502</v>
      </c>
      <c r="M217" s="2">
        <f>SUMIF(A:A,A217,L:L)</f>
        <v>3976.3895609095493</v>
      </c>
      <c r="N217" s="3">
        <f t="shared" si="35"/>
        <v>0.12122619328285929</v>
      </c>
      <c r="O217" s="8">
        <f t="shared" si="36"/>
        <v>8.2490423308655885</v>
      </c>
      <c r="P217" s="3">
        <f t="shared" si="37"/>
        <v>0.12122619328285929</v>
      </c>
      <c r="Q217" s="3">
        <f>IF(ISNUMBER(P217),SUMIF(A:A,A217,P:P),"")</f>
        <v>0.87276702412504858</v>
      </c>
      <c r="R217" s="3">
        <f t="shared" si="38"/>
        <v>0.13889868651303466</v>
      </c>
      <c r="S217" s="9">
        <f t="shared" si="39"/>
        <v>7.1994921269911147</v>
      </c>
    </row>
    <row r="218" spans="1:19" x14ac:dyDescent="0.25">
      <c r="A218" s="1">
        <v>23</v>
      </c>
      <c r="B218" s="11">
        <v>0.73749999999999993</v>
      </c>
      <c r="C218" s="1" t="s">
        <v>70</v>
      </c>
      <c r="D218" s="1">
        <v>7</v>
      </c>
      <c r="E218" s="1">
        <v>4</v>
      </c>
      <c r="F218" s="1" t="s">
        <v>243</v>
      </c>
      <c r="G218" s="2">
        <v>57.553366666666705</v>
      </c>
      <c r="H218" s="7">
        <f>1+COUNTIFS(A:A,A218,O:O,"&lt;"&amp;O218)</f>
        <v>4</v>
      </c>
      <c r="I218" s="2">
        <f>AVERAGEIF(A:A,A218,G:G)</f>
        <v>44.725226190476199</v>
      </c>
      <c r="J218" s="2">
        <f t="shared" si="32"/>
        <v>12.828140476190505</v>
      </c>
      <c r="K218" s="2">
        <f t="shared" si="33"/>
        <v>102.8281404761905</v>
      </c>
      <c r="L218" s="2">
        <f t="shared" si="34"/>
        <v>478.03714016903155</v>
      </c>
      <c r="M218" s="2">
        <f>SUMIF(A:A,A218,L:L)</f>
        <v>3976.3895609095493</v>
      </c>
      <c r="N218" s="3">
        <f t="shared" si="35"/>
        <v>0.12021889023863309</v>
      </c>
      <c r="O218" s="8">
        <f t="shared" si="36"/>
        <v>8.3181602992259513</v>
      </c>
      <c r="P218" s="3">
        <f t="shared" si="37"/>
        <v>0.12021889023863309</v>
      </c>
      <c r="Q218" s="3">
        <f>IF(ISNUMBER(P218),SUMIF(A:A,A218,P:P),"")</f>
        <v>0.87276702412504858</v>
      </c>
      <c r="R218" s="3">
        <f t="shared" si="38"/>
        <v>0.13774453767791339</v>
      </c>
      <c r="S218" s="9">
        <f t="shared" si="39"/>
        <v>7.2598160105505567</v>
      </c>
    </row>
    <row r="219" spans="1:19" x14ac:dyDescent="0.25">
      <c r="A219" s="1">
        <v>23</v>
      </c>
      <c r="B219" s="11">
        <v>0.73749999999999993</v>
      </c>
      <c r="C219" s="1" t="s">
        <v>70</v>
      </c>
      <c r="D219" s="1">
        <v>7</v>
      </c>
      <c r="E219" s="1">
        <v>13</v>
      </c>
      <c r="F219" s="1" t="s">
        <v>249</v>
      </c>
      <c r="G219" s="2">
        <v>54.474466666666601</v>
      </c>
      <c r="H219" s="7">
        <f>1+COUNTIFS(A:A,A219,O:O,"&lt;"&amp;O219)</f>
        <v>5</v>
      </c>
      <c r="I219" s="2">
        <f>AVERAGEIF(A:A,A219,G:G)</f>
        <v>44.725226190476199</v>
      </c>
      <c r="J219" s="2">
        <f t="shared" si="32"/>
        <v>9.7492404761904012</v>
      </c>
      <c r="K219" s="2">
        <f t="shared" si="33"/>
        <v>99.749240476190408</v>
      </c>
      <c r="L219" s="2">
        <f t="shared" si="34"/>
        <v>397.40441054997876</v>
      </c>
      <c r="M219" s="2">
        <f>SUMIF(A:A,A219,L:L)</f>
        <v>3976.3895609095493</v>
      </c>
      <c r="N219" s="3">
        <f t="shared" si="35"/>
        <v>9.9941015451986415E-2</v>
      </c>
      <c r="O219" s="8">
        <f t="shared" si="36"/>
        <v>10.00590193603165</v>
      </c>
      <c r="P219" s="3">
        <f t="shared" si="37"/>
        <v>9.9941015451986415E-2</v>
      </c>
      <c r="Q219" s="3">
        <f>IF(ISNUMBER(P219),SUMIF(A:A,A219,P:P),"")</f>
        <v>0.87276702412504858</v>
      </c>
      <c r="R219" s="3">
        <f t="shared" si="38"/>
        <v>0.1145105310918198</v>
      </c>
      <c r="S219" s="9">
        <f t="shared" si="39"/>
        <v>8.7328212563974059</v>
      </c>
    </row>
    <row r="220" spans="1:19" x14ac:dyDescent="0.25">
      <c r="A220" s="1">
        <v>23</v>
      </c>
      <c r="B220" s="11">
        <v>0.73749999999999993</v>
      </c>
      <c r="C220" s="1" t="s">
        <v>70</v>
      </c>
      <c r="D220" s="1">
        <v>7</v>
      </c>
      <c r="E220" s="1">
        <v>2</v>
      </c>
      <c r="F220" s="1" t="s">
        <v>242</v>
      </c>
      <c r="G220" s="2">
        <v>51.916633333333294</v>
      </c>
      <c r="H220" s="7">
        <f>1+COUNTIFS(A:A,A220,O:O,"&lt;"&amp;O220)</f>
        <v>6</v>
      </c>
      <c r="I220" s="2">
        <f>AVERAGEIF(A:A,A220,G:G)</f>
        <v>44.725226190476199</v>
      </c>
      <c r="J220" s="2">
        <f t="shared" si="32"/>
        <v>7.1914071428570949</v>
      </c>
      <c r="K220" s="2">
        <f t="shared" si="33"/>
        <v>97.191407142857088</v>
      </c>
      <c r="L220" s="2">
        <f t="shared" si="34"/>
        <v>340.86429240008624</v>
      </c>
      <c r="M220" s="2">
        <f>SUMIF(A:A,A220,L:L)</f>
        <v>3976.3895609095493</v>
      </c>
      <c r="N220" s="3">
        <f t="shared" si="35"/>
        <v>8.572205695110964E-2</v>
      </c>
      <c r="O220" s="8">
        <f t="shared" si="36"/>
        <v>11.665609010879614</v>
      </c>
      <c r="P220" s="3">
        <f t="shared" si="37"/>
        <v>8.572205695110964E-2</v>
      </c>
      <c r="Q220" s="3">
        <f>IF(ISNUMBER(P220),SUMIF(A:A,A220,P:P),"")</f>
        <v>0.87276702412504858</v>
      </c>
      <c r="R220" s="3">
        <f t="shared" si="38"/>
        <v>9.8218716543565843E-2</v>
      </c>
      <c r="S220" s="9">
        <f t="shared" si="39"/>
        <v>10.181358861031752</v>
      </c>
    </row>
    <row r="221" spans="1:19" x14ac:dyDescent="0.25">
      <c r="A221" s="1">
        <v>23</v>
      </c>
      <c r="B221" s="11">
        <v>0.73749999999999993</v>
      </c>
      <c r="C221" s="1" t="s">
        <v>70</v>
      </c>
      <c r="D221" s="1">
        <v>7</v>
      </c>
      <c r="E221" s="1">
        <v>11</v>
      </c>
      <c r="F221" s="1" t="s">
        <v>247</v>
      </c>
      <c r="G221" s="2">
        <v>47.222733333333302</v>
      </c>
      <c r="H221" s="7">
        <f>1+COUNTIFS(A:A,A221,O:O,"&lt;"&amp;O221)</f>
        <v>7</v>
      </c>
      <c r="I221" s="2">
        <f>AVERAGEIF(A:A,A221,G:G)</f>
        <v>44.725226190476199</v>
      </c>
      <c r="J221" s="2">
        <f t="shared" si="32"/>
        <v>2.4975071428571027</v>
      </c>
      <c r="K221" s="2">
        <f t="shared" si="33"/>
        <v>92.497507142857103</v>
      </c>
      <c r="L221" s="2">
        <f t="shared" si="34"/>
        <v>257.19908339432095</v>
      </c>
      <c r="M221" s="2">
        <f>SUMIF(A:A,A221,L:L)</f>
        <v>3976.3895609095493</v>
      </c>
      <c r="N221" s="3">
        <f t="shared" si="35"/>
        <v>6.4681560861831119E-2</v>
      </c>
      <c r="O221" s="8">
        <f t="shared" si="36"/>
        <v>15.460356656144093</v>
      </c>
      <c r="P221" s="3">
        <f t="shared" si="37"/>
        <v>6.4681560861831119E-2</v>
      </c>
      <c r="Q221" s="3">
        <f>IF(ISNUMBER(P221),SUMIF(A:A,A221,P:P),"")</f>
        <v>0.87276702412504858</v>
      </c>
      <c r="R221" s="3">
        <f t="shared" si="38"/>
        <v>7.4110912848333807E-2</v>
      </c>
      <c r="S221" s="9">
        <f t="shared" si="39"/>
        <v>13.493289470694766</v>
      </c>
    </row>
    <row r="222" spans="1:19" x14ac:dyDescent="0.25">
      <c r="A222" s="1">
        <v>23</v>
      </c>
      <c r="B222" s="11">
        <v>0.73749999999999993</v>
      </c>
      <c r="C222" s="1" t="s">
        <v>70</v>
      </c>
      <c r="D222" s="1">
        <v>7</v>
      </c>
      <c r="E222" s="1">
        <v>14</v>
      </c>
      <c r="F222" s="1" t="s">
        <v>250</v>
      </c>
      <c r="G222" s="2">
        <v>47.007233333333396</v>
      </c>
      <c r="H222" s="7">
        <f>1+COUNTIFS(A:A,A222,O:O,"&lt;"&amp;O222)</f>
        <v>8</v>
      </c>
      <c r="I222" s="2">
        <f>AVERAGEIF(A:A,A222,G:G)</f>
        <v>44.725226190476199</v>
      </c>
      <c r="J222" s="2">
        <f t="shared" si="32"/>
        <v>2.2820071428571964</v>
      </c>
      <c r="K222" s="2">
        <f t="shared" si="33"/>
        <v>92.282007142857196</v>
      </c>
      <c r="L222" s="2">
        <f t="shared" si="34"/>
        <v>253.89490678174243</v>
      </c>
      <c r="M222" s="2">
        <f>SUMIF(A:A,A222,L:L)</f>
        <v>3976.3895609095493</v>
      </c>
      <c r="N222" s="3">
        <f t="shared" si="35"/>
        <v>6.3850611941468627E-2</v>
      </c>
      <c r="O222" s="8">
        <f t="shared" si="36"/>
        <v>15.661557024961521</v>
      </c>
      <c r="P222" s="3">
        <f t="shared" si="37"/>
        <v>6.3850611941468627E-2</v>
      </c>
      <c r="Q222" s="3">
        <f>IF(ISNUMBER(P222),SUMIF(A:A,A222,P:P),"")</f>
        <v>0.87276702412504858</v>
      </c>
      <c r="R222" s="3">
        <f t="shared" si="38"/>
        <v>7.3158827243134036E-2</v>
      </c>
      <c r="S222" s="9">
        <f t="shared" si="39"/>
        <v>13.668890517840417</v>
      </c>
    </row>
    <row r="223" spans="1:19" x14ac:dyDescent="0.25">
      <c r="A223" s="1">
        <v>23</v>
      </c>
      <c r="B223" s="11">
        <v>0.73749999999999993</v>
      </c>
      <c r="C223" s="1" t="s">
        <v>70</v>
      </c>
      <c r="D223" s="1">
        <v>7</v>
      </c>
      <c r="E223" s="1">
        <v>9</v>
      </c>
      <c r="F223" s="1" t="s">
        <v>245</v>
      </c>
      <c r="G223" s="2">
        <v>42.450166666666703</v>
      </c>
      <c r="H223" s="7">
        <f>1+COUNTIFS(A:A,A223,O:O,"&lt;"&amp;O223)</f>
        <v>9</v>
      </c>
      <c r="I223" s="2">
        <f>AVERAGEIF(A:A,A223,G:G)</f>
        <v>44.725226190476199</v>
      </c>
      <c r="J223" s="2">
        <f t="shared" si="32"/>
        <v>-2.2750595238094959</v>
      </c>
      <c r="K223" s="2">
        <f t="shared" si="33"/>
        <v>87.724940476190511</v>
      </c>
      <c r="L223" s="2">
        <f t="shared" si="34"/>
        <v>193.15566699966593</v>
      </c>
      <c r="M223" s="2">
        <f>SUMIF(A:A,A223,L:L)</f>
        <v>3976.3895609095493</v>
      </c>
      <c r="N223" s="3">
        <f t="shared" si="35"/>
        <v>4.8575639796087783E-2</v>
      </c>
      <c r="O223" s="8">
        <f t="shared" si="36"/>
        <v>20.586450414195856</v>
      </c>
      <c r="P223" s="3">
        <f t="shared" si="37"/>
        <v>4.8575639796087783E-2</v>
      </c>
      <c r="Q223" s="3">
        <f>IF(ISNUMBER(P223),SUMIF(A:A,A223,P:P),"")</f>
        <v>0.87276702412504858</v>
      </c>
      <c r="R223" s="3">
        <f t="shared" si="38"/>
        <v>5.565705217241107E-2</v>
      </c>
      <c r="S223" s="9">
        <f t="shared" si="39"/>
        <v>17.967175065295592</v>
      </c>
    </row>
    <row r="224" spans="1:19" x14ac:dyDescent="0.25">
      <c r="A224" s="1">
        <v>23</v>
      </c>
      <c r="B224" s="11">
        <v>0.73749999999999993</v>
      </c>
      <c r="C224" s="1" t="s">
        <v>70</v>
      </c>
      <c r="D224" s="1">
        <v>7</v>
      </c>
      <c r="E224" s="1">
        <v>7</v>
      </c>
      <c r="F224" s="1" t="s">
        <v>244</v>
      </c>
      <c r="G224" s="2">
        <v>40.384733333333401</v>
      </c>
      <c r="H224" s="7">
        <f>1+COUNTIFS(A:A,A224,O:O,"&lt;"&amp;O224)</f>
        <v>10</v>
      </c>
      <c r="I224" s="2">
        <f>AVERAGEIF(A:A,A224,G:G)</f>
        <v>44.725226190476199</v>
      </c>
      <c r="J224" s="2">
        <f t="shared" si="32"/>
        <v>-4.3404928571427988</v>
      </c>
      <c r="K224" s="2">
        <f t="shared" si="33"/>
        <v>85.659507142857194</v>
      </c>
      <c r="L224" s="2">
        <f t="shared" si="34"/>
        <v>170.64244945381873</v>
      </c>
      <c r="M224" s="2">
        <f>SUMIF(A:A,A224,L:L)</f>
        <v>3976.3895609095493</v>
      </c>
      <c r="N224" s="3">
        <f t="shared" si="35"/>
        <v>4.2913916466168975E-2</v>
      </c>
      <c r="O224" s="8">
        <f t="shared" si="36"/>
        <v>23.302464150256391</v>
      </c>
      <c r="P224" s="3" t="str">
        <f t="shared" si="37"/>
        <v/>
      </c>
      <c r="Q224" s="3" t="str">
        <f>IF(ISNUMBER(P224),SUMIF(A:A,A224,P:P),"")</f>
        <v/>
      </c>
      <c r="R224" s="3" t="str">
        <f t="shared" si="38"/>
        <v/>
      </c>
      <c r="S224" s="9" t="str">
        <f t="shared" si="39"/>
        <v/>
      </c>
    </row>
    <row r="225" spans="1:19" x14ac:dyDescent="0.25">
      <c r="A225" s="1">
        <v>23</v>
      </c>
      <c r="B225" s="11">
        <v>0.73749999999999993</v>
      </c>
      <c r="C225" s="1" t="s">
        <v>70</v>
      </c>
      <c r="D225" s="1">
        <v>7</v>
      </c>
      <c r="E225" s="1">
        <v>18</v>
      </c>
      <c r="F225" s="1" t="s">
        <v>253</v>
      </c>
      <c r="G225" s="2">
        <v>37.045666666666698</v>
      </c>
      <c r="H225" s="7">
        <f>1+COUNTIFS(A:A,A225,O:O,"&lt;"&amp;O225)</f>
        <v>11</v>
      </c>
      <c r="I225" s="2">
        <f>AVERAGEIF(A:A,A225,G:G)</f>
        <v>44.725226190476199</v>
      </c>
      <c r="J225" s="2">
        <f t="shared" si="32"/>
        <v>-7.6795595238095018</v>
      </c>
      <c r="K225" s="2">
        <f t="shared" si="33"/>
        <v>82.320440476190498</v>
      </c>
      <c r="L225" s="2">
        <f t="shared" si="34"/>
        <v>139.66216909774769</v>
      </c>
      <c r="M225" s="2">
        <f>SUMIF(A:A,A225,L:L)</f>
        <v>3976.3895609095493</v>
      </c>
      <c r="N225" s="3">
        <f t="shared" si="35"/>
        <v>3.5122858804055836E-2</v>
      </c>
      <c r="O225" s="8">
        <f t="shared" si="36"/>
        <v>28.471486491997183</v>
      </c>
      <c r="P225" s="3" t="str">
        <f t="shared" si="37"/>
        <v/>
      </c>
      <c r="Q225" s="3" t="str">
        <f>IF(ISNUMBER(P225),SUMIF(A:A,A225,P:P),"")</f>
        <v/>
      </c>
      <c r="R225" s="3" t="str">
        <f t="shared" si="38"/>
        <v/>
      </c>
      <c r="S225" s="9" t="str">
        <f t="shared" si="39"/>
        <v/>
      </c>
    </row>
    <row r="226" spans="1:19" x14ac:dyDescent="0.25">
      <c r="A226" s="1">
        <v>23</v>
      </c>
      <c r="B226" s="11">
        <v>0.73749999999999993</v>
      </c>
      <c r="C226" s="1" t="s">
        <v>70</v>
      </c>
      <c r="D226" s="1">
        <v>7</v>
      </c>
      <c r="E226" s="1">
        <v>19</v>
      </c>
      <c r="F226" s="1" t="s">
        <v>254</v>
      </c>
      <c r="G226" s="2">
        <v>26.980966666666699</v>
      </c>
      <c r="H226" s="7">
        <f>1+COUNTIFS(A:A,A226,O:O,"&lt;"&amp;O226)</f>
        <v>12</v>
      </c>
      <c r="I226" s="2">
        <f>AVERAGEIF(A:A,A226,G:G)</f>
        <v>44.725226190476199</v>
      </c>
      <c r="J226" s="2">
        <f t="shared" si="32"/>
        <v>-17.7442595238095</v>
      </c>
      <c r="K226" s="2">
        <f t="shared" si="33"/>
        <v>72.255740476190496</v>
      </c>
      <c r="L226" s="2">
        <f t="shared" si="34"/>
        <v>76.351251914097034</v>
      </c>
      <c r="M226" s="2">
        <f>SUMIF(A:A,A226,L:L)</f>
        <v>3976.3895609095493</v>
      </c>
      <c r="N226" s="3">
        <f t="shared" si="35"/>
        <v>1.9201149873412465E-2</v>
      </c>
      <c r="O226" s="8">
        <f t="shared" si="36"/>
        <v>52.080214288868426</v>
      </c>
      <c r="P226" s="3" t="str">
        <f t="shared" si="37"/>
        <v/>
      </c>
      <c r="Q226" s="3" t="str">
        <f>IF(ISNUMBER(P226),SUMIF(A:A,A226,P:P),"")</f>
        <v/>
      </c>
      <c r="R226" s="3" t="str">
        <f t="shared" si="38"/>
        <v/>
      </c>
      <c r="S226" s="9" t="str">
        <f t="shared" si="39"/>
        <v/>
      </c>
    </row>
    <row r="227" spans="1:19" x14ac:dyDescent="0.25">
      <c r="A227" s="1">
        <v>23</v>
      </c>
      <c r="B227" s="11">
        <v>0.73749999999999993</v>
      </c>
      <c r="C227" s="1" t="s">
        <v>70</v>
      </c>
      <c r="D227" s="1">
        <v>7</v>
      </c>
      <c r="E227" s="1">
        <v>15</v>
      </c>
      <c r="F227" s="1" t="s">
        <v>251</v>
      </c>
      <c r="G227" s="2">
        <v>26.387333333333402</v>
      </c>
      <c r="H227" s="7">
        <f>1+COUNTIFS(A:A,A227,O:O,"&lt;"&amp;O227)</f>
        <v>13</v>
      </c>
      <c r="I227" s="2">
        <f>AVERAGEIF(A:A,A227,G:G)</f>
        <v>44.725226190476199</v>
      </c>
      <c r="J227" s="2">
        <f t="shared" si="32"/>
        <v>-18.337892857142798</v>
      </c>
      <c r="K227" s="2">
        <f t="shared" si="33"/>
        <v>71.662107142857195</v>
      </c>
      <c r="L227" s="2">
        <f t="shared" si="34"/>
        <v>73.679634299391878</v>
      </c>
      <c r="M227" s="2">
        <f>SUMIF(A:A,A227,L:L)</f>
        <v>3976.3895609095493</v>
      </c>
      <c r="N227" s="3">
        <f t="shared" si="35"/>
        <v>1.8529279682179475E-2</v>
      </c>
      <c r="O227" s="8">
        <f t="shared" si="36"/>
        <v>53.968638670921969</v>
      </c>
      <c r="P227" s="3" t="str">
        <f t="shared" si="37"/>
        <v/>
      </c>
      <c r="Q227" s="3" t="str">
        <f>IF(ISNUMBER(P227),SUMIF(A:A,A227,P:P),"")</f>
        <v/>
      </c>
      <c r="R227" s="3" t="str">
        <f t="shared" si="38"/>
        <v/>
      </c>
      <c r="S227" s="9" t="str">
        <f t="shared" si="39"/>
        <v/>
      </c>
    </row>
    <row r="228" spans="1:19" x14ac:dyDescent="0.25">
      <c r="A228" s="1">
        <v>23</v>
      </c>
      <c r="B228" s="11">
        <v>0.73749999999999993</v>
      </c>
      <c r="C228" s="1" t="s">
        <v>70</v>
      </c>
      <c r="D228" s="1">
        <v>7</v>
      </c>
      <c r="E228" s="1">
        <v>17</v>
      </c>
      <c r="F228" s="1" t="s">
        <v>252</v>
      </c>
      <c r="G228" s="2">
        <v>18.3875666666667</v>
      </c>
      <c r="H228" s="7">
        <f>1+COUNTIFS(A:A,A228,O:O,"&lt;"&amp;O228)</f>
        <v>14</v>
      </c>
      <c r="I228" s="2">
        <f>AVERAGEIF(A:A,A228,G:G)</f>
        <v>44.725226190476199</v>
      </c>
      <c r="J228" s="2">
        <f t="shared" si="32"/>
        <v>-26.337659523809499</v>
      </c>
      <c r="K228" s="2">
        <f t="shared" si="33"/>
        <v>63.662340476190501</v>
      </c>
      <c r="L228" s="2">
        <f t="shared" si="34"/>
        <v>45.59237230755798</v>
      </c>
      <c r="M228" s="2">
        <f>SUMIF(A:A,A228,L:L)</f>
        <v>3976.3895609095493</v>
      </c>
      <c r="N228" s="3">
        <f t="shared" si="35"/>
        <v>1.1465771049134656E-2</v>
      </c>
      <c r="O228" s="8">
        <f t="shared" si="36"/>
        <v>87.216114443125207</v>
      </c>
      <c r="P228" s="3" t="str">
        <f t="shared" si="37"/>
        <v/>
      </c>
      <c r="Q228" s="3" t="str">
        <f>IF(ISNUMBER(P228),SUMIF(A:A,A228,P:P),"")</f>
        <v/>
      </c>
      <c r="R228" s="3" t="str">
        <f t="shared" si="38"/>
        <v/>
      </c>
      <c r="S228" s="9" t="str">
        <f t="shared" si="39"/>
        <v/>
      </c>
    </row>
    <row r="229" spans="1:19" x14ac:dyDescent="0.25">
      <c r="A229" s="1">
        <v>24</v>
      </c>
      <c r="B229" s="11">
        <v>0.74236111111111114</v>
      </c>
      <c r="C229" s="1" t="s">
        <v>198</v>
      </c>
      <c r="D229" s="1">
        <v>4</v>
      </c>
      <c r="E229" s="1">
        <v>3</v>
      </c>
      <c r="F229" s="1" t="s">
        <v>256</v>
      </c>
      <c r="G229" s="2">
        <v>74.558999999999997</v>
      </c>
      <c r="H229" s="7">
        <f>1+COUNTIFS(A:A,A229,O:O,"&lt;"&amp;O229)</f>
        <v>1</v>
      </c>
      <c r="I229" s="2">
        <f>AVERAGEIF(A:A,A229,G:G)</f>
        <v>52.154120833333309</v>
      </c>
      <c r="J229" s="2">
        <f t="shared" si="32"/>
        <v>22.404879166666689</v>
      </c>
      <c r="K229" s="2">
        <f t="shared" si="33"/>
        <v>112.40487916666669</v>
      </c>
      <c r="L229" s="2">
        <f t="shared" si="34"/>
        <v>849.19831873079295</v>
      </c>
      <c r="M229" s="2">
        <f>SUMIF(A:A,A229,L:L)</f>
        <v>2252.5257107246603</v>
      </c>
      <c r="N229" s="3">
        <f t="shared" si="35"/>
        <v>0.37699828005852032</v>
      </c>
      <c r="O229" s="8">
        <f t="shared" si="36"/>
        <v>2.6525319952249462</v>
      </c>
      <c r="P229" s="3">
        <f t="shared" si="37"/>
        <v>0.37699828005852032</v>
      </c>
      <c r="Q229" s="3">
        <f>IF(ISNUMBER(P229),SUMIF(A:A,A229,P:P),"")</f>
        <v>0.95727241949199582</v>
      </c>
      <c r="R229" s="3">
        <f t="shared" si="38"/>
        <v>0.3938254904059445</v>
      </c>
      <c r="S229" s="9">
        <f t="shared" si="39"/>
        <v>2.5391957208489155</v>
      </c>
    </row>
    <row r="230" spans="1:19" x14ac:dyDescent="0.25">
      <c r="A230" s="1">
        <v>24</v>
      </c>
      <c r="B230" s="11">
        <v>0.74236111111111114</v>
      </c>
      <c r="C230" s="1" t="s">
        <v>198</v>
      </c>
      <c r="D230" s="1">
        <v>4</v>
      </c>
      <c r="E230" s="1">
        <v>4</v>
      </c>
      <c r="F230" s="1" t="s">
        <v>257</v>
      </c>
      <c r="G230" s="2">
        <v>59.561233333333298</v>
      </c>
      <c r="H230" s="7">
        <f>1+COUNTIFS(A:A,A230,O:O,"&lt;"&amp;O230)</f>
        <v>2</v>
      </c>
      <c r="I230" s="2">
        <f>AVERAGEIF(A:A,A230,G:G)</f>
        <v>52.154120833333309</v>
      </c>
      <c r="J230" s="2">
        <f t="shared" si="32"/>
        <v>7.4071124999999896</v>
      </c>
      <c r="K230" s="2">
        <f t="shared" si="33"/>
        <v>97.407112499999982</v>
      </c>
      <c r="L230" s="2">
        <f t="shared" si="34"/>
        <v>345.30453920691434</v>
      </c>
      <c r="M230" s="2">
        <f>SUMIF(A:A,A230,L:L)</f>
        <v>2252.5257107246603</v>
      </c>
      <c r="N230" s="3">
        <f t="shared" si="35"/>
        <v>0.15329660281472499</v>
      </c>
      <c r="O230" s="8">
        <f t="shared" si="36"/>
        <v>6.5233017668930655</v>
      </c>
      <c r="P230" s="3">
        <f t="shared" si="37"/>
        <v>0.15329660281472499</v>
      </c>
      <c r="Q230" s="3">
        <f>IF(ISNUMBER(P230),SUMIF(A:A,A230,P:P),"")</f>
        <v>0.95727241949199582</v>
      </c>
      <c r="R230" s="3">
        <f t="shared" si="38"/>
        <v>0.16013895281353269</v>
      </c>
      <c r="S230" s="9">
        <f t="shared" si="39"/>
        <v>6.2445768654701359</v>
      </c>
    </row>
    <row r="231" spans="1:19" x14ac:dyDescent="0.25">
      <c r="A231" s="1">
        <v>24</v>
      </c>
      <c r="B231" s="11">
        <v>0.74236111111111114</v>
      </c>
      <c r="C231" s="1" t="s">
        <v>198</v>
      </c>
      <c r="D231" s="1">
        <v>4</v>
      </c>
      <c r="E231" s="1">
        <v>1</v>
      </c>
      <c r="F231" s="1" t="s">
        <v>255</v>
      </c>
      <c r="G231" s="2">
        <v>55.595266666666596</v>
      </c>
      <c r="H231" s="7">
        <f>1+COUNTIFS(A:A,A231,O:O,"&lt;"&amp;O231)</f>
        <v>3</v>
      </c>
      <c r="I231" s="2">
        <f>AVERAGEIF(A:A,A231,G:G)</f>
        <v>52.154120833333309</v>
      </c>
      <c r="J231" s="2">
        <f t="shared" si="32"/>
        <v>3.4411458333332874</v>
      </c>
      <c r="K231" s="2">
        <f t="shared" si="33"/>
        <v>93.44114583333328</v>
      </c>
      <c r="L231" s="2">
        <f t="shared" si="34"/>
        <v>272.18139842845716</v>
      </c>
      <c r="M231" s="2">
        <f>SUMIF(A:A,A231,L:L)</f>
        <v>2252.5257107246603</v>
      </c>
      <c r="N231" s="3">
        <f t="shared" si="35"/>
        <v>0.1208338697900561</v>
      </c>
      <c r="O231" s="8">
        <f t="shared" si="36"/>
        <v>8.2758253272651032</v>
      </c>
      <c r="P231" s="3">
        <f t="shared" si="37"/>
        <v>0.1208338697900561</v>
      </c>
      <c r="Q231" s="3">
        <f>IF(ISNUMBER(P231),SUMIF(A:A,A231,P:P),"")</f>
        <v>0.95727241949199582</v>
      </c>
      <c r="R231" s="3">
        <f t="shared" si="38"/>
        <v>0.12622725498994328</v>
      </c>
      <c r="S231" s="9">
        <f t="shared" si="39"/>
        <v>7.922219334324204</v>
      </c>
    </row>
    <row r="232" spans="1:19" x14ac:dyDescent="0.25">
      <c r="A232" s="1">
        <v>24</v>
      </c>
      <c r="B232" s="11">
        <v>0.74236111111111114</v>
      </c>
      <c r="C232" s="1" t="s">
        <v>198</v>
      </c>
      <c r="D232" s="1">
        <v>4</v>
      </c>
      <c r="E232" s="1">
        <v>5</v>
      </c>
      <c r="F232" s="1" t="s">
        <v>258</v>
      </c>
      <c r="G232" s="2">
        <v>52.778566666666606</v>
      </c>
      <c r="H232" s="7">
        <f>1+COUNTIFS(A:A,A232,O:O,"&lt;"&amp;O232)</f>
        <v>4</v>
      </c>
      <c r="I232" s="2">
        <f>AVERAGEIF(A:A,A232,G:G)</f>
        <v>52.154120833333309</v>
      </c>
      <c r="J232" s="2">
        <f t="shared" si="32"/>
        <v>0.62444583333329717</v>
      </c>
      <c r="K232" s="2">
        <f t="shared" si="33"/>
        <v>90.624445833333297</v>
      </c>
      <c r="L232" s="2">
        <f t="shared" si="34"/>
        <v>229.85915459012497</v>
      </c>
      <c r="M232" s="2">
        <f>SUMIF(A:A,A232,L:L)</f>
        <v>2252.5257107246603</v>
      </c>
      <c r="N232" s="3">
        <f t="shared" si="35"/>
        <v>0.10204507477793759</v>
      </c>
      <c r="O232" s="8">
        <f t="shared" si="36"/>
        <v>9.7995910353941227</v>
      </c>
      <c r="P232" s="3">
        <f t="shared" si="37"/>
        <v>0.10204507477793759</v>
      </c>
      <c r="Q232" s="3">
        <f>IF(ISNUMBER(P232),SUMIF(A:A,A232,P:P),"")</f>
        <v>0.95727241949199582</v>
      </c>
      <c r="R232" s="3">
        <f t="shared" si="38"/>
        <v>0.10659982748911824</v>
      </c>
      <c r="S232" s="9">
        <f t="shared" si="39"/>
        <v>9.3808782204838046</v>
      </c>
    </row>
    <row r="233" spans="1:19" x14ac:dyDescent="0.25">
      <c r="A233" s="1">
        <v>24</v>
      </c>
      <c r="B233" s="11">
        <v>0.74236111111111114</v>
      </c>
      <c r="C233" s="1" t="s">
        <v>198</v>
      </c>
      <c r="D233" s="1">
        <v>4</v>
      </c>
      <c r="E233" s="1">
        <v>9</v>
      </c>
      <c r="F233" s="1" t="s">
        <v>262</v>
      </c>
      <c r="G233" s="2">
        <v>51.127333333333304</v>
      </c>
      <c r="H233" s="7">
        <f>1+COUNTIFS(A:A,A233,O:O,"&lt;"&amp;O233)</f>
        <v>5</v>
      </c>
      <c r="I233" s="2">
        <f>AVERAGEIF(A:A,A233,G:G)</f>
        <v>52.154120833333309</v>
      </c>
      <c r="J233" s="2">
        <f t="shared" si="32"/>
        <v>-1.0267875000000046</v>
      </c>
      <c r="K233" s="2">
        <f t="shared" si="33"/>
        <v>88.973212499999988</v>
      </c>
      <c r="L233" s="2">
        <f t="shared" si="34"/>
        <v>208.17784741174998</v>
      </c>
      <c r="M233" s="2">
        <f>SUMIF(A:A,A233,L:L)</f>
        <v>2252.5257107246603</v>
      </c>
      <c r="N233" s="3">
        <f t="shared" si="35"/>
        <v>9.2419743055797157E-2</v>
      </c>
      <c r="O233" s="8">
        <f t="shared" si="36"/>
        <v>10.820198876729874</v>
      </c>
      <c r="P233" s="3">
        <f t="shared" si="37"/>
        <v>9.2419743055797157E-2</v>
      </c>
      <c r="Q233" s="3">
        <f>IF(ISNUMBER(P233),SUMIF(A:A,A233,P:P),"")</f>
        <v>0.95727241949199582</v>
      </c>
      <c r="R233" s="3">
        <f t="shared" si="38"/>
        <v>9.6544871839974608E-2</v>
      </c>
      <c r="S233" s="9">
        <f t="shared" si="39"/>
        <v>10.357877958111784</v>
      </c>
    </row>
    <row r="234" spans="1:19" x14ac:dyDescent="0.25">
      <c r="A234" s="1">
        <v>24</v>
      </c>
      <c r="B234" s="11">
        <v>0.74236111111111114</v>
      </c>
      <c r="C234" s="1" t="s">
        <v>198</v>
      </c>
      <c r="D234" s="1">
        <v>4</v>
      </c>
      <c r="E234" s="1">
        <v>8</v>
      </c>
      <c r="F234" s="1" t="s">
        <v>261</v>
      </c>
      <c r="G234" s="2">
        <v>44.067399999999999</v>
      </c>
      <c r="H234" s="7">
        <f>1+COUNTIFS(A:A,A234,O:O,"&lt;"&amp;O234)</f>
        <v>6</v>
      </c>
      <c r="I234" s="2">
        <f>AVERAGEIF(A:A,A234,G:G)</f>
        <v>52.154120833333309</v>
      </c>
      <c r="J234" s="2">
        <f t="shared" si="32"/>
        <v>-8.0867208333333096</v>
      </c>
      <c r="K234" s="2">
        <f t="shared" si="33"/>
        <v>81.913279166666683</v>
      </c>
      <c r="L234" s="2">
        <f t="shared" si="34"/>
        <v>136.29160571835024</v>
      </c>
      <c r="M234" s="2">
        <f>SUMIF(A:A,A234,L:L)</f>
        <v>2252.5257107246603</v>
      </c>
      <c r="N234" s="3">
        <f t="shared" si="35"/>
        <v>6.0506126553602733E-2</v>
      </c>
      <c r="O234" s="8">
        <f t="shared" si="36"/>
        <v>16.527251981897969</v>
      </c>
      <c r="P234" s="3">
        <f t="shared" si="37"/>
        <v>6.0506126553602733E-2</v>
      </c>
      <c r="Q234" s="3">
        <f>IF(ISNUMBER(P234),SUMIF(A:A,A234,P:P),"")</f>
        <v>0.95727241949199582</v>
      </c>
      <c r="R234" s="3">
        <f t="shared" si="38"/>
        <v>6.3206800197703444E-2</v>
      </c>
      <c r="S234" s="9">
        <f t="shared" si="39"/>
        <v>15.821082492265349</v>
      </c>
    </row>
    <row r="235" spans="1:19" x14ac:dyDescent="0.25">
      <c r="A235" s="1">
        <v>24</v>
      </c>
      <c r="B235" s="11">
        <v>0.74236111111111114</v>
      </c>
      <c r="C235" s="1" t="s">
        <v>198</v>
      </c>
      <c r="D235" s="1">
        <v>4</v>
      </c>
      <c r="E235" s="1">
        <v>7</v>
      </c>
      <c r="F235" s="1" t="s">
        <v>260</v>
      </c>
      <c r="G235" s="2">
        <v>41.275099999999995</v>
      </c>
      <c r="H235" s="7">
        <f>1+COUNTIFS(A:A,A235,O:O,"&lt;"&amp;O235)</f>
        <v>7</v>
      </c>
      <c r="I235" s="2">
        <f>AVERAGEIF(A:A,A235,G:G)</f>
        <v>52.154120833333309</v>
      </c>
      <c r="J235" s="2">
        <f t="shared" si="32"/>
        <v>-10.879020833333314</v>
      </c>
      <c r="K235" s="2">
        <f t="shared" si="33"/>
        <v>79.120979166666686</v>
      </c>
      <c r="L235" s="2">
        <f t="shared" si="34"/>
        <v>115.26787298693324</v>
      </c>
      <c r="M235" s="2">
        <f>SUMIF(A:A,A235,L:L)</f>
        <v>2252.5257107246603</v>
      </c>
      <c r="N235" s="3">
        <f t="shared" si="35"/>
        <v>5.1172722441356906E-2</v>
      </c>
      <c r="O235" s="8">
        <f t="shared" si="36"/>
        <v>19.541661109509729</v>
      </c>
      <c r="P235" s="3">
        <f t="shared" si="37"/>
        <v>5.1172722441356906E-2</v>
      </c>
      <c r="Q235" s="3">
        <f>IF(ISNUMBER(P235),SUMIF(A:A,A235,P:P),"")</f>
        <v>0.95727241949199582</v>
      </c>
      <c r="R235" s="3">
        <f t="shared" si="38"/>
        <v>5.345680226378316E-2</v>
      </c>
      <c r="S235" s="9">
        <f t="shared" si="39"/>
        <v>18.706693211193016</v>
      </c>
    </row>
    <row r="236" spans="1:19" x14ac:dyDescent="0.25">
      <c r="A236" s="1">
        <v>24</v>
      </c>
      <c r="B236" s="11">
        <v>0.74236111111111114</v>
      </c>
      <c r="C236" s="1" t="s">
        <v>198</v>
      </c>
      <c r="D236" s="1">
        <v>4</v>
      </c>
      <c r="E236" s="1">
        <v>6</v>
      </c>
      <c r="F236" s="1" t="s">
        <v>259</v>
      </c>
      <c r="G236" s="2">
        <v>38.269066666666703</v>
      </c>
      <c r="H236" s="7">
        <f>1+COUNTIFS(A:A,A236,O:O,"&lt;"&amp;O236)</f>
        <v>8</v>
      </c>
      <c r="I236" s="2">
        <f>AVERAGEIF(A:A,A236,G:G)</f>
        <v>52.154120833333309</v>
      </c>
      <c r="J236" s="2">
        <f t="shared" si="32"/>
        <v>-13.885054166666606</v>
      </c>
      <c r="K236" s="2">
        <f t="shared" si="33"/>
        <v>76.114945833333394</v>
      </c>
      <c r="L236" s="2">
        <f t="shared" si="34"/>
        <v>96.244973651337617</v>
      </c>
      <c r="M236" s="2">
        <f>SUMIF(A:A,A236,L:L)</f>
        <v>2252.5257107246603</v>
      </c>
      <c r="N236" s="3">
        <f t="shared" si="35"/>
        <v>4.2727580508004341E-2</v>
      </c>
      <c r="O236" s="8">
        <f t="shared" si="36"/>
        <v>23.404086730646164</v>
      </c>
      <c r="P236" s="3" t="str">
        <f t="shared" si="37"/>
        <v/>
      </c>
      <c r="Q236" s="3" t="str">
        <f>IF(ISNUMBER(P236),SUMIF(A:A,A236,P:P),"")</f>
        <v/>
      </c>
      <c r="R236" s="3" t="str">
        <f t="shared" si="38"/>
        <v/>
      </c>
      <c r="S236" s="9" t="str">
        <f t="shared" si="39"/>
        <v/>
      </c>
    </row>
    <row r="237" spans="1:19" x14ac:dyDescent="0.25">
      <c r="A237" s="1">
        <v>25</v>
      </c>
      <c r="B237" s="11">
        <v>0.74652777777777779</v>
      </c>
      <c r="C237" s="1" t="s">
        <v>22</v>
      </c>
      <c r="D237" s="1">
        <v>8</v>
      </c>
      <c r="E237" s="1">
        <v>1</v>
      </c>
      <c r="F237" s="1" t="s">
        <v>263</v>
      </c>
      <c r="G237" s="2">
        <v>70.705133333333407</v>
      </c>
      <c r="H237" s="7">
        <f>1+COUNTIFS(A:A,A237,O:O,"&lt;"&amp;O237)</f>
        <v>1</v>
      </c>
      <c r="I237" s="2">
        <f>AVERAGEIF(A:A,A237,G:G)</f>
        <v>50.076643589743597</v>
      </c>
      <c r="J237" s="2">
        <f t="shared" si="32"/>
        <v>20.62848974358981</v>
      </c>
      <c r="K237" s="2">
        <f t="shared" si="33"/>
        <v>110.62848974358981</v>
      </c>
      <c r="L237" s="2">
        <f t="shared" si="34"/>
        <v>763.34446032230983</v>
      </c>
      <c r="M237" s="2">
        <f>SUMIF(A:A,A237,L:L)</f>
        <v>3856.8573609135583</v>
      </c>
      <c r="N237" s="3">
        <f t="shared" si="35"/>
        <v>0.19791876880339165</v>
      </c>
      <c r="O237" s="8">
        <f t="shared" si="36"/>
        <v>5.0525779138883946</v>
      </c>
      <c r="P237" s="3">
        <f t="shared" si="37"/>
        <v>0.19791876880339165</v>
      </c>
      <c r="Q237" s="3">
        <f>IF(ISNUMBER(P237),SUMIF(A:A,A237,P:P),"")</f>
        <v>0.82583815635992019</v>
      </c>
      <c r="R237" s="3">
        <f t="shared" si="38"/>
        <v>0.23965805803375098</v>
      </c>
      <c r="S237" s="9">
        <f t="shared" si="39"/>
        <v>4.1726116292704427</v>
      </c>
    </row>
    <row r="238" spans="1:19" x14ac:dyDescent="0.25">
      <c r="A238" s="1">
        <v>25</v>
      </c>
      <c r="B238" s="11">
        <v>0.74652777777777779</v>
      </c>
      <c r="C238" s="1" t="s">
        <v>22</v>
      </c>
      <c r="D238" s="1">
        <v>8</v>
      </c>
      <c r="E238" s="1">
        <v>2</v>
      </c>
      <c r="F238" s="1" t="s">
        <v>264</v>
      </c>
      <c r="G238" s="2">
        <v>67.6989333333334</v>
      </c>
      <c r="H238" s="7">
        <f>1+COUNTIFS(A:A,A238,O:O,"&lt;"&amp;O238)</f>
        <v>2</v>
      </c>
      <c r="I238" s="2">
        <f>AVERAGEIF(A:A,A238,G:G)</f>
        <v>50.076643589743597</v>
      </c>
      <c r="J238" s="2">
        <f t="shared" si="32"/>
        <v>17.622289743589803</v>
      </c>
      <c r="K238" s="2">
        <f t="shared" si="33"/>
        <v>107.6222897435898</v>
      </c>
      <c r="L238" s="2">
        <f t="shared" si="34"/>
        <v>637.36174607769522</v>
      </c>
      <c r="M238" s="2">
        <f>SUMIF(A:A,A238,L:L)</f>
        <v>3856.8573609135583</v>
      </c>
      <c r="N238" s="3">
        <f t="shared" si="35"/>
        <v>0.16525416587527778</v>
      </c>
      <c r="O238" s="8">
        <f t="shared" si="36"/>
        <v>6.0512846662802415</v>
      </c>
      <c r="P238" s="3">
        <f t="shared" si="37"/>
        <v>0.16525416587527778</v>
      </c>
      <c r="Q238" s="3">
        <f>IF(ISNUMBER(P238),SUMIF(A:A,A238,P:P),"")</f>
        <v>0.82583815635992019</v>
      </c>
      <c r="R238" s="3">
        <f t="shared" si="38"/>
        <v>0.20010478397326079</v>
      </c>
      <c r="S238" s="9">
        <f t="shared" si="39"/>
        <v>4.9973817724099296</v>
      </c>
    </row>
    <row r="239" spans="1:19" x14ac:dyDescent="0.25">
      <c r="A239" s="1">
        <v>25</v>
      </c>
      <c r="B239" s="11">
        <v>0.74652777777777779</v>
      </c>
      <c r="C239" s="1" t="s">
        <v>22</v>
      </c>
      <c r="D239" s="1">
        <v>8</v>
      </c>
      <c r="E239" s="1">
        <v>4</v>
      </c>
      <c r="F239" s="1" t="s">
        <v>266</v>
      </c>
      <c r="G239" s="2">
        <v>61.935699999999905</v>
      </c>
      <c r="H239" s="7">
        <f>1+COUNTIFS(A:A,A239,O:O,"&lt;"&amp;O239)</f>
        <v>3</v>
      </c>
      <c r="I239" s="2">
        <f>AVERAGEIF(A:A,A239,G:G)</f>
        <v>50.076643589743597</v>
      </c>
      <c r="J239" s="2">
        <f t="shared" si="32"/>
        <v>11.859056410256308</v>
      </c>
      <c r="K239" s="2">
        <f t="shared" si="33"/>
        <v>101.8590564102563</v>
      </c>
      <c r="L239" s="2">
        <f t="shared" si="34"/>
        <v>451.03429764989534</v>
      </c>
      <c r="M239" s="2">
        <f>SUMIF(A:A,A239,L:L)</f>
        <v>3856.8573609135583</v>
      </c>
      <c r="N239" s="3">
        <f t="shared" si="35"/>
        <v>0.11694347377758887</v>
      </c>
      <c r="O239" s="8">
        <f t="shared" si="36"/>
        <v>8.5511398601162529</v>
      </c>
      <c r="P239" s="3">
        <f t="shared" si="37"/>
        <v>0.11694347377758887</v>
      </c>
      <c r="Q239" s="3">
        <f>IF(ISNUMBER(P239),SUMIF(A:A,A239,P:P),"")</f>
        <v>0.82583815635992019</v>
      </c>
      <c r="R239" s="3">
        <f t="shared" si="38"/>
        <v>0.1416058011814873</v>
      </c>
      <c r="S239" s="9">
        <f t="shared" si="39"/>
        <v>7.0618575768542318</v>
      </c>
    </row>
    <row r="240" spans="1:19" x14ac:dyDescent="0.25">
      <c r="A240" s="1">
        <v>25</v>
      </c>
      <c r="B240" s="11">
        <v>0.74652777777777779</v>
      </c>
      <c r="C240" s="1" t="s">
        <v>22</v>
      </c>
      <c r="D240" s="1">
        <v>8</v>
      </c>
      <c r="E240" s="1">
        <v>9</v>
      </c>
      <c r="F240" s="1" t="s">
        <v>271</v>
      </c>
      <c r="G240" s="2">
        <v>61.557899999999997</v>
      </c>
      <c r="H240" s="7">
        <f>1+COUNTIFS(A:A,A240,O:O,"&lt;"&amp;O240)</f>
        <v>4</v>
      </c>
      <c r="I240" s="2">
        <f>AVERAGEIF(A:A,A240,G:G)</f>
        <v>50.076643589743597</v>
      </c>
      <c r="J240" s="2">
        <f t="shared" si="32"/>
        <v>11.4812564102564</v>
      </c>
      <c r="K240" s="2">
        <f t="shared" si="33"/>
        <v>101.48125641025641</v>
      </c>
      <c r="L240" s="2">
        <f t="shared" si="34"/>
        <v>440.92526087730209</v>
      </c>
      <c r="M240" s="2">
        <f>SUMIF(A:A,A240,L:L)</f>
        <v>3856.8573609135583</v>
      </c>
      <c r="N240" s="3">
        <f t="shared" si="35"/>
        <v>0.11432241838802716</v>
      </c>
      <c r="O240" s="8">
        <f t="shared" si="36"/>
        <v>8.7471907443897177</v>
      </c>
      <c r="P240" s="3">
        <f t="shared" si="37"/>
        <v>0.11432241838802716</v>
      </c>
      <c r="Q240" s="3">
        <f>IF(ISNUMBER(P240),SUMIF(A:A,A240,P:P),"")</f>
        <v>0.82583815635992019</v>
      </c>
      <c r="R240" s="3">
        <f t="shared" si="38"/>
        <v>0.13843198877117843</v>
      </c>
      <c r="S240" s="9">
        <f t="shared" si="39"/>
        <v>7.2237638776753617</v>
      </c>
    </row>
    <row r="241" spans="1:19" x14ac:dyDescent="0.25">
      <c r="A241" s="1">
        <v>25</v>
      </c>
      <c r="B241" s="11">
        <v>0.74652777777777779</v>
      </c>
      <c r="C241" s="1" t="s">
        <v>22</v>
      </c>
      <c r="D241" s="1">
        <v>8</v>
      </c>
      <c r="E241" s="1">
        <v>3</v>
      </c>
      <c r="F241" s="1" t="s">
        <v>265</v>
      </c>
      <c r="G241" s="2">
        <v>61.023433333333301</v>
      </c>
      <c r="H241" s="7">
        <f>1+COUNTIFS(A:A,A241,O:O,"&lt;"&amp;O241)</f>
        <v>5</v>
      </c>
      <c r="I241" s="2">
        <f>AVERAGEIF(A:A,A241,G:G)</f>
        <v>50.076643589743597</v>
      </c>
      <c r="J241" s="2">
        <f t="shared" si="32"/>
        <v>10.946789743589704</v>
      </c>
      <c r="K241" s="2">
        <f t="shared" si="33"/>
        <v>100.9467897435897</v>
      </c>
      <c r="L241" s="2">
        <f t="shared" si="34"/>
        <v>427.00997969876477</v>
      </c>
      <c r="M241" s="2">
        <f>SUMIF(A:A,A241,L:L)</f>
        <v>3856.8573609135583</v>
      </c>
      <c r="N241" s="3">
        <f t="shared" si="35"/>
        <v>0.11071448584700073</v>
      </c>
      <c r="O241" s="8">
        <f t="shared" si="36"/>
        <v>9.0322417373813781</v>
      </c>
      <c r="P241" s="3">
        <f t="shared" si="37"/>
        <v>0.11071448584700073</v>
      </c>
      <c r="Q241" s="3">
        <f>IF(ISNUMBER(P241),SUMIF(A:A,A241,P:P),"")</f>
        <v>0.82583815635992019</v>
      </c>
      <c r="R241" s="3">
        <f t="shared" si="38"/>
        <v>0.13406317568929171</v>
      </c>
      <c r="S241" s="9">
        <f t="shared" si="39"/>
        <v>7.4591698641961601</v>
      </c>
    </row>
    <row r="242" spans="1:19" x14ac:dyDescent="0.25">
      <c r="A242" s="1">
        <v>25</v>
      </c>
      <c r="B242" s="11">
        <v>0.74652777777777779</v>
      </c>
      <c r="C242" s="1" t="s">
        <v>22</v>
      </c>
      <c r="D242" s="1">
        <v>8</v>
      </c>
      <c r="E242" s="1">
        <v>7</v>
      </c>
      <c r="F242" s="1" t="s">
        <v>269</v>
      </c>
      <c r="G242" s="2">
        <v>51.392866666666706</v>
      </c>
      <c r="H242" s="7">
        <f>1+COUNTIFS(A:A,A242,O:O,"&lt;"&amp;O242)</f>
        <v>6</v>
      </c>
      <c r="I242" s="2">
        <f>AVERAGEIF(A:A,A242,G:G)</f>
        <v>50.076643589743597</v>
      </c>
      <c r="J242" s="2">
        <f t="shared" si="32"/>
        <v>1.3162230769231087</v>
      </c>
      <c r="K242" s="2">
        <f t="shared" si="33"/>
        <v>91.316223076923109</v>
      </c>
      <c r="L242" s="2">
        <f t="shared" si="34"/>
        <v>239.60060340319231</v>
      </c>
      <c r="M242" s="2">
        <f>SUMIF(A:A,A242,L:L)</f>
        <v>3856.8573609135583</v>
      </c>
      <c r="N242" s="3">
        <f t="shared" si="35"/>
        <v>6.2123273168297591E-2</v>
      </c>
      <c r="O242" s="8">
        <f t="shared" si="36"/>
        <v>16.09702691116917</v>
      </c>
      <c r="P242" s="3">
        <f t="shared" si="37"/>
        <v>6.2123273168297591E-2</v>
      </c>
      <c r="Q242" s="3">
        <f>IF(ISNUMBER(P242),SUMIF(A:A,A242,P:P),"")</f>
        <v>0.82583815635992019</v>
      </c>
      <c r="R242" s="3">
        <f t="shared" si="38"/>
        <v>7.5224513047593769E-2</v>
      </c>
      <c r="S242" s="9">
        <f t="shared" si="39"/>
        <v>13.293539027195967</v>
      </c>
    </row>
    <row r="243" spans="1:19" x14ac:dyDescent="0.25">
      <c r="A243" s="1">
        <v>25</v>
      </c>
      <c r="B243" s="11">
        <v>0.74652777777777779</v>
      </c>
      <c r="C243" s="1" t="s">
        <v>22</v>
      </c>
      <c r="D243" s="1">
        <v>8</v>
      </c>
      <c r="E243" s="1">
        <v>11</v>
      </c>
      <c r="F243" s="1" t="s">
        <v>273</v>
      </c>
      <c r="G243" s="2">
        <v>50.408833333333305</v>
      </c>
      <c r="H243" s="7">
        <f>1+COUNTIFS(A:A,A243,O:O,"&lt;"&amp;O243)</f>
        <v>7</v>
      </c>
      <c r="I243" s="2">
        <f>AVERAGEIF(A:A,A243,G:G)</f>
        <v>50.076643589743597</v>
      </c>
      <c r="J243" s="2">
        <f t="shared" si="32"/>
        <v>0.33218974358970854</v>
      </c>
      <c r="K243" s="2">
        <f t="shared" si="33"/>
        <v>90.332189743589709</v>
      </c>
      <c r="L243" s="2">
        <f t="shared" si="34"/>
        <v>225.863624250881</v>
      </c>
      <c r="M243" s="2">
        <f>SUMIF(A:A,A243,L:L)</f>
        <v>3856.8573609135583</v>
      </c>
      <c r="N243" s="3">
        <f t="shared" si="35"/>
        <v>5.8561570500336467E-2</v>
      </c>
      <c r="O243" s="8">
        <f t="shared" si="36"/>
        <v>17.076044775716088</v>
      </c>
      <c r="P243" s="3">
        <f t="shared" si="37"/>
        <v>5.8561570500336467E-2</v>
      </c>
      <c r="Q243" s="3">
        <f>IF(ISNUMBER(P243),SUMIF(A:A,A243,P:P),"")</f>
        <v>0.82583815635992019</v>
      </c>
      <c r="R243" s="3">
        <f t="shared" si="38"/>
        <v>7.0911679303437183E-2</v>
      </c>
      <c r="S243" s="9">
        <f t="shared" si="39"/>
        <v>14.102049335496821</v>
      </c>
    </row>
    <row r="244" spans="1:19" x14ac:dyDescent="0.25">
      <c r="A244" s="1">
        <v>25</v>
      </c>
      <c r="B244" s="11">
        <v>0.74652777777777779</v>
      </c>
      <c r="C244" s="1" t="s">
        <v>22</v>
      </c>
      <c r="D244" s="1">
        <v>8</v>
      </c>
      <c r="E244" s="1">
        <v>8</v>
      </c>
      <c r="F244" s="1" t="s">
        <v>270</v>
      </c>
      <c r="G244" s="2">
        <v>45.606099999999998</v>
      </c>
      <c r="H244" s="7">
        <f>1+COUNTIFS(A:A,A244,O:O,"&lt;"&amp;O244)</f>
        <v>8</v>
      </c>
      <c r="I244" s="2">
        <f>AVERAGEIF(A:A,A244,G:G)</f>
        <v>50.076643589743597</v>
      </c>
      <c r="J244" s="2">
        <f t="shared" si="32"/>
        <v>-4.470543589743599</v>
      </c>
      <c r="K244" s="2">
        <f t="shared" si="33"/>
        <v>85.529456410256401</v>
      </c>
      <c r="L244" s="2">
        <f t="shared" si="34"/>
        <v>169.31610042966352</v>
      </c>
      <c r="M244" s="2">
        <f>SUMIF(A:A,A244,L:L)</f>
        <v>3856.8573609135583</v>
      </c>
      <c r="N244" s="3">
        <f t="shared" si="35"/>
        <v>4.3900016149303042E-2</v>
      </c>
      <c r="O244" s="8">
        <f t="shared" si="36"/>
        <v>22.779034900557228</v>
      </c>
      <c r="P244" s="3" t="str">
        <f t="shared" si="37"/>
        <v/>
      </c>
      <c r="Q244" s="3" t="str">
        <f>IF(ISNUMBER(P244),SUMIF(A:A,A244,P:P),"")</f>
        <v/>
      </c>
      <c r="R244" s="3" t="str">
        <f t="shared" si="38"/>
        <v/>
      </c>
      <c r="S244" s="9" t="str">
        <f t="shared" si="39"/>
        <v/>
      </c>
    </row>
    <row r="245" spans="1:19" x14ac:dyDescent="0.25">
      <c r="A245" s="1">
        <v>25</v>
      </c>
      <c r="B245" s="11">
        <v>0.74652777777777779</v>
      </c>
      <c r="C245" s="1" t="s">
        <v>22</v>
      </c>
      <c r="D245" s="1">
        <v>8</v>
      </c>
      <c r="E245" s="1">
        <v>12</v>
      </c>
      <c r="F245" s="1" t="s">
        <v>274</v>
      </c>
      <c r="G245" s="2">
        <v>41.439</v>
      </c>
      <c r="H245" s="7">
        <f>1+COUNTIFS(A:A,A245,O:O,"&lt;"&amp;O245)</f>
        <v>9</v>
      </c>
      <c r="I245" s="2">
        <f>AVERAGEIF(A:A,A245,G:G)</f>
        <v>50.076643589743597</v>
      </c>
      <c r="J245" s="2">
        <f t="shared" si="32"/>
        <v>-8.6376435897435968</v>
      </c>
      <c r="K245" s="2">
        <f t="shared" si="33"/>
        <v>81.36235641025641</v>
      </c>
      <c r="L245" s="2">
        <f t="shared" si="34"/>
        <v>131.86008319448652</v>
      </c>
      <c r="M245" s="2">
        <f>SUMIF(A:A,A245,L:L)</f>
        <v>3856.8573609135583</v>
      </c>
      <c r="N245" s="3">
        <f t="shared" si="35"/>
        <v>3.4188478041939654E-2</v>
      </c>
      <c r="O245" s="8">
        <f t="shared" si="36"/>
        <v>29.249620260173064</v>
      </c>
      <c r="P245" s="3" t="str">
        <f t="shared" si="37"/>
        <v/>
      </c>
      <c r="Q245" s="3" t="str">
        <f>IF(ISNUMBER(P245),SUMIF(A:A,A245,P:P),"")</f>
        <v/>
      </c>
      <c r="R245" s="3" t="str">
        <f t="shared" si="38"/>
        <v/>
      </c>
      <c r="S245" s="9" t="str">
        <f t="shared" si="39"/>
        <v/>
      </c>
    </row>
    <row r="246" spans="1:19" x14ac:dyDescent="0.25">
      <c r="A246" s="1">
        <v>25</v>
      </c>
      <c r="B246" s="11">
        <v>0.74652777777777779</v>
      </c>
      <c r="C246" s="1" t="s">
        <v>22</v>
      </c>
      <c r="D246" s="1">
        <v>8</v>
      </c>
      <c r="E246" s="1">
        <v>6</v>
      </c>
      <c r="F246" s="1" t="s">
        <v>268</v>
      </c>
      <c r="G246" s="2">
        <v>40.069766666666702</v>
      </c>
      <c r="H246" s="7">
        <f>1+COUNTIFS(A:A,A246,O:O,"&lt;"&amp;O246)</f>
        <v>10</v>
      </c>
      <c r="I246" s="2">
        <f>AVERAGEIF(A:A,A246,G:G)</f>
        <v>50.076643589743597</v>
      </c>
      <c r="J246" s="2">
        <f t="shared" si="32"/>
        <v>-10.006876923076895</v>
      </c>
      <c r="K246" s="2">
        <f t="shared" si="33"/>
        <v>79.993123076923098</v>
      </c>
      <c r="L246" s="2">
        <f t="shared" si="34"/>
        <v>121.46029079331595</v>
      </c>
      <c r="M246" s="2">
        <f>SUMIF(A:A,A246,L:L)</f>
        <v>3856.8573609135583</v>
      </c>
      <c r="N246" s="3">
        <f t="shared" si="35"/>
        <v>3.1492035983551679E-2</v>
      </c>
      <c r="O246" s="8">
        <f t="shared" si="36"/>
        <v>31.754059995431891</v>
      </c>
      <c r="P246" s="3" t="str">
        <f t="shared" si="37"/>
        <v/>
      </c>
      <c r="Q246" s="3" t="str">
        <f>IF(ISNUMBER(P246),SUMIF(A:A,A246,P:P),"")</f>
        <v/>
      </c>
      <c r="R246" s="3" t="str">
        <f t="shared" si="38"/>
        <v/>
      </c>
      <c r="S246" s="9" t="str">
        <f t="shared" si="39"/>
        <v/>
      </c>
    </row>
    <row r="247" spans="1:19" x14ac:dyDescent="0.25">
      <c r="A247" s="1">
        <v>25</v>
      </c>
      <c r="B247" s="11">
        <v>0.74652777777777779</v>
      </c>
      <c r="C247" s="1" t="s">
        <v>22</v>
      </c>
      <c r="D247" s="1">
        <v>8</v>
      </c>
      <c r="E247" s="1">
        <v>5</v>
      </c>
      <c r="F247" s="1" t="s">
        <v>267</v>
      </c>
      <c r="G247" s="2">
        <v>39.587133333333298</v>
      </c>
      <c r="H247" s="7">
        <f>1+COUNTIFS(A:A,A247,O:O,"&lt;"&amp;O247)</f>
        <v>11</v>
      </c>
      <c r="I247" s="2">
        <f>AVERAGEIF(A:A,A247,G:G)</f>
        <v>50.076643589743597</v>
      </c>
      <c r="J247" s="2">
        <f t="shared" si="32"/>
        <v>-10.489510256410298</v>
      </c>
      <c r="K247" s="2">
        <f t="shared" si="33"/>
        <v>79.510489743589702</v>
      </c>
      <c r="L247" s="2">
        <f t="shared" si="34"/>
        <v>117.99348187769831</v>
      </c>
      <c r="M247" s="2">
        <f>SUMIF(A:A,A247,L:L)</f>
        <v>3856.8573609135583</v>
      </c>
      <c r="N247" s="3">
        <f t="shared" si="35"/>
        <v>3.0593167140033843E-2</v>
      </c>
      <c r="O247" s="8">
        <f t="shared" si="36"/>
        <v>32.687037449333324</v>
      </c>
      <c r="P247" s="3" t="str">
        <f t="shared" si="37"/>
        <v/>
      </c>
      <c r="Q247" s="3" t="str">
        <f>IF(ISNUMBER(P247),SUMIF(A:A,A247,P:P),"")</f>
        <v/>
      </c>
      <c r="R247" s="3" t="str">
        <f t="shared" si="38"/>
        <v/>
      </c>
      <c r="S247" s="9" t="str">
        <f t="shared" si="39"/>
        <v/>
      </c>
    </row>
    <row r="248" spans="1:19" x14ac:dyDescent="0.25">
      <c r="A248" s="1">
        <v>25</v>
      </c>
      <c r="B248" s="11">
        <v>0.74652777777777779</v>
      </c>
      <c r="C248" s="1" t="s">
        <v>22</v>
      </c>
      <c r="D248" s="1">
        <v>8</v>
      </c>
      <c r="E248" s="1">
        <v>10</v>
      </c>
      <c r="F248" s="1" t="s">
        <v>272</v>
      </c>
      <c r="G248" s="2">
        <v>30.092166666666699</v>
      </c>
      <c r="H248" s="7">
        <f>1+COUNTIFS(A:A,A248,O:O,"&lt;"&amp;O248)</f>
        <v>12</v>
      </c>
      <c r="I248" s="2">
        <f>AVERAGEIF(A:A,A248,G:G)</f>
        <v>50.076643589743597</v>
      </c>
      <c r="J248" s="2">
        <f t="shared" si="32"/>
        <v>-19.984476923076897</v>
      </c>
      <c r="K248" s="2">
        <f t="shared" si="33"/>
        <v>70.015523076923103</v>
      </c>
      <c r="L248" s="2">
        <f t="shared" si="34"/>
        <v>66.748470597134499</v>
      </c>
      <c r="M248" s="2">
        <f>SUMIF(A:A,A248,L:L)</f>
        <v>3856.8573609135583</v>
      </c>
      <c r="N248" s="3">
        <f t="shared" si="35"/>
        <v>1.7306440023834344E-2</v>
      </c>
      <c r="O248" s="8">
        <f t="shared" si="36"/>
        <v>57.781958543918044</v>
      </c>
      <c r="P248" s="3" t="str">
        <f t="shared" si="37"/>
        <v/>
      </c>
      <c r="Q248" s="3" t="str">
        <f>IF(ISNUMBER(P248),SUMIF(A:A,A248,P:P),"")</f>
        <v/>
      </c>
      <c r="R248" s="3" t="str">
        <f t="shared" si="38"/>
        <v/>
      </c>
      <c r="S248" s="9" t="str">
        <f t="shared" si="39"/>
        <v/>
      </c>
    </row>
    <row r="249" spans="1:19" x14ac:dyDescent="0.25">
      <c r="A249" s="1">
        <v>25</v>
      </c>
      <c r="B249" s="11">
        <v>0.74652777777777779</v>
      </c>
      <c r="C249" s="1" t="s">
        <v>22</v>
      </c>
      <c r="D249" s="1">
        <v>8</v>
      </c>
      <c r="E249" s="1">
        <v>13</v>
      </c>
      <c r="F249" s="1" t="s">
        <v>275</v>
      </c>
      <c r="G249" s="2">
        <v>29.479399999999998</v>
      </c>
      <c r="H249" s="7">
        <f>1+COUNTIFS(A:A,A249,O:O,"&lt;"&amp;O249)</f>
        <v>13</v>
      </c>
      <c r="I249" s="2">
        <f>AVERAGEIF(A:A,A249,G:G)</f>
        <v>50.076643589743597</v>
      </c>
      <c r="J249" s="2">
        <f t="shared" si="32"/>
        <v>-20.597243589743599</v>
      </c>
      <c r="K249" s="2">
        <f t="shared" si="33"/>
        <v>69.402756410256401</v>
      </c>
      <c r="L249" s="2">
        <f t="shared" si="34"/>
        <v>64.338961741219066</v>
      </c>
      <c r="M249" s="2">
        <f>SUMIF(A:A,A249,L:L)</f>
        <v>3856.8573609135583</v>
      </c>
      <c r="N249" s="3">
        <f t="shared" si="35"/>
        <v>1.6681706301417212E-2</v>
      </c>
      <c r="O249" s="8">
        <f t="shared" si="36"/>
        <v>59.945906128022642</v>
      </c>
      <c r="P249" s="3" t="str">
        <f t="shared" si="37"/>
        <v/>
      </c>
      <c r="Q249" s="3" t="str">
        <f>IF(ISNUMBER(P249),SUMIF(A:A,A249,P:P),"")</f>
        <v/>
      </c>
      <c r="R249" s="3" t="str">
        <f t="shared" si="38"/>
        <v/>
      </c>
      <c r="S249" s="9" t="str">
        <f t="shared" si="39"/>
        <v/>
      </c>
    </row>
    <row r="250" spans="1:19" x14ac:dyDescent="0.25">
      <c r="A250" s="1">
        <v>26</v>
      </c>
      <c r="B250" s="11">
        <v>0.76041666666666663</v>
      </c>
      <c r="C250" s="1" t="s">
        <v>276</v>
      </c>
      <c r="D250" s="1">
        <v>1</v>
      </c>
      <c r="E250" s="1">
        <v>3</v>
      </c>
      <c r="F250" s="1" t="s">
        <v>279</v>
      </c>
      <c r="G250" s="2">
        <v>61.722600000000007</v>
      </c>
      <c r="H250" s="7">
        <f>1+COUNTIFS(A:A,A250,O:O,"&lt;"&amp;O250)</f>
        <v>1</v>
      </c>
      <c r="I250" s="2">
        <f>AVERAGEIF(A:A,A250,G:G)</f>
        <v>51.392483333333331</v>
      </c>
      <c r="J250" s="2">
        <f t="shared" si="32"/>
        <v>10.330116666666676</v>
      </c>
      <c r="K250" s="2">
        <f t="shared" si="33"/>
        <v>100.33011666666667</v>
      </c>
      <c r="L250" s="2">
        <f t="shared" si="34"/>
        <v>411.49916872264293</v>
      </c>
      <c r="M250" s="2">
        <f>SUMIF(A:A,A250,L:L)</f>
        <v>965.46881320579826</v>
      </c>
      <c r="N250" s="3">
        <f t="shared" si="35"/>
        <v>0.42621694568908691</v>
      </c>
      <c r="O250" s="8">
        <f t="shared" si="36"/>
        <v>2.3462229977347531</v>
      </c>
      <c r="P250" s="3">
        <f t="shared" si="37"/>
        <v>0.42621694568908691</v>
      </c>
      <c r="Q250" s="3">
        <f>IF(ISNUMBER(P250),SUMIF(A:A,A250,P:P),"")</f>
        <v>1</v>
      </c>
      <c r="R250" s="3">
        <f t="shared" si="38"/>
        <v>0.42621694568908691</v>
      </c>
      <c r="S250" s="9">
        <f t="shared" si="39"/>
        <v>2.3462229977347531</v>
      </c>
    </row>
    <row r="251" spans="1:19" x14ac:dyDescent="0.25">
      <c r="A251" s="1">
        <v>26</v>
      </c>
      <c r="B251" s="11">
        <v>0.76041666666666663</v>
      </c>
      <c r="C251" s="1" t="s">
        <v>276</v>
      </c>
      <c r="D251" s="1">
        <v>1</v>
      </c>
      <c r="E251" s="1">
        <v>2</v>
      </c>
      <c r="F251" s="1" t="s">
        <v>278</v>
      </c>
      <c r="G251" s="2">
        <v>53.073666666666597</v>
      </c>
      <c r="H251" s="7">
        <f>1+COUNTIFS(A:A,A251,O:O,"&lt;"&amp;O251)</f>
        <v>2</v>
      </c>
      <c r="I251" s="2">
        <f>AVERAGEIF(A:A,A251,G:G)</f>
        <v>51.392483333333331</v>
      </c>
      <c r="J251" s="2">
        <f t="shared" si="32"/>
        <v>1.6811833333332658</v>
      </c>
      <c r="K251" s="2">
        <f t="shared" si="33"/>
        <v>91.681183333333266</v>
      </c>
      <c r="L251" s="2">
        <f t="shared" si="34"/>
        <v>244.90515178084118</v>
      </c>
      <c r="M251" s="2">
        <f>SUMIF(A:A,A251,L:L)</f>
        <v>965.46881320579826</v>
      </c>
      <c r="N251" s="3">
        <f t="shared" si="35"/>
        <v>0.25366448758468335</v>
      </c>
      <c r="O251" s="8">
        <f t="shared" si="36"/>
        <v>3.942215205296169</v>
      </c>
      <c r="P251" s="3">
        <f t="shared" si="37"/>
        <v>0.25366448758468335</v>
      </c>
      <c r="Q251" s="3">
        <f>IF(ISNUMBER(P251),SUMIF(A:A,A251,P:P),"")</f>
        <v>1</v>
      </c>
      <c r="R251" s="3">
        <f t="shared" si="38"/>
        <v>0.25366448758468335</v>
      </c>
      <c r="S251" s="9">
        <f t="shared" si="39"/>
        <v>3.942215205296169</v>
      </c>
    </row>
    <row r="252" spans="1:19" x14ac:dyDescent="0.25">
      <c r="A252" s="1">
        <v>26</v>
      </c>
      <c r="B252" s="11">
        <v>0.76041666666666663</v>
      </c>
      <c r="C252" s="1" t="s">
        <v>276</v>
      </c>
      <c r="D252" s="1">
        <v>1</v>
      </c>
      <c r="E252" s="1">
        <v>4</v>
      </c>
      <c r="F252" s="1" t="s">
        <v>280</v>
      </c>
      <c r="G252" s="2">
        <v>46.028866666666701</v>
      </c>
      <c r="H252" s="7">
        <f>1+COUNTIFS(A:A,A252,O:O,"&lt;"&amp;O252)</f>
        <v>3</v>
      </c>
      <c r="I252" s="2">
        <f>AVERAGEIF(A:A,A252,G:G)</f>
        <v>51.392483333333331</v>
      </c>
      <c r="J252" s="2">
        <f t="shared" si="32"/>
        <v>-5.3636166666666298</v>
      </c>
      <c r="K252" s="2">
        <f t="shared" si="33"/>
        <v>84.63638333333337</v>
      </c>
      <c r="L252" s="2">
        <f t="shared" si="34"/>
        <v>160.48219470520482</v>
      </c>
      <c r="M252" s="2">
        <f>SUMIF(A:A,A252,L:L)</f>
        <v>965.46881320579826</v>
      </c>
      <c r="N252" s="3">
        <f t="shared" si="35"/>
        <v>0.166222038982627</v>
      </c>
      <c r="O252" s="8">
        <f t="shared" si="36"/>
        <v>6.0160494127046347</v>
      </c>
      <c r="P252" s="3">
        <f t="shared" si="37"/>
        <v>0.166222038982627</v>
      </c>
      <c r="Q252" s="3">
        <f>IF(ISNUMBER(P252),SUMIF(A:A,A252,P:P),"")</f>
        <v>1</v>
      </c>
      <c r="R252" s="3">
        <f t="shared" si="38"/>
        <v>0.166222038982627</v>
      </c>
      <c r="S252" s="9">
        <f t="shared" si="39"/>
        <v>6.0160494127046347</v>
      </c>
    </row>
    <row r="253" spans="1:19" x14ac:dyDescent="0.25">
      <c r="A253" s="1">
        <v>26</v>
      </c>
      <c r="B253" s="11">
        <v>0.76041666666666663</v>
      </c>
      <c r="C253" s="1" t="s">
        <v>276</v>
      </c>
      <c r="D253" s="1">
        <v>1</v>
      </c>
      <c r="E253" s="1">
        <v>1</v>
      </c>
      <c r="F253" s="1" t="s">
        <v>277</v>
      </c>
      <c r="G253" s="2">
        <v>44.744799999999998</v>
      </c>
      <c r="H253" s="7">
        <f>1+COUNTIFS(A:A,A253,O:O,"&lt;"&amp;O253)</f>
        <v>4</v>
      </c>
      <c r="I253" s="2">
        <f>AVERAGEIF(A:A,A253,G:G)</f>
        <v>51.392483333333331</v>
      </c>
      <c r="J253" s="2">
        <f t="shared" si="32"/>
        <v>-6.6476833333333332</v>
      </c>
      <c r="K253" s="2">
        <f t="shared" si="33"/>
        <v>83.352316666666667</v>
      </c>
      <c r="L253" s="2">
        <f t="shared" si="34"/>
        <v>148.58229799710929</v>
      </c>
      <c r="M253" s="2">
        <f>SUMIF(A:A,A253,L:L)</f>
        <v>965.46881320579826</v>
      </c>
      <c r="N253" s="3">
        <f t="shared" si="35"/>
        <v>0.15389652774360268</v>
      </c>
      <c r="O253" s="8">
        <f t="shared" si="36"/>
        <v>6.497872399473736</v>
      </c>
      <c r="P253" s="3">
        <f t="shared" si="37"/>
        <v>0.15389652774360268</v>
      </c>
      <c r="Q253" s="3">
        <f>IF(ISNUMBER(P253),SUMIF(A:A,A253,P:P),"")</f>
        <v>1</v>
      </c>
      <c r="R253" s="3">
        <f t="shared" si="38"/>
        <v>0.15389652774360268</v>
      </c>
      <c r="S253" s="9">
        <f t="shared" si="39"/>
        <v>6.497872399473736</v>
      </c>
    </row>
    <row r="254" spans="1:19" x14ac:dyDescent="0.25">
      <c r="A254" s="1">
        <v>27</v>
      </c>
      <c r="B254" s="11">
        <v>0.76527777777777783</v>
      </c>
      <c r="C254" s="1" t="s">
        <v>198</v>
      </c>
      <c r="D254" s="1">
        <v>5</v>
      </c>
      <c r="E254" s="1">
        <v>2</v>
      </c>
      <c r="F254" s="1" t="s">
        <v>282</v>
      </c>
      <c r="G254" s="2">
        <v>67.674566666666706</v>
      </c>
      <c r="H254" s="7">
        <f>1+COUNTIFS(A:A,A254,O:O,"&lt;"&amp;O254)</f>
        <v>1</v>
      </c>
      <c r="I254" s="2">
        <f>AVERAGEIF(A:A,A254,G:G)</f>
        <v>50.081085185185152</v>
      </c>
      <c r="J254" s="2">
        <f t="shared" si="32"/>
        <v>17.593481481481554</v>
      </c>
      <c r="K254" s="2">
        <f t="shared" si="33"/>
        <v>107.59348148148155</v>
      </c>
      <c r="L254" s="2">
        <f t="shared" si="34"/>
        <v>636.26102059706579</v>
      </c>
      <c r="M254" s="2">
        <f>SUMIF(A:A,A254,L:L)</f>
        <v>2521.5464628890613</v>
      </c>
      <c r="N254" s="3">
        <f t="shared" si="35"/>
        <v>0.25232968337536399</v>
      </c>
      <c r="O254" s="8">
        <f t="shared" si="36"/>
        <v>3.9630692141455532</v>
      </c>
      <c r="P254" s="3">
        <f t="shared" si="37"/>
        <v>0.25232968337536399</v>
      </c>
      <c r="Q254" s="3">
        <f>IF(ISNUMBER(P254),SUMIF(A:A,A254,P:P),"")</f>
        <v>0.88807359496904514</v>
      </c>
      <c r="R254" s="3">
        <f t="shared" si="38"/>
        <v>0.28413150081796906</v>
      </c>
      <c r="S254" s="9">
        <f t="shared" si="39"/>
        <v>3.51949712411739</v>
      </c>
    </row>
    <row r="255" spans="1:19" x14ac:dyDescent="0.25">
      <c r="A255" s="1">
        <v>27</v>
      </c>
      <c r="B255" s="11">
        <v>0.76527777777777783</v>
      </c>
      <c r="C255" s="1" t="s">
        <v>198</v>
      </c>
      <c r="D255" s="1">
        <v>5</v>
      </c>
      <c r="E255" s="1">
        <v>1</v>
      </c>
      <c r="F255" s="1" t="s">
        <v>281</v>
      </c>
      <c r="G255" s="2">
        <v>63.945066666666591</v>
      </c>
      <c r="H255" s="7">
        <f>1+COUNTIFS(A:A,A255,O:O,"&lt;"&amp;O255)</f>
        <v>2</v>
      </c>
      <c r="I255" s="2">
        <f>AVERAGEIF(A:A,A255,G:G)</f>
        <v>50.081085185185152</v>
      </c>
      <c r="J255" s="2">
        <f t="shared" si="32"/>
        <v>13.863981481481439</v>
      </c>
      <c r="K255" s="2">
        <f t="shared" si="33"/>
        <v>103.86398148148143</v>
      </c>
      <c r="L255" s="2">
        <f t="shared" si="34"/>
        <v>508.69004842984799</v>
      </c>
      <c r="M255" s="2">
        <f>SUMIF(A:A,A255,L:L)</f>
        <v>2521.5464628890613</v>
      </c>
      <c r="N255" s="3">
        <f t="shared" si="35"/>
        <v>0.2017373290226889</v>
      </c>
      <c r="O255" s="8">
        <f t="shared" si="36"/>
        <v>4.9569408142978464</v>
      </c>
      <c r="P255" s="3">
        <f t="shared" si="37"/>
        <v>0.2017373290226889</v>
      </c>
      <c r="Q255" s="3">
        <f>IF(ISNUMBER(P255),SUMIF(A:A,A255,P:P),"")</f>
        <v>0.88807359496904514</v>
      </c>
      <c r="R255" s="3">
        <f t="shared" si="38"/>
        <v>0.22716285020243249</v>
      </c>
      <c r="S255" s="9">
        <f t="shared" si="39"/>
        <v>4.4021282490022742</v>
      </c>
    </row>
    <row r="256" spans="1:19" x14ac:dyDescent="0.25">
      <c r="A256" s="1">
        <v>27</v>
      </c>
      <c r="B256" s="11">
        <v>0.76527777777777783</v>
      </c>
      <c r="C256" s="1" t="s">
        <v>198</v>
      </c>
      <c r="D256" s="1">
        <v>5</v>
      </c>
      <c r="E256" s="1">
        <v>4</v>
      </c>
      <c r="F256" s="1" t="s">
        <v>283</v>
      </c>
      <c r="G256" s="2">
        <v>58.573066666666598</v>
      </c>
      <c r="H256" s="7">
        <f>1+COUNTIFS(A:A,A256,O:O,"&lt;"&amp;O256)</f>
        <v>3</v>
      </c>
      <c r="I256" s="2">
        <f>AVERAGEIF(A:A,A256,G:G)</f>
        <v>50.081085185185152</v>
      </c>
      <c r="J256" s="2">
        <f t="shared" si="32"/>
        <v>8.4919814814814458</v>
      </c>
      <c r="K256" s="2">
        <f t="shared" si="33"/>
        <v>98.491981481481446</v>
      </c>
      <c r="L256" s="2">
        <f t="shared" si="34"/>
        <v>368.52880944623104</v>
      </c>
      <c r="M256" s="2">
        <f>SUMIF(A:A,A256,L:L)</f>
        <v>2521.5464628890613</v>
      </c>
      <c r="N256" s="3">
        <f t="shared" si="35"/>
        <v>0.14615190117258012</v>
      </c>
      <c r="O256" s="8">
        <f t="shared" si="36"/>
        <v>6.8421963175092255</v>
      </c>
      <c r="P256" s="3">
        <f t="shared" si="37"/>
        <v>0.14615190117258012</v>
      </c>
      <c r="Q256" s="3">
        <f>IF(ISNUMBER(P256),SUMIF(A:A,A256,P:P),"")</f>
        <v>0.88807359496904514</v>
      </c>
      <c r="R256" s="3">
        <f t="shared" si="38"/>
        <v>0.16457183503769687</v>
      </c>
      <c r="S256" s="9">
        <f t="shared" si="39"/>
        <v>6.0763738811743799</v>
      </c>
    </row>
    <row r="257" spans="1:19" x14ac:dyDescent="0.25">
      <c r="A257" s="1">
        <v>27</v>
      </c>
      <c r="B257" s="11">
        <v>0.76527777777777783</v>
      </c>
      <c r="C257" s="1" t="s">
        <v>198</v>
      </c>
      <c r="D257" s="1">
        <v>5</v>
      </c>
      <c r="E257" s="1">
        <v>7</v>
      </c>
      <c r="F257" s="1" t="s">
        <v>286</v>
      </c>
      <c r="G257" s="2">
        <v>53.556666666666594</v>
      </c>
      <c r="H257" s="7">
        <f>1+COUNTIFS(A:A,A257,O:O,"&lt;"&amp;O257)</f>
        <v>4</v>
      </c>
      <c r="I257" s="2">
        <f>AVERAGEIF(A:A,A257,G:G)</f>
        <v>50.081085185185152</v>
      </c>
      <c r="J257" s="2">
        <f t="shared" si="32"/>
        <v>3.4755814814814414</v>
      </c>
      <c r="K257" s="2">
        <f t="shared" si="33"/>
        <v>93.475581481481441</v>
      </c>
      <c r="L257" s="2">
        <f t="shared" si="34"/>
        <v>272.74434436256126</v>
      </c>
      <c r="M257" s="2">
        <f>SUMIF(A:A,A257,L:L)</f>
        <v>2521.5464628890613</v>
      </c>
      <c r="N257" s="3">
        <f t="shared" si="35"/>
        <v>0.10816550413672112</v>
      </c>
      <c r="O257" s="8">
        <f t="shared" si="36"/>
        <v>9.2450916582055651</v>
      </c>
      <c r="P257" s="3">
        <f t="shared" si="37"/>
        <v>0.10816550413672112</v>
      </c>
      <c r="Q257" s="3">
        <f>IF(ISNUMBER(P257),SUMIF(A:A,A257,P:P),"")</f>
        <v>0.88807359496904514</v>
      </c>
      <c r="R257" s="3">
        <f t="shared" si="38"/>
        <v>0.12179790588244137</v>
      </c>
      <c r="S257" s="9">
        <f t="shared" si="39"/>
        <v>8.2103217847209482</v>
      </c>
    </row>
    <row r="258" spans="1:19" x14ac:dyDescent="0.25">
      <c r="A258" s="1">
        <v>27</v>
      </c>
      <c r="B258" s="11">
        <v>0.76527777777777783</v>
      </c>
      <c r="C258" s="1" t="s">
        <v>198</v>
      </c>
      <c r="D258" s="1">
        <v>5</v>
      </c>
      <c r="E258" s="1">
        <v>9</v>
      </c>
      <c r="F258" s="1" t="s">
        <v>288</v>
      </c>
      <c r="G258" s="2">
        <v>50.801633333333299</v>
      </c>
      <c r="H258" s="7">
        <f>1+COUNTIFS(A:A,A258,O:O,"&lt;"&amp;O258)</f>
        <v>5</v>
      </c>
      <c r="I258" s="2">
        <f>AVERAGEIF(A:A,A258,G:G)</f>
        <v>50.081085185185152</v>
      </c>
      <c r="J258" s="2">
        <f t="shared" si="32"/>
        <v>0.72054814814814705</v>
      </c>
      <c r="K258" s="2">
        <f t="shared" si="33"/>
        <v>90.72054814814814</v>
      </c>
      <c r="L258" s="2">
        <f t="shared" si="34"/>
        <v>231.1883829752299</v>
      </c>
      <c r="M258" s="2">
        <f>SUMIF(A:A,A258,L:L)</f>
        <v>2521.5464628890613</v>
      </c>
      <c r="N258" s="3">
        <f t="shared" si="35"/>
        <v>9.1685156858202749E-2</v>
      </c>
      <c r="O258" s="8">
        <f t="shared" si="36"/>
        <v>10.90689086725965</v>
      </c>
      <c r="P258" s="3">
        <f t="shared" si="37"/>
        <v>9.1685156858202749E-2</v>
      </c>
      <c r="Q258" s="3">
        <f>IF(ISNUMBER(P258),SUMIF(A:A,A258,P:P),"")</f>
        <v>0.88807359496904514</v>
      </c>
      <c r="R258" s="3">
        <f t="shared" si="38"/>
        <v>0.10324049423110991</v>
      </c>
      <c r="S258" s="9">
        <f t="shared" si="39"/>
        <v>9.6861217824223242</v>
      </c>
    </row>
    <row r="259" spans="1:19" x14ac:dyDescent="0.25">
      <c r="A259" s="1">
        <v>27</v>
      </c>
      <c r="B259" s="11">
        <v>0.76527777777777783</v>
      </c>
      <c r="C259" s="1" t="s">
        <v>198</v>
      </c>
      <c r="D259" s="1">
        <v>5</v>
      </c>
      <c r="E259" s="1">
        <v>5</v>
      </c>
      <c r="F259" s="1" t="s">
        <v>284</v>
      </c>
      <c r="G259" s="2">
        <v>50.118666666666599</v>
      </c>
      <c r="H259" s="7">
        <f>1+COUNTIFS(A:A,A259,O:O,"&lt;"&amp;O259)</f>
        <v>6</v>
      </c>
      <c r="I259" s="2">
        <f>AVERAGEIF(A:A,A259,G:G)</f>
        <v>50.081085185185152</v>
      </c>
      <c r="J259" s="2">
        <f t="shared" si="32"/>
        <v>3.7581481481446133E-2</v>
      </c>
      <c r="K259" s="2">
        <f t="shared" si="33"/>
        <v>90.037581481481453</v>
      </c>
      <c r="L259" s="2">
        <f t="shared" si="34"/>
        <v>221.90622636843247</v>
      </c>
      <c r="M259" s="2">
        <f>SUMIF(A:A,A259,L:L)</f>
        <v>2521.5464628890613</v>
      </c>
      <c r="N259" s="3">
        <f t="shared" si="35"/>
        <v>8.8004020403488203E-2</v>
      </c>
      <c r="O259" s="8">
        <f t="shared" si="36"/>
        <v>11.363117223680421</v>
      </c>
      <c r="P259" s="3">
        <f t="shared" si="37"/>
        <v>8.8004020403488203E-2</v>
      </c>
      <c r="Q259" s="3">
        <f>IF(ISNUMBER(P259),SUMIF(A:A,A259,P:P),"")</f>
        <v>0.88807359496904514</v>
      </c>
      <c r="R259" s="3">
        <f t="shared" si="38"/>
        <v>9.9095413828350215E-2</v>
      </c>
      <c r="S259" s="9">
        <f t="shared" si="39"/>
        <v>10.091284362888548</v>
      </c>
    </row>
    <row r="260" spans="1:19" x14ac:dyDescent="0.25">
      <c r="A260" s="1">
        <v>27</v>
      </c>
      <c r="B260" s="11">
        <v>0.76527777777777783</v>
      </c>
      <c r="C260" s="1" t="s">
        <v>198</v>
      </c>
      <c r="D260" s="1">
        <v>5</v>
      </c>
      <c r="E260" s="1">
        <v>8</v>
      </c>
      <c r="F260" s="1" t="s">
        <v>287</v>
      </c>
      <c r="G260" s="2">
        <v>38.9654666666667</v>
      </c>
      <c r="H260" s="7">
        <f>1+COUNTIFS(A:A,A260,O:O,"&lt;"&amp;O260)</f>
        <v>7</v>
      </c>
      <c r="I260" s="2">
        <f>AVERAGEIF(A:A,A260,G:G)</f>
        <v>50.081085185185152</v>
      </c>
      <c r="J260" s="2">
        <f t="shared" si="32"/>
        <v>-11.115618518518453</v>
      </c>
      <c r="K260" s="2">
        <f t="shared" si="33"/>
        <v>78.88438148148154</v>
      </c>
      <c r="L260" s="2">
        <f t="shared" si="34"/>
        <v>113.64310603989297</v>
      </c>
      <c r="M260" s="2">
        <f>SUMIF(A:A,A260,L:L)</f>
        <v>2521.5464628890613</v>
      </c>
      <c r="N260" s="3">
        <f t="shared" si="35"/>
        <v>4.5068813013140516E-2</v>
      </c>
      <c r="O260" s="8">
        <f t="shared" si="36"/>
        <v>22.188292372120703</v>
      </c>
      <c r="P260" s="3" t="str">
        <f t="shared" si="37"/>
        <v/>
      </c>
      <c r="Q260" s="3" t="str">
        <f>IF(ISNUMBER(P260),SUMIF(A:A,A260,P:P),"")</f>
        <v/>
      </c>
      <c r="R260" s="3" t="str">
        <f t="shared" si="38"/>
        <v/>
      </c>
      <c r="S260" s="9" t="str">
        <f t="shared" si="39"/>
        <v/>
      </c>
    </row>
    <row r="261" spans="1:19" x14ac:dyDescent="0.25">
      <c r="A261" s="1">
        <v>27</v>
      </c>
      <c r="B261" s="11">
        <v>0.76527777777777783</v>
      </c>
      <c r="C261" s="1" t="s">
        <v>198</v>
      </c>
      <c r="D261" s="1">
        <v>5</v>
      </c>
      <c r="E261" s="1">
        <v>6</v>
      </c>
      <c r="F261" s="1" t="s">
        <v>285</v>
      </c>
      <c r="G261" s="2">
        <v>37.387733333333301</v>
      </c>
      <c r="H261" s="7">
        <f>1+COUNTIFS(A:A,A261,O:O,"&lt;"&amp;O261)</f>
        <v>8</v>
      </c>
      <c r="I261" s="2">
        <f>AVERAGEIF(A:A,A261,G:G)</f>
        <v>50.081085185185152</v>
      </c>
      <c r="J261" s="2">
        <f t="shared" si="32"/>
        <v>-12.693351851851851</v>
      </c>
      <c r="K261" s="2">
        <f t="shared" si="33"/>
        <v>77.306648148148156</v>
      </c>
      <c r="L261" s="2">
        <f t="shared" si="34"/>
        <v>103.3786942279751</v>
      </c>
      <c r="M261" s="2">
        <f>SUMIF(A:A,A261,L:L)</f>
        <v>2521.5464628890613</v>
      </c>
      <c r="N261" s="3">
        <f t="shared" si="35"/>
        <v>4.0998131801041247E-2</v>
      </c>
      <c r="O261" s="8">
        <f t="shared" si="36"/>
        <v>24.391355314746381</v>
      </c>
      <c r="P261" s="3" t="str">
        <f t="shared" si="37"/>
        <v/>
      </c>
      <c r="Q261" s="3" t="str">
        <f>IF(ISNUMBER(P261),SUMIF(A:A,A261,P:P),"")</f>
        <v/>
      </c>
      <c r="R261" s="3" t="str">
        <f t="shared" si="38"/>
        <v/>
      </c>
      <c r="S261" s="9" t="str">
        <f t="shared" si="39"/>
        <v/>
      </c>
    </row>
    <row r="262" spans="1:19" x14ac:dyDescent="0.25">
      <c r="A262" s="1">
        <v>27</v>
      </c>
      <c r="B262" s="11">
        <v>0.76527777777777783</v>
      </c>
      <c r="C262" s="1" t="s">
        <v>198</v>
      </c>
      <c r="D262" s="1">
        <v>5</v>
      </c>
      <c r="E262" s="1">
        <v>11</v>
      </c>
      <c r="F262" s="1" t="s">
        <v>289</v>
      </c>
      <c r="G262" s="2">
        <v>29.706900000000005</v>
      </c>
      <c r="H262" s="7">
        <f>1+COUNTIFS(A:A,A262,O:O,"&lt;"&amp;O262)</f>
        <v>9</v>
      </c>
      <c r="I262" s="2">
        <f>AVERAGEIF(A:A,A262,G:G)</f>
        <v>50.081085185185152</v>
      </c>
      <c r="J262" s="2">
        <f t="shared" si="32"/>
        <v>-20.374185185185148</v>
      </c>
      <c r="K262" s="2">
        <f t="shared" si="33"/>
        <v>69.625814814814845</v>
      </c>
      <c r="L262" s="2">
        <f t="shared" si="34"/>
        <v>65.205830441824702</v>
      </c>
      <c r="M262" s="2">
        <f>SUMIF(A:A,A262,L:L)</f>
        <v>2521.5464628890613</v>
      </c>
      <c r="N262" s="3">
        <f t="shared" si="35"/>
        <v>2.5859460216773135E-2</v>
      </c>
      <c r="O262" s="8">
        <f t="shared" si="36"/>
        <v>38.670567429376327</v>
      </c>
      <c r="P262" s="3" t="str">
        <f t="shared" si="37"/>
        <v/>
      </c>
      <c r="Q262" s="3" t="str">
        <f>IF(ISNUMBER(P262),SUMIF(A:A,A262,P:P),"")</f>
        <v/>
      </c>
      <c r="R262" s="3" t="str">
        <f t="shared" si="38"/>
        <v/>
      </c>
      <c r="S262" s="9" t="str">
        <f t="shared" si="39"/>
        <v/>
      </c>
    </row>
    <row r="263" spans="1:19" x14ac:dyDescent="0.25">
      <c r="A263" s="1">
        <v>28</v>
      </c>
      <c r="B263" s="11">
        <v>0.78749999999999998</v>
      </c>
      <c r="C263" s="1" t="s">
        <v>198</v>
      </c>
      <c r="D263" s="1">
        <v>6</v>
      </c>
      <c r="E263" s="1">
        <v>1</v>
      </c>
      <c r="F263" s="1" t="s">
        <v>290</v>
      </c>
      <c r="G263" s="2">
        <v>79.769933333333199</v>
      </c>
      <c r="H263" s="7">
        <f>1+COUNTIFS(A:A,A263,O:O,"&lt;"&amp;O263)</f>
        <v>1</v>
      </c>
      <c r="I263" s="2">
        <f>AVERAGEIF(A:A,A263,G:G)</f>
        <v>53.546533333333301</v>
      </c>
      <c r="J263" s="2">
        <f t="shared" si="32"/>
        <v>26.223399999999899</v>
      </c>
      <c r="K263" s="2">
        <f t="shared" si="33"/>
        <v>116.2233999999999</v>
      </c>
      <c r="L263" s="2">
        <f t="shared" si="34"/>
        <v>1067.851537472317</v>
      </c>
      <c r="M263" s="2">
        <f>SUMIF(A:A,A263,L:L)</f>
        <v>2370.5973510807598</v>
      </c>
      <c r="N263" s="3">
        <f t="shared" si="35"/>
        <v>0.45045673276631371</v>
      </c>
      <c r="O263" s="8">
        <f t="shared" si="36"/>
        <v>2.2199690386663091</v>
      </c>
      <c r="P263" s="3">
        <f t="shared" si="37"/>
        <v>0.45045673276631371</v>
      </c>
      <c r="Q263" s="3">
        <f>IF(ISNUMBER(P263),SUMIF(A:A,A263,P:P),"")</f>
        <v>0.92996437236965912</v>
      </c>
      <c r="R263" s="3">
        <f t="shared" si="38"/>
        <v>0.48438063451667152</v>
      </c>
      <c r="S263" s="9">
        <f t="shared" si="39"/>
        <v>2.0644921137233898</v>
      </c>
    </row>
    <row r="264" spans="1:19" x14ac:dyDescent="0.25">
      <c r="A264" s="1">
        <v>28</v>
      </c>
      <c r="B264" s="11">
        <v>0.78749999999999998</v>
      </c>
      <c r="C264" s="1" t="s">
        <v>198</v>
      </c>
      <c r="D264" s="1">
        <v>6</v>
      </c>
      <c r="E264" s="1">
        <v>2</v>
      </c>
      <c r="F264" s="1" t="s">
        <v>291</v>
      </c>
      <c r="G264" s="2">
        <v>68.414866666666697</v>
      </c>
      <c r="H264" s="7">
        <f>1+COUNTIFS(A:A,A264,O:O,"&lt;"&amp;O264)</f>
        <v>2</v>
      </c>
      <c r="I264" s="2">
        <f>AVERAGEIF(A:A,A264,G:G)</f>
        <v>53.546533333333301</v>
      </c>
      <c r="J264" s="2">
        <f t="shared" si="32"/>
        <v>14.868333333333396</v>
      </c>
      <c r="K264" s="2">
        <f t="shared" si="33"/>
        <v>104.8683333333334</v>
      </c>
      <c r="L264" s="2">
        <f t="shared" si="34"/>
        <v>540.28674074143328</v>
      </c>
      <c r="M264" s="2">
        <f>SUMIF(A:A,A264,L:L)</f>
        <v>2370.5973510807598</v>
      </c>
      <c r="N264" s="3">
        <f t="shared" si="35"/>
        <v>0.22791164450391185</v>
      </c>
      <c r="O264" s="8">
        <f t="shared" si="36"/>
        <v>4.3876652383280756</v>
      </c>
      <c r="P264" s="3">
        <f t="shared" si="37"/>
        <v>0.22791164450391185</v>
      </c>
      <c r="Q264" s="3">
        <f>IF(ISNUMBER(P264),SUMIF(A:A,A264,P:P),"")</f>
        <v>0.92996437236965912</v>
      </c>
      <c r="R264" s="3">
        <f t="shared" si="38"/>
        <v>0.24507567308537426</v>
      </c>
      <c r="S264" s="9">
        <f t="shared" si="39"/>
        <v>4.0803723495299398</v>
      </c>
    </row>
    <row r="265" spans="1:19" x14ac:dyDescent="0.25">
      <c r="A265" s="1">
        <v>28</v>
      </c>
      <c r="B265" s="11">
        <v>0.78749999999999998</v>
      </c>
      <c r="C265" s="1" t="s">
        <v>198</v>
      </c>
      <c r="D265" s="1">
        <v>6</v>
      </c>
      <c r="E265" s="1">
        <v>4</v>
      </c>
      <c r="F265" s="1" t="s">
        <v>293</v>
      </c>
      <c r="G265" s="2">
        <v>56.795766666666601</v>
      </c>
      <c r="H265" s="7">
        <f>1+COUNTIFS(A:A,A265,O:O,"&lt;"&amp;O265)</f>
        <v>3</v>
      </c>
      <c r="I265" s="2">
        <f>AVERAGEIF(A:A,A265,G:G)</f>
        <v>53.546533333333301</v>
      </c>
      <c r="J265" s="2">
        <f t="shared" si="32"/>
        <v>3.2492333333333008</v>
      </c>
      <c r="K265" s="2">
        <f t="shared" si="33"/>
        <v>93.249233333333308</v>
      </c>
      <c r="L265" s="2">
        <f t="shared" si="34"/>
        <v>269.06527280504173</v>
      </c>
      <c r="M265" s="2">
        <f>SUMIF(A:A,A265,L:L)</f>
        <v>2370.5973510807598</v>
      </c>
      <c r="N265" s="3">
        <f t="shared" si="35"/>
        <v>0.11350104338991789</v>
      </c>
      <c r="O265" s="8">
        <f t="shared" si="36"/>
        <v>8.8104916935840993</v>
      </c>
      <c r="P265" s="3">
        <f t="shared" si="37"/>
        <v>0.11350104338991789</v>
      </c>
      <c r="Q265" s="3">
        <f>IF(ISNUMBER(P265),SUMIF(A:A,A265,P:P),"")</f>
        <v>0.92996437236965912</v>
      </c>
      <c r="R265" s="3">
        <f t="shared" si="38"/>
        <v>0.12204880827929333</v>
      </c>
      <c r="S265" s="9">
        <f t="shared" si="39"/>
        <v>8.1934433780920326</v>
      </c>
    </row>
    <row r="266" spans="1:19" x14ac:dyDescent="0.25">
      <c r="A266" s="1">
        <v>28</v>
      </c>
      <c r="B266" s="11">
        <v>0.78749999999999998</v>
      </c>
      <c r="C266" s="1" t="s">
        <v>198</v>
      </c>
      <c r="D266" s="1">
        <v>6</v>
      </c>
      <c r="E266" s="1">
        <v>5</v>
      </c>
      <c r="F266" s="1" t="s">
        <v>294</v>
      </c>
      <c r="G266" s="2">
        <v>50.854566666666699</v>
      </c>
      <c r="H266" s="7">
        <f>1+COUNTIFS(A:A,A266,O:O,"&lt;"&amp;O266)</f>
        <v>4</v>
      </c>
      <c r="I266" s="2">
        <f>AVERAGEIF(A:A,A266,G:G)</f>
        <v>53.546533333333301</v>
      </c>
      <c r="J266" s="2">
        <f t="shared" si="32"/>
        <v>-2.6919666666666018</v>
      </c>
      <c r="K266" s="2">
        <f t="shared" si="33"/>
        <v>87.308033333333398</v>
      </c>
      <c r="L266" s="2">
        <f t="shared" si="34"/>
        <v>188.38391845878562</v>
      </c>
      <c r="M266" s="2">
        <f>SUMIF(A:A,A266,L:L)</f>
        <v>2370.5973510807598</v>
      </c>
      <c r="N266" s="3">
        <f t="shared" si="35"/>
        <v>7.9466856053349189E-2</v>
      </c>
      <c r="O266" s="8">
        <f t="shared" si="36"/>
        <v>12.583862627315483</v>
      </c>
      <c r="P266" s="3">
        <f t="shared" si="37"/>
        <v>7.9466856053349189E-2</v>
      </c>
      <c r="Q266" s="3">
        <f>IF(ISNUMBER(P266),SUMIF(A:A,A266,P:P),"")</f>
        <v>0.92996437236965912</v>
      </c>
      <c r="R266" s="3">
        <f t="shared" si="38"/>
        <v>8.5451505901089783E-2</v>
      </c>
      <c r="S266" s="9">
        <f t="shared" si="39"/>
        <v>11.702543910197454</v>
      </c>
    </row>
    <row r="267" spans="1:19" x14ac:dyDescent="0.25">
      <c r="A267" s="1">
        <v>28</v>
      </c>
      <c r="B267" s="11">
        <v>0.78749999999999998</v>
      </c>
      <c r="C267" s="1" t="s">
        <v>198</v>
      </c>
      <c r="D267" s="1">
        <v>6</v>
      </c>
      <c r="E267" s="1">
        <v>3</v>
      </c>
      <c r="F267" s="1" t="s">
        <v>292</v>
      </c>
      <c r="G267" s="2">
        <v>45.785800000000002</v>
      </c>
      <c r="H267" s="7">
        <f>1+COUNTIFS(A:A,A267,O:O,"&lt;"&amp;O267)</f>
        <v>5</v>
      </c>
      <c r="I267" s="2">
        <f>AVERAGEIF(A:A,A267,G:G)</f>
        <v>53.546533333333301</v>
      </c>
      <c r="J267" s="2">
        <f t="shared" si="32"/>
        <v>-7.7607333333332988</v>
      </c>
      <c r="K267" s="2">
        <f t="shared" si="33"/>
        <v>82.239266666666708</v>
      </c>
      <c r="L267" s="2">
        <f t="shared" si="34"/>
        <v>138.98360826141763</v>
      </c>
      <c r="M267" s="2">
        <f>SUMIF(A:A,A267,L:L)</f>
        <v>2370.5973510807598</v>
      </c>
      <c r="N267" s="3">
        <f t="shared" si="35"/>
        <v>5.8628095656166467E-2</v>
      </c>
      <c r="O267" s="8">
        <f t="shared" si="36"/>
        <v>17.056668629741186</v>
      </c>
      <c r="P267" s="3">
        <f t="shared" si="37"/>
        <v>5.8628095656166467E-2</v>
      </c>
      <c r="Q267" s="3">
        <f>IF(ISNUMBER(P267),SUMIF(A:A,A267,P:P),"")</f>
        <v>0.92996437236965912</v>
      </c>
      <c r="R267" s="3">
        <f t="shared" si="38"/>
        <v>6.3043378217571014E-2</v>
      </c>
      <c r="S267" s="9">
        <f t="shared" si="39"/>
        <v>15.862094136974514</v>
      </c>
    </row>
    <row r="268" spans="1:19" x14ac:dyDescent="0.25">
      <c r="A268" s="1">
        <v>28</v>
      </c>
      <c r="B268" s="11">
        <v>0.78749999999999998</v>
      </c>
      <c r="C268" s="1" t="s">
        <v>198</v>
      </c>
      <c r="D268" s="1">
        <v>6</v>
      </c>
      <c r="E268" s="1">
        <v>7</v>
      </c>
      <c r="F268" s="1" t="s">
        <v>296</v>
      </c>
      <c r="G268" s="2">
        <v>41.0790333333333</v>
      </c>
      <c r="H268" s="7">
        <f>1+COUNTIFS(A:A,A268,O:O,"&lt;"&amp;O268)</f>
        <v>6</v>
      </c>
      <c r="I268" s="2">
        <f>AVERAGEIF(A:A,A268,G:G)</f>
        <v>53.546533333333301</v>
      </c>
      <c r="J268" s="2">
        <f t="shared" si="32"/>
        <v>-12.467500000000001</v>
      </c>
      <c r="K268" s="2">
        <f t="shared" si="33"/>
        <v>77.532499999999999</v>
      </c>
      <c r="L268" s="2">
        <f t="shared" si="34"/>
        <v>104.78912527050379</v>
      </c>
      <c r="M268" s="2">
        <f>SUMIF(A:A,A268,L:L)</f>
        <v>2370.5973510807598</v>
      </c>
      <c r="N268" s="3">
        <f t="shared" si="35"/>
        <v>4.420367939023058E-2</v>
      </c>
      <c r="O268" s="8">
        <f t="shared" si="36"/>
        <v>22.622551194709125</v>
      </c>
      <c r="P268" s="3" t="str">
        <f t="shared" si="37"/>
        <v/>
      </c>
      <c r="Q268" s="3" t="str">
        <f>IF(ISNUMBER(P268),SUMIF(A:A,A268,P:P),"")</f>
        <v/>
      </c>
      <c r="R268" s="3" t="str">
        <f t="shared" si="38"/>
        <v/>
      </c>
      <c r="S268" s="9" t="str">
        <f t="shared" si="39"/>
        <v/>
      </c>
    </row>
    <row r="269" spans="1:19" x14ac:dyDescent="0.25">
      <c r="A269" s="1">
        <v>28</v>
      </c>
      <c r="B269" s="11">
        <v>0.78749999999999998</v>
      </c>
      <c r="C269" s="1" t="s">
        <v>198</v>
      </c>
      <c r="D269" s="1">
        <v>6</v>
      </c>
      <c r="E269" s="1">
        <v>6</v>
      </c>
      <c r="F269" s="1" t="s">
        <v>295</v>
      </c>
      <c r="G269" s="2">
        <v>32.1257666666666</v>
      </c>
      <c r="H269" s="7">
        <f>1+COUNTIFS(A:A,A269,O:O,"&lt;"&amp;O269)</f>
        <v>7</v>
      </c>
      <c r="I269" s="2">
        <f>AVERAGEIF(A:A,A269,G:G)</f>
        <v>53.546533333333301</v>
      </c>
      <c r="J269" s="2">
        <f t="shared" ref="J269:J325" si="40">G269-I269</f>
        <v>-21.420766666666701</v>
      </c>
      <c r="K269" s="2">
        <f t="shared" ref="K269:K325" si="41">90+J269</f>
        <v>68.579233333333292</v>
      </c>
      <c r="L269" s="2">
        <f t="shared" ref="L269:L325" si="42">EXP(0.06*K269)</f>
        <v>61.237148071260727</v>
      </c>
      <c r="M269" s="2">
        <f>SUMIF(A:A,A269,L:L)</f>
        <v>2370.5973510807598</v>
      </c>
      <c r="N269" s="3">
        <f t="shared" ref="N269:N325" si="43">L269/M269</f>
        <v>2.5831948240110279E-2</v>
      </c>
      <c r="O269" s="8">
        <f t="shared" ref="O269:O325" si="44">1/N269</f>
        <v>38.711753008519146</v>
      </c>
      <c r="P269" s="3" t="str">
        <f t="shared" ref="P269:P325" si="45">IF(O269&gt;21,"",N269)</f>
        <v/>
      </c>
      <c r="Q269" s="3" t="str">
        <f>IF(ISNUMBER(P269),SUMIF(A:A,A269,P:P),"")</f>
        <v/>
      </c>
      <c r="R269" s="3" t="str">
        <f t="shared" ref="R269:R325" si="46">IFERROR(P269*(1/Q269),"")</f>
        <v/>
      </c>
      <c r="S269" s="9" t="str">
        <f t="shared" ref="S269:S325" si="47">IFERROR(1/R269,"")</f>
        <v/>
      </c>
    </row>
    <row r="270" spans="1:19" x14ac:dyDescent="0.25">
      <c r="A270" s="1">
        <v>29</v>
      </c>
      <c r="B270" s="11">
        <v>0.79166666666666663</v>
      </c>
      <c r="C270" s="1" t="s">
        <v>297</v>
      </c>
      <c r="D270" s="1">
        <v>2</v>
      </c>
      <c r="E270" s="1">
        <v>8</v>
      </c>
      <c r="F270" s="1" t="s">
        <v>304</v>
      </c>
      <c r="G270" s="2">
        <v>69.807333333333403</v>
      </c>
      <c r="H270" s="7">
        <f>1+COUNTIFS(A:A,A270,O:O,"&lt;"&amp;O270)</f>
        <v>1</v>
      </c>
      <c r="I270" s="2">
        <f>AVERAGEIF(A:A,A270,G:G)</f>
        <v>48.332166666666652</v>
      </c>
      <c r="J270" s="2">
        <f t="shared" si="40"/>
        <v>21.475166666666752</v>
      </c>
      <c r="K270" s="2">
        <f t="shared" si="41"/>
        <v>111.47516666666675</v>
      </c>
      <c r="L270" s="2">
        <f t="shared" si="42"/>
        <v>803.12470438292974</v>
      </c>
      <c r="M270" s="2">
        <f>SUMIF(A:A,A270,L:L)</f>
        <v>1986.5676833989492</v>
      </c>
      <c r="N270" s="3">
        <f t="shared" si="43"/>
        <v>0.40427754417549516</v>
      </c>
      <c r="O270" s="8">
        <f t="shared" si="44"/>
        <v>2.4735482205410455</v>
      </c>
      <c r="P270" s="3">
        <f t="shared" si="45"/>
        <v>0.40427754417549516</v>
      </c>
      <c r="Q270" s="3">
        <f>IF(ISNUMBER(P270),SUMIF(A:A,A270,P:P),"")</f>
        <v>0.9590744880509382</v>
      </c>
      <c r="R270" s="3">
        <f t="shared" si="46"/>
        <v>0.42152882723122043</v>
      </c>
      <c r="S270" s="9">
        <f t="shared" si="47"/>
        <v>2.3723169932847128</v>
      </c>
    </row>
    <row r="271" spans="1:19" x14ac:dyDescent="0.25">
      <c r="A271" s="1">
        <v>29</v>
      </c>
      <c r="B271" s="11">
        <v>0.79166666666666663</v>
      </c>
      <c r="C271" s="1" t="s">
        <v>297</v>
      </c>
      <c r="D271" s="1">
        <v>2</v>
      </c>
      <c r="E271" s="1">
        <v>5</v>
      </c>
      <c r="F271" s="1" t="s">
        <v>301</v>
      </c>
      <c r="G271" s="2">
        <v>57.073833333333305</v>
      </c>
      <c r="H271" s="7">
        <f>1+COUNTIFS(A:A,A271,O:O,"&lt;"&amp;O271)</f>
        <v>2</v>
      </c>
      <c r="I271" s="2">
        <f>AVERAGEIF(A:A,A271,G:G)</f>
        <v>48.332166666666652</v>
      </c>
      <c r="J271" s="2">
        <f t="shared" si="40"/>
        <v>8.7416666666666529</v>
      </c>
      <c r="K271" s="2">
        <f t="shared" si="41"/>
        <v>98.741666666666646</v>
      </c>
      <c r="L271" s="2">
        <f t="shared" si="42"/>
        <v>374.09134291959907</v>
      </c>
      <c r="M271" s="2">
        <f>SUMIF(A:A,A271,L:L)</f>
        <v>1986.5676833989492</v>
      </c>
      <c r="N271" s="3">
        <f t="shared" si="43"/>
        <v>0.18831039387469628</v>
      </c>
      <c r="O271" s="8">
        <f t="shared" si="44"/>
        <v>5.3103813306524676</v>
      </c>
      <c r="P271" s="3">
        <f t="shared" si="45"/>
        <v>0.18831039387469628</v>
      </c>
      <c r="Q271" s="3">
        <f>IF(ISNUMBER(P271),SUMIF(A:A,A271,P:P),"")</f>
        <v>0.9590744880509382</v>
      </c>
      <c r="R271" s="3">
        <f t="shared" si="46"/>
        <v>0.19634595249988002</v>
      </c>
      <c r="S271" s="9">
        <f t="shared" si="47"/>
        <v>5.0930512560507761</v>
      </c>
    </row>
    <row r="272" spans="1:19" x14ac:dyDescent="0.25">
      <c r="A272" s="1">
        <v>29</v>
      </c>
      <c r="B272" s="11">
        <v>0.79166666666666663</v>
      </c>
      <c r="C272" s="1" t="s">
        <v>297</v>
      </c>
      <c r="D272" s="1">
        <v>2</v>
      </c>
      <c r="E272" s="1">
        <v>7</v>
      </c>
      <c r="F272" s="1" t="s">
        <v>303</v>
      </c>
      <c r="G272" s="2">
        <v>48.245033333333296</v>
      </c>
      <c r="H272" s="7">
        <f>1+COUNTIFS(A:A,A272,O:O,"&lt;"&amp;O272)</f>
        <v>3</v>
      </c>
      <c r="I272" s="2">
        <f>AVERAGEIF(A:A,A272,G:G)</f>
        <v>48.332166666666652</v>
      </c>
      <c r="J272" s="2">
        <f t="shared" si="40"/>
        <v>-8.7133333333355267E-2</v>
      </c>
      <c r="K272" s="2">
        <f t="shared" si="41"/>
        <v>89.912866666666645</v>
      </c>
      <c r="L272" s="2">
        <f t="shared" si="42"/>
        <v>220.25192393261506</v>
      </c>
      <c r="M272" s="2">
        <f>SUMIF(A:A,A272,L:L)</f>
        <v>1986.5676833989492</v>
      </c>
      <c r="N272" s="3">
        <f t="shared" si="43"/>
        <v>0.11087058637527596</v>
      </c>
      <c r="O272" s="8">
        <f t="shared" si="44"/>
        <v>9.0195247693124774</v>
      </c>
      <c r="P272" s="3">
        <f t="shared" si="45"/>
        <v>0.11087058637527596</v>
      </c>
      <c r="Q272" s="3">
        <f>IF(ISNUMBER(P272),SUMIF(A:A,A272,P:P),"")</f>
        <v>0.9590744880509382</v>
      </c>
      <c r="R272" s="3">
        <f t="shared" si="46"/>
        <v>0.11560164278854992</v>
      </c>
      <c r="S272" s="9">
        <f t="shared" si="47"/>
        <v>8.6503961005911219</v>
      </c>
    </row>
    <row r="273" spans="1:19" x14ac:dyDescent="0.25">
      <c r="A273" s="1">
        <v>29</v>
      </c>
      <c r="B273" s="11">
        <v>0.79166666666666663</v>
      </c>
      <c r="C273" s="1" t="s">
        <v>297</v>
      </c>
      <c r="D273" s="1">
        <v>2</v>
      </c>
      <c r="E273" s="1">
        <v>2</v>
      </c>
      <c r="F273" s="1" t="s">
        <v>298</v>
      </c>
      <c r="G273" s="2">
        <v>44.193966666666604</v>
      </c>
      <c r="H273" s="7">
        <f>1+COUNTIFS(A:A,A273,O:O,"&lt;"&amp;O273)</f>
        <v>4</v>
      </c>
      <c r="I273" s="2">
        <f>AVERAGEIF(A:A,A273,G:G)</f>
        <v>48.332166666666652</v>
      </c>
      <c r="J273" s="2">
        <f t="shared" si="40"/>
        <v>-4.1382000000000474</v>
      </c>
      <c r="K273" s="2">
        <f t="shared" si="41"/>
        <v>85.86179999999996</v>
      </c>
      <c r="L273" s="2">
        <f t="shared" si="42"/>
        <v>172.72625495966116</v>
      </c>
      <c r="M273" s="2">
        <f>SUMIF(A:A,A273,L:L)</f>
        <v>1986.5676833989492</v>
      </c>
      <c r="N273" s="3">
        <f t="shared" si="43"/>
        <v>8.6947077818225887E-2</v>
      </c>
      <c r="O273" s="8">
        <f t="shared" si="44"/>
        <v>11.501249094197615</v>
      </c>
      <c r="P273" s="3">
        <f t="shared" si="45"/>
        <v>8.6947077818225887E-2</v>
      </c>
      <c r="Q273" s="3">
        <f>IF(ISNUMBER(P273),SUMIF(A:A,A273,P:P),"")</f>
        <v>0.9590744880509382</v>
      </c>
      <c r="R273" s="3">
        <f t="shared" si="46"/>
        <v>9.0657273133104094E-2</v>
      </c>
      <c r="S273" s="9">
        <f t="shared" si="47"/>
        <v>11.030554586963895</v>
      </c>
    </row>
    <row r="274" spans="1:19" x14ac:dyDescent="0.25">
      <c r="A274" s="1">
        <v>29</v>
      </c>
      <c r="B274" s="11">
        <v>0.79166666666666663</v>
      </c>
      <c r="C274" s="1" t="s">
        <v>297</v>
      </c>
      <c r="D274" s="1">
        <v>2</v>
      </c>
      <c r="E274" s="1">
        <v>4</v>
      </c>
      <c r="F274" s="1" t="s">
        <v>300</v>
      </c>
      <c r="G274" s="2">
        <v>43.802266666666597</v>
      </c>
      <c r="H274" s="7">
        <f>1+COUNTIFS(A:A,A274,O:O,"&lt;"&amp;O274)</f>
        <v>5</v>
      </c>
      <c r="I274" s="2">
        <f>AVERAGEIF(A:A,A274,G:G)</f>
        <v>48.332166666666652</v>
      </c>
      <c r="J274" s="2">
        <f t="shared" si="40"/>
        <v>-4.5299000000000547</v>
      </c>
      <c r="K274" s="2">
        <f t="shared" si="41"/>
        <v>85.470099999999945</v>
      </c>
      <c r="L274" s="2">
        <f t="shared" si="42"/>
        <v>168.71417315792849</v>
      </c>
      <c r="M274" s="2">
        <f>SUMIF(A:A,A274,L:L)</f>
        <v>1986.5676833989492</v>
      </c>
      <c r="N274" s="3">
        <f t="shared" si="43"/>
        <v>8.4927472931233997E-2</v>
      </c>
      <c r="O274" s="8">
        <f t="shared" si="44"/>
        <v>11.774752803603407</v>
      </c>
      <c r="P274" s="3">
        <f t="shared" si="45"/>
        <v>8.4927472931233997E-2</v>
      </c>
      <c r="Q274" s="3">
        <f>IF(ISNUMBER(P274),SUMIF(A:A,A274,P:P),"")</f>
        <v>0.9590744880509382</v>
      </c>
      <c r="R274" s="3">
        <f t="shared" si="46"/>
        <v>8.8551487907708101E-2</v>
      </c>
      <c r="S274" s="9">
        <f t="shared" si="47"/>
        <v>11.292865017042288</v>
      </c>
    </row>
    <row r="275" spans="1:19" x14ac:dyDescent="0.25">
      <c r="A275" s="1">
        <v>29</v>
      </c>
      <c r="B275" s="11">
        <v>0.79166666666666663</v>
      </c>
      <c r="C275" s="1" t="s">
        <v>297</v>
      </c>
      <c r="D275" s="1">
        <v>2</v>
      </c>
      <c r="E275" s="1">
        <v>3</v>
      </c>
      <c r="F275" s="1" t="s">
        <v>299</v>
      </c>
      <c r="G275" s="2">
        <v>43.567866666666703</v>
      </c>
      <c r="H275" s="7">
        <f>1+COUNTIFS(A:A,A275,O:O,"&lt;"&amp;O275)</f>
        <v>6</v>
      </c>
      <c r="I275" s="2">
        <f>AVERAGEIF(A:A,A275,G:G)</f>
        <v>48.332166666666652</v>
      </c>
      <c r="J275" s="2">
        <f t="shared" si="40"/>
        <v>-4.7642999999999489</v>
      </c>
      <c r="K275" s="2">
        <f t="shared" si="41"/>
        <v>85.235700000000051</v>
      </c>
      <c r="L275" s="2">
        <f t="shared" si="42"/>
        <v>166.35798458165186</v>
      </c>
      <c r="M275" s="2">
        <f>SUMIF(A:A,A275,L:L)</f>
        <v>1986.5676833989492</v>
      </c>
      <c r="N275" s="3">
        <f t="shared" si="43"/>
        <v>8.3741412876010876E-2</v>
      </c>
      <c r="O275" s="8">
        <f t="shared" si="44"/>
        <v>11.941522905526075</v>
      </c>
      <c r="P275" s="3">
        <f t="shared" si="45"/>
        <v>8.3741412876010876E-2</v>
      </c>
      <c r="Q275" s="3">
        <f>IF(ISNUMBER(P275),SUMIF(A:A,A275,P:P),"")</f>
        <v>0.9590744880509382</v>
      </c>
      <c r="R275" s="3">
        <f t="shared" si="46"/>
        <v>8.7314816439537285E-2</v>
      </c>
      <c r="S275" s="9">
        <f t="shared" si="47"/>
        <v>11.452809967165972</v>
      </c>
    </row>
    <row r="276" spans="1:19" x14ac:dyDescent="0.25">
      <c r="A276" s="1">
        <v>29</v>
      </c>
      <c r="B276" s="11">
        <v>0.79166666666666663</v>
      </c>
      <c r="C276" s="1" t="s">
        <v>297</v>
      </c>
      <c r="D276" s="1">
        <v>2</v>
      </c>
      <c r="E276" s="1">
        <v>6</v>
      </c>
      <c r="F276" s="1" t="s">
        <v>302</v>
      </c>
      <c r="G276" s="2">
        <v>31.634866666666699</v>
      </c>
      <c r="H276" s="7">
        <f>1+COUNTIFS(A:A,A276,O:O,"&lt;"&amp;O276)</f>
        <v>7</v>
      </c>
      <c r="I276" s="2">
        <f>AVERAGEIF(A:A,A276,G:G)</f>
        <v>48.332166666666652</v>
      </c>
      <c r="J276" s="2">
        <f t="shared" si="40"/>
        <v>-16.697299999999952</v>
      </c>
      <c r="K276" s="2">
        <f t="shared" si="41"/>
        <v>73.302700000000044</v>
      </c>
      <c r="L276" s="2">
        <f t="shared" si="42"/>
        <v>81.301299464564067</v>
      </c>
      <c r="M276" s="2">
        <f>SUMIF(A:A,A276,L:L)</f>
        <v>1986.5676833989492</v>
      </c>
      <c r="N276" s="3">
        <f t="shared" si="43"/>
        <v>4.092551194906198E-2</v>
      </c>
      <c r="O276" s="8">
        <f t="shared" si="44"/>
        <v>24.43463630325876</v>
      </c>
      <c r="P276" s="3" t="str">
        <f t="shared" si="45"/>
        <v/>
      </c>
      <c r="Q276" s="3" t="str">
        <f>IF(ISNUMBER(P276),SUMIF(A:A,A276,P:P),"")</f>
        <v/>
      </c>
      <c r="R276" s="3" t="str">
        <f t="shared" si="46"/>
        <v/>
      </c>
      <c r="S276" s="9" t="str">
        <f t="shared" si="47"/>
        <v/>
      </c>
    </row>
    <row r="277" spans="1:19" x14ac:dyDescent="0.25">
      <c r="A277" s="1">
        <v>30</v>
      </c>
      <c r="B277" s="11">
        <v>0.79652777777777783</v>
      </c>
      <c r="C277" s="1" t="s">
        <v>169</v>
      </c>
      <c r="D277" s="1">
        <v>5</v>
      </c>
      <c r="E277" s="1">
        <v>2</v>
      </c>
      <c r="F277" s="1" t="s">
        <v>306</v>
      </c>
      <c r="G277" s="2">
        <v>66.934899999999999</v>
      </c>
      <c r="H277" s="7">
        <f>1+COUNTIFS(A:A,A277,O:O,"&lt;"&amp;O277)</f>
        <v>1</v>
      </c>
      <c r="I277" s="2">
        <f>AVERAGEIF(A:A,A277,G:G)</f>
        <v>51.588380952380973</v>
      </c>
      <c r="J277" s="2">
        <f t="shared" si="40"/>
        <v>15.346519047619026</v>
      </c>
      <c r="K277" s="2">
        <f t="shared" si="41"/>
        <v>105.34651904761903</v>
      </c>
      <c r="L277" s="2">
        <f t="shared" si="42"/>
        <v>556.01270397038013</v>
      </c>
      <c r="M277" s="2">
        <f>SUMIF(A:A,A277,L:L)</f>
        <v>1929.7604694739418</v>
      </c>
      <c r="N277" s="3">
        <f t="shared" si="43"/>
        <v>0.28812524288154312</v>
      </c>
      <c r="O277" s="8">
        <f t="shared" si="44"/>
        <v>3.470712909424357</v>
      </c>
      <c r="P277" s="3">
        <f t="shared" si="45"/>
        <v>0.28812524288154312</v>
      </c>
      <c r="Q277" s="3">
        <f>IF(ISNUMBER(P277),SUMIF(A:A,A277,P:P),"")</f>
        <v>0.96022887061523898</v>
      </c>
      <c r="R277" s="3">
        <f t="shared" si="46"/>
        <v>0.30005892521950023</v>
      </c>
      <c r="S277" s="9">
        <f t="shared" si="47"/>
        <v>3.3326787372462801</v>
      </c>
    </row>
    <row r="278" spans="1:19" x14ac:dyDescent="0.25">
      <c r="A278" s="1">
        <v>30</v>
      </c>
      <c r="B278" s="11">
        <v>0.79652777777777783</v>
      </c>
      <c r="C278" s="1" t="s">
        <v>169</v>
      </c>
      <c r="D278" s="1">
        <v>5</v>
      </c>
      <c r="E278" s="1">
        <v>1</v>
      </c>
      <c r="F278" s="1" t="s">
        <v>305</v>
      </c>
      <c r="G278" s="2">
        <v>65.265933333333308</v>
      </c>
      <c r="H278" s="7">
        <f>1+COUNTIFS(A:A,A278,O:O,"&lt;"&amp;O278)</f>
        <v>2</v>
      </c>
      <c r="I278" s="2">
        <f>AVERAGEIF(A:A,A278,G:G)</f>
        <v>51.588380952380973</v>
      </c>
      <c r="J278" s="2">
        <f t="shared" si="40"/>
        <v>13.677552380952335</v>
      </c>
      <c r="K278" s="2">
        <f t="shared" si="41"/>
        <v>103.67755238095233</v>
      </c>
      <c r="L278" s="2">
        <f t="shared" si="42"/>
        <v>503.03167629433386</v>
      </c>
      <c r="M278" s="2">
        <f>SUMIF(A:A,A278,L:L)</f>
        <v>1929.7604694739418</v>
      </c>
      <c r="N278" s="3">
        <f t="shared" si="43"/>
        <v>0.26067052582513606</v>
      </c>
      <c r="O278" s="8">
        <f t="shared" si="44"/>
        <v>3.8362603398852375</v>
      </c>
      <c r="P278" s="3">
        <f t="shared" si="45"/>
        <v>0.26067052582513606</v>
      </c>
      <c r="Q278" s="3">
        <f>IF(ISNUMBER(P278),SUMIF(A:A,A278,P:P),"")</f>
        <v>0.96022887061523898</v>
      </c>
      <c r="R278" s="3">
        <f t="shared" si="46"/>
        <v>0.2714670781124493</v>
      </c>
      <c r="S278" s="9">
        <f t="shared" si="47"/>
        <v>3.6836879335540345</v>
      </c>
    </row>
    <row r="279" spans="1:19" x14ac:dyDescent="0.25">
      <c r="A279" s="1">
        <v>30</v>
      </c>
      <c r="B279" s="11">
        <v>0.79652777777777783</v>
      </c>
      <c r="C279" s="1" t="s">
        <v>169</v>
      </c>
      <c r="D279" s="1">
        <v>5</v>
      </c>
      <c r="E279" s="1">
        <v>7</v>
      </c>
      <c r="F279" s="1" t="s">
        <v>311</v>
      </c>
      <c r="G279" s="2">
        <v>55.902833333333405</v>
      </c>
      <c r="H279" s="7">
        <f>1+COUNTIFS(A:A,A279,O:O,"&lt;"&amp;O279)</f>
        <v>3</v>
      </c>
      <c r="I279" s="2">
        <f>AVERAGEIF(A:A,A279,G:G)</f>
        <v>51.588380952380973</v>
      </c>
      <c r="J279" s="2">
        <f t="shared" si="40"/>
        <v>4.3144523809524316</v>
      </c>
      <c r="K279" s="2">
        <f t="shared" si="41"/>
        <v>94.314452380952432</v>
      </c>
      <c r="L279" s="2">
        <f t="shared" si="42"/>
        <v>286.82352835401673</v>
      </c>
      <c r="M279" s="2">
        <f>SUMIF(A:A,A279,L:L)</f>
        <v>1929.7604694739418</v>
      </c>
      <c r="N279" s="3">
        <f t="shared" si="43"/>
        <v>0.14863167366683888</v>
      </c>
      <c r="O279" s="8">
        <f t="shared" si="44"/>
        <v>6.7280410381539646</v>
      </c>
      <c r="P279" s="3">
        <f t="shared" si="45"/>
        <v>0.14863167366683888</v>
      </c>
      <c r="Q279" s="3">
        <f>IF(ISNUMBER(P279),SUMIF(A:A,A279,P:P),"")</f>
        <v>0.96022887061523898</v>
      </c>
      <c r="R279" s="3">
        <f t="shared" si="46"/>
        <v>0.15478775760158869</v>
      </c>
      <c r="S279" s="9">
        <f t="shared" si="47"/>
        <v>6.4604592475195615</v>
      </c>
    </row>
    <row r="280" spans="1:19" x14ac:dyDescent="0.25">
      <c r="A280" s="1">
        <v>30</v>
      </c>
      <c r="B280" s="11">
        <v>0.79652777777777783</v>
      </c>
      <c r="C280" s="1" t="s">
        <v>169</v>
      </c>
      <c r="D280" s="1">
        <v>5</v>
      </c>
      <c r="E280" s="1">
        <v>3</v>
      </c>
      <c r="F280" s="1" t="s">
        <v>307</v>
      </c>
      <c r="G280" s="2">
        <v>52.459199999999996</v>
      </c>
      <c r="H280" s="7">
        <f>1+COUNTIFS(A:A,A280,O:O,"&lt;"&amp;O280)</f>
        <v>4</v>
      </c>
      <c r="I280" s="2">
        <f>AVERAGEIF(A:A,A280,G:G)</f>
        <v>51.588380952380973</v>
      </c>
      <c r="J280" s="2">
        <f t="shared" si="40"/>
        <v>0.87081904761902251</v>
      </c>
      <c r="K280" s="2">
        <f t="shared" si="41"/>
        <v>90.870819047619023</v>
      </c>
      <c r="L280" s="2">
        <f t="shared" si="42"/>
        <v>233.2822614358771</v>
      </c>
      <c r="M280" s="2">
        <f>SUMIF(A:A,A280,L:L)</f>
        <v>1929.7604694739418</v>
      </c>
      <c r="N280" s="3">
        <f t="shared" si="43"/>
        <v>0.12088664117960221</v>
      </c>
      <c r="O280" s="8">
        <f t="shared" si="44"/>
        <v>8.2722126302962824</v>
      </c>
      <c r="P280" s="3">
        <f t="shared" si="45"/>
        <v>0.12088664117960221</v>
      </c>
      <c r="Q280" s="3">
        <f>IF(ISNUMBER(P280),SUMIF(A:A,A280,P:P),"")</f>
        <v>0.96022887061523898</v>
      </c>
      <c r="R280" s="3">
        <f t="shared" si="46"/>
        <v>0.12589357066732182</v>
      </c>
      <c r="S280" s="9">
        <f t="shared" si="47"/>
        <v>7.9432173914785142</v>
      </c>
    </row>
    <row r="281" spans="1:19" x14ac:dyDescent="0.25">
      <c r="A281" s="1">
        <v>30</v>
      </c>
      <c r="B281" s="11">
        <v>0.79652777777777783</v>
      </c>
      <c r="C281" s="1" t="s">
        <v>169</v>
      </c>
      <c r="D281" s="1">
        <v>5</v>
      </c>
      <c r="E281" s="1">
        <v>4</v>
      </c>
      <c r="F281" s="1" t="s">
        <v>308</v>
      </c>
      <c r="G281" s="2">
        <v>46.3042333333334</v>
      </c>
      <c r="H281" s="7">
        <f>1+COUNTIFS(A:A,A281,O:O,"&lt;"&amp;O281)</f>
        <v>5</v>
      </c>
      <c r="I281" s="2">
        <f>AVERAGEIF(A:A,A281,G:G)</f>
        <v>51.588380952380973</v>
      </c>
      <c r="J281" s="2">
        <f t="shared" si="40"/>
        <v>-5.2841476190475731</v>
      </c>
      <c r="K281" s="2">
        <f t="shared" si="41"/>
        <v>84.715852380952427</v>
      </c>
      <c r="L281" s="2">
        <f t="shared" si="42"/>
        <v>161.24922393484624</v>
      </c>
      <c r="M281" s="2">
        <f>SUMIF(A:A,A281,L:L)</f>
        <v>1929.7604694739418</v>
      </c>
      <c r="N281" s="3">
        <f t="shared" si="43"/>
        <v>8.3559191146040643E-2</v>
      </c>
      <c r="O281" s="8">
        <f t="shared" si="44"/>
        <v>11.9675643850148</v>
      </c>
      <c r="P281" s="3">
        <f t="shared" si="45"/>
        <v>8.3559191146040643E-2</v>
      </c>
      <c r="Q281" s="3">
        <f>IF(ISNUMBER(P281),SUMIF(A:A,A281,P:P),"")</f>
        <v>0.96022887061523898</v>
      </c>
      <c r="R281" s="3">
        <f t="shared" si="46"/>
        <v>8.7020077924237479E-2</v>
      </c>
      <c r="S281" s="9">
        <f t="shared" si="47"/>
        <v>11.491600833437918</v>
      </c>
    </row>
    <row r="282" spans="1:19" x14ac:dyDescent="0.25">
      <c r="A282" s="1">
        <v>30</v>
      </c>
      <c r="B282" s="11">
        <v>0.79652777777777783</v>
      </c>
      <c r="C282" s="1" t="s">
        <v>169</v>
      </c>
      <c r="D282" s="1">
        <v>5</v>
      </c>
      <c r="E282" s="1">
        <v>6</v>
      </c>
      <c r="F282" s="1" t="s">
        <v>310</v>
      </c>
      <c r="G282" s="2">
        <v>40.320900000000002</v>
      </c>
      <c r="H282" s="7">
        <f>1+COUNTIFS(A:A,A282,O:O,"&lt;"&amp;O282)</f>
        <v>6</v>
      </c>
      <c r="I282" s="2">
        <f>AVERAGEIF(A:A,A282,G:G)</f>
        <v>51.588380952380973</v>
      </c>
      <c r="J282" s="2">
        <f t="shared" si="40"/>
        <v>-11.267480952380971</v>
      </c>
      <c r="K282" s="2">
        <f t="shared" si="41"/>
        <v>78.732519047619036</v>
      </c>
      <c r="L282" s="2">
        <f t="shared" si="42"/>
        <v>112.61232217144249</v>
      </c>
      <c r="M282" s="2">
        <f>SUMIF(A:A,A282,L:L)</f>
        <v>1929.7604694739418</v>
      </c>
      <c r="N282" s="3">
        <f t="shared" si="43"/>
        <v>5.8355595916078085E-2</v>
      </c>
      <c r="O282" s="8">
        <f t="shared" si="44"/>
        <v>17.136317165505645</v>
      </c>
      <c r="P282" s="3">
        <f t="shared" si="45"/>
        <v>5.8355595916078085E-2</v>
      </c>
      <c r="Q282" s="3">
        <f>IF(ISNUMBER(P282),SUMIF(A:A,A282,P:P),"")</f>
        <v>0.96022887061523898</v>
      </c>
      <c r="R282" s="3">
        <f t="shared" si="46"/>
        <v>6.0772590474902535E-2</v>
      </c>
      <c r="S282" s="9">
        <f t="shared" si="47"/>
        <v>16.454786478338018</v>
      </c>
    </row>
    <row r="283" spans="1:19" x14ac:dyDescent="0.25">
      <c r="A283" s="1">
        <v>30</v>
      </c>
      <c r="B283" s="11">
        <v>0.79652777777777783</v>
      </c>
      <c r="C283" s="1" t="s">
        <v>169</v>
      </c>
      <c r="D283" s="1">
        <v>5</v>
      </c>
      <c r="E283" s="1">
        <v>5</v>
      </c>
      <c r="F283" s="1" t="s">
        <v>309</v>
      </c>
      <c r="G283" s="2">
        <v>33.930666666666696</v>
      </c>
      <c r="H283" s="7">
        <f>1+COUNTIFS(A:A,A283,O:O,"&lt;"&amp;O283)</f>
        <v>7</v>
      </c>
      <c r="I283" s="2">
        <f>AVERAGEIF(A:A,A283,G:G)</f>
        <v>51.588380952380973</v>
      </c>
      <c r="J283" s="2">
        <f t="shared" si="40"/>
        <v>-17.657714285714277</v>
      </c>
      <c r="K283" s="2">
        <f t="shared" si="41"/>
        <v>72.342285714285723</v>
      </c>
      <c r="L283" s="2">
        <f t="shared" si="42"/>
        <v>76.748753313045356</v>
      </c>
      <c r="M283" s="2">
        <f>SUMIF(A:A,A283,L:L)</f>
        <v>1929.7604694739418</v>
      </c>
      <c r="N283" s="3">
        <f t="shared" si="43"/>
        <v>3.9771129384761045E-2</v>
      </c>
      <c r="O283" s="8">
        <f t="shared" si="44"/>
        <v>25.143867309515386</v>
      </c>
      <c r="P283" s="3" t="str">
        <f t="shared" si="45"/>
        <v/>
      </c>
      <c r="Q283" s="3" t="str">
        <f>IF(ISNUMBER(P283),SUMIF(A:A,A283,P:P),"")</f>
        <v/>
      </c>
      <c r="R283" s="3" t="str">
        <f t="shared" si="46"/>
        <v/>
      </c>
      <c r="S283" s="9" t="str">
        <f t="shared" si="47"/>
        <v/>
      </c>
    </row>
    <row r="284" spans="1:19" x14ac:dyDescent="0.25">
      <c r="A284" s="1">
        <v>31</v>
      </c>
      <c r="B284" s="11">
        <v>0.80208333333333337</v>
      </c>
      <c r="C284" s="1" t="s">
        <v>276</v>
      </c>
      <c r="D284" s="1">
        <v>3</v>
      </c>
      <c r="E284" s="1">
        <v>2</v>
      </c>
      <c r="F284" s="1" t="s">
        <v>313</v>
      </c>
      <c r="G284" s="2">
        <v>76.098333333333301</v>
      </c>
      <c r="H284" s="7">
        <f>1+COUNTIFS(A:A,A284,O:O,"&lt;"&amp;O284)</f>
        <v>1</v>
      </c>
      <c r="I284" s="2">
        <f>AVERAGEIF(A:A,A284,G:G)</f>
        <v>52.215347619047584</v>
      </c>
      <c r="J284" s="2">
        <f t="shared" si="40"/>
        <v>23.882985714285716</v>
      </c>
      <c r="K284" s="2">
        <f t="shared" si="41"/>
        <v>113.88298571428572</v>
      </c>
      <c r="L284" s="2">
        <f t="shared" si="42"/>
        <v>927.95119782909705</v>
      </c>
      <c r="M284" s="2">
        <f>SUMIF(A:A,A284,L:L)</f>
        <v>2006.8542885069205</v>
      </c>
      <c r="N284" s="3">
        <f t="shared" si="43"/>
        <v>0.46239091853523828</v>
      </c>
      <c r="O284" s="8">
        <f t="shared" si="44"/>
        <v>2.1626722323349243</v>
      </c>
      <c r="P284" s="3">
        <f t="shared" si="45"/>
        <v>0.46239091853523828</v>
      </c>
      <c r="Q284" s="3">
        <f>IF(ISNUMBER(P284),SUMIF(A:A,A284,P:P),"")</f>
        <v>0.99999999999999978</v>
      </c>
      <c r="R284" s="3">
        <f t="shared" si="46"/>
        <v>0.46239091853523839</v>
      </c>
      <c r="S284" s="9">
        <f t="shared" si="47"/>
        <v>2.1626722323349239</v>
      </c>
    </row>
    <row r="285" spans="1:19" x14ac:dyDescent="0.25">
      <c r="A285" s="1">
        <v>31</v>
      </c>
      <c r="B285" s="11">
        <v>0.80208333333333337</v>
      </c>
      <c r="C285" s="1" t="s">
        <v>276</v>
      </c>
      <c r="D285" s="1">
        <v>3</v>
      </c>
      <c r="E285" s="1">
        <v>4</v>
      </c>
      <c r="F285" s="1" t="s">
        <v>315</v>
      </c>
      <c r="G285" s="2">
        <v>54.290900000000001</v>
      </c>
      <c r="H285" s="7">
        <f>1+COUNTIFS(A:A,A285,O:O,"&lt;"&amp;O285)</f>
        <v>2</v>
      </c>
      <c r="I285" s="2">
        <f>AVERAGEIF(A:A,A285,G:G)</f>
        <v>52.215347619047584</v>
      </c>
      <c r="J285" s="2">
        <f t="shared" si="40"/>
        <v>2.0755523809524163</v>
      </c>
      <c r="K285" s="2">
        <f t="shared" si="41"/>
        <v>92.075552380952416</v>
      </c>
      <c r="L285" s="2">
        <f t="shared" si="42"/>
        <v>250.76923727868052</v>
      </c>
      <c r="M285" s="2">
        <f>SUMIF(A:A,A285,L:L)</f>
        <v>2006.8542885069205</v>
      </c>
      <c r="N285" s="3">
        <f t="shared" si="43"/>
        <v>0.12495637511642678</v>
      </c>
      <c r="O285" s="8">
        <f t="shared" si="44"/>
        <v>8.0027929672916702</v>
      </c>
      <c r="P285" s="3">
        <f t="shared" si="45"/>
        <v>0.12495637511642678</v>
      </c>
      <c r="Q285" s="3">
        <f>IF(ISNUMBER(P285),SUMIF(A:A,A285,P:P),"")</f>
        <v>0.99999999999999978</v>
      </c>
      <c r="R285" s="3">
        <f t="shared" si="46"/>
        <v>0.12495637511642681</v>
      </c>
      <c r="S285" s="9">
        <f t="shared" si="47"/>
        <v>8.0027929672916684</v>
      </c>
    </row>
    <row r="286" spans="1:19" x14ac:dyDescent="0.25">
      <c r="A286" s="1">
        <v>31</v>
      </c>
      <c r="B286" s="11">
        <v>0.80208333333333337</v>
      </c>
      <c r="C286" s="1" t="s">
        <v>276</v>
      </c>
      <c r="D286" s="1">
        <v>3</v>
      </c>
      <c r="E286" s="1">
        <v>1</v>
      </c>
      <c r="F286" s="1" t="s">
        <v>312</v>
      </c>
      <c r="G286" s="2">
        <v>51.593666666666607</v>
      </c>
      <c r="H286" s="7">
        <f>1+COUNTIFS(A:A,A286,O:O,"&lt;"&amp;O286)</f>
        <v>3</v>
      </c>
      <c r="I286" s="2">
        <f>AVERAGEIF(A:A,A286,G:G)</f>
        <v>52.215347619047584</v>
      </c>
      <c r="J286" s="2">
        <f t="shared" si="40"/>
        <v>-0.6216809523809772</v>
      </c>
      <c r="K286" s="2">
        <f t="shared" si="41"/>
        <v>89.378319047619016</v>
      </c>
      <c r="L286" s="2">
        <f t="shared" si="42"/>
        <v>213.29989705714377</v>
      </c>
      <c r="M286" s="2">
        <f>SUMIF(A:A,A286,L:L)</f>
        <v>2006.8542885069205</v>
      </c>
      <c r="N286" s="3">
        <f t="shared" si="43"/>
        <v>0.106285692129565</v>
      </c>
      <c r="O286" s="8">
        <f t="shared" si="44"/>
        <v>9.4086041118401358</v>
      </c>
      <c r="P286" s="3">
        <f t="shared" si="45"/>
        <v>0.106285692129565</v>
      </c>
      <c r="Q286" s="3">
        <f>IF(ISNUMBER(P286),SUMIF(A:A,A286,P:P),"")</f>
        <v>0.99999999999999978</v>
      </c>
      <c r="R286" s="3">
        <f t="shared" si="46"/>
        <v>0.10628569212956503</v>
      </c>
      <c r="S286" s="9">
        <f t="shared" si="47"/>
        <v>9.408604111840134</v>
      </c>
    </row>
    <row r="287" spans="1:19" x14ac:dyDescent="0.25">
      <c r="A287" s="1">
        <v>31</v>
      </c>
      <c r="B287" s="11">
        <v>0.80208333333333337</v>
      </c>
      <c r="C287" s="1" t="s">
        <v>276</v>
      </c>
      <c r="D287" s="1">
        <v>3</v>
      </c>
      <c r="E287" s="1">
        <v>3</v>
      </c>
      <c r="F287" s="1" t="s">
        <v>314</v>
      </c>
      <c r="G287" s="2">
        <v>50.256366666666693</v>
      </c>
      <c r="H287" s="7">
        <f>1+COUNTIFS(A:A,A287,O:O,"&lt;"&amp;O287)</f>
        <v>4</v>
      </c>
      <c r="I287" s="2">
        <f>AVERAGEIF(A:A,A287,G:G)</f>
        <v>52.215347619047584</v>
      </c>
      <c r="J287" s="2">
        <f t="shared" si="40"/>
        <v>-1.958980952380891</v>
      </c>
      <c r="K287" s="2">
        <f t="shared" si="41"/>
        <v>88.041019047619102</v>
      </c>
      <c r="L287" s="2">
        <f t="shared" si="42"/>
        <v>196.8537648842601</v>
      </c>
      <c r="M287" s="2">
        <f>SUMIF(A:A,A287,L:L)</f>
        <v>2006.8542885069205</v>
      </c>
      <c r="N287" s="3">
        <f t="shared" si="43"/>
        <v>9.809071142415493E-2</v>
      </c>
      <c r="O287" s="8">
        <f t="shared" si="44"/>
        <v>10.19464519607663</v>
      </c>
      <c r="P287" s="3">
        <f t="shared" si="45"/>
        <v>9.809071142415493E-2</v>
      </c>
      <c r="Q287" s="3">
        <f>IF(ISNUMBER(P287),SUMIF(A:A,A287,P:P),"")</f>
        <v>0.99999999999999978</v>
      </c>
      <c r="R287" s="3">
        <f t="shared" si="46"/>
        <v>9.8090711424154958E-2</v>
      </c>
      <c r="S287" s="9">
        <f t="shared" si="47"/>
        <v>10.194645196076626</v>
      </c>
    </row>
    <row r="288" spans="1:19" x14ac:dyDescent="0.25">
      <c r="A288" s="1">
        <v>31</v>
      </c>
      <c r="B288" s="11">
        <v>0.80208333333333337</v>
      </c>
      <c r="C288" s="1" t="s">
        <v>276</v>
      </c>
      <c r="D288" s="1">
        <v>3</v>
      </c>
      <c r="E288" s="1">
        <v>7</v>
      </c>
      <c r="F288" s="1" t="s">
        <v>318</v>
      </c>
      <c r="G288" s="2">
        <v>46.013999999999896</v>
      </c>
      <c r="H288" s="7">
        <f>1+COUNTIFS(A:A,A288,O:O,"&lt;"&amp;O288)</f>
        <v>5</v>
      </c>
      <c r="I288" s="2">
        <f>AVERAGEIF(A:A,A288,G:G)</f>
        <v>52.215347619047584</v>
      </c>
      <c r="J288" s="2">
        <f t="shared" si="40"/>
        <v>-6.2013476190476879</v>
      </c>
      <c r="K288" s="2">
        <f t="shared" si="41"/>
        <v>83.798652380952319</v>
      </c>
      <c r="L288" s="2">
        <f t="shared" si="42"/>
        <v>152.61511181163874</v>
      </c>
      <c r="M288" s="2">
        <f>SUMIF(A:A,A288,L:L)</f>
        <v>2006.8542885069205</v>
      </c>
      <c r="N288" s="3">
        <f t="shared" si="43"/>
        <v>7.6046932099481351E-2</v>
      </c>
      <c r="O288" s="8">
        <f t="shared" si="44"/>
        <v>13.149774387898287</v>
      </c>
      <c r="P288" s="3">
        <f t="shared" si="45"/>
        <v>7.6046932099481351E-2</v>
      </c>
      <c r="Q288" s="3">
        <f>IF(ISNUMBER(P288),SUMIF(A:A,A288,P:P),"")</f>
        <v>0.99999999999999978</v>
      </c>
      <c r="R288" s="3">
        <f t="shared" si="46"/>
        <v>7.6046932099481365E-2</v>
      </c>
      <c r="S288" s="9">
        <f t="shared" si="47"/>
        <v>13.149774387898285</v>
      </c>
    </row>
    <row r="289" spans="1:19" x14ac:dyDescent="0.25">
      <c r="A289" s="1">
        <v>31</v>
      </c>
      <c r="B289" s="11">
        <v>0.80208333333333337</v>
      </c>
      <c r="C289" s="1" t="s">
        <v>276</v>
      </c>
      <c r="D289" s="1">
        <v>3</v>
      </c>
      <c r="E289" s="1">
        <v>5</v>
      </c>
      <c r="F289" s="1" t="s">
        <v>316</v>
      </c>
      <c r="G289" s="2">
        <v>44.9726</v>
      </c>
      <c r="H289" s="7">
        <f>1+COUNTIFS(A:A,A289,O:O,"&lt;"&amp;O289)</f>
        <v>6</v>
      </c>
      <c r="I289" s="2">
        <f>AVERAGEIF(A:A,A289,G:G)</f>
        <v>52.215347619047584</v>
      </c>
      <c r="J289" s="2">
        <f t="shared" si="40"/>
        <v>-7.2427476190475844</v>
      </c>
      <c r="K289" s="2">
        <f t="shared" si="41"/>
        <v>82.757252380952423</v>
      </c>
      <c r="L289" s="2">
        <f t="shared" si="42"/>
        <v>143.37092353501862</v>
      </c>
      <c r="M289" s="2">
        <f>SUMIF(A:A,A289,L:L)</f>
        <v>2006.8542885069205</v>
      </c>
      <c r="N289" s="3">
        <f t="shared" si="43"/>
        <v>7.1440624441989328E-2</v>
      </c>
      <c r="O289" s="8">
        <f t="shared" si="44"/>
        <v>13.9976380079378</v>
      </c>
      <c r="P289" s="3">
        <f t="shared" si="45"/>
        <v>7.1440624441989328E-2</v>
      </c>
      <c r="Q289" s="3">
        <f>IF(ISNUMBER(P289),SUMIF(A:A,A289,P:P),"")</f>
        <v>0.99999999999999978</v>
      </c>
      <c r="R289" s="3">
        <f t="shared" si="46"/>
        <v>7.1440624441989342E-2</v>
      </c>
      <c r="S289" s="9">
        <f t="shared" si="47"/>
        <v>13.997638007937796</v>
      </c>
    </row>
    <row r="290" spans="1:19" x14ac:dyDescent="0.25">
      <c r="A290" s="1">
        <v>31</v>
      </c>
      <c r="B290" s="11">
        <v>0.80208333333333337</v>
      </c>
      <c r="C290" s="1" t="s">
        <v>276</v>
      </c>
      <c r="D290" s="1">
        <v>3</v>
      </c>
      <c r="E290" s="1">
        <v>6</v>
      </c>
      <c r="F290" s="1" t="s">
        <v>317</v>
      </c>
      <c r="G290" s="2">
        <v>42.281566666666599</v>
      </c>
      <c r="H290" s="7">
        <f>1+COUNTIFS(A:A,A290,O:O,"&lt;"&amp;O290)</f>
        <v>7</v>
      </c>
      <c r="I290" s="2">
        <f>AVERAGEIF(A:A,A290,G:G)</f>
        <v>52.215347619047584</v>
      </c>
      <c r="J290" s="2">
        <f t="shared" si="40"/>
        <v>-9.9337809523809852</v>
      </c>
      <c r="K290" s="2">
        <f t="shared" si="41"/>
        <v>80.066219047619015</v>
      </c>
      <c r="L290" s="2">
        <f t="shared" si="42"/>
        <v>121.99415611108157</v>
      </c>
      <c r="M290" s="2">
        <f>SUMIF(A:A,A290,L:L)</f>
        <v>2006.8542885069205</v>
      </c>
      <c r="N290" s="3">
        <f t="shared" si="43"/>
        <v>6.0788746253144267E-2</v>
      </c>
      <c r="O290" s="8">
        <f t="shared" si="44"/>
        <v>16.450413302417395</v>
      </c>
      <c r="P290" s="3">
        <f t="shared" si="45"/>
        <v>6.0788746253144267E-2</v>
      </c>
      <c r="Q290" s="3">
        <f>IF(ISNUMBER(P290),SUMIF(A:A,A290,P:P),"")</f>
        <v>0.99999999999999978</v>
      </c>
      <c r="R290" s="3">
        <f t="shared" si="46"/>
        <v>6.0788746253144281E-2</v>
      </c>
      <c r="S290" s="9">
        <f t="shared" si="47"/>
        <v>16.450413302417392</v>
      </c>
    </row>
    <row r="291" spans="1:19" x14ac:dyDescent="0.25">
      <c r="A291" s="1">
        <v>32</v>
      </c>
      <c r="B291" s="11">
        <v>0.80902777777777779</v>
      </c>
      <c r="C291" s="1" t="s">
        <v>198</v>
      </c>
      <c r="D291" s="1">
        <v>7</v>
      </c>
      <c r="E291" s="1">
        <v>4</v>
      </c>
      <c r="F291" s="1" t="s">
        <v>322</v>
      </c>
      <c r="G291" s="2">
        <v>76.185966666666602</v>
      </c>
      <c r="H291" s="7">
        <f>1+COUNTIFS(A:A,A291,O:O,"&lt;"&amp;O291)</f>
        <v>1</v>
      </c>
      <c r="I291" s="2">
        <f>AVERAGEIF(A:A,A291,G:G)</f>
        <v>52.23331212121213</v>
      </c>
      <c r="J291" s="2">
        <f t="shared" si="40"/>
        <v>23.952654545454472</v>
      </c>
      <c r="K291" s="2">
        <f t="shared" si="41"/>
        <v>113.95265454545446</v>
      </c>
      <c r="L291" s="2">
        <f t="shared" si="42"/>
        <v>931.83827292846433</v>
      </c>
      <c r="M291" s="2">
        <f>SUMIF(A:A,A291,L:L)</f>
        <v>3453.2748124435007</v>
      </c>
      <c r="N291" s="3">
        <f t="shared" si="43"/>
        <v>0.26984191051655848</v>
      </c>
      <c r="O291" s="8">
        <f t="shared" si="44"/>
        <v>3.7058735542069785</v>
      </c>
      <c r="P291" s="3">
        <f t="shared" si="45"/>
        <v>0.26984191051655848</v>
      </c>
      <c r="Q291" s="3">
        <f>IF(ISNUMBER(P291),SUMIF(A:A,A291,P:P),"")</f>
        <v>0.83578790309379802</v>
      </c>
      <c r="R291" s="3">
        <f t="shared" si="46"/>
        <v>0.3228593157638403</v>
      </c>
      <c r="S291" s="9">
        <f t="shared" si="47"/>
        <v>3.0973242870014106</v>
      </c>
    </row>
    <row r="292" spans="1:19" x14ac:dyDescent="0.25">
      <c r="A292" s="1">
        <v>32</v>
      </c>
      <c r="B292" s="11">
        <v>0.80902777777777779</v>
      </c>
      <c r="C292" s="1" t="s">
        <v>198</v>
      </c>
      <c r="D292" s="1">
        <v>7</v>
      </c>
      <c r="E292" s="1">
        <v>2</v>
      </c>
      <c r="F292" s="1" t="s">
        <v>320</v>
      </c>
      <c r="G292" s="2">
        <v>75.919600000000003</v>
      </c>
      <c r="H292" s="7">
        <f>1+COUNTIFS(A:A,A292,O:O,"&lt;"&amp;O292)</f>
        <v>2</v>
      </c>
      <c r="I292" s="2">
        <f>AVERAGEIF(A:A,A292,G:G)</f>
        <v>52.23331212121213</v>
      </c>
      <c r="J292" s="2">
        <f t="shared" si="40"/>
        <v>23.686287878787873</v>
      </c>
      <c r="K292" s="2">
        <f t="shared" si="41"/>
        <v>113.68628787878788</v>
      </c>
      <c r="L292" s="2">
        <f t="shared" si="42"/>
        <v>917.06400926564299</v>
      </c>
      <c r="M292" s="2">
        <f>SUMIF(A:A,A292,L:L)</f>
        <v>3453.2748124435007</v>
      </c>
      <c r="N292" s="3">
        <f t="shared" si="43"/>
        <v>0.26556357633661315</v>
      </c>
      <c r="O292" s="8">
        <f t="shared" si="44"/>
        <v>3.7655766419279479</v>
      </c>
      <c r="P292" s="3">
        <f t="shared" si="45"/>
        <v>0.26556357633661315</v>
      </c>
      <c r="Q292" s="3">
        <f>IF(ISNUMBER(P292),SUMIF(A:A,A292,P:P),"")</f>
        <v>0.83578790309379802</v>
      </c>
      <c r="R292" s="3">
        <f t="shared" si="46"/>
        <v>0.31774039245314339</v>
      </c>
      <c r="S292" s="9">
        <f t="shared" si="47"/>
        <v>3.1472234054959451</v>
      </c>
    </row>
    <row r="293" spans="1:19" x14ac:dyDescent="0.25">
      <c r="A293" s="1">
        <v>32</v>
      </c>
      <c r="B293" s="11">
        <v>0.80902777777777779</v>
      </c>
      <c r="C293" s="1" t="s">
        <v>198</v>
      </c>
      <c r="D293" s="1">
        <v>7</v>
      </c>
      <c r="E293" s="1">
        <v>8</v>
      </c>
      <c r="F293" s="1" t="s">
        <v>325</v>
      </c>
      <c r="G293" s="2">
        <v>56.038600000000002</v>
      </c>
      <c r="H293" s="7">
        <f>1+COUNTIFS(A:A,A293,O:O,"&lt;"&amp;O293)</f>
        <v>3</v>
      </c>
      <c r="I293" s="2">
        <f>AVERAGEIF(A:A,A293,G:G)</f>
        <v>52.23331212121213</v>
      </c>
      <c r="J293" s="2">
        <f t="shared" si="40"/>
        <v>3.8052878787878726</v>
      </c>
      <c r="K293" s="2">
        <f t="shared" si="41"/>
        <v>93.80528787878788</v>
      </c>
      <c r="L293" s="2">
        <f t="shared" si="42"/>
        <v>278.19359959241882</v>
      </c>
      <c r="M293" s="2">
        <f>SUMIF(A:A,A293,L:L)</f>
        <v>3453.2748124435007</v>
      </c>
      <c r="N293" s="3">
        <f t="shared" si="43"/>
        <v>8.0559357335239695E-2</v>
      </c>
      <c r="O293" s="8">
        <f t="shared" si="44"/>
        <v>12.413207268258114</v>
      </c>
      <c r="P293" s="3">
        <f t="shared" si="45"/>
        <v>8.0559357335239695E-2</v>
      </c>
      <c r="Q293" s="3">
        <f>IF(ISNUMBER(P293),SUMIF(A:A,A293,P:P),"")</f>
        <v>0.83578790309379802</v>
      </c>
      <c r="R293" s="3">
        <f t="shared" si="46"/>
        <v>9.6387321516663252E-2</v>
      </c>
      <c r="S293" s="9">
        <f t="shared" si="47"/>
        <v>10.374808473406141</v>
      </c>
    </row>
    <row r="294" spans="1:19" x14ac:dyDescent="0.25">
      <c r="A294" s="1">
        <v>32</v>
      </c>
      <c r="B294" s="11">
        <v>0.80902777777777779</v>
      </c>
      <c r="C294" s="1" t="s">
        <v>198</v>
      </c>
      <c r="D294" s="1">
        <v>7</v>
      </c>
      <c r="E294" s="1">
        <v>1</v>
      </c>
      <c r="F294" s="1" t="s">
        <v>319</v>
      </c>
      <c r="G294" s="2">
        <v>55.305966666666592</v>
      </c>
      <c r="H294" s="7">
        <f>1+COUNTIFS(A:A,A294,O:O,"&lt;"&amp;O294)</f>
        <v>4</v>
      </c>
      <c r="I294" s="2">
        <f>AVERAGEIF(A:A,A294,G:G)</f>
        <v>52.23331212121213</v>
      </c>
      <c r="J294" s="2">
        <f t="shared" si="40"/>
        <v>3.072654545454462</v>
      </c>
      <c r="K294" s="2">
        <f t="shared" si="41"/>
        <v>93.072654545454469</v>
      </c>
      <c r="L294" s="2">
        <f t="shared" si="42"/>
        <v>266.22964748401898</v>
      </c>
      <c r="M294" s="2">
        <f>SUMIF(A:A,A294,L:L)</f>
        <v>3453.2748124435007</v>
      </c>
      <c r="N294" s="3">
        <f t="shared" si="43"/>
        <v>7.7094833728462431E-2</v>
      </c>
      <c r="O294" s="8">
        <f t="shared" si="44"/>
        <v>12.971037767875913</v>
      </c>
      <c r="P294" s="3">
        <f t="shared" si="45"/>
        <v>7.7094833728462431E-2</v>
      </c>
      <c r="Q294" s="3">
        <f>IF(ISNUMBER(P294),SUMIF(A:A,A294,P:P),"")</f>
        <v>0.83578790309379802</v>
      </c>
      <c r="R294" s="3">
        <f t="shared" si="46"/>
        <v>9.2242102862561182E-2</v>
      </c>
      <c r="S294" s="9">
        <f t="shared" si="47"/>
        <v>10.841036456963467</v>
      </c>
    </row>
    <row r="295" spans="1:19" x14ac:dyDescent="0.25">
      <c r="A295" s="1">
        <v>32</v>
      </c>
      <c r="B295" s="11">
        <v>0.80902777777777779</v>
      </c>
      <c r="C295" s="1" t="s">
        <v>198</v>
      </c>
      <c r="D295" s="1">
        <v>7</v>
      </c>
      <c r="E295" s="1">
        <v>9</v>
      </c>
      <c r="F295" s="1" t="s">
        <v>326</v>
      </c>
      <c r="G295" s="2">
        <v>54.7687666666667</v>
      </c>
      <c r="H295" s="7">
        <f>1+COUNTIFS(A:A,A295,O:O,"&lt;"&amp;O295)</f>
        <v>5</v>
      </c>
      <c r="I295" s="2">
        <f>AVERAGEIF(A:A,A295,G:G)</f>
        <v>52.23331212121213</v>
      </c>
      <c r="J295" s="2">
        <f t="shared" si="40"/>
        <v>2.5354545454545701</v>
      </c>
      <c r="K295" s="2">
        <f t="shared" si="41"/>
        <v>92.53545454545457</v>
      </c>
      <c r="L295" s="2">
        <f t="shared" si="42"/>
        <v>257.78535279299467</v>
      </c>
      <c r="M295" s="2">
        <f>SUMIF(A:A,A295,L:L)</f>
        <v>3453.2748124435007</v>
      </c>
      <c r="N295" s="3">
        <f t="shared" si="43"/>
        <v>7.4649533209489485E-2</v>
      </c>
      <c r="O295" s="8">
        <f t="shared" si="44"/>
        <v>13.395931052826457</v>
      </c>
      <c r="P295" s="3">
        <f t="shared" si="45"/>
        <v>7.4649533209489485E-2</v>
      </c>
      <c r="Q295" s="3">
        <f>IF(ISNUMBER(P295),SUMIF(A:A,A295,P:P),"")</f>
        <v>0.83578790309379802</v>
      </c>
      <c r="R295" s="3">
        <f t="shared" si="46"/>
        <v>8.9316359967837183E-2</v>
      </c>
      <c r="S295" s="9">
        <f t="shared" si="47"/>
        <v>11.196157124630918</v>
      </c>
    </row>
    <row r="296" spans="1:19" x14ac:dyDescent="0.25">
      <c r="A296" s="1">
        <v>32</v>
      </c>
      <c r="B296" s="11">
        <v>0.80902777777777779</v>
      </c>
      <c r="C296" s="1" t="s">
        <v>198</v>
      </c>
      <c r="D296" s="1">
        <v>7</v>
      </c>
      <c r="E296" s="1">
        <v>10</v>
      </c>
      <c r="F296" s="1" t="s">
        <v>327</v>
      </c>
      <c r="G296" s="2">
        <v>53.2331</v>
      </c>
      <c r="H296" s="7">
        <f>1+COUNTIFS(A:A,A296,O:O,"&lt;"&amp;O296)</f>
        <v>6</v>
      </c>
      <c r="I296" s="2">
        <f>AVERAGEIF(A:A,A296,G:G)</f>
        <v>52.23331212121213</v>
      </c>
      <c r="J296" s="2">
        <f t="shared" si="40"/>
        <v>0.99978787878787045</v>
      </c>
      <c r="K296" s="2">
        <f t="shared" si="41"/>
        <v>90.99978787878787</v>
      </c>
      <c r="L296" s="2">
        <f t="shared" si="42"/>
        <v>235.09443223524184</v>
      </c>
      <c r="M296" s="2">
        <f>SUMIF(A:A,A296,L:L)</f>
        <v>3453.2748124435007</v>
      </c>
      <c r="N296" s="3">
        <f t="shared" si="43"/>
        <v>6.8078691967434671E-2</v>
      </c>
      <c r="O296" s="8">
        <f t="shared" si="44"/>
        <v>14.68888386513578</v>
      </c>
      <c r="P296" s="3">
        <f t="shared" si="45"/>
        <v>6.8078691967434671E-2</v>
      </c>
      <c r="Q296" s="3">
        <f>IF(ISNUMBER(P296),SUMIF(A:A,A296,P:P),"")</f>
        <v>0.83578790309379802</v>
      </c>
      <c r="R296" s="3">
        <f t="shared" si="46"/>
        <v>8.1454507435954601E-2</v>
      </c>
      <c r="S296" s="9">
        <f t="shared" si="47"/>
        <v>12.276791444430156</v>
      </c>
    </row>
    <row r="297" spans="1:19" x14ac:dyDescent="0.25">
      <c r="A297" s="1">
        <v>32</v>
      </c>
      <c r="B297" s="11">
        <v>0.80902777777777779</v>
      </c>
      <c r="C297" s="1" t="s">
        <v>198</v>
      </c>
      <c r="D297" s="1">
        <v>7</v>
      </c>
      <c r="E297" s="1">
        <v>6</v>
      </c>
      <c r="F297" s="1" t="s">
        <v>324</v>
      </c>
      <c r="G297" s="2">
        <v>45.586233333333297</v>
      </c>
      <c r="H297" s="7">
        <f>1+COUNTIFS(A:A,A297,O:O,"&lt;"&amp;O297)</f>
        <v>7</v>
      </c>
      <c r="I297" s="2">
        <f>AVERAGEIF(A:A,A297,G:G)</f>
        <v>52.23331212121213</v>
      </c>
      <c r="J297" s="2">
        <f t="shared" si="40"/>
        <v>-6.6470787878788329</v>
      </c>
      <c r="K297" s="2">
        <f t="shared" si="41"/>
        <v>83.352921212121174</v>
      </c>
      <c r="L297" s="2">
        <f t="shared" si="42"/>
        <v>148.5876875800285</v>
      </c>
      <c r="M297" s="2">
        <f>SUMIF(A:A,A297,L:L)</f>
        <v>3453.2748124435007</v>
      </c>
      <c r="N297" s="3">
        <f t="shared" si="43"/>
        <v>4.3028051820436911E-2</v>
      </c>
      <c r="O297" s="8">
        <f t="shared" si="44"/>
        <v>23.24065249742571</v>
      </c>
      <c r="P297" s="3" t="str">
        <f t="shared" si="45"/>
        <v/>
      </c>
      <c r="Q297" s="3" t="str">
        <f>IF(ISNUMBER(P297),SUMIF(A:A,A297,P:P),"")</f>
        <v/>
      </c>
      <c r="R297" s="3" t="str">
        <f t="shared" si="46"/>
        <v/>
      </c>
      <c r="S297" s="9" t="str">
        <f t="shared" si="47"/>
        <v/>
      </c>
    </row>
    <row r="298" spans="1:19" x14ac:dyDescent="0.25">
      <c r="A298" s="1">
        <v>32</v>
      </c>
      <c r="B298" s="11">
        <v>0.80902777777777779</v>
      </c>
      <c r="C298" s="1" t="s">
        <v>198</v>
      </c>
      <c r="D298" s="1">
        <v>7</v>
      </c>
      <c r="E298" s="1">
        <v>3</v>
      </c>
      <c r="F298" s="1" t="s">
        <v>321</v>
      </c>
      <c r="G298" s="2">
        <v>44.940366666666698</v>
      </c>
      <c r="H298" s="7">
        <f>1+COUNTIFS(A:A,A298,O:O,"&lt;"&amp;O298)</f>
        <v>8</v>
      </c>
      <c r="I298" s="2">
        <f>AVERAGEIF(A:A,A298,G:G)</f>
        <v>52.23331212121213</v>
      </c>
      <c r="J298" s="2">
        <f t="shared" si="40"/>
        <v>-7.292945454545432</v>
      </c>
      <c r="K298" s="2">
        <f t="shared" si="41"/>
        <v>82.707054545454568</v>
      </c>
      <c r="L298" s="2">
        <f t="shared" si="42"/>
        <v>142.93975856531586</v>
      </c>
      <c r="M298" s="2">
        <f>SUMIF(A:A,A298,L:L)</f>
        <v>3453.2748124435007</v>
      </c>
      <c r="N298" s="3">
        <f t="shared" si="43"/>
        <v>4.1392523424503593E-2</v>
      </c>
      <c r="O298" s="8">
        <f t="shared" si="44"/>
        <v>24.158952324419509</v>
      </c>
      <c r="P298" s="3" t="str">
        <f t="shared" si="45"/>
        <v/>
      </c>
      <c r="Q298" s="3" t="str">
        <f>IF(ISNUMBER(P298),SUMIF(A:A,A298,P:P),"")</f>
        <v/>
      </c>
      <c r="R298" s="3" t="str">
        <f t="shared" si="46"/>
        <v/>
      </c>
      <c r="S298" s="9" t="str">
        <f t="shared" si="47"/>
        <v/>
      </c>
    </row>
    <row r="299" spans="1:19" x14ac:dyDescent="0.25">
      <c r="A299" s="1">
        <v>32</v>
      </c>
      <c r="B299" s="11">
        <v>0.80902777777777779</v>
      </c>
      <c r="C299" s="1" t="s">
        <v>198</v>
      </c>
      <c r="D299" s="1">
        <v>7</v>
      </c>
      <c r="E299" s="1">
        <v>11</v>
      </c>
      <c r="F299" s="1" t="s">
        <v>328</v>
      </c>
      <c r="G299" s="2">
        <v>38.722366666666701</v>
      </c>
      <c r="H299" s="7">
        <f>1+COUNTIFS(A:A,A299,O:O,"&lt;"&amp;O299)</f>
        <v>9</v>
      </c>
      <c r="I299" s="2">
        <f>AVERAGEIF(A:A,A299,G:G)</f>
        <v>52.23331212121213</v>
      </c>
      <c r="J299" s="2">
        <f t="shared" si="40"/>
        <v>-13.510945454545428</v>
      </c>
      <c r="K299" s="2">
        <f t="shared" si="41"/>
        <v>76.489054545454565</v>
      </c>
      <c r="L299" s="2">
        <f t="shared" si="42"/>
        <v>98.429767418664937</v>
      </c>
      <c r="M299" s="2">
        <f>SUMIF(A:A,A299,L:L)</f>
        <v>3453.2748124435007</v>
      </c>
      <c r="N299" s="3">
        <f t="shared" si="43"/>
        <v>2.8503311426007559E-2</v>
      </c>
      <c r="O299" s="8">
        <f t="shared" si="44"/>
        <v>35.083642916224818</v>
      </c>
      <c r="P299" s="3" t="str">
        <f t="shared" si="45"/>
        <v/>
      </c>
      <c r="Q299" s="3" t="str">
        <f>IF(ISNUMBER(P299),SUMIF(A:A,A299,P:P),"")</f>
        <v/>
      </c>
      <c r="R299" s="3" t="str">
        <f t="shared" si="46"/>
        <v/>
      </c>
      <c r="S299" s="9" t="str">
        <f t="shared" si="47"/>
        <v/>
      </c>
    </row>
    <row r="300" spans="1:19" x14ac:dyDescent="0.25">
      <c r="A300" s="1">
        <v>32</v>
      </c>
      <c r="B300" s="11">
        <v>0.80902777777777779</v>
      </c>
      <c r="C300" s="1" t="s">
        <v>198</v>
      </c>
      <c r="D300" s="1">
        <v>7</v>
      </c>
      <c r="E300" s="1">
        <v>5</v>
      </c>
      <c r="F300" s="1" t="s">
        <v>323</v>
      </c>
      <c r="G300" s="2">
        <v>37.896633333333405</v>
      </c>
      <c r="H300" s="7">
        <f>1+COUNTIFS(A:A,A300,O:O,"&lt;"&amp;O300)</f>
        <v>10</v>
      </c>
      <c r="I300" s="2">
        <f>AVERAGEIF(A:A,A300,G:G)</f>
        <v>52.23331212121213</v>
      </c>
      <c r="J300" s="2">
        <f t="shared" si="40"/>
        <v>-14.336678787878725</v>
      </c>
      <c r="K300" s="2">
        <f t="shared" si="41"/>
        <v>75.663321212121275</v>
      </c>
      <c r="L300" s="2">
        <f t="shared" si="42"/>
        <v>93.671995708028973</v>
      </c>
      <c r="M300" s="2">
        <f>SUMIF(A:A,A300,L:L)</f>
        <v>3453.2748124435007</v>
      </c>
      <c r="N300" s="3">
        <f t="shared" si="43"/>
        <v>2.7125554957425371E-2</v>
      </c>
      <c r="O300" s="8">
        <f t="shared" si="44"/>
        <v>36.865605204005576</v>
      </c>
      <c r="P300" s="3" t="str">
        <f t="shared" si="45"/>
        <v/>
      </c>
      <c r="Q300" s="3" t="str">
        <f>IF(ISNUMBER(P300),SUMIF(A:A,A300,P:P),"")</f>
        <v/>
      </c>
      <c r="R300" s="3" t="str">
        <f t="shared" si="46"/>
        <v/>
      </c>
      <c r="S300" s="9" t="str">
        <f t="shared" si="47"/>
        <v/>
      </c>
    </row>
    <row r="301" spans="1:19" x14ac:dyDescent="0.25">
      <c r="A301" s="1">
        <v>32</v>
      </c>
      <c r="B301" s="11">
        <v>0.80902777777777779</v>
      </c>
      <c r="C301" s="1" t="s">
        <v>198</v>
      </c>
      <c r="D301" s="1">
        <v>7</v>
      </c>
      <c r="E301" s="1">
        <v>12</v>
      </c>
      <c r="F301" s="1" t="s">
        <v>329</v>
      </c>
      <c r="G301" s="2">
        <v>35.968833333333301</v>
      </c>
      <c r="H301" s="7">
        <f>1+COUNTIFS(A:A,A301,O:O,"&lt;"&amp;O301)</f>
        <v>11</v>
      </c>
      <c r="I301" s="2">
        <f>AVERAGEIF(A:A,A301,G:G)</f>
        <v>52.23331212121213</v>
      </c>
      <c r="J301" s="2">
        <f t="shared" si="40"/>
        <v>-16.264478787878829</v>
      </c>
      <c r="K301" s="2">
        <f t="shared" si="41"/>
        <v>73.735521212121171</v>
      </c>
      <c r="L301" s="2">
        <f t="shared" si="42"/>
        <v>83.440288872679844</v>
      </c>
      <c r="M301" s="2">
        <f>SUMIF(A:A,A301,L:L)</f>
        <v>3453.2748124435007</v>
      </c>
      <c r="N301" s="3">
        <f t="shared" si="43"/>
        <v>2.4162655277828404E-2</v>
      </c>
      <c r="O301" s="8">
        <f t="shared" si="44"/>
        <v>41.386179974913503</v>
      </c>
      <c r="P301" s="3" t="str">
        <f t="shared" si="45"/>
        <v/>
      </c>
      <c r="Q301" s="3" t="str">
        <f>IF(ISNUMBER(P301),SUMIF(A:A,A301,P:P),"")</f>
        <v/>
      </c>
      <c r="R301" s="3" t="str">
        <f t="shared" si="46"/>
        <v/>
      </c>
      <c r="S301" s="9" t="str">
        <f t="shared" si="47"/>
        <v/>
      </c>
    </row>
    <row r="302" spans="1:19" x14ac:dyDescent="0.25">
      <c r="A302" s="1">
        <v>33</v>
      </c>
      <c r="B302" s="11">
        <v>0.8125</v>
      </c>
      <c r="C302" s="1" t="s">
        <v>297</v>
      </c>
      <c r="D302" s="1">
        <v>3</v>
      </c>
      <c r="E302" s="1">
        <v>3</v>
      </c>
      <c r="F302" s="1" t="s">
        <v>332</v>
      </c>
      <c r="G302" s="2">
        <v>74.462499999999991</v>
      </c>
      <c r="H302" s="7">
        <f>1+COUNTIFS(A:A,A302,O:O,"&lt;"&amp;O302)</f>
        <v>1</v>
      </c>
      <c r="I302" s="2">
        <f>AVERAGEIF(A:A,A302,G:G)</f>
        <v>50.517033333333337</v>
      </c>
      <c r="J302" s="2">
        <f t="shared" si="40"/>
        <v>23.945466666666654</v>
      </c>
      <c r="K302" s="2">
        <f t="shared" si="41"/>
        <v>113.94546666666665</v>
      </c>
      <c r="L302" s="2">
        <f t="shared" si="42"/>
        <v>931.43648314184088</v>
      </c>
      <c r="M302" s="2">
        <f>SUMIF(A:A,A302,L:L)</f>
        <v>2306.3183054933006</v>
      </c>
      <c r="N302" s="3">
        <f t="shared" si="43"/>
        <v>0.40386293640530901</v>
      </c>
      <c r="O302" s="8">
        <f t="shared" si="44"/>
        <v>2.4760875778816689</v>
      </c>
      <c r="P302" s="3">
        <f t="shared" si="45"/>
        <v>0.40386293640530901</v>
      </c>
      <c r="Q302" s="3">
        <f>IF(ISNUMBER(P302),SUMIF(A:A,A302,P:P),"")</f>
        <v>0.98094271288645518</v>
      </c>
      <c r="R302" s="3">
        <f t="shared" si="46"/>
        <v>0.41170899289004298</v>
      </c>
      <c r="S302" s="9">
        <f t="shared" si="47"/>
        <v>2.4289000659916957</v>
      </c>
    </row>
    <row r="303" spans="1:19" x14ac:dyDescent="0.25">
      <c r="A303" s="1">
        <v>33</v>
      </c>
      <c r="B303" s="11">
        <v>0.8125</v>
      </c>
      <c r="C303" s="1" t="s">
        <v>297</v>
      </c>
      <c r="D303" s="1">
        <v>3</v>
      </c>
      <c r="E303" s="1">
        <v>2</v>
      </c>
      <c r="F303" s="1" t="s">
        <v>331</v>
      </c>
      <c r="G303" s="2">
        <v>64.276799999999994</v>
      </c>
      <c r="H303" s="7">
        <f>1+COUNTIFS(A:A,A303,O:O,"&lt;"&amp;O303)</f>
        <v>2</v>
      </c>
      <c r="I303" s="2">
        <f>AVERAGEIF(A:A,A303,G:G)</f>
        <v>50.517033333333337</v>
      </c>
      <c r="J303" s="2">
        <f t="shared" si="40"/>
        <v>13.759766666666657</v>
      </c>
      <c r="K303" s="2">
        <f t="shared" si="41"/>
        <v>103.75976666666665</v>
      </c>
      <c r="L303" s="2">
        <f t="shared" si="42"/>
        <v>505.51918992244072</v>
      </c>
      <c r="M303" s="2">
        <f>SUMIF(A:A,A303,L:L)</f>
        <v>2306.3183054933006</v>
      </c>
      <c r="N303" s="3">
        <f t="shared" si="43"/>
        <v>0.21918882086586688</v>
      </c>
      <c r="O303" s="8">
        <f t="shared" si="44"/>
        <v>4.5622764703495182</v>
      </c>
      <c r="P303" s="3">
        <f t="shared" si="45"/>
        <v>0.21918882086586688</v>
      </c>
      <c r="Q303" s="3">
        <f>IF(ISNUMBER(P303),SUMIF(A:A,A303,P:P),"")</f>
        <v>0.98094271288645518</v>
      </c>
      <c r="R303" s="3">
        <f t="shared" si="46"/>
        <v>0.22344711672396933</v>
      </c>
      <c r="S303" s="9">
        <f t="shared" si="47"/>
        <v>4.4753318577626979</v>
      </c>
    </row>
    <row r="304" spans="1:19" x14ac:dyDescent="0.25">
      <c r="A304" s="1">
        <v>33</v>
      </c>
      <c r="B304" s="11">
        <v>0.8125</v>
      </c>
      <c r="C304" s="1" t="s">
        <v>297</v>
      </c>
      <c r="D304" s="1">
        <v>3</v>
      </c>
      <c r="E304" s="1">
        <v>5</v>
      </c>
      <c r="F304" s="1" t="s">
        <v>334</v>
      </c>
      <c r="G304" s="2">
        <v>55.842966666666705</v>
      </c>
      <c r="H304" s="7">
        <f>1+COUNTIFS(A:A,A304,O:O,"&lt;"&amp;O304)</f>
        <v>3</v>
      </c>
      <c r="I304" s="2">
        <f>AVERAGEIF(A:A,A304,G:G)</f>
        <v>50.517033333333337</v>
      </c>
      <c r="J304" s="2">
        <f t="shared" si="40"/>
        <v>5.3259333333333672</v>
      </c>
      <c r="K304" s="2">
        <f t="shared" si="41"/>
        <v>95.325933333333367</v>
      </c>
      <c r="L304" s="2">
        <f t="shared" si="42"/>
        <v>304.76957522053721</v>
      </c>
      <c r="M304" s="2">
        <f>SUMIF(A:A,A304,L:L)</f>
        <v>2306.3183054933006</v>
      </c>
      <c r="N304" s="3">
        <f t="shared" si="43"/>
        <v>0.13214549548283178</v>
      </c>
      <c r="O304" s="8">
        <f t="shared" si="44"/>
        <v>7.5674164779223902</v>
      </c>
      <c r="P304" s="3">
        <f t="shared" si="45"/>
        <v>0.13214549548283178</v>
      </c>
      <c r="Q304" s="3">
        <f>IF(ISNUMBER(P304),SUMIF(A:A,A304,P:P),"")</f>
        <v>0.98094271288645518</v>
      </c>
      <c r="R304" s="3">
        <f t="shared" si="46"/>
        <v>0.1347127551353019</v>
      </c>
      <c r="S304" s="9">
        <f t="shared" si="47"/>
        <v>7.4232020493948525</v>
      </c>
    </row>
    <row r="305" spans="1:19" x14ac:dyDescent="0.25">
      <c r="A305" s="1">
        <v>33</v>
      </c>
      <c r="B305" s="11">
        <v>0.8125</v>
      </c>
      <c r="C305" s="1" t="s">
        <v>297</v>
      </c>
      <c r="D305" s="1">
        <v>3</v>
      </c>
      <c r="E305" s="1">
        <v>1</v>
      </c>
      <c r="F305" s="1" t="s">
        <v>330</v>
      </c>
      <c r="G305" s="2">
        <v>54.128833333333304</v>
      </c>
      <c r="H305" s="7">
        <f>1+COUNTIFS(A:A,A305,O:O,"&lt;"&amp;O305)</f>
        <v>4</v>
      </c>
      <c r="I305" s="2">
        <f>AVERAGEIF(A:A,A305,G:G)</f>
        <v>50.517033333333337</v>
      </c>
      <c r="J305" s="2">
        <f t="shared" si="40"/>
        <v>3.6117999999999668</v>
      </c>
      <c r="K305" s="2">
        <f t="shared" si="41"/>
        <v>93.61179999999996</v>
      </c>
      <c r="L305" s="2">
        <f t="shared" si="42"/>
        <v>274.98264868911156</v>
      </c>
      <c r="M305" s="2">
        <f>SUMIF(A:A,A305,L:L)</f>
        <v>2306.3183054933006</v>
      </c>
      <c r="N305" s="3">
        <f t="shared" si="43"/>
        <v>0.11923013750276558</v>
      </c>
      <c r="O305" s="8">
        <f t="shared" si="44"/>
        <v>8.3871412123197846</v>
      </c>
      <c r="P305" s="3">
        <f t="shared" si="45"/>
        <v>0.11923013750276558</v>
      </c>
      <c r="Q305" s="3">
        <f>IF(ISNUMBER(P305),SUMIF(A:A,A305,P:P),"")</f>
        <v>0.98094271288645518</v>
      </c>
      <c r="R305" s="3">
        <f t="shared" si="46"/>
        <v>0.12154648374106078</v>
      </c>
      <c r="S305" s="9">
        <f t="shared" si="47"/>
        <v>8.2273050541747637</v>
      </c>
    </row>
    <row r="306" spans="1:19" x14ac:dyDescent="0.25">
      <c r="A306" s="1">
        <v>33</v>
      </c>
      <c r="B306" s="11">
        <v>0.8125</v>
      </c>
      <c r="C306" s="1" t="s">
        <v>297</v>
      </c>
      <c r="D306" s="1">
        <v>3</v>
      </c>
      <c r="E306" s="1">
        <v>6</v>
      </c>
      <c r="F306" s="1" t="s">
        <v>335</v>
      </c>
      <c r="G306" s="2">
        <v>41.622766666666699</v>
      </c>
      <c r="H306" s="7">
        <f>1+COUNTIFS(A:A,A306,O:O,"&lt;"&amp;O306)</f>
        <v>5</v>
      </c>
      <c r="I306" s="2">
        <f>AVERAGEIF(A:A,A306,G:G)</f>
        <v>50.517033333333337</v>
      </c>
      <c r="J306" s="2">
        <f t="shared" si="40"/>
        <v>-8.8942666666666383</v>
      </c>
      <c r="K306" s="2">
        <f t="shared" si="41"/>
        <v>81.105733333333362</v>
      </c>
      <c r="L306" s="2">
        <f t="shared" si="42"/>
        <v>129.84533352043078</v>
      </c>
      <c r="M306" s="2">
        <f>SUMIF(A:A,A306,L:L)</f>
        <v>2306.3183054933006</v>
      </c>
      <c r="N306" s="3">
        <f t="shared" si="43"/>
        <v>5.629983216590654E-2</v>
      </c>
      <c r="O306" s="8">
        <f t="shared" si="44"/>
        <v>17.762042292651266</v>
      </c>
      <c r="P306" s="3">
        <f t="shared" si="45"/>
        <v>5.629983216590654E-2</v>
      </c>
      <c r="Q306" s="3">
        <f>IF(ISNUMBER(P306),SUMIF(A:A,A306,P:P),"")</f>
        <v>0.98094271288645518</v>
      </c>
      <c r="R306" s="3">
        <f t="shared" si="46"/>
        <v>5.739359845004862E-2</v>
      </c>
      <c r="S306" s="9">
        <f t="shared" si="47"/>
        <v>17.423545952957284</v>
      </c>
    </row>
    <row r="307" spans="1:19" x14ac:dyDescent="0.25">
      <c r="A307" s="1">
        <v>33</v>
      </c>
      <c r="B307" s="11">
        <v>0.8125</v>
      </c>
      <c r="C307" s="1" t="s">
        <v>297</v>
      </c>
      <c r="D307" s="1">
        <v>3</v>
      </c>
      <c r="E307" s="1">
        <v>4</v>
      </c>
      <c r="F307" s="1" t="s">
        <v>333</v>
      </c>
      <c r="G307" s="2">
        <v>39.716633333333398</v>
      </c>
      <c r="H307" s="7">
        <f>1+COUNTIFS(A:A,A307,O:O,"&lt;"&amp;O307)</f>
        <v>6</v>
      </c>
      <c r="I307" s="2">
        <f>AVERAGEIF(A:A,A307,G:G)</f>
        <v>50.517033333333337</v>
      </c>
      <c r="J307" s="2">
        <f t="shared" si="40"/>
        <v>-10.800399999999939</v>
      </c>
      <c r="K307" s="2">
        <f t="shared" si="41"/>
        <v>79.199600000000061</v>
      </c>
      <c r="L307" s="2">
        <f t="shared" si="42"/>
        <v>115.81290487592956</v>
      </c>
      <c r="M307" s="2">
        <f>SUMIF(A:A,A307,L:L)</f>
        <v>2306.3183054933006</v>
      </c>
      <c r="N307" s="3">
        <f t="shared" si="43"/>
        <v>5.0215490463775436E-2</v>
      </c>
      <c r="O307" s="8">
        <f t="shared" si="44"/>
        <v>19.914173709432994</v>
      </c>
      <c r="P307" s="3">
        <f t="shared" si="45"/>
        <v>5.0215490463775436E-2</v>
      </c>
      <c r="Q307" s="3">
        <f>IF(ISNUMBER(P307),SUMIF(A:A,A307,P:P),"")</f>
        <v>0.98094271288645518</v>
      </c>
      <c r="R307" s="3">
        <f t="shared" si="46"/>
        <v>5.1191053059576497E-2</v>
      </c>
      <c r="S307" s="9">
        <f t="shared" si="47"/>
        <v>19.53466358342332</v>
      </c>
    </row>
    <row r="308" spans="1:19" x14ac:dyDescent="0.25">
      <c r="A308" s="1">
        <v>33</v>
      </c>
      <c r="B308" s="11">
        <v>0.8125</v>
      </c>
      <c r="C308" s="1" t="s">
        <v>297</v>
      </c>
      <c r="D308" s="1">
        <v>3</v>
      </c>
      <c r="E308" s="1">
        <v>9</v>
      </c>
      <c r="F308" s="1" t="s">
        <v>336</v>
      </c>
      <c r="G308" s="2">
        <v>23.568733333333299</v>
      </c>
      <c r="H308" s="7">
        <f>1+COUNTIFS(A:A,A308,O:O,"&lt;"&amp;O308)</f>
        <v>7</v>
      </c>
      <c r="I308" s="2">
        <f>AVERAGEIF(A:A,A308,G:G)</f>
        <v>50.517033333333337</v>
      </c>
      <c r="J308" s="2">
        <f t="shared" si="40"/>
        <v>-26.948300000000039</v>
      </c>
      <c r="K308" s="2">
        <f t="shared" si="41"/>
        <v>63.051699999999961</v>
      </c>
      <c r="L308" s="2">
        <f t="shared" si="42"/>
        <v>43.952170123009687</v>
      </c>
      <c r="M308" s="2">
        <f>SUMIF(A:A,A308,L:L)</f>
        <v>2306.3183054933006</v>
      </c>
      <c r="N308" s="3">
        <f t="shared" si="43"/>
        <v>1.9057287113544683E-2</v>
      </c>
      <c r="O308" s="8">
        <f t="shared" si="44"/>
        <v>52.473365912048671</v>
      </c>
      <c r="P308" s="3" t="str">
        <f t="shared" si="45"/>
        <v/>
      </c>
      <c r="Q308" s="3" t="str">
        <f>IF(ISNUMBER(P308),SUMIF(A:A,A308,P:P),"")</f>
        <v/>
      </c>
      <c r="R308" s="3" t="str">
        <f t="shared" si="46"/>
        <v/>
      </c>
      <c r="S308" s="9" t="str">
        <f t="shared" si="47"/>
        <v/>
      </c>
    </row>
    <row r="309" spans="1:19" x14ac:dyDescent="0.25">
      <c r="A309" s="1">
        <v>34</v>
      </c>
      <c r="B309" s="11">
        <v>0.82291666666666663</v>
      </c>
      <c r="C309" s="1" t="s">
        <v>276</v>
      </c>
      <c r="D309" s="1">
        <v>4</v>
      </c>
      <c r="E309" s="1">
        <v>4</v>
      </c>
      <c r="F309" s="1" t="s">
        <v>340</v>
      </c>
      <c r="G309" s="2">
        <v>76.753766666666607</v>
      </c>
      <c r="H309" s="7">
        <f>1+COUNTIFS(A:A,A309,O:O,"&lt;"&amp;O309)</f>
        <v>1</v>
      </c>
      <c r="I309" s="2">
        <f>AVERAGEIF(A:A,A309,G:G)</f>
        <v>52.185011111111088</v>
      </c>
      <c r="J309" s="2">
        <f t="shared" si="40"/>
        <v>24.568755555555519</v>
      </c>
      <c r="K309" s="2">
        <f t="shared" si="41"/>
        <v>114.56875555555553</v>
      </c>
      <c r="L309" s="2">
        <f t="shared" si="42"/>
        <v>966.92925481796078</v>
      </c>
      <c r="M309" s="2">
        <f>SUMIF(A:A,A309,L:L)</f>
        <v>1877.7657257159219</v>
      </c>
      <c r="N309" s="3">
        <f t="shared" si="43"/>
        <v>0.51493604424444739</v>
      </c>
      <c r="O309" s="8">
        <f t="shared" si="44"/>
        <v>1.9419887404993657</v>
      </c>
      <c r="P309" s="3">
        <f t="shared" si="45"/>
        <v>0.51493604424444739</v>
      </c>
      <c r="Q309" s="3">
        <f>IF(ISNUMBER(P309),SUMIF(A:A,A309,P:P),"")</f>
        <v>0.99999999999999989</v>
      </c>
      <c r="R309" s="3">
        <f t="shared" si="46"/>
        <v>0.5149360442444475</v>
      </c>
      <c r="S309" s="9">
        <f t="shared" si="47"/>
        <v>1.9419887404993652</v>
      </c>
    </row>
    <row r="310" spans="1:19" x14ac:dyDescent="0.25">
      <c r="A310" s="1">
        <v>34</v>
      </c>
      <c r="B310" s="11">
        <v>0.82291666666666663</v>
      </c>
      <c r="C310" s="1" t="s">
        <v>276</v>
      </c>
      <c r="D310" s="1">
        <v>4</v>
      </c>
      <c r="E310" s="1">
        <v>6</v>
      </c>
      <c r="F310" s="1" t="s">
        <v>342</v>
      </c>
      <c r="G310" s="2">
        <v>59.617233333333296</v>
      </c>
      <c r="H310" s="7">
        <f>1+COUNTIFS(A:A,A310,O:O,"&lt;"&amp;O310)</f>
        <v>2</v>
      </c>
      <c r="I310" s="2">
        <f>AVERAGEIF(A:A,A310,G:G)</f>
        <v>52.185011111111088</v>
      </c>
      <c r="J310" s="2">
        <f t="shared" si="40"/>
        <v>7.4322222222222081</v>
      </c>
      <c r="K310" s="2">
        <f t="shared" si="41"/>
        <v>97.432222222222208</v>
      </c>
      <c r="L310" s="2">
        <f t="shared" si="42"/>
        <v>345.82516135245623</v>
      </c>
      <c r="M310" s="2">
        <f>SUMIF(A:A,A310,L:L)</f>
        <v>1877.7657257159219</v>
      </c>
      <c r="N310" s="3">
        <f t="shared" si="43"/>
        <v>0.1841684277311037</v>
      </c>
      <c r="O310" s="8">
        <f t="shared" si="44"/>
        <v>5.429812331677482</v>
      </c>
      <c r="P310" s="3">
        <f t="shared" si="45"/>
        <v>0.1841684277311037</v>
      </c>
      <c r="Q310" s="3">
        <f>IF(ISNUMBER(P310),SUMIF(A:A,A310,P:P),"")</f>
        <v>0.99999999999999989</v>
      </c>
      <c r="R310" s="3">
        <f t="shared" si="46"/>
        <v>0.18416842773110373</v>
      </c>
      <c r="S310" s="9">
        <f t="shared" si="47"/>
        <v>5.4298123316774811</v>
      </c>
    </row>
    <row r="311" spans="1:19" x14ac:dyDescent="0.25">
      <c r="A311" s="1">
        <v>34</v>
      </c>
      <c r="B311" s="11">
        <v>0.82291666666666663</v>
      </c>
      <c r="C311" s="1" t="s">
        <v>276</v>
      </c>
      <c r="D311" s="1">
        <v>4</v>
      </c>
      <c r="E311" s="1">
        <v>2</v>
      </c>
      <c r="F311" s="1" t="s">
        <v>338</v>
      </c>
      <c r="G311" s="2">
        <v>49.468766666666603</v>
      </c>
      <c r="H311" s="7">
        <f>1+COUNTIFS(A:A,A311,O:O,"&lt;"&amp;O311)</f>
        <v>3</v>
      </c>
      <c r="I311" s="2">
        <f>AVERAGEIF(A:A,A311,G:G)</f>
        <v>52.185011111111088</v>
      </c>
      <c r="J311" s="2">
        <f t="shared" si="40"/>
        <v>-2.7162444444444844</v>
      </c>
      <c r="K311" s="2">
        <f t="shared" si="41"/>
        <v>87.283755555555516</v>
      </c>
      <c r="L311" s="2">
        <f t="shared" si="42"/>
        <v>188.10970565104492</v>
      </c>
      <c r="M311" s="2">
        <f>SUMIF(A:A,A311,L:L)</f>
        <v>1877.7657257159219</v>
      </c>
      <c r="N311" s="3">
        <f t="shared" si="43"/>
        <v>0.10017740928747952</v>
      </c>
      <c r="O311" s="8">
        <f t="shared" si="44"/>
        <v>9.9822904895683209</v>
      </c>
      <c r="P311" s="3">
        <f t="shared" si="45"/>
        <v>0.10017740928747952</v>
      </c>
      <c r="Q311" s="3">
        <f>IF(ISNUMBER(P311),SUMIF(A:A,A311,P:P),"")</f>
        <v>0.99999999999999989</v>
      </c>
      <c r="R311" s="3">
        <f t="shared" si="46"/>
        <v>0.10017740928747955</v>
      </c>
      <c r="S311" s="9">
        <f t="shared" si="47"/>
        <v>9.9822904895683173</v>
      </c>
    </row>
    <row r="312" spans="1:19" x14ac:dyDescent="0.25">
      <c r="A312" s="1">
        <v>34</v>
      </c>
      <c r="B312" s="11">
        <v>0.82291666666666663</v>
      </c>
      <c r="C312" s="1" t="s">
        <v>276</v>
      </c>
      <c r="D312" s="1">
        <v>4</v>
      </c>
      <c r="E312" s="1">
        <v>1</v>
      </c>
      <c r="F312" s="1" t="s">
        <v>337</v>
      </c>
      <c r="G312" s="2">
        <v>46.676400000000001</v>
      </c>
      <c r="H312" s="7">
        <f>1+COUNTIFS(A:A,A312,O:O,"&lt;"&amp;O312)</f>
        <v>4</v>
      </c>
      <c r="I312" s="2">
        <f>AVERAGEIF(A:A,A312,G:G)</f>
        <v>52.185011111111088</v>
      </c>
      <c r="J312" s="2">
        <f t="shared" si="40"/>
        <v>-5.5086111111110867</v>
      </c>
      <c r="K312" s="2">
        <f t="shared" si="41"/>
        <v>84.491388888888906</v>
      </c>
      <c r="L312" s="2">
        <f t="shared" si="42"/>
        <v>159.09210851586261</v>
      </c>
      <c r="M312" s="2">
        <f>SUMIF(A:A,A312,L:L)</f>
        <v>1877.7657257159219</v>
      </c>
      <c r="N312" s="3">
        <f t="shared" si="43"/>
        <v>8.4724151866818601E-2</v>
      </c>
      <c r="O312" s="8">
        <f t="shared" si="44"/>
        <v>11.803009861602881</v>
      </c>
      <c r="P312" s="3">
        <f t="shared" si="45"/>
        <v>8.4724151866818601E-2</v>
      </c>
      <c r="Q312" s="3">
        <f>IF(ISNUMBER(P312),SUMIF(A:A,A312,P:P),"")</f>
        <v>0.99999999999999989</v>
      </c>
      <c r="R312" s="3">
        <f t="shared" si="46"/>
        <v>8.4724151866818614E-2</v>
      </c>
      <c r="S312" s="9">
        <f t="shared" si="47"/>
        <v>11.803009861602877</v>
      </c>
    </row>
    <row r="313" spans="1:19" x14ac:dyDescent="0.25">
      <c r="A313" s="1">
        <v>34</v>
      </c>
      <c r="B313" s="11">
        <v>0.82291666666666663</v>
      </c>
      <c r="C313" s="1" t="s">
        <v>276</v>
      </c>
      <c r="D313" s="1">
        <v>4</v>
      </c>
      <c r="E313" s="1">
        <v>7</v>
      </c>
      <c r="F313" s="1" t="s">
        <v>343</v>
      </c>
      <c r="G313" s="2">
        <v>41.742633333333302</v>
      </c>
      <c r="H313" s="7">
        <f>1+COUNTIFS(A:A,A313,O:O,"&lt;"&amp;O313)</f>
        <v>5</v>
      </c>
      <c r="I313" s="2">
        <f>AVERAGEIF(A:A,A313,G:G)</f>
        <v>52.185011111111088</v>
      </c>
      <c r="J313" s="2">
        <f t="shared" si="40"/>
        <v>-10.442377777777786</v>
      </c>
      <c r="K313" s="2">
        <f t="shared" si="41"/>
        <v>79.557622222222221</v>
      </c>
      <c r="L313" s="2">
        <f t="shared" si="42"/>
        <v>118.32763365285055</v>
      </c>
      <c r="M313" s="2">
        <f>SUMIF(A:A,A313,L:L)</f>
        <v>1877.7657257159219</v>
      </c>
      <c r="N313" s="3">
        <f t="shared" si="43"/>
        <v>6.3015120593777285E-2</v>
      </c>
      <c r="O313" s="8">
        <f t="shared" si="44"/>
        <v>15.869207113740723</v>
      </c>
      <c r="P313" s="3">
        <f t="shared" si="45"/>
        <v>6.3015120593777285E-2</v>
      </c>
      <c r="Q313" s="3">
        <f>IF(ISNUMBER(P313),SUMIF(A:A,A313,P:P),"")</f>
        <v>0.99999999999999989</v>
      </c>
      <c r="R313" s="3">
        <f t="shared" si="46"/>
        <v>6.3015120593777299E-2</v>
      </c>
      <c r="S313" s="9">
        <f t="shared" si="47"/>
        <v>15.869207113740719</v>
      </c>
    </row>
    <row r="314" spans="1:19" x14ac:dyDescent="0.25">
      <c r="A314" s="1">
        <v>34</v>
      </c>
      <c r="B314" s="11">
        <v>0.82291666666666663</v>
      </c>
      <c r="C314" s="1" t="s">
        <v>276</v>
      </c>
      <c r="D314" s="1">
        <v>4</v>
      </c>
      <c r="E314" s="1">
        <v>8</v>
      </c>
      <c r="F314" s="1" t="s">
        <v>344</v>
      </c>
      <c r="G314" s="2">
        <v>38.851266666666703</v>
      </c>
      <c r="H314" s="7">
        <f>1+COUNTIFS(A:A,A314,O:O,"&lt;"&amp;O314)</f>
        <v>6</v>
      </c>
      <c r="I314" s="2">
        <f>AVERAGEIF(A:A,A314,G:G)</f>
        <v>52.185011111111088</v>
      </c>
      <c r="J314" s="2">
        <f t="shared" si="40"/>
        <v>-13.333744444444385</v>
      </c>
      <c r="K314" s="2">
        <f t="shared" si="41"/>
        <v>76.666255555555608</v>
      </c>
      <c r="L314" s="2">
        <f t="shared" si="42"/>
        <v>99.481861725746725</v>
      </c>
      <c r="M314" s="2">
        <f>SUMIF(A:A,A314,L:L)</f>
        <v>1877.7657257159219</v>
      </c>
      <c r="N314" s="3">
        <f t="shared" si="43"/>
        <v>5.2978846276373483E-2</v>
      </c>
      <c r="O314" s="8">
        <f t="shared" si="44"/>
        <v>18.87545823069313</v>
      </c>
      <c r="P314" s="3">
        <f t="shared" si="45"/>
        <v>5.2978846276373483E-2</v>
      </c>
      <c r="Q314" s="3">
        <f>IF(ISNUMBER(P314),SUMIF(A:A,A314,P:P),"")</f>
        <v>0.99999999999999989</v>
      </c>
      <c r="R314" s="3">
        <f t="shared" si="46"/>
        <v>5.2978846276373497E-2</v>
      </c>
      <c r="S314" s="9">
        <f t="shared" si="47"/>
        <v>18.875458230693127</v>
      </c>
    </row>
    <row r="315" spans="1:19" x14ac:dyDescent="0.25">
      <c r="A315" s="1">
        <v>35</v>
      </c>
      <c r="B315" s="11">
        <v>0.82986111111111116</v>
      </c>
      <c r="C315" s="1" t="s">
        <v>198</v>
      </c>
      <c r="D315" s="1">
        <v>8</v>
      </c>
      <c r="E315" s="1">
        <v>1</v>
      </c>
      <c r="F315" s="1" t="s">
        <v>345</v>
      </c>
      <c r="G315" s="2">
        <v>70.148766666666589</v>
      </c>
      <c r="H315" s="7">
        <f>1+COUNTIFS(A:A,A315,O:O,"&lt;"&amp;O315)</f>
        <v>1</v>
      </c>
      <c r="I315" s="2">
        <f>AVERAGEIF(A:A,A315,G:G)</f>
        <v>52.045224242424226</v>
      </c>
      <c r="J315" s="2">
        <f t="shared" si="40"/>
        <v>18.103542424242363</v>
      </c>
      <c r="K315" s="2">
        <f t="shared" si="41"/>
        <v>108.10354242424236</v>
      </c>
      <c r="L315" s="2">
        <f t="shared" si="42"/>
        <v>656.03395314949728</v>
      </c>
      <c r="M315" s="2">
        <f>SUMIF(A:A,A315,L:L)</f>
        <v>3097.1855785668104</v>
      </c>
      <c r="N315" s="3">
        <f t="shared" si="43"/>
        <v>0.21181615906046869</v>
      </c>
      <c r="O315" s="8">
        <f t="shared" si="44"/>
        <v>4.7210751268250633</v>
      </c>
      <c r="P315" s="3">
        <f t="shared" si="45"/>
        <v>0.21181615906046869</v>
      </c>
      <c r="Q315" s="3">
        <f>IF(ISNUMBER(P315),SUMIF(A:A,A315,P:P),"")</f>
        <v>0.92192784432538444</v>
      </c>
      <c r="R315" s="3">
        <f t="shared" si="46"/>
        <v>0.22975351093280405</v>
      </c>
      <c r="S315" s="9">
        <f t="shared" si="47"/>
        <v>4.3524906145720212</v>
      </c>
    </row>
    <row r="316" spans="1:19" x14ac:dyDescent="0.25">
      <c r="A316" s="1">
        <v>35</v>
      </c>
      <c r="B316" s="11">
        <v>0.82986111111111116</v>
      </c>
      <c r="C316" s="1" t="s">
        <v>198</v>
      </c>
      <c r="D316" s="1">
        <v>8</v>
      </c>
      <c r="E316" s="1">
        <v>6</v>
      </c>
      <c r="F316" s="1" t="s">
        <v>350</v>
      </c>
      <c r="G316" s="2">
        <v>67.499499999999998</v>
      </c>
      <c r="H316" s="7">
        <f>1+COUNTIFS(A:A,A316,O:O,"&lt;"&amp;O316)</f>
        <v>2</v>
      </c>
      <c r="I316" s="2">
        <f>AVERAGEIF(A:A,A316,G:G)</f>
        <v>52.045224242424226</v>
      </c>
      <c r="J316" s="2">
        <f t="shared" si="40"/>
        <v>15.454275757575772</v>
      </c>
      <c r="K316" s="2">
        <f t="shared" si="41"/>
        <v>105.45427575757577</v>
      </c>
      <c r="L316" s="2">
        <f t="shared" si="42"/>
        <v>559.61919609957454</v>
      </c>
      <c r="M316" s="2">
        <f>SUMIF(A:A,A316,L:L)</f>
        <v>3097.1855785668104</v>
      </c>
      <c r="N316" s="3">
        <f t="shared" si="43"/>
        <v>0.1806863624744541</v>
      </c>
      <c r="O316" s="8">
        <f t="shared" si="44"/>
        <v>5.5344519990620906</v>
      </c>
      <c r="P316" s="3">
        <f t="shared" si="45"/>
        <v>0.1806863624744541</v>
      </c>
      <c r="Q316" s="3">
        <f>IF(ISNUMBER(P316),SUMIF(A:A,A316,P:P),"")</f>
        <v>0.92192784432538444</v>
      </c>
      <c r="R316" s="3">
        <f t="shared" si="46"/>
        <v>0.19598753154773227</v>
      </c>
      <c r="S316" s="9">
        <f t="shared" si="47"/>
        <v>5.1023654010176278</v>
      </c>
    </row>
    <row r="317" spans="1:19" x14ac:dyDescent="0.25">
      <c r="A317" s="1">
        <v>35</v>
      </c>
      <c r="B317" s="11">
        <v>0.82986111111111116</v>
      </c>
      <c r="C317" s="1" t="s">
        <v>198</v>
      </c>
      <c r="D317" s="1">
        <v>8</v>
      </c>
      <c r="E317" s="1">
        <v>7</v>
      </c>
      <c r="F317" s="1" t="s">
        <v>351</v>
      </c>
      <c r="G317" s="2">
        <v>59.7558333333333</v>
      </c>
      <c r="H317" s="7">
        <f>1+COUNTIFS(A:A,A317,O:O,"&lt;"&amp;O317)</f>
        <v>3</v>
      </c>
      <c r="I317" s="2">
        <f>AVERAGEIF(A:A,A317,G:G)</f>
        <v>52.045224242424226</v>
      </c>
      <c r="J317" s="2">
        <f t="shared" si="40"/>
        <v>7.7106090909090739</v>
      </c>
      <c r="K317" s="2">
        <f t="shared" si="41"/>
        <v>97.710609090909074</v>
      </c>
      <c r="L317" s="2">
        <f t="shared" si="42"/>
        <v>351.65006424664256</v>
      </c>
      <c r="M317" s="2">
        <f>SUMIF(A:A,A317,L:L)</f>
        <v>3097.1855785668104</v>
      </c>
      <c r="N317" s="3">
        <f t="shared" si="43"/>
        <v>0.11353858376460764</v>
      </c>
      <c r="O317" s="8">
        <f t="shared" si="44"/>
        <v>8.8075785943678557</v>
      </c>
      <c r="P317" s="3">
        <f t="shared" si="45"/>
        <v>0.11353858376460764</v>
      </c>
      <c r="Q317" s="3">
        <f>IF(ISNUMBER(P317),SUMIF(A:A,A317,P:P),"")</f>
        <v>0.92192784432538444</v>
      </c>
      <c r="R317" s="3">
        <f t="shared" si="46"/>
        <v>0.12315343816054158</v>
      </c>
      <c r="S317" s="9">
        <f t="shared" si="47"/>
        <v>8.1199519472319572</v>
      </c>
    </row>
    <row r="318" spans="1:19" x14ac:dyDescent="0.25">
      <c r="A318" s="1">
        <v>35</v>
      </c>
      <c r="B318" s="11">
        <v>0.82986111111111116</v>
      </c>
      <c r="C318" s="1" t="s">
        <v>198</v>
      </c>
      <c r="D318" s="1">
        <v>8</v>
      </c>
      <c r="E318" s="1">
        <v>2</v>
      </c>
      <c r="F318" s="1" t="s">
        <v>346</v>
      </c>
      <c r="G318" s="2">
        <v>57.930499999999995</v>
      </c>
      <c r="H318" s="7">
        <f>1+COUNTIFS(A:A,A318,O:O,"&lt;"&amp;O318)</f>
        <v>4</v>
      </c>
      <c r="I318" s="2">
        <f>AVERAGEIF(A:A,A318,G:G)</f>
        <v>52.045224242424226</v>
      </c>
      <c r="J318" s="2">
        <f t="shared" si="40"/>
        <v>5.8852757575757693</v>
      </c>
      <c r="K318" s="2">
        <f t="shared" si="41"/>
        <v>95.885275757575769</v>
      </c>
      <c r="L318" s="2">
        <f t="shared" si="42"/>
        <v>315.17137719047759</v>
      </c>
      <c r="M318" s="2">
        <f>SUMIF(A:A,A318,L:L)</f>
        <v>3097.1855785668104</v>
      </c>
      <c r="N318" s="3">
        <f t="shared" si="43"/>
        <v>0.10176057236335183</v>
      </c>
      <c r="O318" s="8">
        <f t="shared" si="44"/>
        <v>9.8269887518846257</v>
      </c>
      <c r="P318" s="3">
        <f t="shared" si="45"/>
        <v>0.10176057236335183</v>
      </c>
      <c r="Q318" s="3">
        <f>IF(ISNUMBER(P318),SUMIF(A:A,A318,P:P),"")</f>
        <v>0.92192784432538444</v>
      </c>
      <c r="R318" s="3">
        <f t="shared" si="46"/>
        <v>0.1103780225206394</v>
      </c>
      <c r="S318" s="9">
        <f t="shared" si="47"/>
        <v>9.0597745562347942</v>
      </c>
    </row>
    <row r="319" spans="1:19" x14ac:dyDescent="0.25">
      <c r="A319" s="1">
        <v>35</v>
      </c>
      <c r="B319" s="11">
        <v>0.82986111111111116</v>
      </c>
      <c r="C319" s="1" t="s">
        <v>198</v>
      </c>
      <c r="D319" s="1">
        <v>8</v>
      </c>
      <c r="E319" s="1">
        <v>5</v>
      </c>
      <c r="F319" s="1" t="s">
        <v>349</v>
      </c>
      <c r="G319" s="2">
        <v>56.308599999999998</v>
      </c>
      <c r="H319" s="7">
        <f>1+COUNTIFS(A:A,A319,O:O,"&lt;"&amp;O319)</f>
        <v>5</v>
      </c>
      <c r="I319" s="2">
        <f>AVERAGEIF(A:A,A319,G:G)</f>
        <v>52.045224242424226</v>
      </c>
      <c r="J319" s="2">
        <f t="shared" si="40"/>
        <v>4.2633757575757727</v>
      </c>
      <c r="K319" s="2">
        <f t="shared" si="41"/>
        <v>94.263375757575773</v>
      </c>
      <c r="L319" s="2">
        <f t="shared" si="42"/>
        <v>285.9458752276563</v>
      </c>
      <c r="M319" s="2">
        <f>SUMIF(A:A,A319,L:L)</f>
        <v>3097.1855785668104</v>
      </c>
      <c r="N319" s="3">
        <f t="shared" si="43"/>
        <v>9.2324424214830128E-2</v>
      </c>
      <c r="O319" s="8">
        <f t="shared" si="44"/>
        <v>10.831370013996462</v>
      </c>
      <c r="P319" s="3">
        <f t="shared" si="45"/>
        <v>9.2324424214830128E-2</v>
      </c>
      <c r="Q319" s="3">
        <f>IF(ISNUMBER(P319),SUMIF(A:A,A319,P:P),"")</f>
        <v>0.92192784432538444</v>
      </c>
      <c r="R319" s="3">
        <f t="shared" si="46"/>
        <v>0.10014278751108555</v>
      </c>
      <c r="S319" s="9">
        <f t="shared" si="47"/>
        <v>9.9857416080943686</v>
      </c>
    </row>
    <row r="320" spans="1:19" x14ac:dyDescent="0.25">
      <c r="A320" s="1">
        <v>35</v>
      </c>
      <c r="B320" s="11">
        <v>0.82986111111111116</v>
      </c>
      <c r="C320" s="1" t="s">
        <v>198</v>
      </c>
      <c r="D320" s="1">
        <v>8</v>
      </c>
      <c r="E320" s="1">
        <v>4</v>
      </c>
      <c r="F320" s="1" t="s">
        <v>348</v>
      </c>
      <c r="G320" s="2">
        <v>54.058099999999996</v>
      </c>
      <c r="H320" s="7">
        <f>1+COUNTIFS(A:A,A320,O:O,"&lt;"&amp;O320)</f>
        <v>6</v>
      </c>
      <c r="I320" s="2">
        <f>AVERAGEIF(A:A,A320,G:G)</f>
        <v>52.045224242424226</v>
      </c>
      <c r="J320" s="2">
        <f t="shared" si="40"/>
        <v>2.0128757575757703</v>
      </c>
      <c r="K320" s="2">
        <f t="shared" si="41"/>
        <v>92.01287575757577</v>
      </c>
      <c r="L320" s="2">
        <f t="shared" si="42"/>
        <v>249.82796611655755</v>
      </c>
      <c r="M320" s="2">
        <f>SUMIF(A:A,A320,L:L)</f>
        <v>3097.1855785668104</v>
      </c>
      <c r="N320" s="3">
        <f t="shared" si="43"/>
        <v>8.0662898550677986E-2</v>
      </c>
      <c r="O320" s="8">
        <f t="shared" si="44"/>
        <v>12.3972733185596</v>
      </c>
      <c r="P320" s="3">
        <f t="shared" si="45"/>
        <v>8.0662898550677986E-2</v>
      </c>
      <c r="Q320" s="3">
        <f>IF(ISNUMBER(P320),SUMIF(A:A,A320,P:P),"")</f>
        <v>0.92192784432538444</v>
      </c>
      <c r="R320" s="3">
        <f t="shared" si="46"/>
        <v>8.7493722038195526E-2</v>
      </c>
      <c r="S320" s="9">
        <f t="shared" si="47"/>
        <v>11.429391466092257</v>
      </c>
    </row>
    <row r="321" spans="1:19" x14ac:dyDescent="0.25">
      <c r="A321" s="1">
        <v>35</v>
      </c>
      <c r="B321" s="11">
        <v>0.82986111111111116</v>
      </c>
      <c r="C321" s="1" t="s">
        <v>198</v>
      </c>
      <c r="D321" s="1">
        <v>8</v>
      </c>
      <c r="E321" s="1">
        <v>3</v>
      </c>
      <c r="F321" s="1" t="s">
        <v>347</v>
      </c>
      <c r="G321" s="2">
        <v>53.575366666666604</v>
      </c>
      <c r="H321" s="7">
        <f>1+COUNTIFS(A:A,A321,O:O,"&lt;"&amp;O321)</f>
        <v>7</v>
      </c>
      <c r="I321" s="2">
        <f>AVERAGEIF(A:A,A321,G:G)</f>
        <v>52.045224242424226</v>
      </c>
      <c r="J321" s="2">
        <f t="shared" si="40"/>
        <v>1.5301424242423778</v>
      </c>
      <c r="K321" s="2">
        <f t="shared" si="41"/>
        <v>91.530142424242371</v>
      </c>
      <c r="L321" s="2">
        <f t="shared" si="42"/>
        <v>242.69573645907553</v>
      </c>
      <c r="M321" s="2">
        <f>SUMIF(A:A,A321,L:L)</f>
        <v>3097.1855785668104</v>
      </c>
      <c r="N321" s="3">
        <f t="shared" si="43"/>
        <v>7.8360088636141842E-2</v>
      </c>
      <c r="O321" s="8">
        <f t="shared" si="44"/>
        <v>12.761598632735241</v>
      </c>
      <c r="P321" s="3">
        <f t="shared" si="45"/>
        <v>7.8360088636141842E-2</v>
      </c>
      <c r="Q321" s="3">
        <f>IF(ISNUMBER(P321),SUMIF(A:A,A321,P:P),"")</f>
        <v>0.92192784432538444</v>
      </c>
      <c r="R321" s="3">
        <f t="shared" si="46"/>
        <v>8.4995901922759909E-2</v>
      </c>
      <c r="S321" s="9">
        <f t="shared" si="47"/>
        <v>11.765273117623375</v>
      </c>
    </row>
    <row r="322" spans="1:19" x14ac:dyDescent="0.25">
      <c r="A322" s="1">
        <v>35</v>
      </c>
      <c r="B322" s="11">
        <v>0.82986111111111116</v>
      </c>
      <c r="C322" s="1" t="s">
        <v>198</v>
      </c>
      <c r="D322" s="1">
        <v>8</v>
      </c>
      <c r="E322" s="1">
        <v>10</v>
      </c>
      <c r="F322" s="1" t="s">
        <v>354</v>
      </c>
      <c r="G322" s="2">
        <v>49.880400000000002</v>
      </c>
      <c r="H322" s="7">
        <f>1+COUNTIFS(A:A,A322,O:O,"&lt;"&amp;O322)</f>
        <v>8</v>
      </c>
      <c r="I322" s="2">
        <f>AVERAGEIF(A:A,A322,G:G)</f>
        <v>52.045224242424226</v>
      </c>
      <c r="J322" s="2">
        <f t="shared" si="40"/>
        <v>-2.1648242424242241</v>
      </c>
      <c r="K322" s="2">
        <f t="shared" si="41"/>
        <v>87.835175757575769</v>
      </c>
      <c r="L322" s="2">
        <f t="shared" si="42"/>
        <v>194.43745543428662</v>
      </c>
      <c r="M322" s="2">
        <f>SUMIF(A:A,A322,L:L)</f>
        <v>3097.1855785668104</v>
      </c>
      <c r="N322" s="3">
        <f t="shared" si="43"/>
        <v>6.2778755260852165E-2</v>
      </c>
      <c r="O322" s="8">
        <f t="shared" si="44"/>
        <v>15.928955517593451</v>
      </c>
      <c r="P322" s="3">
        <f t="shared" si="45"/>
        <v>6.2778755260852165E-2</v>
      </c>
      <c r="Q322" s="3">
        <f>IF(ISNUMBER(P322),SUMIF(A:A,A322,P:P),"")</f>
        <v>0.92192784432538444</v>
      </c>
      <c r="R322" s="3">
        <f t="shared" si="46"/>
        <v>6.809508536624162E-2</v>
      </c>
      <c r="S322" s="9">
        <f t="shared" si="47"/>
        <v>14.685347622689868</v>
      </c>
    </row>
    <row r="323" spans="1:19" x14ac:dyDescent="0.25">
      <c r="A323" s="1">
        <v>35</v>
      </c>
      <c r="B323" s="11">
        <v>0.82986111111111116</v>
      </c>
      <c r="C323" s="1" t="s">
        <v>198</v>
      </c>
      <c r="D323" s="1">
        <v>8</v>
      </c>
      <c r="E323" s="1">
        <v>9</v>
      </c>
      <c r="F323" s="1" t="s">
        <v>353</v>
      </c>
      <c r="G323" s="2">
        <v>41.064499999999995</v>
      </c>
      <c r="H323" s="7">
        <f>1+COUNTIFS(A:A,A323,O:O,"&lt;"&amp;O323)</f>
        <v>9</v>
      </c>
      <c r="I323" s="2">
        <f>AVERAGEIF(A:A,A323,G:G)</f>
        <v>52.045224242424226</v>
      </c>
      <c r="J323" s="2">
        <f t="shared" si="40"/>
        <v>-10.98072424242423</v>
      </c>
      <c r="K323" s="2">
        <f t="shared" si="41"/>
        <v>79.01927575757577</v>
      </c>
      <c r="L323" s="2">
        <f t="shared" si="42"/>
        <v>114.56662659891443</v>
      </c>
      <c r="M323" s="2">
        <f>SUMIF(A:A,A323,L:L)</f>
        <v>3097.1855785668104</v>
      </c>
      <c r="N323" s="3">
        <f t="shared" si="43"/>
        <v>3.6990559232788663E-2</v>
      </c>
      <c r="O323" s="8">
        <f t="shared" si="44"/>
        <v>27.033924891667866</v>
      </c>
      <c r="P323" s="3" t="str">
        <f t="shared" si="45"/>
        <v/>
      </c>
      <c r="Q323" s="3" t="str">
        <f>IF(ISNUMBER(P323),SUMIF(A:A,A323,P:P),"")</f>
        <v/>
      </c>
      <c r="R323" s="3" t="str">
        <f t="shared" si="46"/>
        <v/>
      </c>
      <c r="S323" s="9" t="str">
        <f t="shared" si="47"/>
        <v/>
      </c>
    </row>
    <row r="324" spans="1:19" x14ac:dyDescent="0.25">
      <c r="A324" s="1">
        <v>35</v>
      </c>
      <c r="B324" s="11">
        <v>0.82986111111111116</v>
      </c>
      <c r="C324" s="1" t="s">
        <v>198</v>
      </c>
      <c r="D324" s="1">
        <v>8</v>
      </c>
      <c r="E324" s="1">
        <v>8</v>
      </c>
      <c r="F324" s="1" t="s">
        <v>352</v>
      </c>
      <c r="G324" s="2">
        <v>33.160233333333302</v>
      </c>
      <c r="H324" s="7">
        <f>1+COUNTIFS(A:A,A324,O:O,"&lt;"&amp;O324)</f>
        <v>10</v>
      </c>
      <c r="I324" s="2">
        <f>AVERAGEIF(A:A,A324,G:G)</f>
        <v>52.045224242424226</v>
      </c>
      <c r="J324" s="2">
        <f t="shared" si="40"/>
        <v>-18.884990909090924</v>
      </c>
      <c r="K324" s="2">
        <f t="shared" si="41"/>
        <v>71.115009090909069</v>
      </c>
      <c r="L324" s="2">
        <f t="shared" si="42"/>
        <v>71.300300746479451</v>
      </c>
      <c r="M324" s="2">
        <f>SUMIF(A:A,A324,L:L)</f>
        <v>3097.1855785668104</v>
      </c>
      <c r="N324" s="3">
        <f t="shared" si="43"/>
        <v>2.3020997269228183E-2</v>
      </c>
      <c r="O324" s="8">
        <f t="shared" si="44"/>
        <v>43.438604692277373</v>
      </c>
      <c r="P324" s="3" t="str">
        <f t="shared" si="45"/>
        <v/>
      </c>
      <c r="Q324" s="3" t="str">
        <f>IF(ISNUMBER(P324),SUMIF(A:A,A324,P:P),"")</f>
        <v/>
      </c>
      <c r="R324" s="3" t="str">
        <f t="shared" si="46"/>
        <v/>
      </c>
      <c r="S324" s="9" t="str">
        <f t="shared" si="47"/>
        <v/>
      </c>
    </row>
    <row r="325" spans="1:19" x14ac:dyDescent="0.25">
      <c r="A325" s="1">
        <v>35</v>
      </c>
      <c r="B325" s="11">
        <v>0.82986111111111116</v>
      </c>
      <c r="C325" s="1" t="s">
        <v>198</v>
      </c>
      <c r="D325" s="1">
        <v>8</v>
      </c>
      <c r="E325" s="1">
        <v>11</v>
      </c>
      <c r="F325" s="1" t="s">
        <v>355</v>
      </c>
      <c r="G325" s="2">
        <v>29.115666666666701</v>
      </c>
      <c r="H325" s="7">
        <f>1+COUNTIFS(A:A,A325,O:O,"&lt;"&amp;O325)</f>
        <v>11</v>
      </c>
      <c r="I325" s="2">
        <f>AVERAGEIF(A:A,A325,G:G)</f>
        <v>52.045224242424226</v>
      </c>
      <c r="J325" s="2">
        <f t="shared" si="40"/>
        <v>-22.929557575757524</v>
      </c>
      <c r="K325" s="2">
        <f t="shared" si="41"/>
        <v>67.070442424242472</v>
      </c>
      <c r="L325" s="2">
        <f t="shared" si="42"/>
        <v>55.937027297649117</v>
      </c>
      <c r="M325" s="2">
        <f>SUMIF(A:A,A325,L:L)</f>
        <v>3097.1855785668104</v>
      </c>
      <c r="N325" s="3">
        <f t="shared" si="43"/>
        <v>1.8060599172598942E-2</v>
      </c>
      <c r="O325" s="8">
        <f t="shared" si="44"/>
        <v>55.369148633627461</v>
      </c>
      <c r="P325" s="3" t="str">
        <f t="shared" si="45"/>
        <v/>
      </c>
      <c r="Q325" s="3" t="str">
        <f>IF(ISNUMBER(P325),SUMIF(A:A,A325,P:P),"")</f>
        <v/>
      </c>
      <c r="R325" s="3" t="str">
        <f t="shared" si="46"/>
        <v/>
      </c>
      <c r="S325" s="9" t="str">
        <f t="shared" si="47"/>
        <v/>
      </c>
    </row>
    <row r="326" spans="1:19" x14ac:dyDescent="0.25">
      <c r="A326" s="1">
        <v>36</v>
      </c>
      <c r="B326" s="11">
        <v>0.83333333333333337</v>
      </c>
      <c r="C326" s="1" t="s">
        <v>297</v>
      </c>
      <c r="D326" s="1">
        <v>4</v>
      </c>
      <c r="E326" s="1">
        <v>2</v>
      </c>
      <c r="F326" s="1" t="s">
        <v>357</v>
      </c>
      <c r="G326" s="2">
        <v>68.098600000000005</v>
      </c>
      <c r="H326" s="7">
        <f>1+COUNTIFS(A:A,A326,O:O,"&lt;"&amp;O326)</f>
        <v>1</v>
      </c>
      <c r="I326" s="2">
        <f>AVERAGEIF(A:A,A326,G:G)</f>
        <v>51.493862962962936</v>
      </c>
      <c r="J326" s="2">
        <f t="shared" ref="J326:J383" si="48">G326-I326</f>
        <v>16.604737037037069</v>
      </c>
      <c r="K326" s="2">
        <f t="shared" ref="K326:K383" si="49">90+J326</f>
        <v>106.60473703703707</v>
      </c>
      <c r="L326" s="2">
        <f t="shared" ref="L326:L383" si="50">EXP(0.06*K326)</f>
        <v>599.61286515188829</v>
      </c>
      <c r="M326" s="2">
        <f>SUMIF(A:A,A326,L:L)</f>
        <v>2475.4540037334996</v>
      </c>
      <c r="N326" s="3">
        <f t="shared" ref="N326:N383" si="51">L326/M326</f>
        <v>0.2422233918495546</v>
      </c>
      <c r="O326" s="8">
        <f t="shared" ref="O326:O383" si="52">1/N326</f>
        <v>4.1284204319172524</v>
      </c>
      <c r="P326" s="3">
        <f t="shared" ref="P326:P383" si="53">IF(O326&gt;21,"",N326)</f>
        <v>0.2422233918495546</v>
      </c>
      <c r="Q326" s="3">
        <f>IF(ISNUMBER(P326),SUMIF(A:A,A326,P:P),"")</f>
        <v>0.93454626477497382</v>
      </c>
      <c r="R326" s="3">
        <f t="shared" ref="R326:R383" si="54">IFERROR(P326*(1/Q326),"")</f>
        <v>0.25918822960346299</v>
      </c>
      <c r="S326" s="9">
        <f t="shared" ref="S326:S383" si="55">IFERROR(1/R326,"")</f>
        <v>3.8581998940689517</v>
      </c>
    </row>
    <row r="327" spans="1:19" x14ac:dyDescent="0.25">
      <c r="A327" s="1">
        <v>36</v>
      </c>
      <c r="B327" s="11">
        <v>0.83333333333333337</v>
      </c>
      <c r="C327" s="1" t="s">
        <v>297</v>
      </c>
      <c r="D327" s="1">
        <v>4</v>
      </c>
      <c r="E327" s="1">
        <v>5</v>
      </c>
      <c r="F327" s="1" t="s">
        <v>360</v>
      </c>
      <c r="G327" s="2">
        <v>64.291066666666595</v>
      </c>
      <c r="H327" s="7">
        <f>1+COUNTIFS(A:A,A327,O:O,"&lt;"&amp;O327)</f>
        <v>2</v>
      </c>
      <c r="I327" s="2">
        <f>AVERAGEIF(A:A,A327,G:G)</f>
        <v>51.493862962962936</v>
      </c>
      <c r="J327" s="2">
        <f t="shared" si="48"/>
        <v>12.797203703703659</v>
      </c>
      <c r="K327" s="2">
        <f t="shared" si="49"/>
        <v>102.79720370370366</v>
      </c>
      <c r="L327" s="2">
        <f t="shared" si="50"/>
        <v>477.15062762393876</v>
      </c>
      <c r="M327" s="2">
        <f>SUMIF(A:A,A327,L:L)</f>
        <v>2475.4540037334996</v>
      </c>
      <c r="N327" s="3">
        <f t="shared" si="51"/>
        <v>0.19275277460388937</v>
      </c>
      <c r="O327" s="8">
        <f t="shared" si="52"/>
        <v>5.1879927645919448</v>
      </c>
      <c r="P327" s="3">
        <f t="shared" si="53"/>
        <v>0.19275277460388937</v>
      </c>
      <c r="Q327" s="3">
        <f>IF(ISNUMBER(P327),SUMIF(A:A,A327,P:P),"")</f>
        <v>0.93454626477497382</v>
      </c>
      <c r="R327" s="3">
        <f t="shared" si="54"/>
        <v>0.20625279011767456</v>
      </c>
      <c r="S327" s="9">
        <f t="shared" si="55"/>
        <v>4.8484192598289919</v>
      </c>
    </row>
    <row r="328" spans="1:19" x14ac:dyDescent="0.25">
      <c r="A328" s="1">
        <v>36</v>
      </c>
      <c r="B328" s="11">
        <v>0.83333333333333337</v>
      </c>
      <c r="C328" s="1" t="s">
        <v>297</v>
      </c>
      <c r="D328" s="1">
        <v>4</v>
      </c>
      <c r="E328" s="1">
        <v>1</v>
      </c>
      <c r="F328" s="1" t="s">
        <v>356</v>
      </c>
      <c r="G328" s="2">
        <v>61.6338333333333</v>
      </c>
      <c r="H328" s="7">
        <f>1+COUNTIFS(A:A,A328,O:O,"&lt;"&amp;O328)</f>
        <v>3</v>
      </c>
      <c r="I328" s="2">
        <f>AVERAGEIF(A:A,A328,G:G)</f>
        <v>51.493862962962936</v>
      </c>
      <c r="J328" s="2">
        <f t="shared" si="48"/>
        <v>10.139970370370364</v>
      </c>
      <c r="K328" s="2">
        <f t="shared" si="49"/>
        <v>100.13997037037036</v>
      </c>
      <c r="L328" s="2">
        <f t="shared" si="50"/>
        <v>406.83114500603705</v>
      </c>
      <c r="M328" s="2">
        <f>SUMIF(A:A,A328,L:L)</f>
        <v>2475.4540037334996</v>
      </c>
      <c r="N328" s="3">
        <f t="shared" si="51"/>
        <v>0.16434607324250464</v>
      </c>
      <c r="O328" s="8">
        <f t="shared" si="52"/>
        <v>6.0847209809779086</v>
      </c>
      <c r="P328" s="3">
        <f t="shared" si="53"/>
        <v>0.16434607324250464</v>
      </c>
      <c r="Q328" s="3">
        <f>IF(ISNUMBER(P328),SUMIF(A:A,A328,P:P),"")</f>
        <v>0.93454626477497382</v>
      </c>
      <c r="R328" s="3">
        <f t="shared" si="54"/>
        <v>0.17585654069472631</v>
      </c>
      <c r="S328" s="9">
        <f t="shared" si="55"/>
        <v>5.6864532649708179</v>
      </c>
    </row>
    <row r="329" spans="1:19" x14ac:dyDescent="0.25">
      <c r="A329" s="1">
        <v>36</v>
      </c>
      <c r="B329" s="11">
        <v>0.83333333333333337</v>
      </c>
      <c r="C329" s="1" t="s">
        <v>297</v>
      </c>
      <c r="D329" s="1">
        <v>4</v>
      </c>
      <c r="E329" s="1">
        <v>4</v>
      </c>
      <c r="F329" s="1" t="s">
        <v>359</v>
      </c>
      <c r="G329" s="2">
        <v>54.748833333333302</v>
      </c>
      <c r="H329" s="7">
        <f>1+COUNTIFS(A:A,A329,O:O,"&lt;"&amp;O329)</f>
        <v>4</v>
      </c>
      <c r="I329" s="2">
        <f>AVERAGEIF(A:A,A329,G:G)</f>
        <v>51.493862962962936</v>
      </c>
      <c r="J329" s="2">
        <f t="shared" si="48"/>
        <v>3.2549703703703656</v>
      </c>
      <c r="K329" s="2">
        <f t="shared" si="49"/>
        <v>93.254970370370359</v>
      </c>
      <c r="L329" s="2">
        <f t="shared" si="50"/>
        <v>269.1579069936281</v>
      </c>
      <c r="M329" s="2">
        <f>SUMIF(A:A,A329,L:L)</f>
        <v>2475.4540037334996</v>
      </c>
      <c r="N329" s="3">
        <f t="shared" si="51"/>
        <v>0.1087307243793187</v>
      </c>
      <c r="O329" s="8">
        <f t="shared" si="52"/>
        <v>9.1970324460581505</v>
      </c>
      <c r="P329" s="3">
        <f t="shared" si="53"/>
        <v>0.1087307243793187</v>
      </c>
      <c r="Q329" s="3">
        <f>IF(ISNUMBER(P329),SUMIF(A:A,A329,P:P),"")</f>
        <v>0.93454626477497382</v>
      </c>
      <c r="R329" s="3">
        <f t="shared" si="54"/>
        <v>0.11634600498403319</v>
      </c>
      <c r="S329" s="9">
        <f t="shared" si="55"/>
        <v>8.595052319477885</v>
      </c>
    </row>
    <row r="330" spans="1:19" x14ac:dyDescent="0.25">
      <c r="A330" s="1">
        <v>36</v>
      </c>
      <c r="B330" s="11">
        <v>0.83333333333333337</v>
      </c>
      <c r="C330" s="1" t="s">
        <v>297</v>
      </c>
      <c r="D330" s="1">
        <v>4</v>
      </c>
      <c r="E330" s="1">
        <v>3</v>
      </c>
      <c r="F330" s="1" t="s">
        <v>358</v>
      </c>
      <c r="G330" s="2">
        <v>51.550733333333298</v>
      </c>
      <c r="H330" s="7">
        <f>1+COUNTIFS(A:A,A330,O:O,"&lt;"&amp;O330)</f>
        <v>5</v>
      </c>
      <c r="I330" s="2">
        <f>AVERAGEIF(A:A,A330,G:G)</f>
        <v>51.493862962962936</v>
      </c>
      <c r="J330" s="2">
        <f t="shared" si="48"/>
        <v>5.6870370370361911E-2</v>
      </c>
      <c r="K330" s="2">
        <f t="shared" si="49"/>
        <v>90.056870370370362</v>
      </c>
      <c r="L330" s="2">
        <f t="shared" si="50"/>
        <v>222.16319451129939</v>
      </c>
      <c r="M330" s="2">
        <f>SUMIF(A:A,A330,L:L)</f>
        <v>2475.4540037334996</v>
      </c>
      <c r="N330" s="3">
        <f t="shared" si="51"/>
        <v>8.9746444157811495E-2</v>
      </c>
      <c r="O330" s="8">
        <f t="shared" si="52"/>
        <v>11.142502740739065</v>
      </c>
      <c r="P330" s="3">
        <f t="shared" si="53"/>
        <v>8.9746444157811495E-2</v>
      </c>
      <c r="Q330" s="3">
        <f>IF(ISNUMBER(P330),SUMIF(A:A,A330,P:P),"")</f>
        <v>0.93454626477497382</v>
      </c>
      <c r="R330" s="3">
        <f t="shared" si="54"/>
        <v>9.6032104070761265E-2</v>
      </c>
      <c r="S330" s="9">
        <f t="shared" si="55"/>
        <v>10.413184316602601</v>
      </c>
    </row>
    <row r="331" spans="1:19" x14ac:dyDescent="0.25">
      <c r="A331" s="1">
        <v>36</v>
      </c>
      <c r="B331" s="11">
        <v>0.83333333333333337</v>
      </c>
      <c r="C331" s="1" t="s">
        <v>297</v>
      </c>
      <c r="D331" s="1">
        <v>4</v>
      </c>
      <c r="E331" s="1">
        <v>7</v>
      </c>
      <c r="F331" s="1" t="s">
        <v>362</v>
      </c>
      <c r="G331" s="2">
        <v>48.765533333333302</v>
      </c>
      <c r="H331" s="7">
        <f>1+COUNTIFS(A:A,A331,O:O,"&lt;"&amp;O331)</f>
        <v>6</v>
      </c>
      <c r="I331" s="2">
        <f>AVERAGEIF(A:A,A331,G:G)</f>
        <v>51.493862962962936</v>
      </c>
      <c r="J331" s="2">
        <f t="shared" si="48"/>
        <v>-2.7283296296296342</v>
      </c>
      <c r="K331" s="2">
        <f t="shared" si="49"/>
        <v>87.271670370370373</v>
      </c>
      <c r="L331" s="2">
        <f t="shared" si="50"/>
        <v>187.97335465415563</v>
      </c>
      <c r="M331" s="2">
        <f>SUMIF(A:A,A331,L:L)</f>
        <v>2475.4540037334996</v>
      </c>
      <c r="N331" s="3">
        <f t="shared" si="51"/>
        <v>7.5934900980043546E-2</v>
      </c>
      <c r="O331" s="8">
        <f t="shared" si="52"/>
        <v>13.16917500508508</v>
      </c>
      <c r="P331" s="3">
        <f t="shared" si="53"/>
        <v>7.5934900980043546E-2</v>
      </c>
      <c r="Q331" s="3">
        <f>IF(ISNUMBER(P331),SUMIF(A:A,A331,P:P),"")</f>
        <v>0.93454626477497382</v>
      </c>
      <c r="R331" s="3">
        <f t="shared" si="54"/>
        <v>8.1253228269365194E-2</v>
      </c>
      <c r="S331" s="9">
        <f t="shared" si="55"/>
        <v>12.307203311170207</v>
      </c>
    </row>
    <row r="332" spans="1:19" x14ac:dyDescent="0.25">
      <c r="A332" s="1">
        <v>36</v>
      </c>
      <c r="B332" s="11">
        <v>0.83333333333333337</v>
      </c>
      <c r="C332" s="1" t="s">
        <v>297</v>
      </c>
      <c r="D332" s="1">
        <v>4</v>
      </c>
      <c r="E332" s="1">
        <v>8</v>
      </c>
      <c r="F332" s="1" t="s">
        <v>363</v>
      </c>
      <c r="G332" s="2">
        <v>45.064033333333299</v>
      </c>
      <c r="H332" s="7">
        <f>1+COUNTIFS(A:A,A332,O:O,"&lt;"&amp;O332)</f>
        <v>7</v>
      </c>
      <c r="I332" s="2">
        <f>AVERAGEIF(A:A,A332,G:G)</f>
        <v>51.493862962962936</v>
      </c>
      <c r="J332" s="2">
        <f t="shared" si="48"/>
        <v>-6.4298296296296371</v>
      </c>
      <c r="K332" s="2">
        <f t="shared" si="49"/>
        <v>83.570170370370363</v>
      </c>
      <c r="L332" s="2">
        <f t="shared" si="50"/>
        <v>150.5371988704488</v>
      </c>
      <c r="M332" s="2">
        <f>SUMIF(A:A,A332,L:L)</f>
        <v>2475.4540037334996</v>
      </c>
      <c r="N332" s="3">
        <f t="shared" si="51"/>
        <v>6.0811955561851441E-2</v>
      </c>
      <c r="O332" s="8">
        <f t="shared" si="52"/>
        <v>16.444134886978048</v>
      </c>
      <c r="P332" s="3">
        <f t="shared" si="53"/>
        <v>6.0811955561851441E-2</v>
      </c>
      <c r="Q332" s="3">
        <f>IF(ISNUMBER(P332),SUMIF(A:A,A332,P:P),"")</f>
        <v>0.93454626477497382</v>
      </c>
      <c r="R332" s="3">
        <f t="shared" si="54"/>
        <v>6.5071102259976546E-2</v>
      </c>
      <c r="S332" s="9">
        <f t="shared" si="55"/>
        <v>15.367804836081172</v>
      </c>
    </row>
    <row r="333" spans="1:19" x14ac:dyDescent="0.25">
      <c r="A333" s="1">
        <v>36</v>
      </c>
      <c r="B333" s="11">
        <v>0.83333333333333337</v>
      </c>
      <c r="C333" s="1" t="s">
        <v>297</v>
      </c>
      <c r="D333" s="1">
        <v>4</v>
      </c>
      <c r="E333" s="1">
        <v>6</v>
      </c>
      <c r="F333" s="1" t="s">
        <v>361</v>
      </c>
      <c r="G333" s="2">
        <v>36.3937666666667</v>
      </c>
      <c r="H333" s="7">
        <f>1+COUNTIFS(A:A,A333,O:O,"&lt;"&amp;O333)</f>
        <v>8</v>
      </c>
      <c r="I333" s="2">
        <f>AVERAGEIF(A:A,A333,G:G)</f>
        <v>51.493862962962936</v>
      </c>
      <c r="J333" s="2">
        <f t="shared" si="48"/>
        <v>-15.100096296296236</v>
      </c>
      <c r="K333" s="2">
        <f t="shared" si="49"/>
        <v>74.899903703703757</v>
      </c>
      <c r="L333" s="2">
        <f t="shared" si="50"/>
        <v>89.478128599084215</v>
      </c>
      <c r="M333" s="2">
        <f>SUMIF(A:A,A333,L:L)</f>
        <v>2475.4540037334996</v>
      </c>
      <c r="N333" s="3">
        <f t="shared" si="51"/>
        <v>3.6146148732366906E-2</v>
      </c>
      <c r="O333" s="8">
        <f t="shared" si="52"/>
        <v>27.66546465030601</v>
      </c>
      <c r="P333" s="3" t="str">
        <f t="shared" si="53"/>
        <v/>
      </c>
      <c r="Q333" s="3" t="str">
        <f>IF(ISNUMBER(P333),SUMIF(A:A,A333,P:P),"")</f>
        <v/>
      </c>
      <c r="R333" s="3" t="str">
        <f t="shared" si="54"/>
        <v/>
      </c>
      <c r="S333" s="9" t="str">
        <f t="shared" si="55"/>
        <v/>
      </c>
    </row>
    <row r="334" spans="1:19" x14ac:dyDescent="0.25">
      <c r="A334" s="1">
        <v>36</v>
      </c>
      <c r="B334" s="11">
        <v>0.83333333333333337</v>
      </c>
      <c r="C334" s="1" t="s">
        <v>297</v>
      </c>
      <c r="D334" s="1">
        <v>4</v>
      </c>
      <c r="E334" s="1">
        <v>9</v>
      </c>
      <c r="F334" s="1" t="s">
        <v>364</v>
      </c>
      <c r="G334" s="2">
        <v>32.898366666666703</v>
      </c>
      <c r="H334" s="7">
        <f>1+COUNTIFS(A:A,A334,O:O,"&lt;"&amp;O334)</f>
        <v>9</v>
      </c>
      <c r="I334" s="2">
        <f>AVERAGEIF(A:A,A334,G:G)</f>
        <v>51.493862962962936</v>
      </c>
      <c r="J334" s="2">
        <f t="shared" si="48"/>
        <v>-18.595496296296233</v>
      </c>
      <c r="K334" s="2">
        <f t="shared" si="49"/>
        <v>71.404503703703767</v>
      </c>
      <c r="L334" s="2">
        <f t="shared" si="50"/>
        <v>72.54958232301901</v>
      </c>
      <c r="M334" s="2">
        <f>SUMIF(A:A,A334,L:L)</f>
        <v>2475.4540037334996</v>
      </c>
      <c r="N334" s="3">
        <f t="shared" si="51"/>
        <v>2.9307586492659184E-2</v>
      </c>
      <c r="O334" s="8">
        <f t="shared" si="52"/>
        <v>34.12085810104066</v>
      </c>
      <c r="P334" s="3" t="str">
        <f t="shared" si="53"/>
        <v/>
      </c>
      <c r="Q334" s="3" t="str">
        <f>IF(ISNUMBER(P334),SUMIF(A:A,A334,P:P),"")</f>
        <v/>
      </c>
      <c r="R334" s="3" t="str">
        <f t="shared" si="54"/>
        <v/>
      </c>
      <c r="S334" s="9" t="str">
        <f t="shared" si="55"/>
        <v/>
      </c>
    </row>
    <row r="335" spans="1:19" x14ac:dyDescent="0.25">
      <c r="A335" s="1">
        <v>37</v>
      </c>
      <c r="B335" s="11">
        <v>0.83819444444444446</v>
      </c>
      <c r="C335" s="1" t="s">
        <v>169</v>
      </c>
      <c r="D335" s="1">
        <v>7</v>
      </c>
      <c r="E335" s="1">
        <v>1</v>
      </c>
      <c r="F335" s="1" t="s">
        <v>365</v>
      </c>
      <c r="G335" s="2">
        <v>68.660133333333292</v>
      </c>
      <c r="H335" s="7">
        <f>1+COUNTIFS(A:A,A335,O:O,"&lt;"&amp;O335)</f>
        <v>1</v>
      </c>
      <c r="I335" s="2">
        <f>AVERAGEIF(A:A,A335,G:G)</f>
        <v>49.925903703703689</v>
      </c>
      <c r="J335" s="2">
        <f t="shared" si="48"/>
        <v>18.734229629629603</v>
      </c>
      <c r="K335" s="2">
        <f t="shared" si="49"/>
        <v>108.7342296296296</v>
      </c>
      <c r="L335" s="2">
        <f t="shared" si="50"/>
        <v>681.33477443817799</v>
      </c>
      <c r="M335" s="2">
        <f>SUMIF(A:A,A335,L:L)</f>
        <v>2691.0514193107915</v>
      </c>
      <c r="N335" s="3">
        <f t="shared" si="51"/>
        <v>0.25318534218594585</v>
      </c>
      <c r="O335" s="8">
        <f t="shared" si="52"/>
        <v>3.9496757251672738</v>
      </c>
      <c r="P335" s="3">
        <f t="shared" si="53"/>
        <v>0.25318534218594585</v>
      </c>
      <c r="Q335" s="3">
        <f>IF(ISNUMBER(P335),SUMIF(A:A,A335,P:P),"")</f>
        <v>0.95255813826384128</v>
      </c>
      <c r="R335" s="3">
        <f t="shared" si="54"/>
        <v>0.26579515938776027</v>
      </c>
      <c r="S335" s="9">
        <f t="shared" si="55"/>
        <v>3.7622957555112251</v>
      </c>
    </row>
    <row r="336" spans="1:19" x14ac:dyDescent="0.25">
      <c r="A336" s="1">
        <v>37</v>
      </c>
      <c r="B336" s="11">
        <v>0.83819444444444446</v>
      </c>
      <c r="C336" s="1" t="s">
        <v>169</v>
      </c>
      <c r="D336" s="1">
        <v>7</v>
      </c>
      <c r="E336" s="1">
        <v>2</v>
      </c>
      <c r="F336" s="1" t="s">
        <v>366</v>
      </c>
      <c r="G336" s="2">
        <v>68.254766666666598</v>
      </c>
      <c r="H336" s="7">
        <f>1+COUNTIFS(A:A,A336,O:O,"&lt;"&amp;O336)</f>
        <v>2</v>
      </c>
      <c r="I336" s="2">
        <f>AVERAGEIF(A:A,A336,G:G)</f>
        <v>49.925903703703689</v>
      </c>
      <c r="J336" s="2">
        <f t="shared" si="48"/>
        <v>18.328862962962909</v>
      </c>
      <c r="K336" s="2">
        <f t="shared" si="49"/>
        <v>108.32886296296292</v>
      </c>
      <c r="L336" s="2">
        <f t="shared" si="50"/>
        <v>664.96325120150846</v>
      </c>
      <c r="M336" s="2">
        <f>SUMIF(A:A,A336,L:L)</f>
        <v>2691.0514193107915</v>
      </c>
      <c r="N336" s="3">
        <f t="shared" si="51"/>
        <v>0.24710165195275718</v>
      </c>
      <c r="O336" s="8">
        <f t="shared" si="52"/>
        <v>4.0469175017542485</v>
      </c>
      <c r="P336" s="3">
        <f t="shared" si="53"/>
        <v>0.24710165195275718</v>
      </c>
      <c r="Q336" s="3">
        <f>IF(ISNUMBER(P336),SUMIF(A:A,A336,P:P),"")</f>
        <v>0.95255813826384128</v>
      </c>
      <c r="R336" s="3">
        <f t="shared" si="54"/>
        <v>0.25940847285513874</v>
      </c>
      <c r="S336" s="9">
        <f t="shared" si="55"/>
        <v>3.8549242011783833</v>
      </c>
    </row>
    <row r="337" spans="1:19" x14ac:dyDescent="0.25">
      <c r="A337" s="1">
        <v>37</v>
      </c>
      <c r="B337" s="11">
        <v>0.83819444444444446</v>
      </c>
      <c r="C337" s="1" t="s">
        <v>169</v>
      </c>
      <c r="D337" s="1">
        <v>7</v>
      </c>
      <c r="E337" s="1">
        <v>3</v>
      </c>
      <c r="F337" s="1" t="s">
        <v>367</v>
      </c>
      <c r="G337" s="2">
        <v>56.083433333333296</v>
      </c>
      <c r="H337" s="7">
        <f>1+COUNTIFS(A:A,A337,O:O,"&lt;"&amp;O337)</f>
        <v>3</v>
      </c>
      <c r="I337" s="2">
        <f>AVERAGEIF(A:A,A337,G:G)</f>
        <v>49.925903703703689</v>
      </c>
      <c r="J337" s="2">
        <f t="shared" si="48"/>
        <v>6.1575296296296074</v>
      </c>
      <c r="K337" s="2">
        <f t="shared" si="49"/>
        <v>96.157529629629607</v>
      </c>
      <c r="L337" s="2">
        <f t="shared" si="50"/>
        <v>320.36205489888079</v>
      </c>
      <c r="M337" s="2">
        <f>SUMIF(A:A,A337,L:L)</f>
        <v>2691.0514193107915</v>
      </c>
      <c r="N337" s="3">
        <f t="shared" si="51"/>
        <v>0.11904716966758261</v>
      </c>
      <c r="O337" s="8">
        <f t="shared" si="52"/>
        <v>8.4000317083750637</v>
      </c>
      <c r="P337" s="3">
        <f t="shared" si="53"/>
        <v>0.11904716966758261</v>
      </c>
      <c r="Q337" s="3">
        <f>IF(ISNUMBER(P337),SUMIF(A:A,A337,P:P),"")</f>
        <v>0.95255813826384128</v>
      </c>
      <c r="R337" s="3">
        <f t="shared" si="54"/>
        <v>0.12497627691739767</v>
      </c>
      <c r="S337" s="9">
        <f t="shared" si="55"/>
        <v>8.0015185654869843</v>
      </c>
    </row>
    <row r="338" spans="1:19" x14ac:dyDescent="0.25">
      <c r="A338" s="1">
        <v>37</v>
      </c>
      <c r="B338" s="11">
        <v>0.83819444444444446</v>
      </c>
      <c r="C338" s="1" t="s">
        <v>169</v>
      </c>
      <c r="D338" s="1">
        <v>7</v>
      </c>
      <c r="E338" s="1">
        <v>6</v>
      </c>
      <c r="F338" s="1" t="s">
        <v>369</v>
      </c>
      <c r="G338" s="2">
        <v>54.666300000000099</v>
      </c>
      <c r="H338" s="7">
        <f>1+COUNTIFS(A:A,A338,O:O,"&lt;"&amp;O338)</f>
        <v>4</v>
      </c>
      <c r="I338" s="2">
        <f>AVERAGEIF(A:A,A338,G:G)</f>
        <v>49.925903703703689</v>
      </c>
      <c r="J338" s="2">
        <f t="shared" si="48"/>
        <v>4.7403962962964101</v>
      </c>
      <c r="K338" s="2">
        <f t="shared" si="49"/>
        <v>94.74039629629641</v>
      </c>
      <c r="L338" s="2">
        <f t="shared" si="50"/>
        <v>294.24824381454516</v>
      </c>
      <c r="M338" s="2">
        <f>SUMIF(A:A,A338,L:L)</f>
        <v>2691.0514193107915</v>
      </c>
      <c r="N338" s="3">
        <f t="shared" si="51"/>
        <v>0.10934322610970601</v>
      </c>
      <c r="O338" s="8">
        <f t="shared" si="52"/>
        <v>9.145513952521231</v>
      </c>
      <c r="P338" s="3">
        <f t="shared" si="53"/>
        <v>0.10934322610970601</v>
      </c>
      <c r="Q338" s="3">
        <f>IF(ISNUMBER(P338),SUMIF(A:A,A338,P:P),"")</f>
        <v>0.95255813826384128</v>
      </c>
      <c r="R338" s="3">
        <f t="shared" si="54"/>
        <v>0.11478903146951008</v>
      </c>
      <c r="S338" s="9">
        <f t="shared" si="55"/>
        <v>8.7116337440796077</v>
      </c>
    </row>
    <row r="339" spans="1:19" x14ac:dyDescent="0.25">
      <c r="A339" s="1">
        <v>37</v>
      </c>
      <c r="B339" s="11">
        <v>0.83819444444444446</v>
      </c>
      <c r="C339" s="1" t="s">
        <v>169</v>
      </c>
      <c r="D339" s="1">
        <v>7</v>
      </c>
      <c r="E339" s="1">
        <v>4</v>
      </c>
      <c r="F339" s="1" t="s">
        <v>368</v>
      </c>
      <c r="G339" s="2">
        <v>51.355233333333302</v>
      </c>
      <c r="H339" s="7">
        <f>1+COUNTIFS(A:A,A339,O:O,"&lt;"&amp;O339)</f>
        <v>5</v>
      </c>
      <c r="I339" s="2">
        <f>AVERAGEIF(A:A,A339,G:G)</f>
        <v>49.925903703703689</v>
      </c>
      <c r="J339" s="2">
        <f t="shared" si="48"/>
        <v>1.4293296296296134</v>
      </c>
      <c r="K339" s="2">
        <f t="shared" si="49"/>
        <v>91.429329629629621</v>
      </c>
      <c r="L339" s="2">
        <f t="shared" si="50"/>
        <v>241.23215722088787</v>
      </c>
      <c r="M339" s="2">
        <f>SUMIF(A:A,A339,L:L)</f>
        <v>2691.0514193107915</v>
      </c>
      <c r="N339" s="3">
        <f t="shared" si="51"/>
        <v>8.964234406292769E-2</v>
      </c>
      <c r="O339" s="8">
        <f t="shared" si="52"/>
        <v>11.155442335354525</v>
      </c>
      <c r="P339" s="3">
        <f t="shared" si="53"/>
        <v>8.964234406292769E-2</v>
      </c>
      <c r="Q339" s="3">
        <f>IF(ISNUMBER(P339),SUMIF(A:A,A339,P:P),"")</f>
        <v>0.95255813826384128</v>
      </c>
      <c r="R339" s="3">
        <f t="shared" si="54"/>
        <v>9.4106953121320544E-2</v>
      </c>
      <c r="S339" s="9">
        <f t="shared" si="55"/>
        <v>10.626207382474945</v>
      </c>
    </row>
    <row r="340" spans="1:19" x14ac:dyDescent="0.25">
      <c r="A340" s="1">
        <v>37</v>
      </c>
      <c r="B340" s="11">
        <v>0.83819444444444446</v>
      </c>
      <c r="C340" s="1" t="s">
        <v>169</v>
      </c>
      <c r="D340" s="1">
        <v>7</v>
      </c>
      <c r="E340" s="1">
        <v>7</v>
      </c>
      <c r="F340" s="1" t="s">
        <v>370</v>
      </c>
      <c r="G340" s="2">
        <v>49.252566666666695</v>
      </c>
      <c r="H340" s="7">
        <f>1+COUNTIFS(A:A,A340,O:O,"&lt;"&amp;O340)</f>
        <v>6</v>
      </c>
      <c r="I340" s="2">
        <f>AVERAGEIF(A:A,A340,G:G)</f>
        <v>49.925903703703689</v>
      </c>
      <c r="J340" s="2">
        <f t="shared" si="48"/>
        <v>-0.67333703703699399</v>
      </c>
      <c r="K340" s="2">
        <f t="shared" si="49"/>
        <v>89.326662962963013</v>
      </c>
      <c r="L340" s="2">
        <f t="shared" si="50"/>
        <v>212.63982623339436</v>
      </c>
      <c r="M340" s="2">
        <f>SUMIF(A:A,A340,L:L)</f>
        <v>2691.0514193107915</v>
      </c>
      <c r="N340" s="3">
        <f t="shared" si="51"/>
        <v>7.901737763444662E-2</v>
      </c>
      <c r="O340" s="8">
        <f t="shared" si="52"/>
        <v>12.655444029365798</v>
      </c>
      <c r="P340" s="3">
        <f t="shared" si="53"/>
        <v>7.901737763444662E-2</v>
      </c>
      <c r="Q340" s="3">
        <f>IF(ISNUMBER(P340),SUMIF(A:A,A340,P:P),"")</f>
        <v>0.95255813826384128</v>
      </c>
      <c r="R340" s="3">
        <f t="shared" si="54"/>
        <v>8.295281354528751E-2</v>
      </c>
      <c r="S340" s="9">
        <f t="shared" si="55"/>
        <v>12.05504620351493</v>
      </c>
    </row>
    <row r="341" spans="1:19" x14ac:dyDescent="0.25">
      <c r="A341" s="1">
        <v>37</v>
      </c>
      <c r="B341" s="11">
        <v>0.83819444444444446</v>
      </c>
      <c r="C341" s="1" t="s">
        <v>169</v>
      </c>
      <c r="D341" s="1">
        <v>7</v>
      </c>
      <c r="E341" s="1">
        <v>10</v>
      </c>
      <c r="F341" s="1" t="s">
        <v>372</v>
      </c>
      <c r="G341" s="2">
        <v>43.280499999999996</v>
      </c>
      <c r="H341" s="7">
        <f>1+COUNTIFS(A:A,A341,O:O,"&lt;"&amp;O341)</f>
        <v>7</v>
      </c>
      <c r="I341" s="2">
        <f>AVERAGEIF(A:A,A341,G:G)</f>
        <v>49.925903703703689</v>
      </c>
      <c r="J341" s="2">
        <f t="shared" si="48"/>
        <v>-6.6454037037036926</v>
      </c>
      <c r="K341" s="2">
        <f t="shared" si="49"/>
        <v>83.354596296296307</v>
      </c>
      <c r="L341" s="2">
        <f t="shared" si="50"/>
        <v>148.60262214356052</v>
      </c>
      <c r="M341" s="2">
        <f>SUMIF(A:A,A341,L:L)</f>
        <v>2691.0514193107915</v>
      </c>
      <c r="N341" s="3">
        <f t="shared" si="51"/>
        <v>5.522102665047527E-2</v>
      </c>
      <c r="O341" s="8">
        <f t="shared" si="52"/>
        <v>18.109043975758702</v>
      </c>
      <c r="P341" s="3">
        <f t="shared" si="53"/>
        <v>5.522102665047527E-2</v>
      </c>
      <c r="Q341" s="3">
        <f>IF(ISNUMBER(P341),SUMIF(A:A,A341,P:P),"")</f>
        <v>0.95255813826384128</v>
      </c>
      <c r="R341" s="3">
        <f t="shared" si="54"/>
        <v>5.7971292703585142E-2</v>
      </c>
      <c r="S341" s="9">
        <f t="shared" si="55"/>
        <v>17.249917215286743</v>
      </c>
    </row>
    <row r="342" spans="1:19" x14ac:dyDescent="0.25">
      <c r="A342" s="1">
        <v>37</v>
      </c>
      <c r="B342" s="11">
        <v>0.83819444444444446</v>
      </c>
      <c r="C342" s="1" t="s">
        <v>169</v>
      </c>
      <c r="D342" s="1">
        <v>7</v>
      </c>
      <c r="E342" s="1">
        <v>9</v>
      </c>
      <c r="F342" s="1" t="s">
        <v>371</v>
      </c>
      <c r="G342" s="2">
        <v>32.100466666666698</v>
      </c>
      <c r="H342" s="7">
        <f>1+COUNTIFS(A:A,A342,O:O,"&lt;"&amp;O342)</f>
        <v>8</v>
      </c>
      <c r="I342" s="2">
        <f>AVERAGEIF(A:A,A342,G:G)</f>
        <v>49.925903703703689</v>
      </c>
      <c r="J342" s="2">
        <f t="shared" si="48"/>
        <v>-17.825437037036991</v>
      </c>
      <c r="K342" s="2">
        <f t="shared" si="49"/>
        <v>72.174562962963009</v>
      </c>
      <c r="L342" s="2">
        <f t="shared" si="50"/>
        <v>75.980275809291101</v>
      </c>
      <c r="M342" s="2">
        <f>SUMIF(A:A,A342,L:L)</f>
        <v>2691.0514193107915</v>
      </c>
      <c r="N342" s="3">
        <f t="shared" si="51"/>
        <v>2.8234419923774814E-2</v>
      </c>
      <c r="O342" s="8">
        <f t="shared" si="52"/>
        <v>35.417763237202166</v>
      </c>
      <c r="P342" s="3" t="str">
        <f t="shared" si="53"/>
        <v/>
      </c>
      <c r="Q342" s="3" t="str">
        <f>IF(ISNUMBER(P342),SUMIF(A:A,A342,P:P),"")</f>
        <v/>
      </c>
      <c r="R342" s="3" t="str">
        <f t="shared" si="54"/>
        <v/>
      </c>
      <c r="S342" s="9" t="str">
        <f t="shared" si="55"/>
        <v/>
      </c>
    </row>
    <row r="343" spans="1:19" x14ac:dyDescent="0.25">
      <c r="A343" s="1">
        <v>37</v>
      </c>
      <c r="B343" s="11">
        <v>0.83819444444444446</v>
      </c>
      <c r="C343" s="1" t="s">
        <v>169</v>
      </c>
      <c r="D343" s="1">
        <v>7</v>
      </c>
      <c r="E343" s="1">
        <v>11</v>
      </c>
      <c r="F343" s="1" t="s">
        <v>373</v>
      </c>
      <c r="G343" s="2">
        <v>25.679733333333299</v>
      </c>
      <c r="H343" s="7">
        <f>1+COUNTIFS(A:A,A343,O:O,"&lt;"&amp;O343)</f>
        <v>9</v>
      </c>
      <c r="I343" s="2">
        <f>AVERAGEIF(A:A,A343,G:G)</f>
        <v>49.925903703703689</v>
      </c>
      <c r="J343" s="2">
        <f t="shared" si="48"/>
        <v>-24.24617037037039</v>
      </c>
      <c r="K343" s="2">
        <f t="shared" si="49"/>
        <v>65.753829629629607</v>
      </c>
      <c r="L343" s="2">
        <f t="shared" si="50"/>
        <v>51.688213550545726</v>
      </c>
      <c r="M343" s="2">
        <f>SUMIF(A:A,A343,L:L)</f>
        <v>2691.0514193107915</v>
      </c>
      <c r="N343" s="3">
        <f t="shared" si="51"/>
        <v>1.920744181238412E-2</v>
      </c>
      <c r="O343" s="8">
        <f t="shared" si="52"/>
        <v>52.063153946677254</v>
      </c>
      <c r="P343" s="3" t="str">
        <f t="shared" si="53"/>
        <v/>
      </c>
      <c r="Q343" s="3" t="str">
        <f>IF(ISNUMBER(P343),SUMIF(A:A,A343,P:P),"")</f>
        <v/>
      </c>
      <c r="R343" s="3" t="str">
        <f t="shared" si="54"/>
        <v/>
      </c>
      <c r="S343" s="9" t="str">
        <f t="shared" si="55"/>
        <v/>
      </c>
    </row>
    <row r="344" spans="1:19" x14ac:dyDescent="0.25">
      <c r="A344" s="1">
        <v>38</v>
      </c>
      <c r="B344" s="11">
        <v>0.84375</v>
      </c>
      <c r="C344" s="1" t="s">
        <v>276</v>
      </c>
      <c r="D344" s="1">
        <v>5</v>
      </c>
      <c r="E344" s="1">
        <v>6</v>
      </c>
      <c r="F344" s="1" t="s">
        <v>378</v>
      </c>
      <c r="G344" s="2">
        <v>70.191866666666698</v>
      </c>
      <c r="H344" s="7">
        <f>1+COUNTIFS(A:A,A344,O:O,"&lt;"&amp;O344)</f>
        <v>1</v>
      </c>
      <c r="I344" s="2">
        <f>AVERAGEIF(A:A,A344,G:G)</f>
        <v>50.205077777777795</v>
      </c>
      <c r="J344" s="2">
        <f t="shared" si="48"/>
        <v>19.986788888888903</v>
      </c>
      <c r="K344" s="2">
        <f t="shared" si="49"/>
        <v>109.9867888888889</v>
      </c>
      <c r="L344" s="2">
        <f t="shared" si="50"/>
        <v>734.51273466529494</v>
      </c>
      <c r="M344" s="2">
        <f>SUMIF(A:A,A344,L:L)</f>
        <v>2529.0753853021806</v>
      </c>
      <c r="N344" s="3">
        <f t="shared" si="51"/>
        <v>0.29042737869102048</v>
      </c>
      <c r="O344" s="8">
        <f t="shared" si="52"/>
        <v>3.4432015483770169</v>
      </c>
      <c r="P344" s="3">
        <f t="shared" si="53"/>
        <v>0.29042737869102048</v>
      </c>
      <c r="Q344" s="3">
        <f>IF(ISNUMBER(P344),SUMIF(A:A,A344,P:P),"")</f>
        <v>0.96634231004076054</v>
      </c>
      <c r="R344" s="3">
        <f t="shared" si="54"/>
        <v>0.30054296047408929</v>
      </c>
      <c r="S344" s="9">
        <f t="shared" si="55"/>
        <v>3.3273113381945705</v>
      </c>
    </row>
    <row r="345" spans="1:19" x14ac:dyDescent="0.25">
      <c r="A345" s="1">
        <v>38</v>
      </c>
      <c r="B345" s="11">
        <v>0.84375</v>
      </c>
      <c r="C345" s="1" t="s">
        <v>276</v>
      </c>
      <c r="D345" s="1">
        <v>5</v>
      </c>
      <c r="E345" s="1">
        <v>1</v>
      </c>
      <c r="F345" s="1" t="s">
        <v>374</v>
      </c>
      <c r="G345" s="2">
        <v>62.5863333333333</v>
      </c>
      <c r="H345" s="7">
        <f>1+COUNTIFS(A:A,A345,O:O,"&lt;"&amp;O345)</f>
        <v>2</v>
      </c>
      <c r="I345" s="2">
        <f>AVERAGEIF(A:A,A345,G:G)</f>
        <v>50.205077777777795</v>
      </c>
      <c r="J345" s="2">
        <f t="shared" si="48"/>
        <v>12.381255555555505</v>
      </c>
      <c r="K345" s="2">
        <f t="shared" si="49"/>
        <v>102.3812555555555</v>
      </c>
      <c r="L345" s="2">
        <f t="shared" si="50"/>
        <v>465.38979969105873</v>
      </c>
      <c r="M345" s="2">
        <f>SUMIF(A:A,A345,L:L)</f>
        <v>2529.0753853021806</v>
      </c>
      <c r="N345" s="3">
        <f t="shared" si="51"/>
        <v>0.18401578790244433</v>
      </c>
      <c r="O345" s="8">
        <f t="shared" si="52"/>
        <v>5.4343163236088659</v>
      </c>
      <c r="P345" s="3">
        <f t="shared" si="53"/>
        <v>0.18401578790244433</v>
      </c>
      <c r="Q345" s="3">
        <f>IF(ISNUMBER(P345),SUMIF(A:A,A345,P:P),"")</f>
        <v>0.96634231004076054</v>
      </c>
      <c r="R345" s="3">
        <f t="shared" si="54"/>
        <v>0.19042505537678722</v>
      </c>
      <c r="S345" s="9">
        <f t="shared" si="55"/>
        <v>5.2514097896484051</v>
      </c>
    </row>
    <row r="346" spans="1:19" x14ac:dyDescent="0.25">
      <c r="A346" s="1">
        <v>38</v>
      </c>
      <c r="B346" s="11">
        <v>0.84375</v>
      </c>
      <c r="C346" s="1" t="s">
        <v>276</v>
      </c>
      <c r="D346" s="1">
        <v>5</v>
      </c>
      <c r="E346" s="1">
        <v>3</v>
      </c>
      <c r="F346" s="1" t="s">
        <v>376</v>
      </c>
      <c r="G346" s="2">
        <v>60.975533333333395</v>
      </c>
      <c r="H346" s="7">
        <f>1+COUNTIFS(A:A,A346,O:O,"&lt;"&amp;O346)</f>
        <v>3</v>
      </c>
      <c r="I346" s="2">
        <f>AVERAGEIF(A:A,A346,G:G)</f>
        <v>50.205077777777795</v>
      </c>
      <c r="J346" s="2">
        <f t="shared" si="48"/>
        <v>10.7704555555556</v>
      </c>
      <c r="K346" s="2">
        <f t="shared" si="49"/>
        <v>100.7704555555556</v>
      </c>
      <c r="L346" s="2">
        <f t="shared" si="50"/>
        <v>422.51600736473529</v>
      </c>
      <c r="M346" s="2">
        <f>SUMIF(A:A,A346,L:L)</f>
        <v>2529.0753853021806</v>
      </c>
      <c r="N346" s="3">
        <f t="shared" si="51"/>
        <v>0.16706342951269992</v>
      </c>
      <c r="O346" s="8">
        <f t="shared" si="52"/>
        <v>5.9857504596718547</v>
      </c>
      <c r="P346" s="3">
        <f t="shared" si="53"/>
        <v>0.16706342951269992</v>
      </c>
      <c r="Q346" s="3">
        <f>IF(ISNUMBER(P346),SUMIF(A:A,A346,P:P),"")</f>
        <v>0.96634231004076054</v>
      </c>
      <c r="R346" s="3">
        <f t="shared" si="54"/>
        <v>0.17288224656711257</v>
      </c>
      <c r="S346" s="9">
        <f t="shared" si="55"/>
        <v>5.7842839265268449</v>
      </c>
    </row>
    <row r="347" spans="1:19" x14ac:dyDescent="0.25">
      <c r="A347" s="1">
        <v>38</v>
      </c>
      <c r="B347" s="11">
        <v>0.84375</v>
      </c>
      <c r="C347" s="1" t="s">
        <v>276</v>
      </c>
      <c r="D347" s="1">
        <v>5</v>
      </c>
      <c r="E347" s="1">
        <v>2</v>
      </c>
      <c r="F347" s="1" t="s">
        <v>375</v>
      </c>
      <c r="G347" s="2">
        <v>51.080400000000004</v>
      </c>
      <c r="H347" s="7">
        <f>1+COUNTIFS(A:A,A347,O:O,"&lt;"&amp;O347)</f>
        <v>4</v>
      </c>
      <c r="I347" s="2">
        <f>AVERAGEIF(A:A,A347,G:G)</f>
        <v>50.205077777777795</v>
      </c>
      <c r="J347" s="2">
        <f t="shared" si="48"/>
        <v>0.87532222222220923</v>
      </c>
      <c r="K347" s="2">
        <f t="shared" si="49"/>
        <v>90.875322222222209</v>
      </c>
      <c r="L347" s="2">
        <f t="shared" si="50"/>
        <v>233.34530059708834</v>
      </c>
      <c r="M347" s="2">
        <f>SUMIF(A:A,A347,L:L)</f>
        <v>2529.0753853021806</v>
      </c>
      <c r="N347" s="3">
        <f t="shared" si="51"/>
        <v>9.226506333230855E-2</v>
      </c>
      <c r="O347" s="8">
        <f t="shared" si="52"/>
        <v>10.838338628764904</v>
      </c>
      <c r="P347" s="3">
        <f t="shared" si="53"/>
        <v>9.226506333230855E-2</v>
      </c>
      <c r="Q347" s="3">
        <f>IF(ISNUMBER(P347),SUMIF(A:A,A347,P:P),"")</f>
        <v>0.96634231004076054</v>
      </c>
      <c r="R347" s="3">
        <f t="shared" si="54"/>
        <v>9.547865427564356E-2</v>
      </c>
      <c r="S347" s="9">
        <f t="shared" si="55"/>
        <v>10.473545187524687</v>
      </c>
    </row>
    <row r="348" spans="1:19" x14ac:dyDescent="0.25">
      <c r="A348" s="1">
        <v>38</v>
      </c>
      <c r="B348" s="11">
        <v>0.84375</v>
      </c>
      <c r="C348" s="1" t="s">
        <v>276</v>
      </c>
      <c r="D348" s="1">
        <v>5</v>
      </c>
      <c r="E348" s="1">
        <v>7</v>
      </c>
      <c r="F348" s="1" t="s">
        <v>39</v>
      </c>
      <c r="G348" s="2">
        <v>47.472433333333299</v>
      </c>
      <c r="H348" s="7">
        <f>1+COUNTIFS(A:A,A348,O:O,"&lt;"&amp;O348)</f>
        <v>5</v>
      </c>
      <c r="I348" s="2">
        <f>AVERAGEIF(A:A,A348,G:G)</f>
        <v>50.205077777777795</v>
      </c>
      <c r="J348" s="2">
        <f t="shared" si="48"/>
        <v>-2.7326444444444959</v>
      </c>
      <c r="K348" s="2">
        <f t="shared" si="49"/>
        <v>87.267355555555497</v>
      </c>
      <c r="L348" s="2">
        <f t="shared" si="50"/>
        <v>187.92469673999636</v>
      </c>
      <c r="M348" s="2">
        <f>SUMIF(A:A,A348,L:L)</f>
        <v>2529.0753853021806</v>
      </c>
      <c r="N348" s="3">
        <f t="shared" si="51"/>
        <v>7.4305692045451871E-2</v>
      </c>
      <c r="O348" s="8">
        <f t="shared" si="52"/>
        <v>13.457919204740229</v>
      </c>
      <c r="P348" s="3">
        <f t="shared" si="53"/>
        <v>7.4305692045451871E-2</v>
      </c>
      <c r="Q348" s="3">
        <f>IF(ISNUMBER(P348),SUMIF(A:A,A348,P:P),"")</f>
        <v>0.96634231004076054</v>
      </c>
      <c r="R348" s="3">
        <f t="shared" si="54"/>
        <v>7.6893758322884184E-2</v>
      </c>
      <c r="S348" s="9">
        <f t="shared" si="55"/>
        <v>13.004956732650589</v>
      </c>
    </row>
    <row r="349" spans="1:19" x14ac:dyDescent="0.25">
      <c r="A349" s="1">
        <v>38</v>
      </c>
      <c r="B349" s="11">
        <v>0.84375</v>
      </c>
      <c r="C349" s="1" t="s">
        <v>276</v>
      </c>
      <c r="D349" s="1">
        <v>5</v>
      </c>
      <c r="E349" s="1">
        <v>9</v>
      </c>
      <c r="F349" s="1" t="s">
        <v>380</v>
      </c>
      <c r="G349" s="2">
        <v>42.490299999999998</v>
      </c>
      <c r="H349" s="7">
        <f>1+COUNTIFS(A:A,A349,O:O,"&lt;"&amp;O349)</f>
        <v>6</v>
      </c>
      <c r="I349" s="2">
        <f>AVERAGEIF(A:A,A349,G:G)</f>
        <v>50.205077777777795</v>
      </c>
      <c r="J349" s="2">
        <f t="shared" si="48"/>
        <v>-7.7147777777777975</v>
      </c>
      <c r="K349" s="2">
        <f t="shared" si="49"/>
        <v>82.285222222222203</v>
      </c>
      <c r="L349" s="2">
        <f t="shared" si="50"/>
        <v>139.36736122154181</v>
      </c>
      <c r="M349" s="2">
        <f>SUMIF(A:A,A349,L:L)</f>
        <v>2529.0753853021806</v>
      </c>
      <c r="N349" s="3">
        <f t="shared" si="51"/>
        <v>5.510605260384116E-2</v>
      </c>
      <c r="O349" s="8">
        <f t="shared" si="52"/>
        <v>18.146826940935615</v>
      </c>
      <c r="P349" s="3">
        <f t="shared" si="53"/>
        <v>5.510605260384116E-2</v>
      </c>
      <c r="Q349" s="3">
        <f>IF(ISNUMBER(P349),SUMIF(A:A,A349,P:P),"")</f>
        <v>0.96634231004076054</v>
      </c>
      <c r="R349" s="3">
        <f t="shared" si="54"/>
        <v>5.7025395691840057E-2</v>
      </c>
      <c r="S349" s="9">
        <f t="shared" si="55"/>
        <v>17.536046666013632</v>
      </c>
    </row>
    <row r="350" spans="1:19" x14ac:dyDescent="0.25">
      <c r="A350" s="1">
        <v>38</v>
      </c>
      <c r="B350" s="11">
        <v>0.84375</v>
      </c>
      <c r="C350" s="1" t="s">
        <v>276</v>
      </c>
      <c r="D350" s="1">
        <v>5</v>
      </c>
      <c r="E350" s="1">
        <v>5</v>
      </c>
      <c r="F350" s="1" t="s">
        <v>341</v>
      </c>
      <c r="G350" s="2">
        <v>41.484466666666698</v>
      </c>
      <c r="H350" s="7">
        <f>1+COUNTIFS(A:A,A350,O:O,"&lt;"&amp;O350)</f>
        <v>7</v>
      </c>
      <c r="I350" s="2">
        <f>AVERAGEIF(A:A,A350,G:G)</f>
        <v>50.205077777777795</v>
      </c>
      <c r="J350" s="2">
        <f t="shared" si="48"/>
        <v>-8.7206111111110971</v>
      </c>
      <c r="K350" s="2">
        <f t="shared" si="49"/>
        <v>81.279388888888903</v>
      </c>
      <c r="L350" s="2">
        <f t="shared" si="50"/>
        <v>131.20530804259542</v>
      </c>
      <c r="M350" s="2">
        <f>SUMIF(A:A,A350,L:L)</f>
        <v>2529.0753853021806</v>
      </c>
      <c r="N350" s="3">
        <f t="shared" si="51"/>
        <v>5.1878765182366698E-2</v>
      </c>
      <c r="O350" s="8">
        <f t="shared" si="52"/>
        <v>19.275709367498486</v>
      </c>
      <c r="P350" s="3">
        <f t="shared" si="53"/>
        <v>5.1878765182366698E-2</v>
      </c>
      <c r="Q350" s="3">
        <f>IF(ISNUMBER(P350),SUMIF(A:A,A350,P:P),"")</f>
        <v>0.96634231004076054</v>
      </c>
      <c r="R350" s="3">
        <f t="shared" si="54"/>
        <v>5.3685701891888017E-2</v>
      </c>
      <c r="S350" s="9">
        <f t="shared" si="55"/>
        <v>18.626933517862813</v>
      </c>
    </row>
    <row r="351" spans="1:19" x14ac:dyDescent="0.25">
      <c r="A351" s="1">
        <v>38</v>
      </c>
      <c r="B351" s="11">
        <v>0.84375</v>
      </c>
      <c r="C351" s="1" t="s">
        <v>276</v>
      </c>
      <c r="D351" s="1">
        <v>5</v>
      </c>
      <c r="E351" s="1">
        <v>8</v>
      </c>
      <c r="F351" s="1" t="s">
        <v>379</v>
      </c>
      <c r="G351" s="2">
        <v>41.291033333333402</v>
      </c>
      <c r="H351" s="7">
        <f>1+COUNTIFS(A:A,A351,O:O,"&lt;"&amp;O351)</f>
        <v>8</v>
      </c>
      <c r="I351" s="2">
        <f>AVERAGEIF(A:A,A351,G:G)</f>
        <v>50.205077777777795</v>
      </c>
      <c r="J351" s="2">
        <f t="shared" si="48"/>
        <v>-8.9140444444443929</v>
      </c>
      <c r="K351" s="2">
        <f t="shared" si="49"/>
        <v>81.085955555555614</v>
      </c>
      <c r="L351" s="2">
        <f t="shared" si="50"/>
        <v>129.6913417778247</v>
      </c>
      <c r="M351" s="2">
        <f>SUMIF(A:A,A351,L:L)</f>
        <v>2529.0753853021806</v>
      </c>
      <c r="N351" s="3">
        <f t="shared" si="51"/>
        <v>5.128014077062746E-2</v>
      </c>
      <c r="O351" s="8">
        <f t="shared" si="52"/>
        <v>19.500726499034609</v>
      </c>
      <c r="P351" s="3">
        <f t="shared" si="53"/>
        <v>5.128014077062746E-2</v>
      </c>
      <c r="Q351" s="3">
        <f>IF(ISNUMBER(P351),SUMIF(A:A,A351,P:P),"")</f>
        <v>0.96634231004076054</v>
      </c>
      <c r="R351" s="3">
        <f t="shared" si="54"/>
        <v>5.3066227399754903E-2</v>
      </c>
      <c r="S351" s="9">
        <f t="shared" si="55"/>
        <v>18.844377092550179</v>
      </c>
    </row>
    <row r="352" spans="1:19" x14ac:dyDescent="0.25">
      <c r="A352" s="1">
        <v>38</v>
      </c>
      <c r="B352" s="11">
        <v>0.84375</v>
      </c>
      <c r="C352" s="1" t="s">
        <v>276</v>
      </c>
      <c r="D352" s="1">
        <v>5</v>
      </c>
      <c r="E352" s="1">
        <v>4</v>
      </c>
      <c r="F352" s="1" t="s">
        <v>377</v>
      </c>
      <c r="G352" s="2">
        <v>34.273333333333298</v>
      </c>
      <c r="H352" s="7">
        <f>1+COUNTIFS(A:A,A352,O:O,"&lt;"&amp;O352)</f>
        <v>9</v>
      </c>
      <c r="I352" s="2">
        <f>AVERAGEIF(A:A,A352,G:G)</f>
        <v>50.205077777777795</v>
      </c>
      <c r="J352" s="2">
        <f t="shared" si="48"/>
        <v>-15.931744444444497</v>
      </c>
      <c r="K352" s="2">
        <f t="shared" si="49"/>
        <v>74.06825555555551</v>
      </c>
      <c r="L352" s="2">
        <f t="shared" si="50"/>
        <v>85.122835202045309</v>
      </c>
      <c r="M352" s="2">
        <f>SUMIF(A:A,A352,L:L)</f>
        <v>2529.0753853021806</v>
      </c>
      <c r="N352" s="3">
        <f t="shared" si="51"/>
        <v>3.365768995923963E-2</v>
      </c>
      <c r="O352" s="8">
        <f t="shared" si="52"/>
        <v>29.710892257045181</v>
      </c>
      <c r="P352" s="3" t="str">
        <f t="shared" si="53"/>
        <v/>
      </c>
      <c r="Q352" s="3" t="str">
        <f>IF(ISNUMBER(P352),SUMIF(A:A,A352,P:P),"")</f>
        <v/>
      </c>
      <c r="R352" s="3" t="str">
        <f t="shared" si="54"/>
        <v/>
      </c>
      <c r="S352" s="9" t="str">
        <f t="shared" si="55"/>
        <v/>
      </c>
    </row>
    <row r="353" spans="1:19" x14ac:dyDescent="0.25">
      <c r="A353" s="1">
        <v>39</v>
      </c>
      <c r="B353" s="11">
        <v>0.85416666666666663</v>
      </c>
      <c r="C353" s="1" t="s">
        <v>297</v>
      </c>
      <c r="D353" s="1">
        <v>5</v>
      </c>
      <c r="E353" s="1">
        <v>5</v>
      </c>
      <c r="F353" s="1" t="s">
        <v>384</v>
      </c>
      <c r="G353" s="2">
        <v>63.434366666666598</v>
      </c>
      <c r="H353" s="7">
        <f>1+COUNTIFS(A:A,A353,O:O,"&lt;"&amp;O353)</f>
        <v>1</v>
      </c>
      <c r="I353" s="2">
        <f>AVERAGEIF(A:A,A353,G:G)</f>
        <v>50.25438888888889</v>
      </c>
      <c r="J353" s="2">
        <f t="shared" si="48"/>
        <v>13.179977777777708</v>
      </c>
      <c r="K353" s="2">
        <f t="shared" si="49"/>
        <v>103.17997777777771</v>
      </c>
      <c r="L353" s="2">
        <f t="shared" si="50"/>
        <v>488.2358882701833</v>
      </c>
      <c r="M353" s="2">
        <f>SUMIF(A:A,A353,L:L)</f>
        <v>2200.5579913738338</v>
      </c>
      <c r="N353" s="3">
        <f t="shared" si="51"/>
        <v>0.22186913054964391</v>
      </c>
      <c r="O353" s="8">
        <f t="shared" si="52"/>
        <v>4.5071614853434818</v>
      </c>
      <c r="P353" s="3">
        <f t="shared" si="53"/>
        <v>0.22186913054964391</v>
      </c>
      <c r="Q353" s="3">
        <f>IF(ISNUMBER(P353),SUMIF(A:A,A353,P:P),"")</f>
        <v>0.95457149797286978</v>
      </c>
      <c r="R353" s="3">
        <f t="shared" si="54"/>
        <v>0.23242798577247037</v>
      </c>
      <c r="S353" s="9">
        <f t="shared" si="55"/>
        <v>4.3024078906699526</v>
      </c>
    </row>
    <row r="354" spans="1:19" x14ac:dyDescent="0.25">
      <c r="A354" s="1">
        <v>39</v>
      </c>
      <c r="B354" s="11">
        <v>0.85416666666666663</v>
      </c>
      <c r="C354" s="1" t="s">
        <v>297</v>
      </c>
      <c r="D354" s="1">
        <v>5</v>
      </c>
      <c r="E354" s="1">
        <v>2</v>
      </c>
      <c r="F354" s="1" t="s">
        <v>382</v>
      </c>
      <c r="G354" s="2">
        <v>57.6974333333334</v>
      </c>
      <c r="H354" s="7">
        <f>1+COUNTIFS(A:A,A354,O:O,"&lt;"&amp;O354)</f>
        <v>2</v>
      </c>
      <c r="I354" s="2">
        <f>AVERAGEIF(A:A,A354,G:G)</f>
        <v>50.25438888888889</v>
      </c>
      <c r="J354" s="2">
        <f t="shared" si="48"/>
        <v>7.4430444444445101</v>
      </c>
      <c r="K354" s="2">
        <f t="shared" si="49"/>
        <v>97.44304444444451</v>
      </c>
      <c r="L354" s="2">
        <f t="shared" si="50"/>
        <v>346.0497900787966</v>
      </c>
      <c r="M354" s="2">
        <f>SUMIF(A:A,A354,L:L)</f>
        <v>2200.5579913738338</v>
      </c>
      <c r="N354" s="3">
        <f t="shared" si="51"/>
        <v>0.15725547403672543</v>
      </c>
      <c r="O354" s="8">
        <f t="shared" si="52"/>
        <v>6.3590791107625293</v>
      </c>
      <c r="P354" s="3">
        <f t="shared" si="53"/>
        <v>0.15725547403672543</v>
      </c>
      <c r="Q354" s="3">
        <f>IF(ISNUMBER(P354),SUMIF(A:A,A354,P:P),"")</f>
        <v>0.95457149797286978</v>
      </c>
      <c r="R354" s="3">
        <f t="shared" si="54"/>
        <v>0.16473933526265294</v>
      </c>
      <c r="S354" s="9">
        <f t="shared" si="55"/>
        <v>6.0701956724885724</v>
      </c>
    </row>
    <row r="355" spans="1:19" x14ac:dyDescent="0.25">
      <c r="A355" s="1">
        <v>39</v>
      </c>
      <c r="B355" s="11">
        <v>0.85416666666666663</v>
      </c>
      <c r="C355" s="1" t="s">
        <v>297</v>
      </c>
      <c r="D355" s="1">
        <v>5</v>
      </c>
      <c r="E355" s="1">
        <v>1</v>
      </c>
      <c r="F355" s="1" t="s">
        <v>381</v>
      </c>
      <c r="G355" s="2">
        <v>53.539333333333403</v>
      </c>
      <c r="H355" s="7">
        <f>1+COUNTIFS(A:A,A355,O:O,"&lt;"&amp;O355)</f>
        <v>3</v>
      </c>
      <c r="I355" s="2">
        <f>AVERAGEIF(A:A,A355,G:G)</f>
        <v>50.25438888888889</v>
      </c>
      <c r="J355" s="2">
        <f t="shared" si="48"/>
        <v>3.2849444444445126</v>
      </c>
      <c r="K355" s="2">
        <f t="shared" si="49"/>
        <v>93.284944444444506</v>
      </c>
      <c r="L355" s="2">
        <f t="shared" si="50"/>
        <v>269.64240807969418</v>
      </c>
      <c r="M355" s="2">
        <f>SUMIF(A:A,A355,L:L)</f>
        <v>2200.5579913738338</v>
      </c>
      <c r="N355" s="3">
        <f t="shared" si="51"/>
        <v>0.12253365243574121</v>
      </c>
      <c r="O355" s="8">
        <f t="shared" si="52"/>
        <v>8.1610233607001756</v>
      </c>
      <c r="P355" s="3">
        <f t="shared" si="53"/>
        <v>0.12253365243574121</v>
      </c>
      <c r="Q355" s="3">
        <f>IF(ISNUMBER(P355),SUMIF(A:A,A355,P:P),"")</f>
        <v>0.95457149797286978</v>
      </c>
      <c r="R355" s="3">
        <f t="shared" si="54"/>
        <v>0.12836508600555743</v>
      </c>
      <c r="S355" s="9">
        <f t="shared" si="55"/>
        <v>7.7902802944151501</v>
      </c>
    </row>
    <row r="356" spans="1:19" x14ac:dyDescent="0.25">
      <c r="A356" s="1">
        <v>39</v>
      </c>
      <c r="B356" s="11">
        <v>0.85416666666666663</v>
      </c>
      <c r="C356" s="1" t="s">
        <v>297</v>
      </c>
      <c r="D356" s="1">
        <v>5</v>
      </c>
      <c r="E356" s="1">
        <v>8</v>
      </c>
      <c r="F356" s="1" t="s">
        <v>387</v>
      </c>
      <c r="G356" s="2">
        <v>52.011066666666608</v>
      </c>
      <c r="H356" s="7">
        <f>1+COUNTIFS(A:A,A356,O:O,"&lt;"&amp;O356)</f>
        <v>4</v>
      </c>
      <c r="I356" s="2">
        <f>AVERAGEIF(A:A,A356,G:G)</f>
        <v>50.25438888888889</v>
      </c>
      <c r="J356" s="2">
        <f t="shared" si="48"/>
        <v>1.7566777777777176</v>
      </c>
      <c r="K356" s="2">
        <f t="shared" si="49"/>
        <v>91.756677777777725</v>
      </c>
      <c r="L356" s="2">
        <f t="shared" si="50"/>
        <v>246.01700674847558</v>
      </c>
      <c r="M356" s="2">
        <f>SUMIF(A:A,A356,L:L)</f>
        <v>2200.5579913738338</v>
      </c>
      <c r="N356" s="3">
        <f t="shared" si="51"/>
        <v>0.11179755667101703</v>
      </c>
      <c r="O356" s="8">
        <f t="shared" si="52"/>
        <v>8.9447393107406352</v>
      </c>
      <c r="P356" s="3">
        <f t="shared" si="53"/>
        <v>0.11179755667101703</v>
      </c>
      <c r="Q356" s="3">
        <f>IF(ISNUMBER(P356),SUMIF(A:A,A356,P:P),"")</f>
        <v>0.95457149797286978</v>
      </c>
      <c r="R356" s="3">
        <f t="shared" si="54"/>
        <v>0.11711805444477504</v>
      </c>
      <c r="S356" s="9">
        <f t="shared" si="55"/>
        <v>8.5383932028305036</v>
      </c>
    </row>
    <row r="357" spans="1:19" x14ac:dyDescent="0.25">
      <c r="A357" s="1">
        <v>39</v>
      </c>
      <c r="B357" s="11">
        <v>0.85416666666666663</v>
      </c>
      <c r="C357" s="1" t="s">
        <v>297</v>
      </c>
      <c r="D357" s="1">
        <v>5</v>
      </c>
      <c r="E357" s="1">
        <v>6</v>
      </c>
      <c r="F357" s="1" t="s">
        <v>385</v>
      </c>
      <c r="G357" s="2">
        <v>51.661699999999996</v>
      </c>
      <c r="H357" s="7">
        <f>1+COUNTIFS(A:A,A357,O:O,"&lt;"&amp;O357)</f>
        <v>5</v>
      </c>
      <c r="I357" s="2">
        <f>AVERAGEIF(A:A,A357,G:G)</f>
        <v>50.25438888888889</v>
      </c>
      <c r="J357" s="2">
        <f t="shared" si="48"/>
        <v>1.4073111111111061</v>
      </c>
      <c r="K357" s="2">
        <f t="shared" si="49"/>
        <v>91.407311111111113</v>
      </c>
      <c r="L357" s="2">
        <f t="shared" si="50"/>
        <v>240.91367316036352</v>
      </c>
      <c r="M357" s="2">
        <f>SUMIF(A:A,A357,L:L)</f>
        <v>2200.5579913738338</v>
      </c>
      <c r="N357" s="3">
        <f t="shared" si="51"/>
        <v>0.10947844778676263</v>
      </c>
      <c r="O357" s="8">
        <f t="shared" si="52"/>
        <v>9.1342179234012946</v>
      </c>
      <c r="P357" s="3">
        <f t="shared" si="53"/>
        <v>0.10947844778676263</v>
      </c>
      <c r="Q357" s="3">
        <f>IF(ISNUMBER(P357),SUMIF(A:A,A357,P:P),"")</f>
        <v>0.95457149797286978</v>
      </c>
      <c r="R357" s="3">
        <f t="shared" si="54"/>
        <v>0.1146885780889659</v>
      </c>
      <c r="S357" s="9">
        <f t="shared" si="55"/>
        <v>8.71926408595181</v>
      </c>
    </row>
    <row r="358" spans="1:19" x14ac:dyDescent="0.25">
      <c r="A358" s="1">
        <v>39</v>
      </c>
      <c r="B358" s="11">
        <v>0.85416666666666663</v>
      </c>
      <c r="C358" s="1" t="s">
        <v>297</v>
      </c>
      <c r="D358" s="1">
        <v>5</v>
      </c>
      <c r="E358" s="1">
        <v>9</v>
      </c>
      <c r="F358" s="1" t="s">
        <v>388</v>
      </c>
      <c r="G358" s="2">
        <v>48.966500000000003</v>
      </c>
      <c r="H358" s="7">
        <f>1+COUNTIFS(A:A,A358,O:O,"&lt;"&amp;O358)</f>
        <v>6</v>
      </c>
      <c r="I358" s="2">
        <f>AVERAGEIF(A:A,A358,G:G)</f>
        <v>50.25438888888889</v>
      </c>
      <c r="J358" s="2">
        <f t="shared" si="48"/>
        <v>-1.2878888888888866</v>
      </c>
      <c r="K358" s="2">
        <f t="shared" si="49"/>
        <v>88.712111111111113</v>
      </c>
      <c r="L358" s="2">
        <f t="shared" si="50"/>
        <v>204.94192916977653</v>
      </c>
      <c r="M358" s="2">
        <f>SUMIF(A:A,A358,L:L)</f>
        <v>2200.5579913738338</v>
      </c>
      <c r="N358" s="3">
        <f t="shared" si="51"/>
        <v>9.3131801103695941E-2</v>
      </c>
      <c r="O358" s="8">
        <f t="shared" si="52"/>
        <v>10.737470854735944</v>
      </c>
      <c r="P358" s="3">
        <f t="shared" si="53"/>
        <v>9.3131801103695941E-2</v>
      </c>
      <c r="Q358" s="3">
        <f>IF(ISNUMBER(P358),SUMIF(A:A,A358,P:P),"")</f>
        <v>0.95457149797286978</v>
      </c>
      <c r="R358" s="3">
        <f t="shared" si="54"/>
        <v>9.7563986879422707E-2</v>
      </c>
      <c r="S358" s="9">
        <f t="shared" si="55"/>
        <v>10.249683638245321</v>
      </c>
    </row>
    <row r="359" spans="1:19" x14ac:dyDescent="0.25">
      <c r="A359" s="1">
        <v>39</v>
      </c>
      <c r="B359" s="11">
        <v>0.85416666666666663</v>
      </c>
      <c r="C359" s="1" t="s">
        <v>297</v>
      </c>
      <c r="D359" s="1">
        <v>5</v>
      </c>
      <c r="E359" s="1">
        <v>7</v>
      </c>
      <c r="F359" s="1" t="s">
        <v>386</v>
      </c>
      <c r="G359" s="2">
        <v>45.148733333333404</v>
      </c>
      <c r="H359" s="7">
        <f>1+COUNTIFS(A:A,A359,O:O,"&lt;"&amp;O359)</f>
        <v>7</v>
      </c>
      <c r="I359" s="2">
        <f>AVERAGEIF(A:A,A359,G:G)</f>
        <v>50.25438888888889</v>
      </c>
      <c r="J359" s="2">
        <f t="shared" si="48"/>
        <v>-5.1056555555554866</v>
      </c>
      <c r="K359" s="2">
        <f t="shared" si="49"/>
        <v>84.894344444444513</v>
      </c>
      <c r="L359" s="2">
        <f t="shared" si="50"/>
        <v>162.98540658847915</v>
      </c>
      <c r="M359" s="2">
        <f>SUMIF(A:A,A359,L:L)</f>
        <v>2200.5579913738338</v>
      </c>
      <c r="N359" s="3">
        <f t="shared" si="51"/>
        <v>7.4065490310812249E-2</v>
      </c>
      <c r="O359" s="8">
        <f t="shared" si="52"/>
        <v>13.501564572158347</v>
      </c>
      <c r="P359" s="3">
        <f t="shared" si="53"/>
        <v>7.4065490310812249E-2</v>
      </c>
      <c r="Q359" s="3">
        <f>IF(ISNUMBER(P359),SUMIF(A:A,A359,P:P),"")</f>
        <v>0.95457149797286978</v>
      </c>
      <c r="R359" s="3">
        <f t="shared" si="54"/>
        <v>7.7590301478828866E-2</v>
      </c>
      <c r="S359" s="9">
        <f t="shared" si="55"/>
        <v>12.888208718622623</v>
      </c>
    </row>
    <row r="360" spans="1:19" x14ac:dyDescent="0.25">
      <c r="A360" s="1">
        <v>39</v>
      </c>
      <c r="B360" s="11">
        <v>0.85416666666666663</v>
      </c>
      <c r="C360" s="1" t="s">
        <v>297</v>
      </c>
      <c r="D360" s="1">
        <v>5</v>
      </c>
      <c r="E360" s="1">
        <v>4</v>
      </c>
      <c r="F360" s="1" t="s">
        <v>383</v>
      </c>
      <c r="G360" s="2">
        <v>42.828466666666699</v>
      </c>
      <c r="H360" s="7">
        <f>1+COUNTIFS(A:A,A360,O:O,"&lt;"&amp;O360)</f>
        <v>8</v>
      </c>
      <c r="I360" s="2">
        <f>AVERAGEIF(A:A,A360,G:G)</f>
        <v>50.25438888888889</v>
      </c>
      <c r="J360" s="2">
        <f t="shared" si="48"/>
        <v>-7.4259222222221908</v>
      </c>
      <c r="K360" s="2">
        <f t="shared" si="49"/>
        <v>82.574077777777802</v>
      </c>
      <c r="L360" s="2">
        <f t="shared" si="50"/>
        <v>141.80383610612134</v>
      </c>
      <c r="M360" s="2">
        <f>SUMIF(A:A,A360,L:L)</f>
        <v>2200.5579913738338</v>
      </c>
      <c r="N360" s="3">
        <f t="shared" si="51"/>
        <v>6.4439945078471464E-2</v>
      </c>
      <c r="O360" s="8">
        <f t="shared" si="52"/>
        <v>15.518324833800747</v>
      </c>
      <c r="P360" s="3">
        <f t="shared" si="53"/>
        <v>6.4439945078471464E-2</v>
      </c>
      <c r="Q360" s="3">
        <f>IF(ISNUMBER(P360),SUMIF(A:A,A360,P:P),"")</f>
        <v>0.95457149797286978</v>
      </c>
      <c r="R360" s="3">
        <f t="shared" si="54"/>
        <v>6.7506672067326842E-2</v>
      </c>
      <c r="S360" s="9">
        <f t="shared" si="55"/>
        <v>14.813350582630765</v>
      </c>
    </row>
    <row r="361" spans="1:19" x14ac:dyDescent="0.25">
      <c r="A361" s="1">
        <v>39</v>
      </c>
      <c r="B361" s="11">
        <v>0.85416666666666663</v>
      </c>
      <c r="C361" s="1" t="s">
        <v>297</v>
      </c>
      <c r="D361" s="1">
        <v>5</v>
      </c>
      <c r="E361" s="1">
        <v>3</v>
      </c>
      <c r="F361" s="1" t="s">
        <v>226</v>
      </c>
      <c r="G361" s="2">
        <v>37.001899999999999</v>
      </c>
      <c r="H361" s="7">
        <f>1+COUNTIFS(A:A,A361,O:O,"&lt;"&amp;O361)</f>
        <v>9</v>
      </c>
      <c r="I361" s="2">
        <f>AVERAGEIF(A:A,A361,G:G)</f>
        <v>50.25438888888889</v>
      </c>
      <c r="J361" s="2">
        <f t="shared" si="48"/>
        <v>-13.252488888888891</v>
      </c>
      <c r="K361" s="2">
        <f t="shared" si="49"/>
        <v>76.747511111111109</v>
      </c>
      <c r="L361" s="2">
        <f t="shared" si="50"/>
        <v>99.968053171943737</v>
      </c>
      <c r="M361" s="2">
        <f>SUMIF(A:A,A361,L:L)</f>
        <v>2200.5579913738338</v>
      </c>
      <c r="N361" s="3">
        <f t="shared" si="51"/>
        <v>4.5428502027130183E-2</v>
      </c>
      <c r="O361" s="8">
        <f t="shared" si="52"/>
        <v>22.01261224512298</v>
      </c>
      <c r="P361" s="3" t="str">
        <f t="shared" si="53"/>
        <v/>
      </c>
      <c r="Q361" s="3" t="str">
        <f>IF(ISNUMBER(P361),SUMIF(A:A,A361,P:P),"")</f>
        <v/>
      </c>
      <c r="R361" s="3" t="str">
        <f t="shared" si="54"/>
        <v/>
      </c>
      <c r="S361" s="9" t="str">
        <f t="shared" si="55"/>
        <v/>
      </c>
    </row>
    <row r="362" spans="1:19" x14ac:dyDescent="0.25">
      <c r="A362" s="1">
        <v>40</v>
      </c>
      <c r="B362" s="11">
        <v>0.85902777777777783</v>
      </c>
      <c r="C362" s="1" t="s">
        <v>169</v>
      </c>
      <c r="D362" s="1">
        <v>8</v>
      </c>
      <c r="E362" s="1">
        <v>2</v>
      </c>
      <c r="F362" s="1" t="s">
        <v>389</v>
      </c>
      <c r="G362" s="2">
        <v>74.843866666666699</v>
      </c>
      <c r="H362" s="7">
        <f>1+COUNTIFS(A:A,A362,O:O,"&lt;"&amp;O362)</f>
        <v>1</v>
      </c>
      <c r="I362" s="2">
        <f>AVERAGEIF(A:A,A362,G:G)</f>
        <v>49.818754545454539</v>
      </c>
      <c r="J362" s="2">
        <f t="shared" si="48"/>
        <v>25.02511212121216</v>
      </c>
      <c r="K362" s="2">
        <f t="shared" si="49"/>
        <v>115.02511212121216</v>
      </c>
      <c r="L362" s="2">
        <f t="shared" si="50"/>
        <v>993.77092989144137</v>
      </c>
      <c r="M362" s="2">
        <f>SUMIF(A:A,A362,L:L)</f>
        <v>3358.1732250594596</v>
      </c>
      <c r="N362" s="3">
        <f t="shared" si="51"/>
        <v>0.29592604767249486</v>
      </c>
      <c r="O362" s="8">
        <f t="shared" si="52"/>
        <v>3.3792226397951719</v>
      </c>
      <c r="P362" s="3">
        <f t="shared" si="53"/>
        <v>0.29592604767249486</v>
      </c>
      <c r="Q362" s="3">
        <f>IF(ISNUMBER(P362),SUMIF(A:A,A362,P:P),"")</f>
        <v>0.92851098862735704</v>
      </c>
      <c r="R362" s="3">
        <f t="shared" si="54"/>
        <v>0.318710334392456</v>
      </c>
      <c r="S362" s="9">
        <f t="shared" si="55"/>
        <v>3.1376453540681624</v>
      </c>
    </row>
    <row r="363" spans="1:19" x14ac:dyDescent="0.25">
      <c r="A363" s="1">
        <v>40</v>
      </c>
      <c r="B363" s="11">
        <v>0.85902777777777783</v>
      </c>
      <c r="C363" s="1" t="s">
        <v>169</v>
      </c>
      <c r="D363" s="1">
        <v>8</v>
      </c>
      <c r="E363" s="1">
        <v>4</v>
      </c>
      <c r="F363" s="1" t="s">
        <v>391</v>
      </c>
      <c r="G363" s="2">
        <v>62.142066666666693</v>
      </c>
      <c r="H363" s="7">
        <f>1+COUNTIFS(A:A,A363,O:O,"&lt;"&amp;O363)</f>
        <v>2</v>
      </c>
      <c r="I363" s="2">
        <f>AVERAGEIF(A:A,A363,G:G)</f>
        <v>49.818754545454539</v>
      </c>
      <c r="J363" s="2">
        <f t="shared" si="48"/>
        <v>12.323312121212155</v>
      </c>
      <c r="K363" s="2">
        <f t="shared" si="49"/>
        <v>102.32331212121215</v>
      </c>
      <c r="L363" s="2">
        <f t="shared" si="50"/>
        <v>463.77463197070273</v>
      </c>
      <c r="M363" s="2">
        <f>SUMIF(A:A,A363,L:L)</f>
        <v>3358.1732250594596</v>
      </c>
      <c r="N363" s="3">
        <f t="shared" si="51"/>
        <v>0.13810324866802878</v>
      </c>
      <c r="O363" s="8">
        <f t="shared" si="52"/>
        <v>7.2409592797037678</v>
      </c>
      <c r="P363" s="3">
        <f t="shared" si="53"/>
        <v>0.13810324866802878</v>
      </c>
      <c r="Q363" s="3">
        <f>IF(ISNUMBER(P363),SUMIF(A:A,A363,P:P),"")</f>
        <v>0.92851098862735704</v>
      </c>
      <c r="R363" s="3">
        <f t="shared" si="54"/>
        <v>0.14873625660821801</v>
      </c>
      <c r="S363" s="9">
        <f t="shared" si="55"/>
        <v>6.7233102594081808</v>
      </c>
    </row>
    <row r="364" spans="1:19" x14ac:dyDescent="0.25">
      <c r="A364" s="1">
        <v>40</v>
      </c>
      <c r="B364" s="11">
        <v>0.85902777777777783</v>
      </c>
      <c r="C364" s="1" t="s">
        <v>169</v>
      </c>
      <c r="D364" s="1">
        <v>8</v>
      </c>
      <c r="E364" s="1">
        <v>6</v>
      </c>
      <c r="F364" s="1" t="s">
        <v>393</v>
      </c>
      <c r="G364" s="2">
        <v>61.328199999999896</v>
      </c>
      <c r="H364" s="7">
        <f>1+COUNTIFS(A:A,A364,O:O,"&lt;"&amp;O364)</f>
        <v>3</v>
      </c>
      <c r="I364" s="2">
        <f>AVERAGEIF(A:A,A364,G:G)</f>
        <v>49.818754545454539</v>
      </c>
      <c r="J364" s="2">
        <f t="shared" si="48"/>
        <v>11.509445454545357</v>
      </c>
      <c r="K364" s="2">
        <f t="shared" si="49"/>
        <v>101.50944545454536</v>
      </c>
      <c r="L364" s="2">
        <f t="shared" si="50"/>
        <v>441.67164759964402</v>
      </c>
      <c r="M364" s="2">
        <f>SUMIF(A:A,A364,L:L)</f>
        <v>3358.1732250594596</v>
      </c>
      <c r="N364" s="3">
        <f t="shared" si="51"/>
        <v>0.13152140107121002</v>
      </c>
      <c r="O364" s="8">
        <f t="shared" si="52"/>
        <v>7.6033253284654947</v>
      </c>
      <c r="P364" s="3">
        <f t="shared" si="53"/>
        <v>0.13152140107121002</v>
      </c>
      <c r="Q364" s="3">
        <f>IF(ISNUMBER(P364),SUMIF(A:A,A364,P:P),"")</f>
        <v>0.92851098862735704</v>
      </c>
      <c r="R364" s="3">
        <f t="shared" si="54"/>
        <v>0.14164765165099627</v>
      </c>
      <c r="S364" s="9">
        <f t="shared" si="55"/>
        <v>7.0597711175889204</v>
      </c>
    </row>
    <row r="365" spans="1:19" x14ac:dyDescent="0.25">
      <c r="A365" s="1">
        <v>40</v>
      </c>
      <c r="B365" s="11">
        <v>0.85902777777777783</v>
      </c>
      <c r="C365" s="1" t="s">
        <v>169</v>
      </c>
      <c r="D365" s="1">
        <v>8</v>
      </c>
      <c r="E365" s="1">
        <v>10</v>
      </c>
      <c r="F365" s="1" t="s">
        <v>397</v>
      </c>
      <c r="G365" s="2">
        <v>56.251066666666702</v>
      </c>
      <c r="H365" s="7">
        <f>1+COUNTIFS(A:A,A365,O:O,"&lt;"&amp;O365)</f>
        <v>4</v>
      </c>
      <c r="I365" s="2">
        <f>AVERAGEIF(A:A,A365,G:G)</f>
        <v>49.818754545454539</v>
      </c>
      <c r="J365" s="2">
        <f t="shared" si="48"/>
        <v>6.4323121212121634</v>
      </c>
      <c r="K365" s="2">
        <f t="shared" si="49"/>
        <v>96.432312121212163</v>
      </c>
      <c r="L365" s="2">
        <f t="shared" si="50"/>
        <v>325.68762851738649</v>
      </c>
      <c r="M365" s="2">
        <f>SUMIF(A:A,A365,L:L)</f>
        <v>3358.1732250594596</v>
      </c>
      <c r="N365" s="3">
        <f t="shared" si="51"/>
        <v>9.6983570140763031E-2</v>
      </c>
      <c r="O365" s="8">
        <f t="shared" si="52"/>
        <v>10.311024831820369</v>
      </c>
      <c r="P365" s="3">
        <f t="shared" si="53"/>
        <v>9.6983570140763031E-2</v>
      </c>
      <c r="Q365" s="3">
        <f>IF(ISNUMBER(P365),SUMIF(A:A,A365,P:P),"")</f>
        <v>0.92851098862735704</v>
      </c>
      <c r="R365" s="3">
        <f t="shared" si="54"/>
        <v>0.10445064337271492</v>
      </c>
      <c r="S365" s="9">
        <f t="shared" si="55"/>
        <v>9.5738998603547572</v>
      </c>
    </row>
    <row r="366" spans="1:19" x14ac:dyDescent="0.25">
      <c r="A366" s="1">
        <v>40</v>
      </c>
      <c r="B366" s="11">
        <v>0.85902777777777783</v>
      </c>
      <c r="C366" s="1" t="s">
        <v>169</v>
      </c>
      <c r="D366" s="1">
        <v>8</v>
      </c>
      <c r="E366" s="1">
        <v>3</v>
      </c>
      <c r="F366" s="1" t="s">
        <v>390</v>
      </c>
      <c r="G366" s="2">
        <v>54.2359333333333</v>
      </c>
      <c r="H366" s="7">
        <f>1+COUNTIFS(A:A,A366,O:O,"&lt;"&amp;O366)</f>
        <v>5</v>
      </c>
      <c r="I366" s="2">
        <f>AVERAGEIF(A:A,A366,G:G)</f>
        <v>49.818754545454539</v>
      </c>
      <c r="J366" s="2">
        <f t="shared" si="48"/>
        <v>4.4171787878787612</v>
      </c>
      <c r="K366" s="2">
        <f t="shared" si="49"/>
        <v>94.417178787878754</v>
      </c>
      <c r="L366" s="2">
        <f t="shared" si="50"/>
        <v>288.59684877445505</v>
      </c>
      <c r="M366" s="2">
        <f>SUMIF(A:A,A366,L:L)</f>
        <v>3358.1732250594596</v>
      </c>
      <c r="N366" s="3">
        <f t="shared" si="51"/>
        <v>8.5938642658716688E-2</v>
      </c>
      <c r="O366" s="8">
        <f t="shared" si="52"/>
        <v>11.636208916764533</v>
      </c>
      <c r="P366" s="3">
        <f t="shared" si="53"/>
        <v>8.5938642658716688E-2</v>
      </c>
      <c r="Q366" s="3">
        <f>IF(ISNUMBER(P366),SUMIF(A:A,A366,P:P),"")</f>
        <v>0.92851098862735704</v>
      </c>
      <c r="R366" s="3">
        <f t="shared" si="54"/>
        <v>9.2555331828395607E-2</v>
      </c>
      <c r="S366" s="9">
        <f t="shared" si="55"/>
        <v>10.804347845179503</v>
      </c>
    </row>
    <row r="367" spans="1:19" x14ac:dyDescent="0.25">
      <c r="A367" s="1">
        <v>40</v>
      </c>
      <c r="B367" s="11">
        <v>0.85902777777777783</v>
      </c>
      <c r="C367" s="1" t="s">
        <v>169</v>
      </c>
      <c r="D367" s="1">
        <v>8</v>
      </c>
      <c r="E367" s="1">
        <v>9</v>
      </c>
      <c r="F367" s="1" t="s">
        <v>396</v>
      </c>
      <c r="G367" s="2">
        <v>50.691033333333301</v>
      </c>
      <c r="H367" s="7">
        <f>1+COUNTIFS(A:A,A367,O:O,"&lt;"&amp;O367)</f>
        <v>6</v>
      </c>
      <c r="I367" s="2">
        <f>AVERAGEIF(A:A,A367,G:G)</f>
        <v>49.818754545454539</v>
      </c>
      <c r="J367" s="2">
        <f t="shared" si="48"/>
        <v>0.87227878787876278</v>
      </c>
      <c r="K367" s="2">
        <f t="shared" si="49"/>
        <v>90.87227878787877</v>
      </c>
      <c r="L367" s="2">
        <f t="shared" si="50"/>
        <v>233.30269422119503</v>
      </c>
      <c r="M367" s="2">
        <f>SUMIF(A:A,A367,L:L)</f>
        <v>3358.1732250594596</v>
      </c>
      <c r="N367" s="3">
        <f t="shared" si="51"/>
        <v>6.9473097004120202E-2</v>
      </c>
      <c r="O367" s="8">
        <f t="shared" si="52"/>
        <v>14.394061055615436</v>
      </c>
      <c r="P367" s="3">
        <f t="shared" si="53"/>
        <v>6.9473097004120202E-2</v>
      </c>
      <c r="Q367" s="3">
        <f>IF(ISNUMBER(P367),SUMIF(A:A,A367,P:P),"")</f>
        <v>0.92851098862735704</v>
      </c>
      <c r="R367" s="3">
        <f t="shared" si="54"/>
        <v>7.4822051494322292E-2</v>
      </c>
      <c r="S367" s="9">
        <f t="shared" si="55"/>
        <v>13.365043861112026</v>
      </c>
    </row>
    <row r="368" spans="1:19" x14ac:dyDescent="0.25">
      <c r="A368" s="1">
        <v>40</v>
      </c>
      <c r="B368" s="11">
        <v>0.85902777777777783</v>
      </c>
      <c r="C368" s="1" t="s">
        <v>169</v>
      </c>
      <c r="D368" s="1">
        <v>8</v>
      </c>
      <c r="E368" s="1">
        <v>11</v>
      </c>
      <c r="F368" s="1" t="s">
        <v>398</v>
      </c>
      <c r="G368" s="2">
        <v>48.117366666666697</v>
      </c>
      <c r="H368" s="7">
        <f>1+COUNTIFS(A:A,A368,O:O,"&lt;"&amp;O368)</f>
        <v>7</v>
      </c>
      <c r="I368" s="2">
        <f>AVERAGEIF(A:A,A368,G:G)</f>
        <v>49.818754545454539</v>
      </c>
      <c r="J368" s="2">
        <f t="shared" si="48"/>
        <v>-1.7013878787878411</v>
      </c>
      <c r="K368" s="2">
        <f t="shared" si="49"/>
        <v>88.298612121212159</v>
      </c>
      <c r="L368" s="2">
        <f t="shared" si="50"/>
        <v>199.91988819397798</v>
      </c>
      <c r="M368" s="2">
        <f>SUMIF(A:A,A368,L:L)</f>
        <v>3358.1732250594596</v>
      </c>
      <c r="N368" s="3">
        <f t="shared" si="51"/>
        <v>5.9532333443114212E-2</v>
      </c>
      <c r="O368" s="8">
        <f t="shared" si="52"/>
        <v>16.797594553479822</v>
      </c>
      <c r="P368" s="3">
        <f t="shared" si="53"/>
        <v>5.9532333443114212E-2</v>
      </c>
      <c r="Q368" s="3">
        <f>IF(ISNUMBER(P368),SUMIF(A:A,A368,P:P),"")</f>
        <v>0.92851098862735704</v>
      </c>
      <c r="R368" s="3">
        <f t="shared" si="54"/>
        <v>6.4115916959822383E-2</v>
      </c>
      <c r="S368" s="9">
        <f t="shared" si="55"/>
        <v>15.596751125413059</v>
      </c>
    </row>
    <row r="369" spans="1:19" x14ac:dyDescent="0.25">
      <c r="A369" s="1">
        <v>40</v>
      </c>
      <c r="B369" s="11">
        <v>0.85902777777777783</v>
      </c>
      <c r="C369" s="1" t="s">
        <v>169</v>
      </c>
      <c r="D369" s="1">
        <v>8</v>
      </c>
      <c r="E369" s="1">
        <v>8</v>
      </c>
      <c r="F369" s="1" t="s">
        <v>395</v>
      </c>
      <c r="G369" s="2">
        <v>45.549800000000005</v>
      </c>
      <c r="H369" s="7">
        <f>1+COUNTIFS(A:A,A369,O:O,"&lt;"&amp;O369)</f>
        <v>8</v>
      </c>
      <c r="I369" s="2">
        <f>AVERAGEIF(A:A,A369,G:G)</f>
        <v>49.818754545454539</v>
      </c>
      <c r="J369" s="2">
        <f t="shared" si="48"/>
        <v>-4.2689545454545339</v>
      </c>
      <c r="K369" s="2">
        <f t="shared" si="49"/>
        <v>85.731045454545466</v>
      </c>
      <c r="L369" s="2">
        <f t="shared" si="50"/>
        <v>171.37647201307581</v>
      </c>
      <c r="M369" s="2">
        <f>SUMIF(A:A,A369,L:L)</f>
        <v>3358.1732250594596</v>
      </c>
      <c r="N369" s="3">
        <f t="shared" si="51"/>
        <v>5.1032647968909176E-2</v>
      </c>
      <c r="O369" s="8">
        <f t="shared" si="52"/>
        <v>19.595299084014492</v>
      </c>
      <c r="P369" s="3">
        <f t="shared" si="53"/>
        <v>5.1032647968909176E-2</v>
      </c>
      <c r="Q369" s="3">
        <f>IF(ISNUMBER(P369),SUMIF(A:A,A369,P:P),"")</f>
        <v>0.92851098862735704</v>
      </c>
      <c r="R369" s="3">
        <f t="shared" si="54"/>
        <v>5.4961813693074457E-2</v>
      </c>
      <c r="S369" s="9">
        <f t="shared" si="55"/>
        <v>18.19445052494704</v>
      </c>
    </row>
    <row r="370" spans="1:19" x14ac:dyDescent="0.25">
      <c r="A370" s="1">
        <v>40</v>
      </c>
      <c r="B370" s="11">
        <v>0.85902777777777783</v>
      </c>
      <c r="C370" s="1" t="s">
        <v>169</v>
      </c>
      <c r="D370" s="1">
        <v>8</v>
      </c>
      <c r="E370" s="1">
        <v>7</v>
      </c>
      <c r="F370" s="1" t="s">
        <v>394</v>
      </c>
      <c r="G370" s="2">
        <v>40.336833333333303</v>
      </c>
      <c r="H370" s="7">
        <f>1+COUNTIFS(A:A,A370,O:O,"&lt;"&amp;O370)</f>
        <v>9</v>
      </c>
      <c r="I370" s="2">
        <f>AVERAGEIF(A:A,A370,G:G)</f>
        <v>49.818754545454539</v>
      </c>
      <c r="J370" s="2">
        <f t="shared" si="48"/>
        <v>-9.481921212121236</v>
      </c>
      <c r="K370" s="2">
        <f t="shared" si="49"/>
        <v>80.518078787878764</v>
      </c>
      <c r="L370" s="2">
        <f t="shared" si="50"/>
        <v>125.34685408896397</v>
      </c>
      <c r="M370" s="2">
        <f>SUMIF(A:A,A370,L:L)</f>
        <v>3358.1732250594596</v>
      </c>
      <c r="N370" s="3">
        <f t="shared" si="51"/>
        <v>3.7325904796571233E-2</v>
      </c>
      <c r="O370" s="8">
        <f t="shared" si="52"/>
        <v>26.791045132062283</v>
      </c>
      <c r="P370" s="3" t="str">
        <f t="shared" si="53"/>
        <v/>
      </c>
      <c r="Q370" s="3" t="str">
        <f>IF(ISNUMBER(P370),SUMIF(A:A,A370,P:P),"")</f>
        <v/>
      </c>
      <c r="R370" s="3" t="str">
        <f t="shared" si="54"/>
        <v/>
      </c>
      <c r="S370" s="9" t="str">
        <f t="shared" si="55"/>
        <v/>
      </c>
    </row>
    <row r="371" spans="1:19" x14ac:dyDescent="0.25">
      <c r="A371" s="1">
        <v>40</v>
      </c>
      <c r="B371" s="11">
        <v>0.85902777777777783</v>
      </c>
      <c r="C371" s="1" t="s">
        <v>169</v>
      </c>
      <c r="D371" s="1">
        <v>8</v>
      </c>
      <c r="E371" s="1">
        <v>5</v>
      </c>
      <c r="F371" s="1" t="s">
        <v>392</v>
      </c>
      <c r="G371" s="2">
        <v>28.592766666666702</v>
      </c>
      <c r="H371" s="7">
        <f>1+COUNTIFS(A:A,A371,O:O,"&lt;"&amp;O371)</f>
        <v>10</v>
      </c>
      <c r="I371" s="2">
        <f>AVERAGEIF(A:A,A371,G:G)</f>
        <v>49.818754545454539</v>
      </c>
      <c r="J371" s="2">
        <f t="shared" si="48"/>
        <v>-21.225987878787837</v>
      </c>
      <c r="K371" s="2">
        <f t="shared" si="49"/>
        <v>68.774012121212166</v>
      </c>
      <c r="L371" s="2">
        <f t="shared" si="50"/>
        <v>61.95700813065956</v>
      </c>
      <c r="M371" s="2">
        <f>SUMIF(A:A,A371,L:L)</f>
        <v>3358.1732250594596</v>
      </c>
      <c r="N371" s="3">
        <f t="shared" si="51"/>
        <v>1.8449616496350497E-2</v>
      </c>
      <c r="O371" s="8">
        <f t="shared" si="52"/>
        <v>54.201668647031724</v>
      </c>
      <c r="P371" s="3" t="str">
        <f t="shared" si="53"/>
        <v/>
      </c>
      <c r="Q371" s="3" t="str">
        <f>IF(ISNUMBER(P371),SUMIF(A:A,A371,P:P),"")</f>
        <v/>
      </c>
      <c r="R371" s="3" t="str">
        <f t="shared" si="54"/>
        <v/>
      </c>
      <c r="S371" s="9" t="str">
        <f t="shared" si="55"/>
        <v/>
      </c>
    </row>
    <row r="372" spans="1:19" x14ac:dyDescent="0.25">
      <c r="A372" s="1">
        <v>40</v>
      </c>
      <c r="B372" s="11">
        <v>0.85902777777777783</v>
      </c>
      <c r="C372" s="1" t="s">
        <v>169</v>
      </c>
      <c r="D372" s="1">
        <v>8</v>
      </c>
      <c r="E372" s="1">
        <v>12</v>
      </c>
      <c r="F372" s="1" t="s">
        <v>399</v>
      </c>
      <c r="G372" s="2">
        <v>25.917366666666702</v>
      </c>
      <c r="H372" s="7">
        <f>1+COUNTIFS(A:A,A372,O:O,"&lt;"&amp;O372)</f>
        <v>11</v>
      </c>
      <c r="I372" s="2">
        <f>AVERAGEIF(A:A,A372,G:G)</f>
        <v>49.818754545454539</v>
      </c>
      <c r="J372" s="2">
        <f t="shared" si="48"/>
        <v>-23.901387878787837</v>
      </c>
      <c r="K372" s="2">
        <f t="shared" si="49"/>
        <v>66.09861212121217</v>
      </c>
      <c r="L372" s="2">
        <f t="shared" si="50"/>
        <v>52.76862165795778</v>
      </c>
      <c r="M372" s="2">
        <f>SUMIF(A:A,A372,L:L)</f>
        <v>3358.1732250594596</v>
      </c>
      <c r="N372" s="3">
        <f t="shared" si="51"/>
        <v>1.5713490079721382E-2</v>
      </c>
      <c r="O372" s="8">
        <f t="shared" si="52"/>
        <v>63.639585790716403</v>
      </c>
      <c r="P372" s="3" t="str">
        <f t="shared" si="53"/>
        <v/>
      </c>
      <c r="Q372" s="3" t="str">
        <f>IF(ISNUMBER(P372),SUMIF(A:A,A372,P:P),"")</f>
        <v/>
      </c>
      <c r="R372" s="3" t="str">
        <f t="shared" si="54"/>
        <v/>
      </c>
      <c r="S372" s="9" t="str">
        <f t="shared" si="55"/>
        <v/>
      </c>
    </row>
    <row r="373" spans="1:19" x14ac:dyDescent="0.25">
      <c r="A373" s="1">
        <v>41</v>
      </c>
      <c r="B373" s="11">
        <v>0.86458333333333337</v>
      </c>
      <c r="C373" s="1" t="s">
        <v>276</v>
      </c>
      <c r="D373" s="1">
        <v>6</v>
      </c>
      <c r="E373" s="1">
        <v>3</v>
      </c>
      <c r="F373" s="1" t="s">
        <v>402</v>
      </c>
      <c r="G373" s="2">
        <v>76.542266666666706</v>
      </c>
      <c r="H373" s="7">
        <f>1+COUNTIFS(A:A,A373,O:O,"&lt;"&amp;O373)</f>
        <v>1</v>
      </c>
      <c r="I373" s="2">
        <f>AVERAGEIF(A:A,A373,G:G)</f>
        <v>51.368747619047618</v>
      </c>
      <c r="J373" s="2">
        <f t="shared" si="48"/>
        <v>25.173519047619088</v>
      </c>
      <c r="K373" s="2">
        <f t="shared" si="49"/>
        <v>115.1735190476191</v>
      </c>
      <c r="L373" s="2">
        <f t="shared" si="50"/>
        <v>1002.6593938057832</v>
      </c>
      <c r="M373" s="2">
        <f>SUMIF(A:A,A373,L:L)</f>
        <v>2236.4304759012921</v>
      </c>
      <c r="N373" s="3">
        <f t="shared" si="51"/>
        <v>0.44833023186276638</v>
      </c>
      <c r="O373" s="8">
        <f t="shared" si="52"/>
        <v>2.2304987014707929</v>
      </c>
      <c r="P373" s="3">
        <f t="shared" si="53"/>
        <v>0.44833023186276638</v>
      </c>
      <c r="Q373" s="3">
        <f>IF(ISNUMBER(P373),SUMIF(A:A,A373,P:P),"")</f>
        <v>0.9228442403449949</v>
      </c>
      <c r="R373" s="3">
        <f t="shared" si="54"/>
        <v>0.48581354497608742</v>
      </c>
      <c r="S373" s="9">
        <f t="shared" si="55"/>
        <v>2.0584028797493117</v>
      </c>
    </row>
    <row r="374" spans="1:19" x14ac:dyDescent="0.25">
      <c r="A374" s="1">
        <v>41</v>
      </c>
      <c r="B374" s="11">
        <v>0.86458333333333337</v>
      </c>
      <c r="C374" s="1" t="s">
        <v>276</v>
      </c>
      <c r="D374" s="1">
        <v>6</v>
      </c>
      <c r="E374" s="1">
        <v>6</v>
      </c>
      <c r="F374" s="1" t="s">
        <v>405</v>
      </c>
      <c r="G374" s="2">
        <v>61.920966666666601</v>
      </c>
      <c r="H374" s="7">
        <f>1+COUNTIFS(A:A,A374,O:O,"&lt;"&amp;O374)</f>
        <v>2</v>
      </c>
      <c r="I374" s="2">
        <f>AVERAGEIF(A:A,A374,G:G)</f>
        <v>51.368747619047618</v>
      </c>
      <c r="J374" s="2">
        <f t="shared" si="48"/>
        <v>10.552219047618983</v>
      </c>
      <c r="K374" s="2">
        <f t="shared" si="49"/>
        <v>100.55221904761899</v>
      </c>
      <c r="L374" s="2">
        <f t="shared" si="50"/>
        <v>417.01956654036451</v>
      </c>
      <c r="M374" s="2">
        <f>SUMIF(A:A,A374,L:L)</f>
        <v>2236.4304759012921</v>
      </c>
      <c r="N374" s="3">
        <f t="shared" si="51"/>
        <v>0.18646659086162901</v>
      </c>
      <c r="O374" s="8">
        <f t="shared" si="52"/>
        <v>5.3628909896361465</v>
      </c>
      <c r="P374" s="3">
        <f t="shared" si="53"/>
        <v>0.18646659086162901</v>
      </c>
      <c r="Q374" s="3">
        <f>IF(ISNUMBER(P374),SUMIF(A:A,A374,P:P),"")</f>
        <v>0.9228442403449949</v>
      </c>
      <c r="R374" s="3">
        <f t="shared" si="54"/>
        <v>0.202056406389794</v>
      </c>
      <c r="S374" s="9">
        <f t="shared" si="55"/>
        <v>4.9491130613837875</v>
      </c>
    </row>
    <row r="375" spans="1:19" x14ac:dyDescent="0.25">
      <c r="A375" s="1">
        <v>41</v>
      </c>
      <c r="B375" s="11">
        <v>0.86458333333333337</v>
      </c>
      <c r="C375" s="1" t="s">
        <v>276</v>
      </c>
      <c r="D375" s="1">
        <v>6</v>
      </c>
      <c r="E375" s="1">
        <v>2</v>
      </c>
      <c r="F375" s="1" t="s">
        <v>401</v>
      </c>
      <c r="G375" s="2">
        <v>54.344266666666698</v>
      </c>
      <c r="H375" s="7">
        <f>1+COUNTIFS(A:A,A375,O:O,"&lt;"&amp;O375)</f>
        <v>3</v>
      </c>
      <c r="I375" s="2">
        <f>AVERAGEIF(A:A,A375,G:G)</f>
        <v>51.368747619047618</v>
      </c>
      <c r="J375" s="2">
        <f t="shared" si="48"/>
        <v>2.9755190476190805</v>
      </c>
      <c r="K375" s="2">
        <f t="shared" si="49"/>
        <v>92.975519047619088</v>
      </c>
      <c r="L375" s="2">
        <f t="shared" si="50"/>
        <v>264.68253927621305</v>
      </c>
      <c r="M375" s="2">
        <f>SUMIF(A:A,A375,L:L)</f>
        <v>2236.4304759012921</v>
      </c>
      <c r="N375" s="3">
        <f t="shared" si="51"/>
        <v>0.11835044376666559</v>
      </c>
      <c r="O375" s="8">
        <f t="shared" si="52"/>
        <v>8.4494824706492437</v>
      </c>
      <c r="P375" s="3">
        <f t="shared" si="53"/>
        <v>0.11835044376666559</v>
      </c>
      <c r="Q375" s="3">
        <f>IF(ISNUMBER(P375),SUMIF(A:A,A375,P:P),"")</f>
        <v>0.9228442403449949</v>
      </c>
      <c r="R375" s="3">
        <f t="shared" si="54"/>
        <v>0.12824530792154223</v>
      </c>
      <c r="S375" s="9">
        <f t="shared" si="55"/>
        <v>7.7975562319346521</v>
      </c>
    </row>
    <row r="376" spans="1:19" x14ac:dyDescent="0.25">
      <c r="A376" s="1">
        <v>41</v>
      </c>
      <c r="B376" s="11">
        <v>0.86458333333333337</v>
      </c>
      <c r="C376" s="1" t="s">
        <v>276</v>
      </c>
      <c r="D376" s="1">
        <v>6</v>
      </c>
      <c r="E376" s="1">
        <v>4</v>
      </c>
      <c r="F376" s="1" t="s">
        <v>403</v>
      </c>
      <c r="G376" s="2">
        <v>53.587700000000005</v>
      </c>
      <c r="H376" s="7">
        <f>1+COUNTIFS(A:A,A376,O:O,"&lt;"&amp;O376)</f>
        <v>4</v>
      </c>
      <c r="I376" s="2">
        <f>AVERAGEIF(A:A,A376,G:G)</f>
        <v>51.368747619047618</v>
      </c>
      <c r="J376" s="2">
        <f t="shared" si="48"/>
        <v>2.2189523809523877</v>
      </c>
      <c r="K376" s="2">
        <f t="shared" si="49"/>
        <v>92.218952380952388</v>
      </c>
      <c r="L376" s="2">
        <f t="shared" si="50"/>
        <v>252.93616454943947</v>
      </c>
      <c r="M376" s="2">
        <f>SUMIF(A:A,A376,L:L)</f>
        <v>2236.4304759012921</v>
      </c>
      <c r="N376" s="3">
        <f t="shared" si="51"/>
        <v>0.11309815676139227</v>
      </c>
      <c r="O376" s="8">
        <f t="shared" si="52"/>
        <v>8.8418770794800849</v>
      </c>
      <c r="P376" s="3">
        <f t="shared" si="53"/>
        <v>0.11309815676139227</v>
      </c>
      <c r="Q376" s="3">
        <f>IF(ISNUMBER(P376),SUMIF(A:A,A376,P:P),"")</f>
        <v>0.9228442403449949</v>
      </c>
      <c r="R376" s="3">
        <f t="shared" si="54"/>
        <v>0.12255389568136851</v>
      </c>
      <c r="S376" s="9">
        <f t="shared" si="55"/>
        <v>8.1596753366366208</v>
      </c>
    </row>
    <row r="377" spans="1:19" x14ac:dyDescent="0.25">
      <c r="A377" s="1">
        <v>41</v>
      </c>
      <c r="B377" s="11">
        <v>0.86458333333333337</v>
      </c>
      <c r="C377" s="1" t="s">
        <v>276</v>
      </c>
      <c r="D377" s="1">
        <v>6</v>
      </c>
      <c r="E377" s="1">
        <v>5</v>
      </c>
      <c r="F377" s="1" t="s">
        <v>404</v>
      </c>
      <c r="G377" s="2">
        <v>42.049900000000001</v>
      </c>
      <c r="H377" s="7">
        <f>1+COUNTIFS(A:A,A377,O:O,"&lt;"&amp;O377)</f>
        <v>5</v>
      </c>
      <c r="I377" s="2">
        <f>AVERAGEIF(A:A,A377,G:G)</f>
        <v>51.368747619047618</v>
      </c>
      <c r="J377" s="2">
        <f t="shared" si="48"/>
        <v>-9.3188476190476166</v>
      </c>
      <c r="K377" s="2">
        <f t="shared" si="49"/>
        <v>80.681152380952383</v>
      </c>
      <c r="L377" s="2">
        <f t="shared" si="50"/>
        <v>126.57931944572319</v>
      </c>
      <c r="M377" s="2">
        <f>SUMIF(A:A,A377,L:L)</f>
        <v>2236.4304759012921</v>
      </c>
      <c r="N377" s="3">
        <f t="shared" si="51"/>
        <v>5.6598817092541685E-2</v>
      </c>
      <c r="O377" s="8">
        <f t="shared" si="52"/>
        <v>17.66821377847798</v>
      </c>
      <c r="P377" s="3">
        <f t="shared" si="53"/>
        <v>5.6598817092541685E-2</v>
      </c>
      <c r="Q377" s="3">
        <f>IF(ISNUMBER(P377),SUMIF(A:A,A377,P:P),"")</f>
        <v>0.9228442403449949</v>
      </c>
      <c r="R377" s="3">
        <f t="shared" si="54"/>
        <v>6.1330845031207934E-2</v>
      </c>
      <c r="S377" s="9">
        <f t="shared" si="55"/>
        <v>16.305009322652481</v>
      </c>
    </row>
    <row r="378" spans="1:19" x14ac:dyDescent="0.25">
      <c r="A378" s="1">
        <v>41</v>
      </c>
      <c r="B378" s="11">
        <v>0.86458333333333337</v>
      </c>
      <c r="C378" s="1" t="s">
        <v>276</v>
      </c>
      <c r="D378" s="1">
        <v>6</v>
      </c>
      <c r="E378" s="1">
        <v>7</v>
      </c>
      <c r="F378" s="1" t="s">
        <v>339</v>
      </c>
      <c r="G378" s="2">
        <v>37.3337</v>
      </c>
      <c r="H378" s="7">
        <f>1+COUNTIFS(A:A,A378,O:O,"&lt;"&amp;O378)</f>
        <v>6</v>
      </c>
      <c r="I378" s="2">
        <f>AVERAGEIF(A:A,A378,G:G)</f>
        <v>51.368747619047618</v>
      </c>
      <c r="J378" s="2">
        <f t="shared" si="48"/>
        <v>-14.035047619047617</v>
      </c>
      <c r="K378" s="2">
        <f t="shared" si="49"/>
        <v>75.964952380952383</v>
      </c>
      <c r="L378" s="2">
        <f t="shared" si="50"/>
        <v>95.382692614172257</v>
      </c>
      <c r="M378" s="2">
        <f>SUMIF(A:A,A378,L:L)</f>
        <v>2236.4304759012921</v>
      </c>
      <c r="N378" s="3">
        <f t="shared" si="51"/>
        <v>4.2649522818603416E-2</v>
      </c>
      <c r="O378" s="8">
        <f t="shared" si="52"/>
        <v>23.446921182522754</v>
      </c>
      <c r="P378" s="3" t="str">
        <f t="shared" si="53"/>
        <v/>
      </c>
      <c r="Q378" s="3" t="str">
        <f>IF(ISNUMBER(P378),SUMIF(A:A,A378,P:P),"")</f>
        <v/>
      </c>
      <c r="R378" s="3" t="str">
        <f t="shared" si="54"/>
        <v/>
      </c>
      <c r="S378" s="9" t="str">
        <f t="shared" si="55"/>
        <v/>
      </c>
    </row>
    <row r="379" spans="1:19" x14ac:dyDescent="0.25">
      <c r="A379" s="1">
        <v>41</v>
      </c>
      <c r="B379" s="11">
        <v>0.86458333333333337</v>
      </c>
      <c r="C379" s="1" t="s">
        <v>276</v>
      </c>
      <c r="D379" s="1">
        <v>6</v>
      </c>
      <c r="E379" s="1">
        <v>1</v>
      </c>
      <c r="F379" s="1" t="s">
        <v>400</v>
      </c>
      <c r="G379" s="2">
        <v>33.802433333333298</v>
      </c>
      <c r="H379" s="7">
        <f>1+COUNTIFS(A:A,A379,O:O,"&lt;"&amp;O379)</f>
        <v>7</v>
      </c>
      <c r="I379" s="2">
        <f>AVERAGEIF(A:A,A379,G:G)</f>
        <v>51.368747619047618</v>
      </c>
      <c r="J379" s="2">
        <f t="shared" si="48"/>
        <v>-17.56631428571432</v>
      </c>
      <c r="K379" s="2">
        <f t="shared" si="49"/>
        <v>72.433685714285673</v>
      </c>
      <c r="L379" s="2">
        <f t="shared" si="50"/>
        <v>77.170799669596505</v>
      </c>
      <c r="M379" s="2">
        <f>SUMIF(A:A,A379,L:L)</f>
        <v>2236.4304759012921</v>
      </c>
      <c r="N379" s="3">
        <f t="shared" si="51"/>
        <v>3.450623683640168E-2</v>
      </c>
      <c r="O379" s="8">
        <f t="shared" si="52"/>
        <v>28.980268255304779</v>
      </c>
      <c r="P379" s="3" t="str">
        <f t="shared" si="53"/>
        <v/>
      </c>
      <c r="Q379" s="3" t="str">
        <f>IF(ISNUMBER(P379),SUMIF(A:A,A379,P:P),"")</f>
        <v/>
      </c>
      <c r="R379" s="3" t="str">
        <f t="shared" si="54"/>
        <v/>
      </c>
      <c r="S379" s="9" t="str">
        <f t="shared" si="55"/>
        <v/>
      </c>
    </row>
    <row r="380" spans="1:19" x14ac:dyDescent="0.25">
      <c r="A380" s="1">
        <v>42</v>
      </c>
      <c r="B380" s="11">
        <v>0.875</v>
      </c>
      <c r="C380" s="1" t="s">
        <v>297</v>
      </c>
      <c r="D380" s="1">
        <v>6</v>
      </c>
      <c r="E380" s="1">
        <v>8</v>
      </c>
      <c r="F380" s="1" t="s">
        <v>412</v>
      </c>
      <c r="G380" s="2">
        <v>55.718900000000005</v>
      </c>
      <c r="H380" s="7">
        <f>1+COUNTIFS(A:A,A380,O:O,"&lt;"&amp;O380)</f>
        <v>1</v>
      </c>
      <c r="I380" s="2">
        <f>AVERAGEIF(A:A,A380,G:G)</f>
        <v>46.359294444444437</v>
      </c>
      <c r="J380" s="2">
        <f t="shared" si="48"/>
        <v>9.3596055555555679</v>
      </c>
      <c r="K380" s="2">
        <f t="shared" si="49"/>
        <v>99.359605555555561</v>
      </c>
      <c r="L380" s="2">
        <f t="shared" si="50"/>
        <v>388.22160882210403</v>
      </c>
      <c r="M380" s="2">
        <f>SUMIF(A:A,A380,L:L)</f>
        <v>2963.2692736550407</v>
      </c>
      <c r="N380" s="3">
        <f t="shared" si="51"/>
        <v>0.13101124905306111</v>
      </c>
      <c r="O380" s="8">
        <f t="shared" si="52"/>
        <v>7.6329323415196821</v>
      </c>
      <c r="P380" s="3">
        <f t="shared" si="53"/>
        <v>0.13101124905306111</v>
      </c>
      <c r="Q380" s="3">
        <f>IF(ISNUMBER(P380),SUMIF(A:A,A380,P:P),"")</f>
        <v>0.88041767406461935</v>
      </c>
      <c r="R380" s="3">
        <f t="shared" si="54"/>
        <v>0.14880579174225594</v>
      </c>
      <c r="S380" s="9">
        <f t="shared" si="55"/>
        <v>6.7201685384133674</v>
      </c>
    </row>
    <row r="381" spans="1:19" x14ac:dyDescent="0.25">
      <c r="A381" s="1">
        <v>42</v>
      </c>
      <c r="B381" s="11">
        <v>0.875</v>
      </c>
      <c r="C381" s="1" t="s">
        <v>297</v>
      </c>
      <c r="D381" s="1">
        <v>6</v>
      </c>
      <c r="E381" s="1">
        <v>15</v>
      </c>
      <c r="F381" s="1" t="s">
        <v>417</v>
      </c>
      <c r="G381" s="2">
        <v>54.9574</v>
      </c>
      <c r="H381" s="7">
        <f>1+COUNTIFS(A:A,A381,O:O,"&lt;"&amp;O381)</f>
        <v>2</v>
      </c>
      <c r="I381" s="2">
        <f>AVERAGEIF(A:A,A381,G:G)</f>
        <v>46.359294444444437</v>
      </c>
      <c r="J381" s="2">
        <f t="shared" si="48"/>
        <v>8.5981055555555628</v>
      </c>
      <c r="K381" s="2">
        <f t="shared" si="49"/>
        <v>98.598105555555563</v>
      </c>
      <c r="L381" s="2">
        <f t="shared" si="50"/>
        <v>370.8828829289252</v>
      </c>
      <c r="M381" s="2">
        <f>SUMIF(A:A,A381,L:L)</f>
        <v>2963.2692736550407</v>
      </c>
      <c r="N381" s="3">
        <f t="shared" si="51"/>
        <v>0.12516003396190187</v>
      </c>
      <c r="O381" s="8">
        <f t="shared" si="52"/>
        <v>7.9897709224367528</v>
      </c>
      <c r="P381" s="3">
        <f t="shared" si="53"/>
        <v>0.12516003396190187</v>
      </c>
      <c r="Q381" s="3">
        <f>IF(ISNUMBER(P381),SUMIF(A:A,A381,P:P),"")</f>
        <v>0.88041767406461935</v>
      </c>
      <c r="R381" s="3">
        <f t="shared" si="54"/>
        <v>0.14215983805058824</v>
      </c>
      <c r="S381" s="9">
        <f t="shared" si="55"/>
        <v>7.0343355318408944</v>
      </c>
    </row>
    <row r="382" spans="1:19" x14ac:dyDescent="0.25">
      <c r="A382" s="1">
        <v>42</v>
      </c>
      <c r="B382" s="11">
        <v>0.875</v>
      </c>
      <c r="C382" s="1" t="s">
        <v>297</v>
      </c>
      <c r="D382" s="1">
        <v>6</v>
      </c>
      <c r="E382" s="1">
        <v>2</v>
      </c>
      <c r="F382" s="1" t="s">
        <v>407</v>
      </c>
      <c r="G382" s="2">
        <v>53.188299999999998</v>
      </c>
      <c r="H382" s="7">
        <f>1+COUNTIFS(A:A,A382,O:O,"&lt;"&amp;O382)</f>
        <v>3</v>
      </c>
      <c r="I382" s="2">
        <f>AVERAGEIF(A:A,A382,G:G)</f>
        <v>46.359294444444437</v>
      </c>
      <c r="J382" s="2">
        <f t="shared" si="48"/>
        <v>6.8290055555555611</v>
      </c>
      <c r="K382" s="2">
        <f t="shared" si="49"/>
        <v>96.829005555555568</v>
      </c>
      <c r="L382" s="2">
        <f t="shared" si="50"/>
        <v>333.53250715472569</v>
      </c>
      <c r="M382" s="2">
        <f>SUMIF(A:A,A382,L:L)</f>
        <v>2963.2692736550407</v>
      </c>
      <c r="N382" s="3">
        <f t="shared" si="51"/>
        <v>0.11255558518424161</v>
      </c>
      <c r="O382" s="8">
        <f t="shared" si="52"/>
        <v>8.8844991420292967</v>
      </c>
      <c r="P382" s="3">
        <f t="shared" si="53"/>
        <v>0.11255558518424161</v>
      </c>
      <c r="Q382" s="3">
        <f>IF(ISNUMBER(P382),SUMIF(A:A,A382,P:P),"")</f>
        <v>0.88041767406461935</v>
      </c>
      <c r="R382" s="3">
        <f t="shared" si="54"/>
        <v>0.12784339581077112</v>
      </c>
      <c r="S382" s="9">
        <f t="shared" si="55"/>
        <v>7.82207006985454</v>
      </c>
    </row>
    <row r="383" spans="1:19" x14ac:dyDescent="0.25">
      <c r="A383" s="1">
        <v>42</v>
      </c>
      <c r="B383" s="11">
        <v>0.875</v>
      </c>
      <c r="C383" s="1" t="s">
        <v>297</v>
      </c>
      <c r="D383" s="1">
        <v>6</v>
      </c>
      <c r="E383" s="1">
        <v>12</v>
      </c>
      <c r="F383" s="1" t="s">
        <v>415</v>
      </c>
      <c r="G383" s="2">
        <v>52.501466666666694</v>
      </c>
      <c r="H383" s="7">
        <f>1+COUNTIFS(A:A,A383,O:O,"&lt;"&amp;O383)</f>
        <v>4</v>
      </c>
      <c r="I383" s="2">
        <f>AVERAGEIF(A:A,A383,G:G)</f>
        <v>46.359294444444437</v>
      </c>
      <c r="J383" s="2">
        <f t="shared" si="48"/>
        <v>6.142172222222257</v>
      </c>
      <c r="K383" s="2">
        <f t="shared" si="49"/>
        <v>96.142172222222257</v>
      </c>
      <c r="L383" s="2">
        <f t="shared" si="50"/>
        <v>320.06699502470235</v>
      </c>
      <c r="M383" s="2">
        <f>SUMIF(A:A,A383,L:L)</f>
        <v>2963.2692736550407</v>
      </c>
      <c r="N383" s="3">
        <f t="shared" si="51"/>
        <v>0.10801144461296834</v>
      </c>
      <c r="O383" s="8">
        <f t="shared" si="52"/>
        <v>9.2582781721256175</v>
      </c>
      <c r="P383" s="3">
        <f t="shared" si="53"/>
        <v>0.10801144461296834</v>
      </c>
      <c r="Q383" s="3">
        <f>IF(ISNUMBER(P383),SUMIF(A:A,A383,P:P),"")</f>
        <v>0.88041767406461935</v>
      </c>
      <c r="R383" s="3">
        <f t="shared" si="54"/>
        <v>0.12268204943491481</v>
      </c>
      <c r="S383" s="9">
        <f t="shared" si="55"/>
        <v>8.1511517341460724</v>
      </c>
    </row>
    <row r="384" spans="1:19" x14ac:dyDescent="0.25">
      <c r="A384" s="1">
        <v>42</v>
      </c>
      <c r="B384" s="11">
        <v>0.875</v>
      </c>
      <c r="C384" s="1" t="s">
        <v>297</v>
      </c>
      <c r="D384" s="1">
        <v>6</v>
      </c>
      <c r="E384" s="1">
        <v>6</v>
      </c>
      <c r="F384" s="1" t="s">
        <v>410</v>
      </c>
      <c r="G384" s="2">
        <v>52.007033333333297</v>
      </c>
      <c r="H384" s="7">
        <f>1+COUNTIFS(A:A,A384,O:O,"&lt;"&amp;O384)</f>
        <v>5</v>
      </c>
      <c r="I384" s="2">
        <f>AVERAGEIF(A:A,A384,G:G)</f>
        <v>46.359294444444437</v>
      </c>
      <c r="J384" s="2">
        <f t="shared" ref="J384:J427" si="56">G384-I384</f>
        <v>5.6477388888888598</v>
      </c>
      <c r="K384" s="2">
        <f t="shared" ref="K384:K427" si="57">90+J384</f>
        <v>95.647738888888853</v>
      </c>
      <c r="L384" s="2">
        <f t="shared" ref="L384:L427" si="58">EXP(0.06*K384)</f>
        <v>310.71134601865577</v>
      </c>
      <c r="M384" s="2">
        <f>SUMIF(A:A,A384,L:L)</f>
        <v>2963.2692736550407</v>
      </c>
      <c r="N384" s="3">
        <f t="shared" ref="N384:N427" si="59">L384/M384</f>
        <v>0.10485423946484933</v>
      </c>
      <c r="O384" s="8">
        <f t="shared" ref="O384:O427" si="60">1/N384</f>
        <v>9.5370488127495658</v>
      </c>
      <c r="P384" s="3">
        <f t="shared" ref="P384:P427" si="61">IF(O384&gt;21,"",N384)</f>
        <v>0.10485423946484933</v>
      </c>
      <c r="Q384" s="3">
        <f>IF(ISNUMBER(P384),SUMIF(A:A,A384,P:P),"")</f>
        <v>0.88041767406461935</v>
      </c>
      <c r="R384" s="3">
        <f t="shared" ref="R384:R427" si="62">IFERROR(P384*(1/Q384),"")</f>
        <v>0.1190960183486201</v>
      </c>
      <c r="S384" s="9">
        <f t="shared" ref="S384:S427" si="63">IFERROR(1/R384,"")</f>
        <v>8.3965863331617108</v>
      </c>
    </row>
    <row r="385" spans="1:19" x14ac:dyDescent="0.25">
      <c r="A385" s="1">
        <v>42</v>
      </c>
      <c r="B385" s="11">
        <v>0.875</v>
      </c>
      <c r="C385" s="1" t="s">
        <v>297</v>
      </c>
      <c r="D385" s="1">
        <v>6</v>
      </c>
      <c r="E385" s="1">
        <v>1</v>
      </c>
      <c r="F385" s="1" t="s">
        <v>406</v>
      </c>
      <c r="G385" s="2">
        <v>51.759699999999995</v>
      </c>
      <c r="H385" s="7">
        <f>1+COUNTIFS(A:A,A385,O:O,"&lt;"&amp;O385)</f>
        <v>6</v>
      </c>
      <c r="I385" s="2">
        <f>AVERAGEIF(A:A,A385,G:G)</f>
        <v>46.359294444444437</v>
      </c>
      <c r="J385" s="2">
        <f t="shared" si="56"/>
        <v>5.4004055555555581</v>
      </c>
      <c r="K385" s="2">
        <f t="shared" si="57"/>
        <v>95.400405555555551</v>
      </c>
      <c r="L385" s="2">
        <f t="shared" si="58"/>
        <v>306.13443432429688</v>
      </c>
      <c r="M385" s="2">
        <f>SUMIF(A:A,A385,L:L)</f>
        <v>2963.2692736550407</v>
      </c>
      <c r="N385" s="3">
        <f t="shared" si="59"/>
        <v>0.10330969144315924</v>
      </c>
      <c r="O385" s="8">
        <f t="shared" si="60"/>
        <v>9.6796339823568029</v>
      </c>
      <c r="P385" s="3">
        <f t="shared" si="61"/>
        <v>0.10330969144315924</v>
      </c>
      <c r="Q385" s="3">
        <f>IF(ISNUMBER(P385),SUMIF(A:A,A385,P:P),"")</f>
        <v>0.88041767406461935</v>
      </c>
      <c r="R385" s="3">
        <f t="shared" si="62"/>
        <v>0.11734168280176609</v>
      </c>
      <c r="S385" s="9">
        <f t="shared" si="63"/>
        <v>8.522120836543424</v>
      </c>
    </row>
    <row r="386" spans="1:19" x14ac:dyDescent="0.25">
      <c r="A386" s="1">
        <v>42</v>
      </c>
      <c r="B386" s="11">
        <v>0.875</v>
      </c>
      <c r="C386" s="1" t="s">
        <v>297</v>
      </c>
      <c r="D386" s="1">
        <v>6</v>
      </c>
      <c r="E386" s="1">
        <v>9</v>
      </c>
      <c r="F386" s="1" t="s">
        <v>413</v>
      </c>
      <c r="G386" s="2">
        <v>50.242899999999999</v>
      </c>
      <c r="H386" s="7">
        <f>1+COUNTIFS(A:A,A386,O:O,"&lt;"&amp;O386)</f>
        <v>7</v>
      </c>
      <c r="I386" s="2">
        <f>AVERAGEIF(A:A,A386,G:G)</f>
        <v>46.359294444444437</v>
      </c>
      <c r="J386" s="2">
        <f t="shared" si="56"/>
        <v>3.8836055555555618</v>
      </c>
      <c r="K386" s="2">
        <f t="shared" si="57"/>
        <v>93.883605555555562</v>
      </c>
      <c r="L386" s="2">
        <f t="shared" si="58"/>
        <v>279.50392441387208</v>
      </c>
      <c r="M386" s="2">
        <f>SUMIF(A:A,A386,L:L)</f>
        <v>2963.2692736550407</v>
      </c>
      <c r="N386" s="3">
        <f t="shared" si="59"/>
        <v>9.4322823409537238E-2</v>
      </c>
      <c r="O386" s="8">
        <f t="shared" si="60"/>
        <v>10.601887897885883</v>
      </c>
      <c r="P386" s="3">
        <f t="shared" si="61"/>
        <v>9.4322823409537238E-2</v>
      </c>
      <c r="Q386" s="3">
        <f>IF(ISNUMBER(P386),SUMIF(A:A,A386,P:P),"")</f>
        <v>0.88041767406461935</v>
      </c>
      <c r="R386" s="3">
        <f t="shared" si="62"/>
        <v>0.10713417754788769</v>
      </c>
      <c r="S386" s="9">
        <f t="shared" si="63"/>
        <v>9.3340894837505246</v>
      </c>
    </row>
    <row r="387" spans="1:19" x14ac:dyDescent="0.25">
      <c r="A387" s="1">
        <v>42</v>
      </c>
      <c r="B387" s="11">
        <v>0.875</v>
      </c>
      <c r="C387" s="1" t="s">
        <v>297</v>
      </c>
      <c r="D387" s="1">
        <v>6</v>
      </c>
      <c r="E387" s="1">
        <v>3</v>
      </c>
      <c r="F387" s="1" t="s">
        <v>408</v>
      </c>
      <c r="G387" s="2">
        <v>40.762633333333397</v>
      </c>
      <c r="H387" s="7">
        <f>1+COUNTIFS(A:A,A387,O:O,"&lt;"&amp;O387)</f>
        <v>8</v>
      </c>
      <c r="I387" s="2">
        <f>AVERAGEIF(A:A,A387,G:G)</f>
        <v>46.359294444444437</v>
      </c>
      <c r="J387" s="2">
        <f t="shared" si="56"/>
        <v>-5.5966611111110396</v>
      </c>
      <c r="K387" s="2">
        <f t="shared" si="57"/>
        <v>84.403338888888953</v>
      </c>
      <c r="L387" s="2">
        <f t="shared" si="58"/>
        <v>158.25384113952393</v>
      </c>
      <c r="M387" s="2">
        <f>SUMIF(A:A,A387,L:L)</f>
        <v>2963.2692736550407</v>
      </c>
      <c r="N387" s="3">
        <f t="shared" si="59"/>
        <v>5.3405150367697073E-2</v>
      </c>
      <c r="O387" s="8">
        <f t="shared" si="60"/>
        <v>18.724785776558086</v>
      </c>
      <c r="P387" s="3">
        <f t="shared" si="61"/>
        <v>5.3405150367697073E-2</v>
      </c>
      <c r="Q387" s="3">
        <f>IF(ISNUMBER(P387),SUMIF(A:A,A387,P:P),"")</f>
        <v>0.88041767406461935</v>
      </c>
      <c r="R387" s="3">
        <f t="shared" si="62"/>
        <v>6.0658880371110474E-2</v>
      </c>
      <c r="S387" s="9">
        <f t="shared" si="63"/>
        <v>16.485632340755537</v>
      </c>
    </row>
    <row r="388" spans="1:19" x14ac:dyDescent="0.25">
      <c r="A388" s="1">
        <v>42</v>
      </c>
      <c r="B388" s="11">
        <v>0.875</v>
      </c>
      <c r="C388" s="1" t="s">
        <v>297</v>
      </c>
      <c r="D388" s="1">
        <v>6</v>
      </c>
      <c r="E388" s="1">
        <v>11</v>
      </c>
      <c r="F388" s="1" t="s">
        <v>414</v>
      </c>
      <c r="G388" s="2">
        <v>38.910233333333302</v>
      </c>
      <c r="H388" s="7">
        <f>1+COUNTIFS(A:A,A388,O:O,"&lt;"&amp;O388)</f>
        <v>9</v>
      </c>
      <c r="I388" s="2">
        <f>AVERAGEIF(A:A,A388,G:G)</f>
        <v>46.359294444444437</v>
      </c>
      <c r="J388" s="2">
        <f t="shared" si="56"/>
        <v>-7.4490611111111349</v>
      </c>
      <c r="K388" s="2">
        <f t="shared" si="57"/>
        <v>82.550938888888865</v>
      </c>
      <c r="L388" s="2">
        <f t="shared" si="58"/>
        <v>141.60710171171897</v>
      </c>
      <c r="M388" s="2">
        <f>SUMIF(A:A,A388,L:L)</f>
        <v>2963.2692736550407</v>
      </c>
      <c r="N388" s="3">
        <f t="shared" si="59"/>
        <v>4.7787456567203519E-2</v>
      </c>
      <c r="O388" s="8">
        <f t="shared" si="60"/>
        <v>20.925993384764045</v>
      </c>
      <c r="P388" s="3">
        <f t="shared" si="61"/>
        <v>4.7787456567203519E-2</v>
      </c>
      <c r="Q388" s="3">
        <f>IF(ISNUMBER(P388),SUMIF(A:A,A388,P:P),"")</f>
        <v>0.88041767406461935</v>
      </c>
      <c r="R388" s="3">
        <f t="shared" si="62"/>
        <v>5.4278165892085561E-2</v>
      </c>
      <c r="S388" s="9">
        <f t="shared" si="63"/>
        <v>18.423614423305569</v>
      </c>
    </row>
    <row r="389" spans="1:19" x14ac:dyDescent="0.25">
      <c r="A389" s="1">
        <v>42</v>
      </c>
      <c r="B389" s="11">
        <v>0.875</v>
      </c>
      <c r="C389" s="1" t="s">
        <v>297</v>
      </c>
      <c r="D389" s="1">
        <v>6</v>
      </c>
      <c r="E389" s="1">
        <v>14</v>
      </c>
      <c r="F389" s="1" t="s">
        <v>416</v>
      </c>
      <c r="G389" s="2">
        <v>38.820799999999998</v>
      </c>
      <c r="H389" s="7">
        <f>1+COUNTIFS(A:A,A389,O:O,"&lt;"&amp;O389)</f>
        <v>10</v>
      </c>
      <c r="I389" s="2">
        <f>AVERAGEIF(A:A,A389,G:G)</f>
        <v>46.359294444444437</v>
      </c>
      <c r="J389" s="2">
        <f t="shared" si="56"/>
        <v>-7.5384944444444386</v>
      </c>
      <c r="K389" s="2">
        <f t="shared" si="57"/>
        <v>82.461505555555561</v>
      </c>
      <c r="L389" s="2">
        <f t="shared" si="58"/>
        <v>140.84927307656835</v>
      </c>
      <c r="M389" s="2">
        <f>SUMIF(A:A,A389,L:L)</f>
        <v>2963.2692736550407</v>
      </c>
      <c r="N389" s="3">
        <f t="shared" si="59"/>
        <v>4.7531715841280263E-2</v>
      </c>
      <c r="O389" s="8">
        <f t="shared" si="60"/>
        <v>21.038584075930238</v>
      </c>
      <c r="P389" s="3" t="str">
        <f t="shared" si="61"/>
        <v/>
      </c>
      <c r="Q389" s="3" t="str">
        <f>IF(ISNUMBER(P389),SUMIF(A:A,A389,P:P),"")</f>
        <v/>
      </c>
      <c r="R389" s="3" t="str">
        <f t="shared" si="62"/>
        <v/>
      </c>
      <c r="S389" s="9" t="str">
        <f t="shared" si="63"/>
        <v/>
      </c>
    </row>
    <row r="390" spans="1:19" x14ac:dyDescent="0.25">
      <c r="A390" s="1">
        <v>42</v>
      </c>
      <c r="B390" s="11">
        <v>0.875</v>
      </c>
      <c r="C390" s="1" t="s">
        <v>297</v>
      </c>
      <c r="D390" s="1">
        <v>6</v>
      </c>
      <c r="E390" s="1">
        <v>4</v>
      </c>
      <c r="F390" s="1" t="s">
        <v>409</v>
      </c>
      <c r="G390" s="2">
        <v>37.740833333333299</v>
      </c>
      <c r="H390" s="7">
        <f>1+COUNTIFS(A:A,A390,O:O,"&lt;"&amp;O390)</f>
        <v>11</v>
      </c>
      <c r="I390" s="2">
        <f>AVERAGEIF(A:A,A390,G:G)</f>
        <v>46.359294444444437</v>
      </c>
      <c r="J390" s="2">
        <f t="shared" si="56"/>
        <v>-8.618461111111138</v>
      </c>
      <c r="K390" s="2">
        <f t="shared" si="57"/>
        <v>81.381538888888855</v>
      </c>
      <c r="L390" s="2">
        <f t="shared" si="58"/>
        <v>132.01193475810578</v>
      </c>
      <c r="M390" s="2">
        <f>SUMIF(A:A,A390,L:L)</f>
        <v>2963.2692736550407</v>
      </c>
      <c r="N390" s="3">
        <f t="shared" si="59"/>
        <v>4.454942246786632E-2</v>
      </c>
      <c r="O390" s="8">
        <f t="shared" si="60"/>
        <v>22.446980108918449</v>
      </c>
      <c r="P390" s="3" t="str">
        <f t="shared" si="61"/>
        <v/>
      </c>
      <c r="Q390" s="3" t="str">
        <f>IF(ISNUMBER(P390),SUMIF(A:A,A390,P:P),"")</f>
        <v/>
      </c>
      <c r="R390" s="3" t="str">
        <f t="shared" si="62"/>
        <v/>
      </c>
      <c r="S390" s="9" t="str">
        <f t="shared" si="63"/>
        <v/>
      </c>
    </row>
    <row r="391" spans="1:19" x14ac:dyDescent="0.25">
      <c r="A391" s="1">
        <v>42</v>
      </c>
      <c r="B391" s="11">
        <v>0.875</v>
      </c>
      <c r="C391" s="1" t="s">
        <v>297</v>
      </c>
      <c r="D391" s="1">
        <v>6</v>
      </c>
      <c r="E391" s="1">
        <v>7</v>
      </c>
      <c r="F391" s="1" t="s">
        <v>411</v>
      </c>
      <c r="G391" s="2">
        <v>29.701333333333302</v>
      </c>
      <c r="H391" s="7">
        <f>1+COUNTIFS(A:A,A391,O:O,"&lt;"&amp;O391)</f>
        <v>12</v>
      </c>
      <c r="I391" s="2">
        <f>AVERAGEIF(A:A,A391,G:G)</f>
        <v>46.359294444444437</v>
      </c>
      <c r="J391" s="2">
        <f t="shared" si="56"/>
        <v>-16.657961111111135</v>
      </c>
      <c r="K391" s="2">
        <f t="shared" si="57"/>
        <v>73.342038888888865</v>
      </c>
      <c r="L391" s="2">
        <f t="shared" si="58"/>
        <v>81.49342428184174</v>
      </c>
      <c r="M391" s="2">
        <f>SUMIF(A:A,A391,L:L)</f>
        <v>2963.2692736550407</v>
      </c>
      <c r="N391" s="3">
        <f t="shared" si="59"/>
        <v>2.750118762623411E-2</v>
      </c>
      <c r="O391" s="8">
        <f t="shared" si="60"/>
        <v>36.362066016598995</v>
      </c>
      <c r="P391" s="3" t="str">
        <f t="shared" si="61"/>
        <v/>
      </c>
      <c r="Q391" s="3" t="str">
        <f>IF(ISNUMBER(P391),SUMIF(A:A,A391,P:P),"")</f>
        <v/>
      </c>
      <c r="R391" s="3" t="str">
        <f t="shared" si="62"/>
        <v/>
      </c>
      <c r="S391" s="9" t="str">
        <f t="shared" si="63"/>
        <v/>
      </c>
    </row>
    <row r="392" spans="1:19" x14ac:dyDescent="0.25">
      <c r="A392" s="1">
        <v>43</v>
      </c>
      <c r="B392" s="11">
        <v>0.88541666666666663</v>
      </c>
      <c r="C392" s="1" t="s">
        <v>276</v>
      </c>
      <c r="D392" s="1">
        <v>7</v>
      </c>
      <c r="E392" s="1">
        <v>1</v>
      </c>
      <c r="F392" s="1" t="s">
        <v>418</v>
      </c>
      <c r="G392" s="2">
        <v>64.736999999999995</v>
      </c>
      <c r="H392" s="7">
        <f>1+COUNTIFS(A:A,A392,O:O,"&lt;"&amp;O392)</f>
        <v>1</v>
      </c>
      <c r="I392" s="2">
        <f>AVERAGEIF(A:A,A392,G:G)</f>
        <v>49.525561904761886</v>
      </c>
      <c r="J392" s="2">
        <f t="shared" si="56"/>
        <v>15.211438095238108</v>
      </c>
      <c r="K392" s="2">
        <f t="shared" si="57"/>
        <v>105.21143809523811</v>
      </c>
      <c r="L392" s="2">
        <f t="shared" si="58"/>
        <v>551.52451307669469</v>
      </c>
      <c r="M392" s="2">
        <f>SUMIF(A:A,A392,L:L)</f>
        <v>1829.6947194145275</v>
      </c>
      <c r="N392" s="3">
        <f t="shared" si="59"/>
        <v>0.3014297998592757</v>
      </c>
      <c r="O392" s="8">
        <f t="shared" si="60"/>
        <v>3.3175220249187571</v>
      </c>
      <c r="P392" s="3">
        <f t="shared" si="61"/>
        <v>0.3014297998592757</v>
      </c>
      <c r="Q392" s="3">
        <f>IF(ISNUMBER(P392),SUMIF(A:A,A392,P:P),"")</f>
        <v>1</v>
      </c>
      <c r="R392" s="3">
        <f t="shared" si="62"/>
        <v>0.3014297998592757</v>
      </c>
      <c r="S392" s="9">
        <f t="shared" si="63"/>
        <v>3.3175220249187571</v>
      </c>
    </row>
    <row r="393" spans="1:19" x14ac:dyDescent="0.25">
      <c r="A393" s="1">
        <v>43</v>
      </c>
      <c r="B393" s="11">
        <v>0.88541666666666663</v>
      </c>
      <c r="C393" s="1" t="s">
        <v>276</v>
      </c>
      <c r="D393" s="1">
        <v>7</v>
      </c>
      <c r="E393" s="1">
        <v>7</v>
      </c>
      <c r="F393" s="1" t="s">
        <v>423</v>
      </c>
      <c r="G393" s="2">
        <v>55.506166666666701</v>
      </c>
      <c r="H393" s="7">
        <f>1+COUNTIFS(A:A,A393,O:O,"&lt;"&amp;O393)</f>
        <v>2</v>
      </c>
      <c r="I393" s="2">
        <f>AVERAGEIF(A:A,A393,G:G)</f>
        <v>49.525561904761886</v>
      </c>
      <c r="J393" s="2">
        <f t="shared" si="56"/>
        <v>5.9806047619048144</v>
      </c>
      <c r="K393" s="2">
        <f t="shared" si="57"/>
        <v>95.980604761904814</v>
      </c>
      <c r="L393" s="2">
        <f t="shared" si="58"/>
        <v>316.97924093207547</v>
      </c>
      <c r="M393" s="2">
        <f>SUMIF(A:A,A393,L:L)</f>
        <v>1829.6947194145275</v>
      </c>
      <c r="N393" s="3">
        <f t="shared" si="59"/>
        <v>0.17324160012524037</v>
      </c>
      <c r="O393" s="8">
        <f t="shared" si="60"/>
        <v>5.7722856362275392</v>
      </c>
      <c r="P393" s="3">
        <f t="shared" si="61"/>
        <v>0.17324160012524037</v>
      </c>
      <c r="Q393" s="3">
        <f>IF(ISNUMBER(P393),SUMIF(A:A,A393,P:P),"")</f>
        <v>1</v>
      </c>
      <c r="R393" s="3">
        <f t="shared" si="62"/>
        <v>0.17324160012524037</v>
      </c>
      <c r="S393" s="9">
        <f t="shared" si="63"/>
        <v>5.7722856362275392</v>
      </c>
    </row>
    <row r="394" spans="1:19" x14ac:dyDescent="0.25">
      <c r="A394" s="1">
        <v>43</v>
      </c>
      <c r="B394" s="11">
        <v>0.88541666666666663</v>
      </c>
      <c r="C394" s="1" t="s">
        <v>276</v>
      </c>
      <c r="D394" s="1">
        <v>7</v>
      </c>
      <c r="E394" s="1">
        <v>5</v>
      </c>
      <c r="F394" s="1" t="s">
        <v>421</v>
      </c>
      <c r="G394" s="2">
        <v>54.522466666666602</v>
      </c>
      <c r="H394" s="7">
        <f>1+COUNTIFS(A:A,A394,O:O,"&lt;"&amp;O394)</f>
        <v>3</v>
      </c>
      <c r="I394" s="2">
        <f>AVERAGEIF(A:A,A394,G:G)</f>
        <v>49.525561904761886</v>
      </c>
      <c r="J394" s="2">
        <f t="shared" si="56"/>
        <v>4.996904761904716</v>
      </c>
      <c r="K394" s="2">
        <f t="shared" si="57"/>
        <v>94.996904761904716</v>
      </c>
      <c r="L394" s="2">
        <f t="shared" si="58"/>
        <v>298.81190217478417</v>
      </c>
      <c r="M394" s="2">
        <f>SUMIF(A:A,A394,L:L)</f>
        <v>1829.6947194145275</v>
      </c>
      <c r="N394" s="3">
        <f t="shared" si="59"/>
        <v>0.16331243622455177</v>
      </c>
      <c r="O394" s="8">
        <f t="shared" si="60"/>
        <v>6.1232323950211445</v>
      </c>
      <c r="P394" s="3">
        <f t="shared" si="61"/>
        <v>0.16331243622455177</v>
      </c>
      <c r="Q394" s="3">
        <f>IF(ISNUMBER(P394),SUMIF(A:A,A394,P:P),"")</f>
        <v>1</v>
      </c>
      <c r="R394" s="3">
        <f t="shared" si="62"/>
        <v>0.16331243622455177</v>
      </c>
      <c r="S394" s="9">
        <f t="shared" si="63"/>
        <v>6.1232323950211445</v>
      </c>
    </row>
    <row r="395" spans="1:19" x14ac:dyDescent="0.25">
      <c r="A395" s="1">
        <v>43</v>
      </c>
      <c r="B395" s="11">
        <v>0.88541666666666663</v>
      </c>
      <c r="C395" s="1" t="s">
        <v>276</v>
      </c>
      <c r="D395" s="1">
        <v>7</v>
      </c>
      <c r="E395" s="1">
        <v>8</v>
      </c>
      <c r="F395" s="1" t="s">
        <v>424</v>
      </c>
      <c r="G395" s="2">
        <v>53.400433333333297</v>
      </c>
      <c r="H395" s="7">
        <f>1+COUNTIFS(A:A,A395,O:O,"&lt;"&amp;O395)</f>
        <v>4</v>
      </c>
      <c r="I395" s="2">
        <f>AVERAGEIF(A:A,A395,G:G)</f>
        <v>49.525561904761886</v>
      </c>
      <c r="J395" s="2">
        <f t="shared" si="56"/>
        <v>3.8748714285714101</v>
      </c>
      <c r="K395" s="2">
        <f t="shared" si="57"/>
        <v>93.87487142857141</v>
      </c>
      <c r="L395" s="2">
        <f t="shared" si="58"/>
        <v>279.35748942057398</v>
      </c>
      <c r="M395" s="2">
        <f>SUMIF(A:A,A395,L:L)</f>
        <v>1829.6947194145275</v>
      </c>
      <c r="N395" s="3">
        <f t="shared" si="59"/>
        <v>0.15267983585259723</v>
      </c>
      <c r="O395" s="8">
        <f t="shared" si="60"/>
        <v>6.549653360679776</v>
      </c>
      <c r="P395" s="3">
        <f t="shared" si="61"/>
        <v>0.15267983585259723</v>
      </c>
      <c r="Q395" s="3">
        <f>IF(ISNUMBER(P395),SUMIF(A:A,A395,P:P),"")</f>
        <v>1</v>
      </c>
      <c r="R395" s="3">
        <f t="shared" si="62"/>
        <v>0.15267983585259723</v>
      </c>
      <c r="S395" s="9">
        <f t="shared" si="63"/>
        <v>6.549653360679776</v>
      </c>
    </row>
    <row r="396" spans="1:19" x14ac:dyDescent="0.25">
      <c r="A396" s="1">
        <v>43</v>
      </c>
      <c r="B396" s="11">
        <v>0.88541666666666663</v>
      </c>
      <c r="C396" s="1" t="s">
        <v>276</v>
      </c>
      <c r="D396" s="1">
        <v>7</v>
      </c>
      <c r="E396" s="1">
        <v>6</v>
      </c>
      <c r="F396" s="1" t="s">
        <v>422</v>
      </c>
      <c r="G396" s="2">
        <v>46.8031333333333</v>
      </c>
      <c r="H396" s="7">
        <f>1+COUNTIFS(A:A,A396,O:O,"&lt;"&amp;O396)</f>
        <v>5</v>
      </c>
      <c r="I396" s="2">
        <f>AVERAGEIF(A:A,A396,G:G)</f>
        <v>49.525561904761886</v>
      </c>
      <c r="J396" s="2">
        <f t="shared" si="56"/>
        <v>-2.722428571428587</v>
      </c>
      <c r="K396" s="2">
        <f t="shared" si="57"/>
        <v>87.277571428571406</v>
      </c>
      <c r="L396" s="2">
        <f t="shared" si="58"/>
        <v>188.03992094016954</v>
      </c>
      <c r="M396" s="2">
        <f>SUMIF(A:A,A396,L:L)</f>
        <v>1829.6947194145275</v>
      </c>
      <c r="N396" s="3">
        <f t="shared" si="59"/>
        <v>0.10277119944923886</v>
      </c>
      <c r="O396" s="8">
        <f t="shared" si="60"/>
        <v>9.7303525244338882</v>
      </c>
      <c r="P396" s="3">
        <f t="shared" si="61"/>
        <v>0.10277119944923886</v>
      </c>
      <c r="Q396" s="3">
        <f>IF(ISNUMBER(P396),SUMIF(A:A,A396,P:P),"")</f>
        <v>1</v>
      </c>
      <c r="R396" s="3">
        <f t="shared" si="62"/>
        <v>0.10277119944923886</v>
      </c>
      <c r="S396" s="9">
        <f t="shared" si="63"/>
        <v>9.7303525244338882</v>
      </c>
    </row>
    <row r="397" spans="1:19" x14ac:dyDescent="0.25">
      <c r="A397" s="1">
        <v>43</v>
      </c>
      <c r="B397" s="11">
        <v>0.88541666666666663</v>
      </c>
      <c r="C397" s="1" t="s">
        <v>276</v>
      </c>
      <c r="D397" s="1">
        <v>7</v>
      </c>
      <c r="E397" s="1">
        <v>4</v>
      </c>
      <c r="F397" s="1" t="s">
        <v>420</v>
      </c>
      <c r="G397" s="2">
        <v>35.854966666666698</v>
      </c>
      <c r="H397" s="7">
        <f>1+COUNTIFS(A:A,A397,O:O,"&lt;"&amp;O397)</f>
        <v>6</v>
      </c>
      <c r="I397" s="2">
        <f>AVERAGEIF(A:A,A397,G:G)</f>
        <v>49.525561904761886</v>
      </c>
      <c r="J397" s="2">
        <f t="shared" si="56"/>
        <v>-13.670595238095189</v>
      </c>
      <c r="K397" s="2">
        <f t="shared" si="57"/>
        <v>76.329404761904811</v>
      </c>
      <c r="L397" s="2">
        <f t="shared" si="58"/>
        <v>97.491411380073643</v>
      </c>
      <c r="M397" s="2">
        <f>SUMIF(A:A,A397,L:L)</f>
        <v>1829.6947194145275</v>
      </c>
      <c r="N397" s="3">
        <f t="shared" si="59"/>
        <v>5.3282883939933599E-2</v>
      </c>
      <c r="O397" s="8">
        <f t="shared" si="60"/>
        <v>18.767752907806404</v>
      </c>
      <c r="P397" s="3">
        <f t="shared" si="61"/>
        <v>5.3282883939933599E-2</v>
      </c>
      <c r="Q397" s="3">
        <f>IF(ISNUMBER(P397),SUMIF(A:A,A397,P:P),"")</f>
        <v>1</v>
      </c>
      <c r="R397" s="3">
        <f t="shared" si="62"/>
        <v>5.3282883939933599E-2</v>
      </c>
      <c r="S397" s="9">
        <f t="shared" si="63"/>
        <v>18.767752907806404</v>
      </c>
    </row>
    <row r="398" spans="1:19" x14ac:dyDescent="0.25">
      <c r="A398" s="1">
        <v>43</v>
      </c>
      <c r="B398" s="11">
        <v>0.88541666666666663</v>
      </c>
      <c r="C398" s="1" t="s">
        <v>276</v>
      </c>
      <c r="D398" s="1">
        <v>7</v>
      </c>
      <c r="E398" s="1">
        <v>2</v>
      </c>
      <c r="F398" s="1" t="s">
        <v>419</v>
      </c>
      <c r="G398" s="2">
        <v>35.854766666666599</v>
      </c>
      <c r="H398" s="7">
        <f>1+COUNTIFS(A:A,A398,O:O,"&lt;"&amp;O398)</f>
        <v>7</v>
      </c>
      <c r="I398" s="2">
        <f>AVERAGEIF(A:A,A398,G:G)</f>
        <v>49.525561904761886</v>
      </c>
      <c r="J398" s="2">
        <f t="shared" si="56"/>
        <v>-13.670795238095288</v>
      </c>
      <c r="K398" s="2">
        <f t="shared" si="57"/>
        <v>76.32920476190472</v>
      </c>
      <c r="L398" s="2">
        <f t="shared" si="58"/>
        <v>97.490241490155924</v>
      </c>
      <c r="M398" s="2">
        <f>SUMIF(A:A,A398,L:L)</f>
        <v>1829.6947194145275</v>
      </c>
      <c r="N398" s="3">
        <f t="shared" si="59"/>
        <v>5.3282244549162396E-2</v>
      </c>
      <c r="O398" s="8">
        <f t="shared" si="60"/>
        <v>18.76797812219268</v>
      </c>
      <c r="P398" s="3">
        <f t="shared" si="61"/>
        <v>5.3282244549162396E-2</v>
      </c>
      <c r="Q398" s="3">
        <f>IF(ISNUMBER(P398),SUMIF(A:A,A398,P:P),"")</f>
        <v>1</v>
      </c>
      <c r="R398" s="3">
        <f t="shared" si="62"/>
        <v>5.3282244549162396E-2</v>
      </c>
      <c r="S398" s="9">
        <f t="shared" si="63"/>
        <v>18.76797812219268</v>
      </c>
    </row>
    <row r="399" spans="1:19" x14ac:dyDescent="0.25">
      <c r="A399" s="1">
        <v>44</v>
      </c>
      <c r="B399" s="11">
        <v>0.89583333333333337</v>
      </c>
      <c r="C399" s="1" t="s">
        <v>297</v>
      </c>
      <c r="D399" s="1">
        <v>7</v>
      </c>
      <c r="E399" s="1">
        <v>11</v>
      </c>
      <c r="F399" s="1" t="s">
        <v>432</v>
      </c>
      <c r="G399" s="2">
        <v>63.923666666666598</v>
      </c>
      <c r="H399" s="7">
        <f>1+COUNTIFS(A:A,A399,O:O,"&lt;"&amp;O399)</f>
        <v>1</v>
      </c>
      <c r="I399" s="2">
        <f>AVERAGEIF(A:A,A399,G:G)</f>
        <v>50.533599999999979</v>
      </c>
      <c r="J399" s="2">
        <f t="shared" si="56"/>
        <v>13.39006666666662</v>
      </c>
      <c r="K399" s="2">
        <f t="shared" si="57"/>
        <v>103.39006666666663</v>
      </c>
      <c r="L399" s="2">
        <f t="shared" si="58"/>
        <v>494.42921686592177</v>
      </c>
      <c r="M399" s="2">
        <f>SUMIF(A:A,A399,L:L)</f>
        <v>3020.6893497354886</v>
      </c>
      <c r="N399" s="3">
        <f t="shared" si="59"/>
        <v>0.16368092167743672</v>
      </c>
      <c r="O399" s="8">
        <f t="shared" si="60"/>
        <v>6.1094475138078916</v>
      </c>
      <c r="P399" s="3">
        <f t="shared" si="61"/>
        <v>0.16368092167743672</v>
      </c>
      <c r="Q399" s="3">
        <f>IF(ISNUMBER(P399),SUMIF(A:A,A399,P:P),"")</f>
        <v>0.88040130995358157</v>
      </c>
      <c r="R399" s="3">
        <f t="shared" si="62"/>
        <v>0.18591626321644916</v>
      </c>
      <c r="S399" s="9">
        <f t="shared" si="63"/>
        <v>5.3787655942491197</v>
      </c>
    </row>
    <row r="400" spans="1:19" x14ac:dyDescent="0.25">
      <c r="A400" s="1">
        <v>44</v>
      </c>
      <c r="B400" s="11">
        <v>0.89583333333333337</v>
      </c>
      <c r="C400" s="1" t="s">
        <v>297</v>
      </c>
      <c r="D400" s="1">
        <v>7</v>
      </c>
      <c r="E400" s="1">
        <v>4</v>
      </c>
      <c r="F400" s="1" t="s">
        <v>426</v>
      </c>
      <c r="G400" s="2">
        <v>62.380433333333393</v>
      </c>
      <c r="H400" s="7">
        <f>1+COUNTIFS(A:A,A400,O:O,"&lt;"&amp;O400)</f>
        <v>2</v>
      </c>
      <c r="I400" s="2">
        <f>AVERAGEIF(A:A,A400,G:G)</f>
        <v>50.533599999999979</v>
      </c>
      <c r="J400" s="2">
        <f t="shared" si="56"/>
        <v>11.846833333333414</v>
      </c>
      <c r="K400" s="2">
        <f t="shared" si="57"/>
        <v>101.84683333333342</v>
      </c>
      <c r="L400" s="2">
        <f t="shared" si="58"/>
        <v>450.70363730042061</v>
      </c>
      <c r="M400" s="2">
        <f>SUMIF(A:A,A400,L:L)</f>
        <v>3020.6893497354886</v>
      </c>
      <c r="N400" s="3">
        <f t="shared" si="59"/>
        <v>0.14920555711559258</v>
      </c>
      <c r="O400" s="8">
        <f t="shared" si="60"/>
        <v>6.7021632393040136</v>
      </c>
      <c r="P400" s="3">
        <f t="shared" si="61"/>
        <v>0.14920555711559258</v>
      </c>
      <c r="Q400" s="3">
        <f>IF(ISNUMBER(P400),SUMIF(A:A,A400,P:P),"")</f>
        <v>0.88040130995358157</v>
      </c>
      <c r="R400" s="3">
        <f t="shared" si="62"/>
        <v>0.16947448331654494</v>
      </c>
      <c r="S400" s="9">
        <f t="shared" si="63"/>
        <v>5.9005932954059936</v>
      </c>
    </row>
    <row r="401" spans="1:19" x14ac:dyDescent="0.25">
      <c r="A401" s="1">
        <v>44</v>
      </c>
      <c r="B401" s="11">
        <v>0.89583333333333337</v>
      </c>
      <c r="C401" s="1" t="s">
        <v>297</v>
      </c>
      <c r="D401" s="1">
        <v>7</v>
      </c>
      <c r="E401" s="1">
        <v>12</v>
      </c>
      <c r="F401" s="1" t="s">
        <v>433</v>
      </c>
      <c r="G401" s="2">
        <v>62.324533333333399</v>
      </c>
      <c r="H401" s="7">
        <f>1+COUNTIFS(A:A,A401,O:O,"&lt;"&amp;O401)</f>
        <v>3</v>
      </c>
      <c r="I401" s="2">
        <f>AVERAGEIF(A:A,A401,G:G)</f>
        <v>50.533599999999979</v>
      </c>
      <c r="J401" s="2">
        <f t="shared" si="56"/>
        <v>11.79093333333342</v>
      </c>
      <c r="K401" s="2">
        <f t="shared" si="57"/>
        <v>101.79093333333341</v>
      </c>
      <c r="L401" s="2">
        <f t="shared" si="58"/>
        <v>449.19450952291851</v>
      </c>
      <c r="M401" s="2">
        <f>SUMIF(A:A,A401,L:L)</f>
        <v>3020.6893497354886</v>
      </c>
      <c r="N401" s="3">
        <f t="shared" si="59"/>
        <v>0.14870595996978403</v>
      </c>
      <c r="O401" s="8">
        <f t="shared" si="60"/>
        <v>6.7246800343657558</v>
      </c>
      <c r="P401" s="3">
        <f t="shared" si="61"/>
        <v>0.14870595996978403</v>
      </c>
      <c r="Q401" s="3">
        <f>IF(ISNUMBER(P401),SUMIF(A:A,A401,P:P),"")</f>
        <v>0.88040130995358157</v>
      </c>
      <c r="R401" s="3">
        <f t="shared" si="62"/>
        <v>0.16890701807068462</v>
      </c>
      <c r="S401" s="9">
        <f t="shared" si="63"/>
        <v>5.9204171112743085</v>
      </c>
    </row>
    <row r="402" spans="1:19" x14ac:dyDescent="0.25">
      <c r="A402" s="1">
        <v>44</v>
      </c>
      <c r="B402" s="11">
        <v>0.89583333333333337</v>
      </c>
      <c r="C402" s="1" t="s">
        <v>297</v>
      </c>
      <c r="D402" s="1">
        <v>7</v>
      </c>
      <c r="E402" s="1">
        <v>10</v>
      </c>
      <c r="F402" s="1" t="s">
        <v>431</v>
      </c>
      <c r="G402" s="2">
        <v>51.5221666666666</v>
      </c>
      <c r="H402" s="7">
        <f>1+COUNTIFS(A:A,A402,O:O,"&lt;"&amp;O402)</f>
        <v>4</v>
      </c>
      <c r="I402" s="2">
        <f>AVERAGEIF(A:A,A402,G:G)</f>
        <v>50.533599999999979</v>
      </c>
      <c r="J402" s="2">
        <f t="shared" si="56"/>
        <v>0.98856666666662107</v>
      </c>
      <c r="K402" s="2">
        <f t="shared" si="57"/>
        <v>90.988566666666628</v>
      </c>
      <c r="L402" s="2">
        <f t="shared" si="58"/>
        <v>234.93620283742993</v>
      </c>
      <c r="M402" s="2">
        <f>SUMIF(A:A,A402,L:L)</f>
        <v>3020.6893497354886</v>
      </c>
      <c r="N402" s="3">
        <f t="shared" si="59"/>
        <v>7.7775691452019888E-2</v>
      </c>
      <c r="O402" s="8">
        <f t="shared" si="60"/>
        <v>12.857487748815499</v>
      </c>
      <c r="P402" s="3">
        <f t="shared" si="61"/>
        <v>7.7775691452019888E-2</v>
      </c>
      <c r="Q402" s="3">
        <f>IF(ISNUMBER(P402),SUMIF(A:A,A402,P:P),"")</f>
        <v>0.88040130995358157</v>
      </c>
      <c r="R402" s="3">
        <f t="shared" si="62"/>
        <v>8.8341180973618205E-2</v>
      </c>
      <c r="S402" s="9">
        <f t="shared" si="63"/>
        <v>11.319749056769291</v>
      </c>
    </row>
    <row r="403" spans="1:19" x14ac:dyDescent="0.25">
      <c r="A403" s="1">
        <v>44</v>
      </c>
      <c r="B403" s="11">
        <v>0.89583333333333337</v>
      </c>
      <c r="C403" s="1" t="s">
        <v>297</v>
      </c>
      <c r="D403" s="1">
        <v>7</v>
      </c>
      <c r="E403" s="1">
        <v>8</v>
      </c>
      <c r="F403" s="1" t="s">
        <v>429</v>
      </c>
      <c r="G403" s="2">
        <v>51.464966666666598</v>
      </c>
      <c r="H403" s="7">
        <f>1+COUNTIFS(A:A,A403,O:O,"&lt;"&amp;O403)</f>
        <v>5</v>
      </c>
      <c r="I403" s="2">
        <f>AVERAGEIF(A:A,A403,G:G)</f>
        <v>50.533599999999979</v>
      </c>
      <c r="J403" s="2">
        <f t="shared" si="56"/>
        <v>0.93136666666661938</v>
      </c>
      <c r="K403" s="2">
        <f t="shared" si="57"/>
        <v>90.931366666666619</v>
      </c>
      <c r="L403" s="2">
        <f t="shared" si="58"/>
        <v>234.1312838203948</v>
      </c>
      <c r="M403" s="2">
        <f>SUMIF(A:A,A403,L:L)</f>
        <v>3020.6893497354886</v>
      </c>
      <c r="N403" s="3">
        <f t="shared" si="59"/>
        <v>7.7509222800714969E-2</v>
      </c>
      <c r="O403" s="8">
        <f t="shared" si="60"/>
        <v>12.90169045522639</v>
      </c>
      <c r="P403" s="3">
        <f t="shared" si="61"/>
        <v>7.7509222800714969E-2</v>
      </c>
      <c r="Q403" s="3">
        <f>IF(ISNUMBER(P403),SUMIF(A:A,A403,P:P),"")</f>
        <v>0.88040130995358157</v>
      </c>
      <c r="R403" s="3">
        <f t="shared" si="62"/>
        <v>8.8038513714616767E-2</v>
      </c>
      <c r="S403" s="9">
        <f t="shared" si="63"/>
        <v>11.358665177396935</v>
      </c>
    </row>
    <row r="404" spans="1:19" x14ac:dyDescent="0.25">
      <c r="A404" s="1">
        <v>44</v>
      </c>
      <c r="B404" s="11">
        <v>0.89583333333333337</v>
      </c>
      <c r="C404" s="1" t="s">
        <v>297</v>
      </c>
      <c r="D404" s="1">
        <v>7</v>
      </c>
      <c r="E404" s="1">
        <v>9</v>
      </c>
      <c r="F404" s="1" t="s">
        <v>430</v>
      </c>
      <c r="G404" s="2">
        <v>50.645533333333304</v>
      </c>
      <c r="H404" s="7">
        <f>1+COUNTIFS(A:A,A404,O:O,"&lt;"&amp;O404)</f>
        <v>6</v>
      </c>
      <c r="I404" s="2">
        <f>AVERAGEIF(A:A,A404,G:G)</f>
        <v>50.533599999999979</v>
      </c>
      <c r="J404" s="2">
        <f t="shared" si="56"/>
        <v>0.11193333333332589</v>
      </c>
      <c r="K404" s="2">
        <f t="shared" si="57"/>
        <v>90.111933333333326</v>
      </c>
      <c r="L404" s="2">
        <f t="shared" si="58"/>
        <v>222.89838612250503</v>
      </c>
      <c r="M404" s="2">
        <f>SUMIF(A:A,A404,L:L)</f>
        <v>3020.6893497354886</v>
      </c>
      <c r="N404" s="3">
        <f t="shared" si="59"/>
        <v>7.3790569077228502E-2</v>
      </c>
      <c r="O404" s="8">
        <f t="shared" si="60"/>
        <v>13.551867298291326</v>
      </c>
      <c r="P404" s="3">
        <f t="shared" si="61"/>
        <v>7.3790569077228502E-2</v>
      </c>
      <c r="Q404" s="3">
        <f>IF(ISNUMBER(P404),SUMIF(A:A,A404,P:P),"")</f>
        <v>0.88040130995358157</v>
      </c>
      <c r="R404" s="3">
        <f t="shared" si="62"/>
        <v>8.3814697051187992E-2</v>
      </c>
      <c r="S404" s="9">
        <f t="shared" si="63"/>
        <v>11.931081721732788</v>
      </c>
    </row>
    <row r="405" spans="1:19" x14ac:dyDescent="0.25">
      <c r="A405" s="1">
        <v>44</v>
      </c>
      <c r="B405" s="11">
        <v>0.89583333333333337</v>
      </c>
      <c r="C405" s="1" t="s">
        <v>297</v>
      </c>
      <c r="D405" s="1">
        <v>7</v>
      </c>
      <c r="E405" s="1">
        <v>3</v>
      </c>
      <c r="F405" s="1" t="s">
        <v>425</v>
      </c>
      <c r="G405" s="2">
        <v>50.334599999999995</v>
      </c>
      <c r="H405" s="7">
        <f>1+COUNTIFS(A:A,A405,O:O,"&lt;"&amp;O405)</f>
        <v>7</v>
      </c>
      <c r="I405" s="2">
        <f>AVERAGEIF(A:A,A405,G:G)</f>
        <v>50.533599999999979</v>
      </c>
      <c r="J405" s="2">
        <f t="shared" si="56"/>
        <v>-0.19899999999998386</v>
      </c>
      <c r="K405" s="2">
        <f t="shared" si="57"/>
        <v>89.801000000000016</v>
      </c>
      <c r="L405" s="2">
        <f t="shared" si="58"/>
        <v>218.77854321629238</v>
      </c>
      <c r="M405" s="2">
        <f>SUMIF(A:A,A405,L:L)</f>
        <v>3020.6893497354886</v>
      </c>
      <c r="N405" s="3">
        <f t="shared" si="59"/>
        <v>7.2426694004615225E-2</v>
      </c>
      <c r="O405" s="8">
        <f t="shared" si="60"/>
        <v>13.807064007868112</v>
      </c>
      <c r="P405" s="3">
        <f t="shared" si="61"/>
        <v>7.2426694004615225E-2</v>
      </c>
      <c r="Q405" s="3">
        <f>IF(ISNUMBER(P405),SUMIF(A:A,A405,P:P),"")</f>
        <v>0.88040130995358157</v>
      </c>
      <c r="R405" s="3">
        <f t="shared" si="62"/>
        <v>8.2265545479974195E-2</v>
      </c>
      <c r="S405" s="9">
        <f t="shared" si="63"/>
        <v>12.155757239140033</v>
      </c>
    </row>
    <row r="406" spans="1:19" x14ac:dyDescent="0.25">
      <c r="A406" s="1">
        <v>44</v>
      </c>
      <c r="B406" s="11">
        <v>0.89583333333333337</v>
      </c>
      <c r="C406" s="1" t="s">
        <v>297</v>
      </c>
      <c r="D406" s="1">
        <v>7</v>
      </c>
      <c r="E406" s="1">
        <v>13</v>
      </c>
      <c r="F406" s="1" t="s">
        <v>434</v>
      </c>
      <c r="G406" s="2">
        <v>49.652066666666599</v>
      </c>
      <c r="H406" s="7">
        <f>1+COUNTIFS(A:A,A406,O:O,"&lt;"&amp;O406)</f>
        <v>8</v>
      </c>
      <c r="I406" s="2">
        <f>AVERAGEIF(A:A,A406,G:G)</f>
        <v>50.533599999999979</v>
      </c>
      <c r="J406" s="2">
        <f t="shared" si="56"/>
        <v>-0.88153333333337969</v>
      </c>
      <c r="K406" s="2">
        <f t="shared" si="57"/>
        <v>89.11846666666662</v>
      </c>
      <c r="L406" s="2">
        <f t="shared" si="58"/>
        <v>210.00009854935405</v>
      </c>
      <c r="M406" s="2">
        <f>SUMIF(A:A,A406,L:L)</f>
        <v>3020.6893497354886</v>
      </c>
      <c r="N406" s="3">
        <f t="shared" si="59"/>
        <v>6.9520587599563338E-2</v>
      </c>
      <c r="O406" s="8">
        <f t="shared" si="60"/>
        <v>14.384228248471839</v>
      </c>
      <c r="P406" s="3">
        <f t="shared" si="61"/>
        <v>6.9520587599563338E-2</v>
      </c>
      <c r="Q406" s="3">
        <f>IF(ISNUMBER(P406),SUMIF(A:A,A406,P:P),"")</f>
        <v>0.88040130995358157</v>
      </c>
      <c r="R406" s="3">
        <f t="shared" si="62"/>
        <v>7.8964657155301987E-2</v>
      </c>
      <c r="S406" s="9">
        <f t="shared" si="63"/>
        <v>12.663893392625921</v>
      </c>
    </row>
    <row r="407" spans="1:19" x14ac:dyDescent="0.25">
      <c r="A407" s="1">
        <v>44</v>
      </c>
      <c r="B407" s="11">
        <v>0.89583333333333337</v>
      </c>
      <c r="C407" s="1" t="s">
        <v>297</v>
      </c>
      <c r="D407" s="1">
        <v>7</v>
      </c>
      <c r="E407" s="1">
        <v>6</v>
      </c>
      <c r="F407" s="1" t="s">
        <v>427</v>
      </c>
      <c r="G407" s="2">
        <v>43.403933333333399</v>
      </c>
      <c r="H407" s="7">
        <f>1+COUNTIFS(A:A,A407,O:O,"&lt;"&amp;O407)</f>
        <v>9</v>
      </c>
      <c r="I407" s="2">
        <f>AVERAGEIF(A:A,A407,G:G)</f>
        <v>50.533599999999979</v>
      </c>
      <c r="J407" s="2">
        <f t="shared" si="56"/>
        <v>-7.12966666666658</v>
      </c>
      <c r="K407" s="2">
        <f t="shared" si="57"/>
        <v>82.87033333333342</v>
      </c>
      <c r="L407" s="2">
        <f t="shared" si="58"/>
        <v>144.34698223471966</v>
      </c>
      <c r="M407" s="2">
        <f>SUMIF(A:A,A407,L:L)</f>
        <v>3020.6893497354886</v>
      </c>
      <c r="N407" s="3">
        <f t="shared" si="59"/>
        <v>4.7786106256626368E-2</v>
      </c>
      <c r="O407" s="8">
        <f t="shared" si="60"/>
        <v>20.926584698692263</v>
      </c>
      <c r="P407" s="3">
        <f t="shared" si="61"/>
        <v>4.7786106256626368E-2</v>
      </c>
      <c r="Q407" s="3">
        <f>IF(ISNUMBER(P407),SUMIF(A:A,A407,P:P),"")</f>
        <v>0.88040130995358157</v>
      </c>
      <c r="R407" s="3">
        <f t="shared" si="62"/>
        <v>5.4277641021622115E-2</v>
      </c>
      <c r="S407" s="9">
        <f t="shared" si="63"/>
        <v>18.423792581583246</v>
      </c>
    </row>
    <row r="408" spans="1:19" x14ac:dyDescent="0.25">
      <c r="A408" s="1">
        <v>44</v>
      </c>
      <c r="B408" s="11">
        <v>0.89583333333333337</v>
      </c>
      <c r="C408" s="1" t="s">
        <v>297</v>
      </c>
      <c r="D408" s="1">
        <v>7</v>
      </c>
      <c r="E408" s="1">
        <v>16</v>
      </c>
      <c r="F408" s="1" t="s">
        <v>436</v>
      </c>
      <c r="G408" s="2">
        <v>41.919933333333297</v>
      </c>
      <c r="H408" s="7">
        <f>1+COUNTIFS(A:A,A408,O:O,"&lt;"&amp;O408)</f>
        <v>10</v>
      </c>
      <c r="I408" s="2">
        <f>AVERAGEIF(A:A,A408,G:G)</f>
        <v>50.533599999999979</v>
      </c>
      <c r="J408" s="2">
        <f t="shared" si="56"/>
        <v>-8.6136666666666812</v>
      </c>
      <c r="K408" s="2">
        <f t="shared" si="57"/>
        <v>81.386333333333312</v>
      </c>
      <c r="L408" s="2">
        <f t="shared" si="58"/>
        <v>132.04991565399496</v>
      </c>
      <c r="M408" s="2">
        <f>SUMIF(A:A,A408,L:L)</f>
        <v>3020.6893497354886</v>
      </c>
      <c r="N408" s="3">
        <f t="shared" si="59"/>
        <v>4.3715159145894335E-2</v>
      </c>
      <c r="O408" s="8">
        <f t="shared" si="60"/>
        <v>22.875359933212518</v>
      </c>
      <c r="P408" s="3" t="str">
        <f t="shared" si="61"/>
        <v/>
      </c>
      <c r="Q408" s="3" t="str">
        <f>IF(ISNUMBER(P408),SUMIF(A:A,A408,P:P),"")</f>
        <v/>
      </c>
      <c r="R408" s="3" t="str">
        <f t="shared" si="62"/>
        <v/>
      </c>
      <c r="S408" s="9" t="str">
        <f t="shared" si="63"/>
        <v/>
      </c>
    </row>
    <row r="409" spans="1:19" x14ac:dyDescent="0.25">
      <c r="A409" s="1">
        <v>44</v>
      </c>
      <c r="B409" s="11">
        <v>0.89583333333333337</v>
      </c>
      <c r="C409" s="1" t="s">
        <v>297</v>
      </c>
      <c r="D409" s="1">
        <v>7</v>
      </c>
      <c r="E409" s="1">
        <v>7</v>
      </c>
      <c r="F409" s="1" t="s">
        <v>428</v>
      </c>
      <c r="G409" s="2">
        <v>41.6062333333333</v>
      </c>
      <c r="H409" s="7">
        <f>1+COUNTIFS(A:A,A409,O:O,"&lt;"&amp;O409)</f>
        <v>11</v>
      </c>
      <c r="I409" s="2">
        <f>AVERAGEIF(A:A,A409,G:G)</f>
        <v>50.533599999999979</v>
      </c>
      <c r="J409" s="2">
        <f t="shared" si="56"/>
        <v>-8.9273666666666784</v>
      </c>
      <c r="K409" s="2">
        <f t="shared" si="57"/>
        <v>81.072633333333329</v>
      </c>
      <c r="L409" s="2">
        <f t="shared" si="58"/>
        <v>129.58771658634876</v>
      </c>
      <c r="M409" s="2">
        <f>SUMIF(A:A,A409,L:L)</f>
        <v>3020.6893497354886</v>
      </c>
      <c r="N409" s="3">
        <f t="shared" si="59"/>
        <v>4.2900047499984176E-2</v>
      </c>
      <c r="O409" s="8">
        <f t="shared" si="60"/>
        <v>23.309997500594115</v>
      </c>
      <c r="P409" s="3" t="str">
        <f t="shared" si="61"/>
        <v/>
      </c>
      <c r="Q409" s="3" t="str">
        <f>IF(ISNUMBER(P409),SUMIF(A:A,A409,P:P),"")</f>
        <v/>
      </c>
      <c r="R409" s="3" t="str">
        <f t="shared" si="62"/>
        <v/>
      </c>
      <c r="S409" s="9" t="str">
        <f t="shared" si="63"/>
        <v/>
      </c>
    </row>
    <row r="410" spans="1:19" x14ac:dyDescent="0.25">
      <c r="A410" s="1">
        <v>44</v>
      </c>
      <c r="B410" s="11">
        <v>0.89583333333333337</v>
      </c>
      <c r="C410" s="1" t="s">
        <v>297</v>
      </c>
      <c r="D410" s="1">
        <v>7</v>
      </c>
      <c r="E410" s="1">
        <v>14</v>
      </c>
      <c r="F410" s="1" t="s">
        <v>435</v>
      </c>
      <c r="G410" s="2">
        <v>37.225133333333297</v>
      </c>
      <c r="H410" s="7">
        <f>1+COUNTIFS(A:A,A410,O:O,"&lt;"&amp;O410)</f>
        <v>12</v>
      </c>
      <c r="I410" s="2">
        <f>AVERAGEIF(A:A,A410,G:G)</f>
        <v>50.533599999999979</v>
      </c>
      <c r="J410" s="2">
        <f t="shared" si="56"/>
        <v>-13.308466666666682</v>
      </c>
      <c r="K410" s="2">
        <f t="shared" si="57"/>
        <v>76.691533333333325</v>
      </c>
      <c r="L410" s="2">
        <f t="shared" si="58"/>
        <v>99.632857025188216</v>
      </c>
      <c r="M410" s="2">
        <f>SUMIF(A:A,A410,L:L)</f>
        <v>3020.6893497354886</v>
      </c>
      <c r="N410" s="3">
        <f t="shared" si="59"/>
        <v>3.2983483400539922E-2</v>
      </c>
      <c r="O410" s="8">
        <f t="shared" si="60"/>
        <v>30.318204655837853</v>
      </c>
      <c r="P410" s="3" t="str">
        <f t="shared" si="61"/>
        <v/>
      </c>
      <c r="Q410" s="3" t="str">
        <f>IF(ISNUMBER(P410),SUMIF(A:A,A410,P:P),"")</f>
        <v/>
      </c>
      <c r="R410" s="3" t="str">
        <f t="shared" si="62"/>
        <v/>
      </c>
      <c r="S410" s="9" t="str">
        <f t="shared" si="63"/>
        <v/>
      </c>
    </row>
    <row r="411" spans="1:19" x14ac:dyDescent="0.25">
      <c r="A411" s="1">
        <v>45</v>
      </c>
      <c r="B411" s="11">
        <v>0.90625</v>
      </c>
      <c r="C411" s="1" t="s">
        <v>276</v>
      </c>
      <c r="D411" s="1">
        <v>8</v>
      </c>
      <c r="E411" s="1">
        <v>10</v>
      </c>
      <c r="F411" s="1" t="s">
        <v>212</v>
      </c>
      <c r="G411" s="2">
        <v>66.611166666666605</v>
      </c>
      <c r="H411" s="7">
        <f>1+COUNTIFS(A:A,A411,O:O,"&lt;"&amp;O411)</f>
        <v>1</v>
      </c>
      <c r="I411" s="2">
        <f>AVERAGEIF(A:A,A411,G:G)</f>
        <v>48.600316666666636</v>
      </c>
      <c r="J411" s="2">
        <f t="shared" si="56"/>
        <v>18.010849999999969</v>
      </c>
      <c r="K411" s="2">
        <f t="shared" si="57"/>
        <v>108.01084999999998</v>
      </c>
      <c r="L411" s="2">
        <f t="shared" si="58"/>
        <v>652.39551754014701</v>
      </c>
      <c r="M411" s="2">
        <f>SUMIF(A:A,A411,L:L)</f>
        <v>2258.3064265831872</v>
      </c>
      <c r="N411" s="3">
        <f t="shared" si="59"/>
        <v>0.28888706592719571</v>
      </c>
      <c r="O411" s="8">
        <f t="shared" si="60"/>
        <v>3.4615603048563499</v>
      </c>
      <c r="P411" s="3">
        <f t="shared" si="61"/>
        <v>0.28888706592719571</v>
      </c>
      <c r="Q411" s="3">
        <f>IF(ISNUMBER(P411),SUMIF(A:A,A411,P:P),"")</f>
        <v>0.91849140613445013</v>
      </c>
      <c r="R411" s="3">
        <f t="shared" si="62"/>
        <v>0.31452342830620666</v>
      </c>
      <c r="S411" s="9">
        <f t="shared" si="63"/>
        <v>3.1794133918267051</v>
      </c>
    </row>
    <row r="412" spans="1:19" x14ac:dyDescent="0.25">
      <c r="A412" s="1">
        <v>45</v>
      </c>
      <c r="B412" s="11">
        <v>0.90625</v>
      </c>
      <c r="C412" s="1" t="s">
        <v>276</v>
      </c>
      <c r="D412" s="1">
        <v>8</v>
      </c>
      <c r="E412" s="1">
        <v>9</v>
      </c>
      <c r="F412" s="1" t="s">
        <v>442</v>
      </c>
      <c r="G412" s="2">
        <v>60.220933333333306</v>
      </c>
      <c r="H412" s="7">
        <f>1+COUNTIFS(A:A,A412,O:O,"&lt;"&amp;O412)</f>
        <v>2</v>
      </c>
      <c r="I412" s="2">
        <f>AVERAGEIF(A:A,A412,G:G)</f>
        <v>48.600316666666636</v>
      </c>
      <c r="J412" s="2">
        <f t="shared" si="56"/>
        <v>11.62061666666667</v>
      </c>
      <c r="K412" s="2">
        <f t="shared" si="57"/>
        <v>101.62061666666668</v>
      </c>
      <c r="L412" s="2">
        <f t="shared" si="58"/>
        <v>444.6275653742162</v>
      </c>
      <c r="M412" s="2">
        <f>SUMIF(A:A,A412,L:L)</f>
        <v>2258.3064265831872</v>
      </c>
      <c r="N412" s="3">
        <f t="shared" si="59"/>
        <v>0.19688540055520135</v>
      </c>
      <c r="O412" s="8">
        <f t="shared" si="60"/>
        <v>5.0790967597398211</v>
      </c>
      <c r="P412" s="3">
        <f t="shared" si="61"/>
        <v>0.19688540055520135</v>
      </c>
      <c r="Q412" s="3">
        <f>IF(ISNUMBER(P412),SUMIF(A:A,A412,P:P),"")</f>
        <v>0.91849140613445013</v>
      </c>
      <c r="R412" s="3">
        <f t="shared" si="62"/>
        <v>0.21435736822384699</v>
      </c>
      <c r="S412" s="9">
        <f t="shared" si="63"/>
        <v>4.6651067247463587</v>
      </c>
    </row>
    <row r="413" spans="1:19" x14ac:dyDescent="0.25">
      <c r="A413" s="1">
        <v>45</v>
      </c>
      <c r="B413" s="11">
        <v>0.90625</v>
      </c>
      <c r="C413" s="1" t="s">
        <v>276</v>
      </c>
      <c r="D413" s="1">
        <v>8</v>
      </c>
      <c r="E413" s="1">
        <v>4</v>
      </c>
      <c r="F413" s="1" t="s">
        <v>438</v>
      </c>
      <c r="G413" s="2">
        <v>58.669266666666594</v>
      </c>
      <c r="H413" s="7">
        <f>1+COUNTIFS(A:A,A413,O:O,"&lt;"&amp;O413)</f>
        <v>3</v>
      </c>
      <c r="I413" s="2">
        <f>AVERAGEIF(A:A,A413,G:G)</f>
        <v>48.600316666666636</v>
      </c>
      <c r="J413" s="2">
        <f t="shared" si="56"/>
        <v>10.068949999999958</v>
      </c>
      <c r="K413" s="2">
        <f t="shared" si="57"/>
        <v>100.06894999999996</v>
      </c>
      <c r="L413" s="2">
        <f t="shared" si="58"/>
        <v>405.10123547236088</v>
      </c>
      <c r="M413" s="2">
        <f>SUMIF(A:A,A413,L:L)</f>
        <v>2258.3064265831872</v>
      </c>
      <c r="N413" s="3">
        <f t="shared" si="59"/>
        <v>0.17938275811634571</v>
      </c>
      <c r="O413" s="8">
        <f t="shared" si="60"/>
        <v>5.5746717828444297</v>
      </c>
      <c r="P413" s="3">
        <f t="shared" si="61"/>
        <v>0.17938275811634571</v>
      </c>
      <c r="Q413" s="3">
        <f>IF(ISNUMBER(P413),SUMIF(A:A,A413,P:P),"")</f>
        <v>0.91849140613445013</v>
      </c>
      <c r="R413" s="3">
        <f t="shared" si="62"/>
        <v>0.19530150953866124</v>
      </c>
      <c r="S413" s="9">
        <f t="shared" si="63"/>
        <v>5.1202881245628227</v>
      </c>
    </row>
    <row r="414" spans="1:19" x14ac:dyDescent="0.25">
      <c r="A414" s="1">
        <v>45</v>
      </c>
      <c r="B414" s="11">
        <v>0.90625</v>
      </c>
      <c r="C414" s="1" t="s">
        <v>276</v>
      </c>
      <c r="D414" s="1">
        <v>8</v>
      </c>
      <c r="E414" s="1">
        <v>11</v>
      </c>
      <c r="F414" s="1" t="s">
        <v>443</v>
      </c>
      <c r="G414" s="2">
        <v>52.615666666666705</v>
      </c>
      <c r="H414" s="7">
        <f>1+COUNTIFS(A:A,A414,O:O,"&lt;"&amp;O414)</f>
        <v>4</v>
      </c>
      <c r="I414" s="2">
        <f>AVERAGEIF(A:A,A414,G:G)</f>
        <v>48.600316666666636</v>
      </c>
      <c r="J414" s="2">
        <f t="shared" si="56"/>
        <v>4.015350000000069</v>
      </c>
      <c r="K414" s="2">
        <f t="shared" si="57"/>
        <v>94.015350000000069</v>
      </c>
      <c r="L414" s="2">
        <f t="shared" si="58"/>
        <v>281.72206504976219</v>
      </c>
      <c r="M414" s="2">
        <f>SUMIF(A:A,A414,L:L)</f>
        <v>2258.3064265831872</v>
      </c>
      <c r="N414" s="3">
        <f t="shared" si="59"/>
        <v>0.12474926419795346</v>
      </c>
      <c r="O414" s="8">
        <f t="shared" si="60"/>
        <v>8.016079344670036</v>
      </c>
      <c r="P414" s="3">
        <f t="shared" si="61"/>
        <v>0.12474926419795346</v>
      </c>
      <c r="Q414" s="3">
        <f>IF(ISNUMBER(P414),SUMIF(A:A,A414,P:P),"")</f>
        <v>0.91849140613445013</v>
      </c>
      <c r="R414" s="3">
        <f t="shared" si="62"/>
        <v>0.13581974024446394</v>
      </c>
      <c r="S414" s="9">
        <f t="shared" si="63"/>
        <v>7.3626999889713041</v>
      </c>
    </row>
    <row r="415" spans="1:19" x14ac:dyDescent="0.25">
      <c r="A415" s="1">
        <v>45</v>
      </c>
      <c r="B415" s="11">
        <v>0.90625</v>
      </c>
      <c r="C415" s="1" t="s">
        <v>276</v>
      </c>
      <c r="D415" s="1">
        <v>8</v>
      </c>
      <c r="E415" s="1">
        <v>5</v>
      </c>
      <c r="F415" s="1" t="s">
        <v>439</v>
      </c>
      <c r="G415" s="2">
        <v>41.982633333333304</v>
      </c>
      <c r="H415" s="7">
        <f>1+COUNTIFS(A:A,A415,O:O,"&lt;"&amp;O415)</f>
        <v>5</v>
      </c>
      <c r="I415" s="2">
        <f>AVERAGEIF(A:A,A415,G:G)</f>
        <v>48.600316666666636</v>
      </c>
      <c r="J415" s="2">
        <f t="shared" si="56"/>
        <v>-6.617683333333332</v>
      </c>
      <c r="K415" s="2">
        <f t="shared" si="57"/>
        <v>83.382316666666668</v>
      </c>
      <c r="L415" s="2">
        <f t="shared" si="58"/>
        <v>148.84998698131375</v>
      </c>
      <c r="M415" s="2">
        <f>SUMIF(A:A,A415,L:L)</f>
        <v>2258.3064265831872</v>
      </c>
      <c r="N415" s="3">
        <f t="shared" si="59"/>
        <v>6.5912218656049903E-2</v>
      </c>
      <c r="O415" s="8">
        <f t="shared" si="60"/>
        <v>15.171693813226126</v>
      </c>
      <c r="P415" s="3">
        <f t="shared" si="61"/>
        <v>6.5912218656049903E-2</v>
      </c>
      <c r="Q415" s="3">
        <f>IF(ISNUMBER(P415),SUMIF(A:A,A415,P:P),"")</f>
        <v>0.91849140613445013</v>
      </c>
      <c r="R415" s="3">
        <f t="shared" si="62"/>
        <v>7.1761388528878159E-2</v>
      </c>
      <c r="S415" s="9">
        <f t="shared" si="63"/>
        <v>13.935070383951404</v>
      </c>
    </row>
    <row r="416" spans="1:19" x14ac:dyDescent="0.25">
      <c r="A416" s="1">
        <v>45</v>
      </c>
      <c r="B416" s="11">
        <v>0.90625</v>
      </c>
      <c r="C416" s="1" t="s">
        <v>276</v>
      </c>
      <c r="D416" s="1">
        <v>8</v>
      </c>
      <c r="E416" s="1">
        <v>6</v>
      </c>
      <c r="F416" s="1" t="s">
        <v>440</v>
      </c>
      <c r="G416" s="2">
        <v>41.1432</v>
      </c>
      <c r="H416" s="7">
        <f>1+COUNTIFS(A:A,A416,O:O,"&lt;"&amp;O416)</f>
        <v>6</v>
      </c>
      <c r="I416" s="2">
        <f>AVERAGEIF(A:A,A416,G:G)</f>
        <v>48.600316666666636</v>
      </c>
      <c r="J416" s="2">
        <f t="shared" si="56"/>
        <v>-7.4571166666666358</v>
      </c>
      <c r="K416" s="2">
        <f t="shared" si="57"/>
        <v>82.542883333333364</v>
      </c>
      <c r="L416" s="2">
        <f t="shared" si="58"/>
        <v>141.53867481705711</v>
      </c>
      <c r="M416" s="2">
        <f>SUMIF(A:A,A416,L:L)</f>
        <v>2258.3064265831872</v>
      </c>
      <c r="N416" s="3">
        <f t="shared" si="59"/>
        <v>6.2674698681704069E-2</v>
      </c>
      <c r="O416" s="8">
        <f t="shared" si="60"/>
        <v>15.95540179743886</v>
      </c>
      <c r="P416" s="3">
        <f t="shared" si="61"/>
        <v>6.2674698681704069E-2</v>
      </c>
      <c r="Q416" s="3">
        <f>IF(ISNUMBER(P416),SUMIF(A:A,A416,P:P),"")</f>
        <v>0.91849140613445013</v>
      </c>
      <c r="R416" s="3">
        <f t="shared" si="62"/>
        <v>6.8236565157942963E-2</v>
      </c>
      <c r="S416" s="9">
        <f t="shared" si="63"/>
        <v>14.654899432369753</v>
      </c>
    </row>
    <row r="417" spans="1:19" x14ac:dyDescent="0.25">
      <c r="A417" s="1">
        <v>45</v>
      </c>
      <c r="B417" s="11">
        <v>0.90625</v>
      </c>
      <c r="C417" s="1" t="s">
        <v>276</v>
      </c>
      <c r="D417" s="1">
        <v>8</v>
      </c>
      <c r="E417" s="1">
        <v>7</v>
      </c>
      <c r="F417" s="1" t="s">
        <v>441</v>
      </c>
      <c r="G417" s="2">
        <v>36.301833333333299</v>
      </c>
      <c r="H417" s="7">
        <f>1+COUNTIFS(A:A,A417,O:O,"&lt;"&amp;O417)</f>
        <v>7</v>
      </c>
      <c r="I417" s="2">
        <f>AVERAGEIF(A:A,A417,G:G)</f>
        <v>48.600316666666636</v>
      </c>
      <c r="J417" s="2">
        <f t="shared" si="56"/>
        <v>-12.298483333333337</v>
      </c>
      <c r="K417" s="2">
        <f t="shared" si="57"/>
        <v>77.701516666666663</v>
      </c>
      <c r="L417" s="2">
        <f t="shared" si="58"/>
        <v>105.85719830081256</v>
      </c>
      <c r="M417" s="2">
        <f>SUMIF(A:A,A417,L:L)</f>
        <v>2258.3064265831872</v>
      </c>
      <c r="N417" s="3">
        <f t="shared" si="59"/>
        <v>4.6874594631949158E-2</v>
      </c>
      <c r="O417" s="8">
        <f t="shared" si="60"/>
        <v>21.333517822432796</v>
      </c>
      <c r="P417" s="3" t="str">
        <f t="shared" si="61"/>
        <v/>
      </c>
      <c r="Q417" s="3" t="str">
        <f>IF(ISNUMBER(P417),SUMIF(A:A,A417,P:P),"")</f>
        <v/>
      </c>
      <c r="R417" s="3" t="str">
        <f t="shared" si="62"/>
        <v/>
      </c>
      <c r="S417" s="9" t="str">
        <f t="shared" si="63"/>
        <v/>
      </c>
    </row>
    <row r="418" spans="1:19" x14ac:dyDescent="0.25">
      <c r="A418" s="1">
        <v>45</v>
      </c>
      <c r="B418" s="11">
        <v>0.90625</v>
      </c>
      <c r="C418" s="1" t="s">
        <v>276</v>
      </c>
      <c r="D418" s="1">
        <v>8</v>
      </c>
      <c r="E418" s="1">
        <v>2</v>
      </c>
      <c r="F418" s="1" t="s">
        <v>437</v>
      </c>
      <c r="G418" s="2">
        <v>31.257833333333302</v>
      </c>
      <c r="H418" s="7">
        <f>1+COUNTIFS(A:A,A418,O:O,"&lt;"&amp;O418)</f>
        <v>8</v>
      </c>
      <c r="I418" s="2">
        <f>AVERAGEIF(A:A,A418,G:G)</f>
        <v>48.600316666666636</v>
      </c>
      <c r="J418" s="2">
        <f t="shared" si="56"/>
        <v>-17.342483333333334</v>
      </c>
      <c r="K418" s="2">
        <f t="shared" si="57"/>
        <v>72.657516666666666</v>
      </c>
      <c r="L418" s="2">
        <f t="shared" si="58"/>
        <v>78.214183047517366</v>
      </c>
      <c r="M418" s="2">
        <f>SUMIF(A:A,A418,L:L)</f>
        <v>2258.3064265831872</v>
      </c>
      <c r="N418" s="3">
        <f t="shared" si="59"/>
        <v>3.4633999233600575E-2</v>
      </c>
      <c r="O418" s="8">
        <f t="shared" si="60"/>
        <v>28.873362075663454</v>
      </c>
      <c r="P418" s="3" t="str">
        <f t="shared" si="61"/>
        <v/>
      </c>
      <c r="Q418" s="3" t="str">
        <f>IF(ISNUMBER(P418),SUMIF(A:A,A418,P:P),"")</f>
        <v/>
      </c>
      <c r="R418" s="3" t="str">
        <f t="shared" si="62"/>
        <v/>
      </c>
      <c r="S418" s="9" t="str">
        <f t="shared" si="63"/>
        <v/>
      </c>
    </row>
    <row r="419" spans="1:19" x14ac:dyDescent="0.25">
      <c r="A419" s="1">
        <v>46</v>
      </c>
      <c r="B419" s="11">
        <v>0.91666666666666663</v>
      </c>
      <c r="C419" s="1" t="s">
        <v>297</v>
      </c>
      <c r="D419" s="1">
        <v>8</v>
      </c>
      <c r="E419" s="1">
        <v>9</v>
      </c>
      <c r="F419" s="1" t="s">
        <v>450</v>
      </c>
      <c r="G419" s="2">
        <v>74.1268666666667</v>
      </c>
      <c r="H419" s="7">
        <f>1+COUNTIFS(A:A,A419,O:O,"&lt;"&amp;O419)</f>
        <v>1</v>
      </c>
      <c r="I419" s="2">
        <f>AVERAGEIF(A:A,A419,G:G)</f>
        <v>53.830774074074043</v>
      </c>
      <c r="J419" s="2">
        <f t="shared" si="56"/>
        <v>20.296092592592657</v>
      </c>
      <c r="K419" s="2">
        <f t="shared" si="57"/>
        <v>110.29609259259266</v>
      </c>
      <c r="L419" s="2">
        <f t="shared" si="58"/>
        <v>748.27125720356798</v>
      </c>
      <c r="M419" s="2">
        <f>SUMIF(A:A,A419,L:L)</f>
        <v>2696.9698061158465</v>
      </c>
      <c r="N419" s="3">
        <f t="shared" si="59"/>
        <v>0.27744888189208988</v>
      </c>
      <c r="O419" s="8">
        <f t="shared" si="60"/>
        <v>3.6042675435575804</v>
      </c>
      <c r="P419" s="3">
        <f t="shared" si="61"/>
        <v>0.27744888189208988</v>
      </c>
      <c r="Q419" s="3">
        <f>IF(ISNUMBER(P419),SUMIF(A:A,A419,P:P),"")</f>
        <v>0.91082753513958048</v>
      </c>
      <c r="R419" s="3">
        <f t="shared" si="62"/>
        <v>0.30461187347566521</v>
      </c>
      <c r="S419" s="9">
        <f t="shared" si="63"/>
        <v>3.2828661226821412</v>
      </c>
    </row>
    <row r="420" spans="1:19" x14ac:dyDescent="0.25">
      <c r="A420" s="1">
        <v>46</v>
      </c>
      <c r="B420" s="11">
        <v>0.91666666666666663</v>
      </c>
      <c r="C420" s="1" t="s">
        <v>297</v>
      </c>
      <c r="D420" s="1">
        <v>8</v>
      </c>
      <c r="E420" s="1">
        <v>4</v>
      </c>
      <c r="F420" s="1" t="s">
        <v>447</v>
      </c>
      <c r="G420" s="2">
        <v>69.957133333333303</v>
      </c>
      <c r="H420" s="7">
        <f>1+COUNTIFS(A:A,A420,O:O,"&lt;"&amp;O420)</f>
        <v>2</v>
      </c>
      <c r="I420" s="2">
        <f>AVERAGEIF(A:A,A420,G:G)</f>
        <v>53.830774074074043</v>
      </c>
      <c r="J420" s="2">
        <f t="shared" si="56"/>
        <v>16.12635925925926</v>
      </c>
      <c r="K420" s="2">
        <f t="shared" si="57"/>
        <v>106.12635925925926</v>
      </c>
      <c r="L420" s="2">
        <f t="shared" si="58"/>
        <v>582.64702414386511</v>
      </c>
      <c r="M420" s="2">
        <f>SUMIF(A:A,A420,L:L)</f>
        <v>2696.9698061158465</v>
      </c>
      <c r="N420" s="3">
        <f t="shared" si="59"/>
        <v>0.21603765189458629</v>
      </c>
      <c r="O420" s="8">
        <f t="shared" si="60"/>
        <v>4.6288227595064839</v>
      </c>
      <c r="P420" s="3">
        <f t="shared" si="61"/>
        <v>0.21603765189458629</v>
      </c>
      <c r="Q420" s="3">
        <f>IF(ISNUMBER(P420),SUMIF(A:A,A420,P:P),"")</f>
        <v>0.91082753513958048</v>
      </c>
      <c r="R420" s="3">
        <f t="shared" si="62"/>
        <v>0.23718831892964176</v>
      </c>
      <c r="S420" s="9">
        <f t="shared" si="63"/>
        <v>4.216059224639281</v>
      </c>
    </row>
    <row r="421" spans="1:19" x14ac:dyDescent="0.25">
      <c r="A421" s="1">
        <v>46</v>
      </c>
      <c r="B421" s="11">
        <v>0.91666666666666663</v>
      </c>
      <c r="C421" s="1" t="s">
        <v>297</v>
      </c>
      <c r="D421" s="1">
        <v>8</v>
      </c>
      <c r="E421" s="1">
        <v>10</v>
      </c>
      <c r="F421" s="1" t="s">
        <v>451</v>
      </c>
      <c r="G421" s="2">
        <v>60.769633333333395</v>
      </c>
      <c r="H421" s="7">
        <f>1+COUNTIFS(A:A,A421,O:O,"&lt;"&amp;O421)</f>
        <v>3</v>
      </c>
      <c r="I421" s="2">
        <f>AVERAGEIF(A:A,A421,G:G)</f>
        <v>53.830774074074043</v>
      </c>
      <c r="J421" s="2">
        <f t="shared" si="56"/>
        <v>6.9388592592593525</v>
      </c>
      <c r="K421" s="2">
        <f t="shared" si="57"/>
        <v>96.938859259259345</v>
      </c>
      <c r="L421" s="2">
        <f t="shared" si="58"/>
        <v>335.73815500005185</v>
      </c>
      <c r="M421" s="2">
        <f>SUMIF(A:A,A421,L:L)</f>
        <v>2696.9698061158465</v>
      </c>
      <c r="N421" s="3">
        <f t="shared" si="59"/>
        <v>0.12448717602944882</v>
      </c>
      <c r="O421" s="8">
        <f t="shared" si="60"/>
        <v>8.0329559388787075</v>
      </c>
      <c r="P421" s="3">
        <f t="shared" si="61"/>
        <v>0.12448717602944882</v>
      </c>
      <c r="Q421" s="3">
        <f>IF(ISNUMBER(P421),SUMIF(A:A,A421,P:P),"")</f>
        <v>0.91082753513958048</v>
      </c>
      <c r="R421" s="3">
        <f t="shared" si="62"/>
        <v>0.13667480530259957</v>
      </c>
      <c r="S421" s="9">
        <f t="shared" si="63"/>
        <v>7.316637457693747</v>
      </c>
    </row>
    <row r="422" spans="1:19" x14ac:dyDescent="0.25">
      <c r="A422" s="1">
        <v>46</v>
      </c>
      <c r="B422" s="11">
        <v>0.91666666666666663</v>
      </c>
      <c r="C422" s="1" t="s">
        <v>297</v>
      </c>
      <c r="D422" s="1">
        <v>8</v>
      </c>
      <c r="E422" s="1">
        <v>3</v>
      </c>
      <c r="F422" s="1" t="s">
        <v>446</v>
      </c>
      <c r="G422" s="2">
        <v>60.562066666666603</v>
      </c>
      <c r="H422" s="7">
        <f>1+COUNTIFS(A:A,A422,O:O,"&lt;"&amp;O422)</f>
        <v>4</v>
      </c>
      <c r="I422" s="2">
        <f>AVERAGEIF(A:A,A422,G:G)</f>
        <v>53.830774074074043</v>
      </c>
      <c r="J422" s="2">
        <f t="shared" si="56"/>
        <v>6.7312925925925597</v>
      </c>
      <c r="K422" s="2">
        <f t="shared" si="57"/>
        <v>96.731292592592553</v>
      </c>
      <c r="L422" s="2">
        <f t="shared" si="58"/>
        <v>331.58280111486448</v>
      </c>
      <c r="M422" s="2">
        <f>SUMIF(A:A,A422,L:L)</f>
        <v>2696.9698061158465</v>
      </c>
      <c r="N422" s="3">
        <f t="shared" si="59"/>
        <v>0.12294642689841874</v>
      </c>
      <c r="O422" s="8">
        <f t="shared" si="60"/>
        <v>8.1336239305776967</v>
      </c>
      <c r="P422" s="3">
        <f t="shared" si="61"/>
        <v>0.12294642689841874</v>
      </c>
      <c r="Q422" s="3">
        <f>IF(ISNUMBER(P422),SUMIF(A:A,A422,P:P),"")</f>
        <v>0.91082753513958048</v>
      </c>
      <c r="R422" s="3">
        <f t="shared" si="62"/>
        <v>0.13498321268864333</v>
      </c>
      <c r="S422" s="9">
        <f t="shared" si="63"/>
        <v>7.4083286364403884</v>
      </c>
    </row>
    <row r="423" spans="1:19" x14ac:dyDescent="0.25">
      <c r="A423" s="1">
        <v>46</v>
      </c>
      <c r="B423" s="11">
        <v>0.91666666666666663</v>
      </c>
      <c r="C423" s="1" t="s">
        <v>297</v>
      </c>
      <c r="D423" s="1">
        <v>8</v>
      </c>
      <c r="E423" s="1">
        <v>1</v>
      </c>
      <c r="F423" s="1" t="s">
        <v>444</v>
      </c>
      <c r="G423" s="2">
        <v>55.6291333333333</v>
      </c>
      <c r="H423" s="7">
        <f>1+COUNTIFS(A:A,A423,O:O,"&lt;"&amp;O423)</f>
        <v>5</v>
      </c>
      <c r="I423" s="2">
        <f>AVERAGEIF(A:A,A423,G:G)</f>
        <v>53.830774074074043</v>
      </c>
      <c r="J423" s="2">
        <f t="shared" si="56"/>
        <v>1.7983592592592572</v>
      </c>
      <c r="K423" s="2">
        <f t="shared" si="57"/>
        <v>91.798359259259257</v>
      </c>
      <c r="L423" s="2">
        <f t="shared" si="58"/>
        <v>246.6330379388331</v>
      </c>
      <c r="M423" s="2">
        <f>SUMIF(A:A,A423,L:L)</f>
        <v>2696.9698061158465</v>
      </c>
      <c r="N423" s="3">
        <f t="shared" si="59"/>
        <v>9.1448201377542282E-2</v>
      </c>
      <c r="O423" s="8">
        <f t="shared" si="60"/>
        <v>10.935152194754686</v>
      </c>
      <c r="P423" s="3">
        <f t="shared" si="61"/>
        <v>9.1448201377542282E-2</v>
      </c>
      <c r="Q423" s="3">
        <f>IF(ISNUMBER(P423),SUMIF(A:A,A423,P:P),"")</f>
        <v>0.91082753513958048</v>
      </c>
      <c r="R423" s="3">
        <f t="shared" si="62"/>
        <v>0.10040122619210039</v>
      </c>
      <c r="S423" s="9">
        <f t="shared" si="63"/>
        <v>9.9600377199245838</v>
      </c>
    </row>
    <row r="424" spans="1:19" x14ac:dyDescent="0.25">
      <c r="A424" s="1">
        <v>46</v>
      </c>
      <c r="B424" s="11">
        <v>0.91666666666666663</v>
      </c>
      <c r="C424" s="1" t="s">
        <v>297</v>
      </c>
      <c r="D424" s="1">
        <v>8</v>
      </c>
      <c r="E424" s="1">
        <v>5</v>
      </c>
      <c r="F424" s="1" t="s">
        <v>448</v>
      </c>
      <c r="G424" s="2">
        <v>53.075899999999898</v>
      </c>
      <c r="H424" s="7">
        <f>1+COUNTIFS(A:A,A424,O:O,"&lt;"&amp;O424)</f>
        <v>6</v>
      </c>
      <c r="I424" s="2">
        <f>AVERAGEIF(A:A,A424,G:G)</f>
        <v>53.830774074074043</v>
      </c>
      <c r="J424" s="2">
        <f t="shared" si="56"/>
        <v>-0.75487407407414508</v>
      </c>
      <c r="K424" s="2">
        <f t="shared" si="57"/>
        <v>89.245125925925862</v>
      </c>
      <c r="L424" s="2">
        <f t="shared" si="58"/>
        <v>211.60208544918632</v>
      </c>
      <c r="M424" s="2">
        <f>SUMIF(A:A,A424,L:L)</f>
        <v>2696.9698061158465</v>
      </c>
      <c r="N424" s="3">
        <f t="shared" si="59"/>
        <v>7.845919704749453E-2</v>
      </c>
      <c r="O424" s="8">
        <f t="shared" si="60"/>
        <v>12.745478384065789</v>
      </c>
      <c r="P424" s="3">
        <f t="shared" si="61"/>
        <v>7.845919704749453E-2</v>
      </c>
      <c r="Q424" s="3">
        <f>IF(ISNUMBER(P424),SUMIF(A:A,A424,P:P),"")</f>
        <v>0.91082753513958048</v>
      </c>
      <c r="R424" s="3">
        <f t="shared" si="62"/>
        <v>8.6140563411349874E-2</v>
      </c>
      <c r="S424" s="9">
        <f t="shared" si="63"/>
        <v>11.608932660733446</v>
      </c>
    </row>
    <row r="425" spans="1:19" x14ac:dyDescent="0.25">
      <c r="A425" s="1">
        <v>46</v>
      </c>
      <c r="B425" s="11">
        <v>0.91666666666666663</v>
      </c>
      <c r="C425" s="1" t="s">
        <v>297</v>
      </c>
      <c r="D425" s="1">
        <v>8</v>
      </c>
      <c r="E425" s="1">
        <v>6</v>
      </c>
      <c r="F425" s="1" t="s">
        <v>449</v>
      </c>
      <c r="G425" s="2">
        <v>38.436266666666604</v>
      </c>
      <c r="H425" s="7">
        <f>1+COUNTIFS(A:A,A425,O:O,"&lt;"&amp;O425)</f>
        <v>7</v>
      </c>
      <c r="I425" s="2">
        <f>AVERAGEIF(A:A,A425,G:G)</f>
        <v>53.830774074074043</v>
      </c>
      <c r="J425" s="2">
        <f t="shared" si="56"/>
        <v>-15.394507407407438</v>
      </c>
      <c r="K425" s="2">
        <f t="shared" si="57"/>
        <v>74.605492592592555</v>
      </c>
      <c r="L425" s="2">
        <f t="shared" si="58"/>
        <v>87.911405840925553</v>
      </c>
      <c r="M425" s="2">
        <f>SUMIF(A:A,A425,L:L)</f>
        <v>2696.9698061158465</v>
      </c>
      <c r="N425" s="3">
        <f t="shared" si="59"/>
        <v>3.2596362644317041E-2</v>
      </c>
      <c r="O425" s="8">
        <f t="shared" si="60"/>
        <v>30.678269563746657</v>
      </c>
      <c r="P425" s="3" t="str">
        <f t="shared" si="61"/>
        <v/>
      </c>
      <c r="Q425" s="3" t="str">
        <f>IF(ISNUMBER(P425),SUMIF(A:A,A425,P:P),"")</f>
        <v/>
      </c>
      <c r="R425" s="3" t="str">
        <f t="shared" si="62"/>
        <v/>
      </c>
      <c r="S425" s="9" t="str">
        <f t="shared" si="63"/>
        <v/>
      </c>
    </row>
    <row r="426" spans="1:19" x14ac:dyDescent="0.25">
      <c r="A426" s="1">
        <v>46</v>
      </c>
      <c r="B426" s="11">
        <v>0.91666666666666663</v>
      </c>
      <c r="C426" s="1" t="s">
        <v>297</v>
      </c>
      <c r="D426" s="1">
        <v>8</v>
      </c>
      <c r="E426" s="1">
        <v>11</v>
      </c>
      <c r="F426" s="1" t="s">
        <v>452</v>
      </c>
      <c r="G426" s="2">
        <v>37.908099999999997</v>
      </c>
      <c r="H426" s="7">
        <f>1+COUNTIFS(A:A,A426,O:O,"&lt;"&amp;O426)</f>
        <v>8</v>
      </c>
      <c r="I426" s="2">
        <f>AVERAGEIF(A:A,A426,G:G)</f>
        <v>53.830774074074043</v>
      </c>
      <c r="J426" s="2">
        <f t="shared" si="56"/>
        <v>-15.922674074074045</v>
      </c>
      <c r="K426" s="2">
        <f t="shared" si="57"/>
        <v>74.077325925925948</v>
      </c>
      <c r="L426" s="2">
        <f t="shared" si="58"/>
        <v>85.169173548616428</v>
      </c>
      <c r="M426" s="2">
        <f>SUMIF(A:A,A426,L:L)</f>
        <v>2696.9698061158465</v>
      </c>
      <c r="N426" s="3">
        <f t="shared" si="59"/>
        <v>3.1579579925396485E-2</v>
      </c>
      <c r="O426" s="8">
        <f t="shared" si="60"/>
        <v>31.666032365294196</v>
      </c>
      <c r="P426" s="3" t="str">
        <f t="shared" si="61"/>
        <v/>
      </c>
      <c r="Q426" s="3" t="str">
        <f>IF(ISNUMBER(P426),SUMIF(A:A,A426,P:P),"")</f>
        <v/>
      </c>
      <c r="R426" s="3" t="str">
        <f t="shared" si="62"/>
        <v/>
      </c>
      <c r="S426" s="9" t="str">
        <f t="shared" si="63"/>
        <v/>
      </c>
    </row>
    <row r="427" spans="1:19" x14ac:dyDescent="0.25">
      <c r="A427" s="1">
        <v>46</v>
      </c>
      <c r="B427" s="11">
        <v>0.91666666666666663</v>
      </c>
      <c r="C427" s="1" t="s">
        <v>297</v>
      </c>
      <c r="D427" s="1">
        <v>8</v>
      </c>
      <c r="E427" s="1">
        <v>2</v>
      </c>
      <c r="F427" s="1" t="s">
        <v>445</v>
      </c>
      <c r="G427" s="2">
        <v>34.011866666666599</v>
      </c>
      <c r="H427" s="7">
        <f>1+COUNTIFS(A:A,A427,O:O,"&lt;"&amp;O427)</f>
        <v>9</v>
      </c>
      <c r="I427" s="2">
        <f>AVERAGEIF(A:A,A427,G:G)</f>
        <v>53.830774074074043</v>
      </c>
      <c r="J427" s="2">
        <f t="shared" si="56"/>
        <v>-19.818907407407444</v>
      </c>
      <c r="K427" s="2">
        <f t="shared" si="57"/>
        <v>70.181092592592563</v>
      </c>
      <c r="L427" s="2">
        <f t="shared" si="58"/>
        <v>67.414865875935831</v>
      </c>
      <c r="M427" s="2">
        <f>SUMIF(A:A,A427,L:L)</f>
        <v>2696.9698061158465</v>
      </c>
      <c r="N427" s="3">
        <f t="shared" si="59"/>
        <v>2.4996522290706012E-2</v>
      </c>
      <c r="O427" s="8">
        <f t="shared" si="60"/>
        <v>40.005565109023635</v>
      </c>
      <c r="P427" s="3" t="str">
        <f t="shared" si="61"/>
        <v/>
      </c>
      <c r="Q427" s="3" t="str">
        <f>IF(ISNUMBER(P427),SUMIF(A:A,A427,P:P),"")</f>
        <v/>
      </c>
      <c r="R427" s="3" t="str">
        <f t="shared" si="62"/>
        <v/>
      </c>
      <c r="S427" s="9" t="str">
        <f t="shared" si="63"/>
        <v/>
      </c>
    </row>
  </sheetData>
  <autoFilter ref="A1:S67"/>
  <sortState ref="A2:T506">
    <sortCondition ref="B2:B506"/>
    <sortCondition ref="H2:H506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3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2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2017-09-05T11:00:33Z</cp:lastPrinted>
  <dcterms:created xsi:type="dcterms:W3CDTF">2016-03-11T05:58:01Z</dcterms:created>
  <dcterms:modified xsi:type="dcterms:W3CDTF">2018-02-08T22:48:38Z</dcterms:modified>
</cp:coreProperties>
</file>