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PRICES!$A$1:$S$67</definedName>
  </definedNames>
  <calcPr calcId="152511"/>
</workbook>
</file>

<file path=xl/calcChain.xml><?xml version="1.0" encoding="utf-8"?>
<calcChain xmlns="http://schemas.openxmlformats.org/spreadsheetml/2006/main">
  <c r="I132" i="1" l="1"/>
  <c r="J132" i="1" s="1"/>
  <c r="K132" i="1" s="1"/>
  <c r="L132" i="1" s="1"/>
  <c r="I125" i="1"/>
  <c r="J125" i="1" s="1"/>
  <c r="K125" i="1" s="1"/>
  <c r="L125" i="1" s="1"/>
  <c r="I138" i="1"/>
  <c r="J138" i="1" s="1"/>
  <c r="K138" i="1" s="1"/>
  <c r="L138" i="1" s="1"/>
  <c r="I141" i="1"/>
  <c r="J141" i="1" s="1"/>
  <c r="K141" i="1" s="1"/>
  <c r="L141" i="1" s="1"/>
  <c r="I143" i="1"/>
  <c r="J143" i="1" s="1"/>
  <c r="K143" i="1" s="1"/>
  <c r="L143" i="1" s="1"/>
  <c r="I136" i="1"/>
  <c r="J136" i="1" s="1"/>
  <c r="K136" i="1" s="1"/>
  <c r="L136" i="1" s="1"/>
  <c r="I144" i="1"/>
  <c r="J144" i="1" s="1"/>
  <c r="K144" i="1" s="1"/>
  <c r="L144" i="1" s="1"/>
  <c r="I139" i="1"/>
  <c r="J139" i="1" s="1"/>
  <c r="K139" i="1" s="1"/>
  <c r="L139" i="1" s="1"/>
  <c r="I134" i="1"/>
  <c r="J134" i="1" s="1"/>
  <c r="K134" i="1" s="1"/>
  <c r="L134" i="1" s="1"/>
  <c r="I137" i="1"/>
  <c r="J137" i="1" s="1"/>
  <c r="K137" i="1" s="1"/>
  <c r="L137" i="1" s="1"/>
  <c r="I135" i="1"/>
  <c r="J135" i="1" s="1"/>
  <c r="K135" i="1" s="1"/>
  <c r="L135" i="1" s="1"/>
  <c r="I140" i="1"/>
  <c r="J140" i="1" s="1"/>
  <c r="K140" i="1" s="1"/>
  <c r="L140" i="1" s="1"/>
  <c r="I142" i="1"/>
  <c r="J142" i="1" s="1"/>
  <c r="K142" i="1" s="1"/>
  <c r="L142" i="1" s="1"/>
  <c r="I149" i="1"/>
  <c r="J149" i="1" s="1"/>
  <c r="K149" i="1" s="1"/>
  <c r="L149" i="1" s="1"/>
  <c r="I150" i="1"/>
  <c r="J150" i="1" s="1"/>
  <c r="K150" i="1" s="1"/>
  <c r="L150" i="1" s="1"/>
  <c r="I146" i="1"/>
  <c r="J146" i="1" s="1"/>
  <c r="K146" i="1" s="1"/>
  <c r="L146" i="1" s="1"/>
  <c r="I148" i="1"/>
  <c r="J148" i="1" s="1"/>
  <c r="K148" i="1" s="1"/>
  <c r="L148" i="1" s="1"/>
  <c r="I145" i="1"/>
  <c r="J145" i="1" s="1"/>
  <c r="K145" i="1" s="1"/>
  <c r="L145" i="1" s="1"/>
  <c r="I151" i="1"/>
  <c r="J151" i="1" s="1"/>
  <c r="K151" i="1" s="1"/>
  <c r="L151" i="1" s="1"/>
  <c r="I153" i="1"/>
  <c r="J153" i="1" s="1"/>
  <c r="K153" i="1" s="1"/>
  <c r="L153" i="1" s="1"/>
  <c r="I147" i="1"/>
  <c r="J147" i="1" s="1"/>
  <c r="K147" i="1" s="1"/>
  <c r="L147" i="1" s="1"/>
  <c r="I154" i="1"/>
  <c r="J154" i="1" s="1"/>
  <c r="K154" i="1" s="1"/>
  <c r="L154" i="1" s="1"/>
  <c r="I152" i="1"/>
  <c r="J152" i="1" s="1"/>
  <c r="K152" i="1" s="1"/>
  <c r="L152" i="1" s="1"/>
  <c r="I155" i="1"/>
  <c r="J155" i="1" s="1"/>
  <c r="K155" i="1" s="1"/>
  <c r="L155" i="1" s="1"/>
  <c r="I162" i="1"/>
  <c r="J162" i="1" s="1"/>
  <c r="K162" i="1" s="1"/>
  <c r="L162" i="1" s="1"/>
  <c r="I159" i="1"/>
  <c r="J159" i="1" s="1"/>
  <c r="K159" i="1" s="1"/>
  <c r="L159" i="1" s="1"/>
  <c r="I156" i="1"/>
  <c r="J156" i="1" s="1"/>
  <c r="K156" i="1" s="1"/>
  <c r="L156" i="1" s="1"/>
  <c r="I158" i="1"/>
  <c r="J158" i="1" s="1"/>
  <c r="K158" i="1" s="1"/>
  <c r="L158" i="1" s="1"/>
  <c r="I161" i="1"/>
  <c r="J161" i="1" s="1"/>
  <c r="K161" i="1" s="1"/>
  <c r="L161" i="1" s="1"/>
  <c r="I157" i="1"/>
  <c r="J157" i="1" s="1"/>
  <c r="K157" i="1" s="1"/>
  <c r="L157" i="1" s="1"/>
  <c r="I163" i="1"/>
  <c r="J163" i="1" s="1"/>
  <c r="K163" i="1" s="1"/>
  <c r="L163" i="1" s="1"/>
  <c r="I160" i="1"/>
  <c r="J160" i="1" s="1"/>
  <c r="K160" i="1" s="1"/>
  <c r="L160" i="1" s="1"/>
  <c r="I164" i="1"/>
  <c r="J164" i="1" s="1"/>
  <c r="K164" i="1" s="1"/>
  <c r="L164" i="1" s="1"/>
  <c r="I166" i="1"/>
  <c r="J166" i="1" s="1"/>
  <c r="K166" i="1" s="1"/>
  <c r="L166" i="1" s="1"/>
  <c r="I165" i="1"/>
  <c r="J165" i="1" s="1"/>
  <c r="K165" i="1" s="1"/>
  <c r="L165" i="1" s="1"/>
  <c r="I169" i="1"/>
  <c r="J169" i="1" s="1"/>
  <c r="K169" i="1" s="1"/>
  <c r="L169" i="1" s="1"/>
  <c r="I172" i="1"/>
  <c r="J172" i="1" s="1"/>
  <c r="K172" i="1" s="1"/>
  <c r="L172" i="1" s="1"/>
  <c r="I167" i="1"/>
  <c r="J167" i="1" s="1"/>
  <c r="K167" i="1" s="1"/>
  <c r="L167" i="1" s="1"/>
  <c r="I168" i="1"/>
  <c r="J168" i="1" s="1"/>
  <c r="K168" i="1" s="1"/>
  <c r="L168" i="1" s="1"/>
  <c r="I171" i="1"/>
  <c r="J171" i="1" s="1"/>
  <c r="K171" i="1" s="1"/>
  <c r="L171" i="1" s="1"/>
  <c r="I170" i="1"/>
  <c r="J170" i="1" s="1"/>
  <c r="K170" i="1" s="1"/>
  <c r="L170" i="1" s="1"/>
  <c r="I173" i="1"/>
  <c r="J173" i="1" s="1"/>
  <c r="K173" i="1" s="1"/>
  <c r="L173" i="1" s="1"/>
  <c r="I176" i="1"/>
  <c r="J176" i="1" s="1"/>
  <c r="K176" i="1" s="1"/>
  <c r="L176" i="1" s="1"/>
  <c r="I178" i="1"/>
  <c r="J178" i="1" s="1"/>
  <c r="K178" i="1" s="1"/>
  <c r="L178" i="1" s="1"/>
  <c r="I174" i="1"/>
  <c r="J174" i="1" s="1"/>
  <c r="K174" i="1" s="1"/>
  <c r="L174" i="1" s="1"/>
  <c r="I181" i="1"/>
  <c r="J181" i="1" s="1"/>
  <c r="K181" i="1" s="1"/>
  <c r="L181" i="1" s="1"/>
  <c r="I177" i="1"/>
  <c r="J177" i="1" s="1"/>
  <c r="K177" i="1" s="1"/>
  <c r="L177" i="1" s="1"/>
  <c r="I175" i="1"/>
  <c r="J175" i="1" s="1"/>
  <c r="K175" i="1" s="1"/>
  <c r="L175" i="1" s="1"/>
  <c r="I180" i="1"/>
  <c r="J180" i="1" s="1"/>
  <c r="K180" i="1" s="1"/>
  <c r="L180" i="1" s="1"/>
  <c r="I179" i="1"/>
  <c r="J179" i="1" s="1"/>
  <c r="K179" i="1" s="1"/>
  <c r="L179" i="1" s="1"/>
  <c r="I182" i="1"/>
  <c r="J182" i="1" s="1"/>
  <c r="K182" i="1" s="1"/>
  <c r="L182" i="1" s="1"/>
  <c r="I183" i="1"/>
  <c r="J183" i="1" s="1"/>
  <c r="K183" i="1" s="1"/>
  <c r="L183" i="1" s="1"/>
  <c r="I184" i="1"/>
  <c r="J184" i="1" s="1"/>
  <c r="K184" i="1" s="1"/>
  <c r="L184" i="1" s="1"/>
  <c r="I189" i="1"/>
  <c r="J189" i="1" s="1"/>
  <c r="K189" i="1" s="1"/>
  <c r="L189" i="1" s="1"/>
  <c r="I186" i="1"/>
  <c r="J186" i="1" s="1"/>
  <c r="K186" i="1" s="1"/>
  <c r="L186" i="1" s="1"/>
  <c r="I188" i="1"/>
  <c r="J188" i="1" s="1"/>
  <c r="K188" i="1" s="1"/>
  <c r="L188" i="1" s="1"/>
  <c r="I185" i="1"/>
  <c r="J185" i="1" s="1"/>
  <c r="K185" i="1" s="1"/>
  <c r="L185" i="1" s="1"/>
  <c r="I187" i="1"/>
  <c r="J187" i="1" s="1"/>
  <c r="K187" i="1" s="1"/>
  <c r="L187" i="1" s="1"/>
  <c r="I190" i="1"/>
  <c r="J190" i="1" s="1"/>
  <c r="K190" i="1" s="1"/>
  <c r="L190" i="1" s="1"/>
  <c r="I193" i="1"/>
  <c r="J193" i="1" s="1"/>
  <c r="K193" i="1" s="1"/>
  <c r="L193" i="1" s="1"/>
  <c r="I198" i="1"/>
  <c r="J198" i="1" s="1"/>
  <c r="K198" i="1" s="1"/>
  <c r="L198" i="1" s="1"/>
  <c r="I191" i="1"/>
  <c r="J191" i="1" s="1"/>
  <c r="K191" i="1" s="1"/>
  <c r="L191" i="1" s="1"/>
  <c r="I192" i="1"/>
  <c r="J192" i="1" s="1"/>
  <c r="K192" i="1" s="1"/>
  <c r="L192" i="1" s="1"/>
  <c r="I197" i="1"/>
  <c r="J197" i="1" s="1"/>
  <c r="K197" i="1" s="1"/>
  <c r="L197" i="1" s="1"/>
  <c r="I199" i="1"/>
  <c r="J199" i="1" s="1"/>
  <c r="K199" i="1" s="1"/>
  <c r="L199" i="1" s="1"/>
  <c r="I195" i="1"/>
  <c r="J195" i="1" s="1"/>
  <c r="K195" i="1" s="1"/>
  <c r="L195" i="1" s="1"/>
  <c r="I194" i="1"/>
  <c r="J194" i="1" s="1"/>
  <c r="K194" i="1" s="1"/>
  <c r="L194" i="1" s="1"/>
  <c r="I196" i="1"/>
  <c r="J196" i="1" s="1"/>
  <c r="K196" i="1" s="1"/>
  <c r="L196" i="1" s="1"/>
  <c r="I201" i="1"/>
  <c r="J201" i="1" s="1"/>
  <c r="K201" i="1" s="1"/>
  <c r="L201" i="1" s="1"/>
  <c r="I206" i="1"/>
  <c r="J206" i="1" s="1"/>
  <c r="K206" i="1" s="1"/>
  <c r="L206" i="1" s="1"/>
  <c r="I200" i="1"/>
  <c r="J200" i="1" s="1"/>
  <c r="K200" i="1" s="1"/>
  <c r="L200" i="1" s="1"/>
  <c r="I209" i="1"/>
  <c r="J209" i="1" s="1"/>
  <c r="K209" i="1" s="1"/>
  <c r="L209" i="1" s="1"/>
  <c r="I204" i="1"/>
  <c r="J204" i="1" s="1"/>
  <c r="K204" i="1" s="1"/>
  <c r="L204" i="1" s="1"/>
  <c r="I211" i="1"/>
  <c r="J211" i="1" s="1"/>
  <c r="K211" i="1" s="1"/>
  <c r="L211" i="1" s="1"/>
  <c r="I205" i="1"/>
  <c r="J205" i="1" s="1"/>
  <c r="K205" i="1" s="1"/>
  <c r="L205" i="1" s="1"/>
  <c r="I208" i="1"/>
  <c r="J208" i="1" s="1"/>
  <c r="K208" i="1" s="1"/>
  <c r="L208" i="1" s="1"/>
  <c r="I202" i="1"/>
  <c r="J202" i="1" s="1"/>
  <c r="K202" i="1" s="1"/>
  <c r="L202" i="1" s="1"/>
  <c r="I203" i="1"/>
  <c r="J203" i="1" s="1"/>
  <c r="K203" i="1" s="1"/>
  <c r="L203" i="1" s="1"/>
  <c r="I210" i="1"/>
  <c r="J210" i="1" s="1"/>
  <c r="K210" i="1" s="1"/>
  <c r="L210" i="1" s="1"/>
  <c r="I212" i="1"/>
  <c r="J212" i="1" s="1"/>
  <c r="K212" i="1" s="1"/>
  <c r="L212" i="1" s="1"/>
  <c r="I207" i="1"/>
  <c r="J207" i="1" s="1"/>
  <c r="K207" i="1" s="1"/>
  <c r="L207" i="1" s="1"/>
  <c r="I215" i="1"/>
  <c r="J215" i="1" s="1"/>
  <c r="K215" i="1" s="1"/>
  <c r="L215" i="1" s="1"/>
  <c r="I226" i="1"/>
  <c r="J226" i="1" s="1"/>
  <c r="K226" i="1" s="1"/>
  <c r="L226" i="1" s="1"/>
  <c r="I223" i="1"/>
  <c r="J223" i="1" s="1"/>
  <c r="K223" i="1" s="1"/>
  <c r="L223" i="1" s="1"/>
  <c r="I218" i="1"/>
  <c r="J218" i="1" s="1"/>
  <c r="K218" i="1" s="1"/>
  <c r="L218" i="1" s="1"/>
  <c r="I225" i="1"/>
  <c r="J225" i="1" s="1"/>
  <c r="K225" i="1" s="1"/>
  <c r="L225" i="1" s="1"/>
  <c r="I213" i="1"/>
  <c r="J213" i="1" s="1"/>
  <c r="K213" i="1" s="1"/>
  <c r="L213" i="1" s="1"/>
  <c r="I217" i="1"/>
  <c r="J217" i="1" s="1"/>
  <c r="K217" i="1" s="1"/>
  <c r="L217" i="1" s="1"/>
  <c r="I219" i="1"/>
  <c r="J219" i="1" s="1"/>
  <c r="K219" i="1" s="1"/>
  <c r="L219" i="1" s="1"/>
  <c r="I224" i="1"/>
  <c r="J224" i="1" s="1"/>
  <c r="K224" i="1" s="1"/>
  <c r="L224" i="1" s="1"/>
  <c r="I221" i="1"/>
  <c r="J221" i="1" s="1"/>
  <c r="K221" i="1" s="1"/>
  <c r="L221" i="1" s="1"/>
  <c r="I220" i="1"/>
  <c r="J220" i="1" s="1"/>
  <c r="K220" i="1" s="1"/>
  <c r="L220" i="1" s="1"/>
  <c r="I222" i="1"/>
  <c r="J222" i="1" s="1"/>
  <c r="K222" i="1" s="1"/>
  <c r="L222" i="1" s="1"/>
  <c r="I214" i="1"/>
  <c r="J214" i="1" s="1"/>
  <c r="K214" i="1" s="1"/>
  <c r="L214" i="1" s="1"/>
  <c r="I216" i="1"/>
  <c r="J216" i="1" s="1"/>
  <c r="K216" i="1" s="1"/>
  <c r="L216" i="1" s="1"/>
  <c r="I236" i="1"/>
  <c r="J236" i="1" s="1"/>
  <c r="K236" i="1" s="1"/>
  <c r="L236" i="1" s="1"/>
  <c r="I237" i="1"/>
  <c r="J237" i="1" s="1"/>
  <c r="K237" i="1" s="1"/>
  <c r="L237" i="1" s="1"/>
  <c r="I235" i="1"/>
  <c r="J235" i="1" s="1"/>
  <c r="K235" i="1" s="1"/>
  <c r="L235" i="1" s="1"/>
  <c r="I230" i="1"/>
  <c r="J230" i="1" s="1"/>
  <c r="K230" i="1" s="1"/>
  <c r="L230" i="1" s="1"/>
  <c r="I233" i="1"/>
  <c r="J233" i="1" s="1"/>
  <c r="K233" i="1" s="1"/>
  <c r="L233" i="1" s="1"/>
  <c r="I229" i="1"/>
  <c r="J229" i="1" s="1"/>
  <c r="K229" i="1" s="1"/>
  <c r="L229" i="1" s="1"/>
  <c r="I227" i="1"/>
  <c r="J227" i="1" s="1"/>
  <c r="K227" i="1" s="1"/>
  <c r="L227" i="1" s="1"/>
  <c r="I232" i="1"/>
  <c r="J232" i="1" s="1"/>
  <c r="K232" i="1" s="1"/>
  <c r="L232" i="1" s="1"/>
  <c r="I234" i="1"/>
  <c r="J234" i="1" s="1"/>
  <c r="K234" i="1" s="1"/>
  <c r="L234" i="1" s="1"/>
  <c r="I228" i="1"/>
  <c r="J228" i="1" s="1"/>
  <c r="K228" i="1" s="1"/>
  <c r="L228" i="1" s="1"/>
  <c r="I231" i="1"/>
  <c r="J231" i="1" s="1"/>
  <c r="K231" i="1" s="1"/>
  <c r="L231" i="1" s="1"/>
  <c r="I238" i="1"/>
  <c r="J238" i="1" s="1"/>
  <c r="K238" i="1" s="1"/>
  <c r="L238" i="1" s="1"/>
  <c r="I240" i="1"/>
  <c r="J240" i="1" s="1"/>
  <c r="K240" i="1" s="1"/>
  <c r="L240" i="1" s="1"/>
  <c r="I239" i="1"/>
  <c r="J239" i="1" s="1"/>
  <c r="K239" i="1" s="1"/>
  <c r="L239" i="1" s="1"/>
  <c r="I241" i="1"/>
  <c r="J241" i="1" s="1"/>
  <c r="K241" i="1" s="1"/>
  <c r="L241" i="1" s="1"/>
  <c r="I242" i="1"/>
  <c r="J242" i="1" s="1"/>
  <c r="K242" i="1" s="1"/>
  <c r="L242" i="1" s="1"/>
  <c r="I244" i="1"/>
  <c r="J244" i="1" s="1"/>
  <c r="K244" i="1" s="1"/>
  <c r="L244" i="1" s="1"/>
  <c r="I243" i="1"/>
  <c r="J243" i="1" s="1"/>
  <c r="K243" i="1" s="1"/>
  <c r="L243" i="1" s="1"/>
  <c r="I245" i="1"/>
  <c r="J245" i="1" s="1"/>
  <c r="K245" i="1" s="1"/>
  <c r="L245" i="1" s="1"/>
  <c r="I255" i="1"/>
  <c r="J255" i="1" s="1"/>
  <c r="K255" i="1" s="1"/>
  <c r="L255" i="1" s="1"/>
  <c r="I250" i="1"/>
  <c r="J250" i="1" s="1"/>
  <c r="K250" i="1" s="1"/>
  <c r="L250" i="1" s="1"/>
  <c r="I253" i="1"/>
  <c r="J253" i="1" s="1"/>
  <c r="K253" i="1" s="1"/>
  <c r="L253" i="1" s="1"/>
  <c r="I252" i="1"/>
  <c r="J252" i="1" s="1"/>
  <c r="K252" i="1" s="1"/>
  <c r="L252" i="1" s="1"/>
  <c r="I248" i="1"/>
  <c r="J248" i="1" s="1"/>
  <c r="K248" i="1" s="1"/>
  <c r="L248" i="1" s="1"/>
  <c r="I246" i="1"/>
  <c r="J246" i="1" s="1"/>
  <c r="K246" i="1" s="1"/>
  <c r="L246" i="1" s="1"/>
  <c r="I249" i="1"/>
  <c r="J249" i="1" s="1"/>
  <c r="K249" i="1" s="1"/>
  <c r="L249" i="1" s="1"/>
  <c r="I247" i="1"/>
  <c r="J247" i="1" s="1"/>
  <c r="K247" i="1" s="1"/>
  <c r="L247" i="1" s="1"/>
  <c r="I251" i="1"/>
  <c r="J251" i="1" s="1"/>
  <c r="K251" i="1" s="1"/>
  <c r="L251" i="1" s="1"/>
  <c r="I256" i="1"/>
  <c r="J256" i="1" s="1"/>
  <c r="K256" i="1" s="1"/>
  <c r="L256" i="1" s="1"/>
  <c r="I254" i="1"/>
  <c r="J254" i="1" s="1"/>
  <c r="K254" i="1" s="1"/>
  <c r="L254" i="1" s="1"/>
  <c r="I257" i="1"/>
  <c r="J257" i="1" s="1"/>
  <c r="K257" i="1" s="1"/>
  <c r="L257" i="1" s="1"/>
  <c r="I259" i="1"/>
  <c r="J259" i="1" s="1"/>
  <c r="K259" i="1" s="1"/>
  <c r="L259" i="1" s="1"/>
  <c r="I260" i="1"/>
  <c r="J260" i="1" s="1"/>
  <c r="K260" i="1" s="1"/>
  <c r="L260" i="1" s="1"/>
  <c r="I263" i="1"/>
  <c r="J263" i="1" s="1"/>
  <c r="K263" i="1" s="1"/>
  <c r="L263" i="1" s="1"/>
  <c r="I262" i="1"/>
  <c r="J262" i="1" s="1"/>
  <c r="K262" i="1" s="1"/>
  <c r="L262" i="1" s="1"/>
  <c r="I265" i="1"/>
  <c r="J265" i="1" s="1"/>
  <c r="K265" i="1" s="1"/>
  <c r="L265" i="1" s="1"/>
  <c r="I258" i="1"/>
  <c r="J258" i="1" s="1"/>
  <c r="K258" i="1" s="1"/>
  <c r="L258" i="1" s="1"/>
  <c r="I264" i="1"/>
  <c r="J264" i="1" s="1"/>
  <c r="K264" i="1" s="1"/>
  <c r="L264" i="1" s="1"/>
  <c r="I261" i="1"/>
  <c r="J261" i="1" s="1"/>
  <c r="K261" i="1" s="1"/>
  <c r="L261" i="1" s="1"/>
  <c r="I267" i="1"/>
  <c r="J267" i="1" s="1"/>
  <c r="K267" i="1" s="1"/>
  <c r="L267" i="1" s="1"/>
  <c r="I275" i="1"/>
  <c r="J275" i="1" s="1"/>
  <c r="K275" i="1" s="1"/>
  <c r="L275" i="1" s="1"/>
  <c r="I268" i="1"/>
  <c r="J268" i="1" s="1"/>
  <c r="K268" i="1" s="1"/>
  <c r="L268" i="1" s="1"/>
  <c r="I266" i="1"/>
  <c r="J266" i="1" s="1"/>
  <c r="K266" i="1" s="1"/>
  <c r="L266" i="1" s="1"/>
  <c r="I270" i="1"/>
  <c r="J270" i="1" s="1"/>
  <c r="K270" i="1" s="1"/>
  <c r="L270" i="1" s="1"/>
  <c r="I274" i="1"/>
  <c r="J274" i="1" s="1"/>
  <c r="K274" i="1" s="1"/>
  <c r="L274" i="1" s="1"/>
  <c r="I269" i="1"/>
  <c r="J269" i="1" s="1"/>
  <c r="K269" i="1" s="1"/>
  <c r="L269" i="1" s="1"/>
  <c r="I271" i="1"/>
  <c r="J271" i="1" s="1"/>
  <c r="K271" i="1" s="1"/>
  <c r="L271" i="1" s="1"/>
  <c r="I272" i="1"/>
  <c r="J272" i="1" s="1"/>
  <c r="K272" i="1" s="1"/>
  <c r="L272" i="1" s="1"/>
  <c r="I273" i="1"/>
  <c r="J273" i="1" s="1"/>
  <c r="K273" i="1" s="1"/>
  <c r="L273" i="1" s="1"/>
  <c r="I284" i="1"/>
  <c r="J284" i="1" s="1"/>
  <c r="K284" i="1" s="1"/>
  <c r="L284" i="1" s="1"/>
  <c r="I283" i="1"/>
  <c r="J283" i="1" s="1"/>
  <c r="K283" i="1" s="1"/>
  <c r="L283" i="1" s="1"/>
  <c r="I279" i="1"/>
  <c r="J279" i="1" s="1"/>
  <c r="K279" i="1" s="1"/>
  <c r="L279" i="1" s="1"/>
  <c r="I276" i="1"/>
  <c r="J276" i="1" s="1"/>
  <c r="K276" i="1" s="1"/>
  <c r="L276" i="1" s="1"/>
  <c r="I280" i="1"/>
  <c r="J280" i="1" s="1"/>
  <c r="K280" i="1" s="1"/>
  <c r="L280" i="1" s="1"/>
  <c r="I278" i="1"/>
  <c r="J278" i="1" s="1"/>
  <c r="K278" i="1" s="1"/>
  <c r="L278" i="1" s="1"/>
  <c r="I281" i="1"/>
  <c r="J281" i="1" s="1"/>
  <c r="K281" i="1" s="1"/>
  <c r="L281" i="1" s="1"/>
  <c r="I282" i="1"/>
  <c r="J282" i="1" s="1"/>
  <c r="K282" i="1" s="1"/>
  <c r="L282" i="1" s="1"/>
  <c r="I277" i="1"/>
  <c r="J277" i="1" s="1"/>
  <c r="K277" i="1" s="1"/>
  <c r="L277" i="1" s="1"/>
  <c r="I286" i="1"/>
  <c r="J286" i="1" s="1"/>
  <c r="K286" i="1" s="1"/>
  <c r="L286" i="1" s="1"/>
  <c r="I289" i="1"/>
  <c r="J289" i="1" s="1"/>
  <c r="K289" i="1" s="1"/>
  <c r="L289" i="1" s="1"/>
  <c r="I287" i="1"/>
  <c r="J287" i="1" s="1"/>
  <c r="K287" i="1" s="1"/>
  <c r="L287" i="1" s="1"/>
  <c r="I288" i="1"/>
  <c r="J288" i="1" s="1"/>
  <c r="K288" i="1" s="1"/>
  <c r="L288" i="1" s="1"/>
  <c r="I285" i="1"/>
  <c r="J285" i="1" s="1"/>
  <c r="K285" i="1" s="1"/>
  <c r="L285" i="1" s="1"/>
  <c r="I290" i="1"/>
  <c r="J290" i="1" s="1"/>
  <c r="K290" i="1" s="1"/>
  <c r="L290" i="1" s="1"/>
  <c r="I294" i="1"/>
  <c r="J294" i="1" s="1"/>
  <c r="K294" i="1" s="1"/>
  <c r="L294" i="1" s="1"/>
  <c r="I293" i="1"/>
  <c r="J293" i="1" s="1"/>
  <c r="K293" i="1" s="1"/>
  <c r="L293" i="1" s="1"/>
  <c r="I292" i="1"/>
  <c r="J292" i="1" s="1"/>
  <c r="K292" i="1" s="1"/>
  <c r="L292" i="1" s="1"/>
  <c r="I291" i="1"/>
  <c r="J291" i="1" s="1"/>
  <c r="K291" i="1" s="1"/>
  <c r="L291" i="1" s="1"/>
  <c r="I296" i="1"/>
  <c r="J296" i="1" s="1"/>
  <c r="K296" i="1" s="1"/>
  <c r="L296" i="1" s="1"/>
  <c r="I297" i="1"/>
  <c r="J297" i="1" s="1"/>
  <c r="K297" i="1" s="1"/>
  <c r="L297" i="1" s="1"/>
  <c r="I299" i="1"/>
  <c r="J299" i="1" s="1"/>
  <c r="K299" i="1" s="1"/>
  <c r="L299" i="1" s="1"/>
  <c r="I295" i="1"/>
  <c r="J295" i="1" s="1"/>
  <c r="K295" i="1" s="1"/>
  <c r="L295" i="1" s="1"/>
  <c r="I298" i="1"/>
  <c r="J298" i="1" s="1"/>
  <c r="K298" i="1" s="1"/>
  <c r="L298" i="1" s="1"/>
  <c r="I300" i="1"/>
  <c r="J300" i="1" s="1"/>
  <c r="K300" i="1" s="1"/>
  <c r="L300" i="1" s="1"/>
  <c r="I304" i="1"/>
  <c r="J304" i="1" s="1"/>
  <c r="K304" i="1" s="1"/>
  <c r="L304" i="1" s="1"/>
  <c r="I306" i="1"/>
  <c r="J306" i="1" s="1"/>
  <c r="K306" i="1" s="1"/>
  <c r="L306" i="1" s="1"/>
  <c r="I307" i="1"/>
  <c r="J307" i="1" s="1"/>
  <c r="K307" i="1" s="1"/>
  <c r="L307" i="1" s="1"/>
  <c r="I302" i="1"/>
  <c r="J302" i="1" s="1"/>
  <c r="K302" i="1" s="1"/>
  <c r="L302" i="1" s="1"/>
  <c r="I308" i="1"/>
  <c r="J308" i="1" s="1"/>
  <c r="K308" i="1" s="1"/>
  <c r="L308" i="1" s="1"/>
  <c r="I301" i="1"/>
  <c r="J301" i="1" s="1"/>
  <c r="K301" i="1" s="1"/>
  <c r="L301" i="1" s="1"/>
  <c r="I303" i="1"/>
  <c r="J303" i="1" s="1"/>
  <c r="K303" i="1" s="1"/>
  <c r="L303" i="1" s="1"/>
  <c r="I305" i="1"/>
  <c r="J305" i="1" s="1"/>
  <c r="K305" i="1" s="1"/>
  <c r="L305" i="1" s="1"/>
  <c r="I310" i="1"/>
  <c r="J310" i="1" s="1"/>
  <c r="K310" i="1" s="1"/>
  <c r="L310" i="1" s="1"/>
  <c r="I311" i="1"/>
  <c r="J311" i="1" s="1"/>
  <c r="K311" i="1" s="1"/>
  <c r="L311" i="1" s="1"/>
  <c r="I309" i="1"/>
  <c r="J309" i="1" s="1"/>
  <c r="K309" i="1" s="1"/>
  <c r="L309" i="1" s="1"/>
  <c r="I319" i="1"/>
  <c r="J319" i="1" s="1"/>
  <c r="K319" i="1" s="1"/>
  <c r="L319" i="1" s="1"/>
  <c r="I323" i="1"/>
  <c r="J323" i="1" s="1"/>
  <c r="K323" i="1" s="1"/>
  <c r="L323" i="1" s="1"/>
  <c r="I324" i="1"/>
  <c r="J324" i="1" s="1"/>
  <c r="K324" i="1" s="1"/>
  <c r="L324" i="1" s="1"/>
  <c r="I322" i="1"/>
  <c r="J322" i="1" s="1"/>
  <c r="K322" i="1" s="1"/>
  <c r="L322" i="1" s="1"/>
  <c r="I312" i="1"/>
  <c r="J312" i="1" s="1"/>
  <c r="K312" i="1" s="1"/>
  <c r="L312" i="1" s="1"/>
  <c r="I320" i="1"/>
  <c r="J320" i="1" s="1"/>
  <c r="K320" i="1" s="1"/>
  <c r="L320" i="1" s="1"/>
  <c r="I321" i="1"/>
  <c r="J321" i="1" s="1"/>
  <c r="K321" i="1" s="1"/>
  <c r="L321" i="1" s="1"/>
  <c r="I313" i="1"/>
  <c r="J313" i="1" s="1"/>
  <c r="K313" i="1" s="1"/>
  <c r="L313" i="1" s="1"/>
  <c r="I326" i="1"/>
  <c r="J326" i="1" s="1"/>
  <c r="K326" i="1" s="1"/>
  <c r="L326" i="1" s="1"/>
  <c r="I314" i="1"/>
  <c r="J314" i="1" s="1"/>
  <c r="K314" i="1" s="1"/>
  <c r="L314" i="1" s="1"/>
  <c r="I317" i="1"/>
  <c r="J317" i="1" s="1"/>
  <c r="K317" i="1" s="1"/>
  <c r="L317" i="1" s="1"/>
  <c r="I316" i="1"/>
  <c r="J316" i="1" s="1"/>
  <c r="K316" i="1" s="1"/>
  <c r="L316" i="1" s="1"/>
  <c r="I318" i="1"/>
  <c r="J318" i="1" s="1"/>
  <c r="K318" i="1" s="1"/>
  <c r="L318" i="1" s="1"/>
  <c r="I325" i="1"/>
  <c r="J325" i="1" s="1"/>
  <c r="K325" i="1" s="1"/>
  <c r="L325" i="1" s="1"/>
  <c r="I315" i="1"/>
  <c r="J315" i="1" s="1"/>
  <c r="K315" i="1" s="1"/>
  <c r="L315" i="1" s="1"/>
  <c r="I334" i="1"/>
  <c r="J334" i="1" s="1"/>
  <c r="K334" i="1" s="1"/>
  <c r="L334" i="1" s="1"/>
  <c r="I328" i="1"/>
  <c r="J328" i="1" s="1"/>
  <c r="K328" i="1" s="1"/>
  <c r="L328" i="1" s="1"/>
  <c r="I332" i="1"/>
  <c r="J332" i="1" s="1"/>
  <c r="K332" i="1" s="1"/>
  <c r="L332" i="1" s="1"/>
  <c r="I330" i="1"/>
  <c r="J330" i="1" s="1"/>
  <c r="K330" i="1" s="1"/>
  <c r="L330" i="1" s="1"/>
  <c r="I327" i="1"/>
  <c r="J327" i="1" s="1"/>
  <c r="K327" i="1" s="1"/>
  <c r="L327" i="1" s="1"/>
  <c r="I329" i="1"/>
  <c r="J329" i="1" s="1"/>
  <c r="K329" i="1" s="1"/>
  <c r="L329" i="1" s="1"/>
  <c r="I331" i="1"/>
  <c r="J331" i="1" s="1"/>
  <c r="K331" i="1" s="1"/>
  <c r="L331" i="1" s="1"/>
  <c r="I335" i="1"/>
  <c r="J335" i="1" s="1"/>
  <c r="K335" i="1" s="1"/>
  <c r="L335" i="1" s="1"/>
  <c r="I333" i="1"/>
  <c r="J333" i="1" s="1"/>
  <c r="K333" i="1" s="1"/>
  <c r="L333" i="1" s="1"/>
  <c r="I337" i="1"/>
  <c r="J337" i="1" s="1"/>
  <c r="K337" i="1" s="1"/>
  <c r="L337" i="1" s="1"/>
  <c r="I336" i="1"/>
  <c r="J336" i="1" s="1"/>
  <c r="K336" i="1" s="1"/>
  <c r="L336" i="1" s="1"/>
  <c r="I340" i="1"/>
  <c r="J340" i="1" s="1"/>
  <c r="K340" i="1" s="1"/>
  <c r="L340" i="1" s="1"/>
  <c r="I338" i="1"/>
  <c r="J338" i="1" s="1"/>
  <c r="K338" i="1" s="1"/>
  <c r="L338" i="1" s="1"/>
  <c r="I342" i="1"/>
  <c r="J342" i="1" s="1"/>
  <c r="K342" i="1" s="1"/>
  <c r="L342" i="1" s="1"/>
  <c r="I343" i="1"/>
  <c r="J343" i="1" s="1"/>
  <c r="K343" i="1" s="1"/>
  <c r="L343" i="1" s="1"/>
  <c r="I339" i="1"/>
  <c r="J339" i="1" s="1"/>
  <c r="K339" i="1" s="1"/>
  <c r="L339" i="1" s="1"/>
  <c r="I341" i="1"/>
  <c r="J341" i="1" s="1"/>
  <c r="K341" i="1" s="1"/>
  <c r="L341" i="1" s="1"/>
  <c r="I345" i="1"/>
  <c r="J345" i="1" s="1"/>
  <c r="K345" i="1" s="1"/>
  <c r="L345" i="1" s="1"/>
  <c r="I344" i="1"/>
  <c r="J344" i="1" s="1"/>
  <c r="K344" i="1" s="1"/>
  <c r="L344" i="1" s="1"/>
  <c r="I346" i="1"/>
  <c r="J346" i="1" s="1"/>
  <c r="K346" i="1" s="1"/>
  <c r="L346" i="1" s="1"/>
  <c r="I354" i="1"/>
  <c r="J354" i="1" s="1"/>
  <c r="K354" i="1" s="1"/>
  <c r="L354" i="1" s="1"/>
  <c r="I351" i="1"/>
  <c r="J351" i="1" s="1"/>
  <c r="K351" i="1" s="1"/>
  <c r="L351" i="1" s="1"/>
  <c r="I355" i="1"/>
  <c r="J355" i="1" s="1"/>
  <c r="K355" i="1" s="1"/>
  <c r="L355" i="1" s="1"/>
  <c r="I348" i="1"/>
  <c r="J348" i="1" s="1"/>
  <c r="K348" i="1" s="1"/>
  <c r="L348" i="1" s="1"/>
  <c r="I353" i="1"/>
  <c r="J353" i="1" s="1"/>
  <c r="K353" i="1" s="1"/>
  <c r="L353" i="1" s="1"/>
  <c r="I356" i="1"/>
  <c r="J356" i="1" s="1"/>
  <c r="K356" i="1" s="1"/>
  <c r="L356" i="1" s="1"/>
  <c r="I349" i="1"/>
  <c r="J349" i="1" s="1"/>
  <c r="K349" i="1" s="1"/>
  <c r="L349" i="1" s="1"/>
  <c r="I347" i="1"/>
  <c r="J347" i="1" s="1"/>
  <c r="K347" i="1" s="1"/>
  <c r="L347" i="1" s="1"/>
  <c r="I350" i="1"/>
  <c r="J350" i="1" s="1"/>
  <c r="K350" i="1" s="1"/>
  <c r="L350" i="1" s="1"/>
  <c r="I352" i="1"/>
  <c r="J352" i="1" s="1"/>
  <c r="K352" i="1" s="1"/>
  <c r="L352" i="1" s="1"/>
  <c r="I359" i="1"/>
  <c r="J359" i="1" s="1"/>
  <c r="K359" i="1" s="1"/>
  <c r="L359" i="1" s="1"/>
  <c r="I357" i="1"/>
  <c r="J357" i="1" s="1"/>
  <c r="K357" i="1" s="1"/>
  <c r="L357" i="1" s="1"/>
  <c r="I363" i="1"/>
  <c r="J363" i="1" s="1"/>
  <c r="K363" i="1" s="1"/>
  <c r="L363" i="1" s="1"/>
  <c r="I364" i="1"/>
  <c r="J364" i="1" s="1"/>
  <c r="K364" i="1" s="1"/>
  <c r="L364" i="1" s="1"/>
  <c r="I362" i="1"/>
  <c r="J362" i="1" s="1"/>
  <c r="K362" i="1" s="1"/>
  <c r="L362" i="1" s="1"/>
  <c r="I360" i="1"/>
  <c r="J360" i="1" s="1"/>
  <c r="K360" i="1" s="1"/>
  <c r="L360" i="1" s="1"/>
  <c r="I361" i="1"/>
  <c r="J361" i="1" s="1"/>
  <c r="K361" i="1" s="1"/>
  <c r="L361" i="1" s="1"/>
  <c r="I366" i="1"/>
  <c r="J366" i="1" s="1"/>
  <c r="K366" i="1" s="1"/>
  <c r="L366" i="1" s="1"/>
  <c r="I358" i="1"/>
  <c r="J358" i="1" s="1"/>
  <c r="K358" i="1" s="1"/>
  <c r="L358" i="1" s="1"/>
  <c r="I365" i="1"/>
  <c r="J365" i="1" s="1"/>
  <c r="K365" i="1" s="1"/>
  <c r="L365" i="1" s="1"/>
  <c r="I367" i="1"/>
  <c r="J367" i="1" s="1"/>
  <c r="K367" i="1" s="1"/>
  <c r="L367" i="1" s="1"/>
  <c r="I369" i="1"/>
  <c r="J369" i="1" s="1"/>
  <c r="K369" i="1" s="1"/>
  <c r="L369" i="1" s="1"/>
  <c r="I368" i="1"/>
  <c r="J368" i="1" s="1"/>
  <c r="K368" i="1" s="1"/>
  <c r="L368" i="1" s="1"/>
  <c r="I371" i="1"/>
  <c r="J371" i="1" s="1"/>
  <c r="K371" i="1" s="1"/>
  <c r="L371" i="1" s="1"/>
  <c r="I374" i="1"/>
  <c r="J374" i="1" s="1"/>
  <c r="K374" i="1" s="1"/>
  <c r="L374" i="1" s="1"/>
  <c r="I377" i="1"/>
  <c r="J377" i="1" s="1"/>
  <c r="K377" i="1" s="1"/>
  <c r="L377" i="1" s="1"/>
  <c r="I376" i="1"/>
  <c r="J376" i="1" s="1"/>
  <c r="K376" i="1" s="1"/>
  <c r="L376" i="1" s="1"/>
  <c r="I372" i="1"/>
  <c r="J372" i="1" s="1"/>
  <c r="K372" i="1" s="1"/>
  <c r="L372" i="1" s="1"/>
  <c r="I370" i="1"/>
  <c r="J370" i="1" s="1"/>
  <c r="K370" i="1" s="1"/>
  <c r="L370" i="1" s="1"/>
  <c r="I373" i="1"/>
  <c r="J373" i="1" s="1"/>
  <c r="K373" i="1" s="1"/>
  <c r="L373" i="1" s="1"/>
  <c r="I378" i="1"/>
  <c r="J378" i="1" s="1"/>
  <c r="K378" i="1" s="1"/>
  <c r="L378" i="1" s="1"/>
  <c r="I375" i="1"/>
  <c r="J375" i="1" s="1"/>
  <c r="K375" i="1" s="1"/>
  <c r="L375" i="1" s="1"/>
  <c r="I380" i="1"/>
  <c r="J380" i="1" s="1"/>
  <c r="K380" i="1" s="1"/>
  <c r="L380" i="1" s="1"/>
  <c r="I385" i="1"/>
  <c r="J385" i="1" s="1"/>
  <c r="K385" i="1" s="1"/>
  <c r="L385" i="1" s="1"/>
  <c r="I381" i="1"/>
  <c r="J381" i="1" s="1"/>
  <c r="K381" i="1" s="1"/>
  <c r="L381" i="1" s="1"/>
  <c r="I379" i="1"/>
  <c r="J379" i="1" s="1"/>
  <c r="K379" i="1" s="1"/>
  <c r="L379" i="1" s="1"/>
  <c r="I384" i="1"/>
  <c r="J384" i="1" s="1"/>
  <c r="K384" i="1" s="1"/>
  <c r="L384" i="1" s="1"/>
  <c r="I382" i="1"/>
  <c r="J382" i="1" s="1"/>
  <c r="K382" i="1" s="1"/>
  <c r="L382" i="1" s="1"/>
  <c r="I391" i="1"/>
  <c r="J391" i="1" s="1"/>
  <c r="K391" i="1" s="1"/>
  <c r="L391" i="1" s="1"/>
  <c r="I389" i="1"/>
  <c r="J389" i="1" s="1"/>
  <c r="K389" i="1" s="1"/>
  <c r="L389" i="1" s="1"/>
  <c r="I386" i="1"/>
  <c r="J386" i="1" s="1"/>
  <c r="K386" i="1" s="1"/>
  <c r="L386" i="1" s="1"/>
  <c r="I387" i="1"/>
  <c r="J387" i="1" s="1"/>
  <c r="K387" i="1" s="1"/>
  <c r="L387" i="1" s="1"/>
  <c r="I383" i="1"/>
  <c r="J383" i="1" s="1"/>
  <c r="K383" i="1" s="1"/>
  <c r="L383" i="1" s="1"/>
  <c r="I390" i="1"/>
  <c r="J390" i="1" s="1"/>
  <c r="K390" i="1" s="1"/>
  <c r="L390" i="1" s="1"/>
  <c r="I388" i="1"/>
  <c r="J388" i="1" s="1"/>
  <c r="K388" i="1" s="1"/>
  <c r="L388" i="1" s="1"/>
  <c r="I392" i="1"/>
  <c r="J392" i="1" s="1"/>
  <c r="K392" i="1" s="1"/>
  <c r="L392" i="1" s="1"/>
  <c r="I393" i="1"/>
  <c r="J393" i="1" s="1"/>
  <c r="K393" i="1" s="1"/>
  <c r="L393" i="1" s="1"/>
  <c r="I395" i="1"/>
  <c r="J395" i="1" s="1"/>
  <c r="K395" i="1" s="1"/>
  <c r="L395" i="1" s="1"/>
  <c r="I397" i="1"/>
  <c r="J397" i="1" s="1"/>
  <c r="K397" i="1" s="1"/>
  <c r="L397" i="1" s="1"/>
  <c r="I396" i="1"/>
  <c r="J396" i="1" s="1"/>
  <c r="K396" i="1" s="1"/>
  <c r="L396" i="1" s="1"/>
  <c r="I394" i="1"/>
  <c r="J394" i="1" s="1"/>
  <c r="K394" i="1" s="1"/>
  <c r="L394" i="1" s="1"/>
  <c r="I401" i="1"/>
  <c r="J401" i="1" s="1"/>
  <c r="K401" i="1" s="1"/>
  <c r="L401" i="1" s="1"/>
  <c r="I400" i="1"/>
  <c r="J400" i="1" s="1"/>
  <c r="K400" i="1" s="1"/>
  <c r="L400" i="1" s="1"/>
  <c r="I399" i="1"/>
  <c r="J399" i="1" s="1"/>
  <c r="K399" i="1" s="1"/>
  <c r="L399" i="1" s="1"/>
  <c r="I398" i="1"/>
  <c r="J398" i="1" s="1"/>
  <c r="K398" i="1" s="1"/>
  <c r="L398" i="1" s="1"/>
  <c r="I402" i="1"/>
  <c r="J402" i="1" s="1"/>
  <c r="K402" i="1" s="1"/>
  <c r="L402" i="1" s="1"/>
  <c r="I403" i="1"/>
  <c r="J403" i="1" s="1"/>
  <c r="K403" i="1" s="1"/>
  <c r="L403" i="1" s="1"/>
  <c r="I406" i="1"/>
  <c r="J406" i="1" s="1"/>
  <c r="K406" i="1" s="1"/>
  <c r="L406" i="1" s="1"/>
  <c r="I405" i="1"/>
  <c r="J405" i="1" s="1"/>
  <c r="K405" i="1" s="1"/>
  <c r="L405" i="1" s="1"/>
  <c r="I407" i="1"/>
  <c r="J407" i="1" s="1"/>
  <c r="K407" i="1" s="1"/>
  <c r="L407" i="1" s="1"/>
  <c r="I404" i="1"/>
  <c r="J404" i="1" s="1"/>
  <c r="K404" i="1" s="1"/>
  <c r="L404" i="1" s="1"/>
  <c r="I410" i="1"/>
  <c r="J410" i="1" s="1"/>
  <c r="K410" i="1" s="1"/>
  <c r="L410" i="1" s="1"/>
  <c r="I409" i="1"/>
  <c r="J409" i="1" s="1"/>
  <c r="K409" i="1" s="1"/>
  <c r="L409" i="1" s="1"/>
  <c r="I408" i="1"/>
  <c r="J408" i="1" s="1"/>
  <c r="K408" i="1" s="1"/>
  <c r="L408" i="1" s="1"/>
  <c r="I411" i="1"/>
  <c r="J411" i="1" s="1"/>
  <c r="K411" i="1" s="1"/>
  <c r="L411" i="1" s="1"/>
  <c r="I414" i="1"/>
  <c r="J414" i="1" s="1"/>
  <c r="K414" i="1" s="1"/>
  <c r="L414" i="1" s="1"/>
  <c r="I412" i="1"/>
  <c r="J412" i="1" s="1"/>
  <c r="K412" i="1" s="1"/>
  <c r="L412" i="1" s="1"/>
  <c r="I413" i="1"/>
  <c r="J413" i="1" s="1"/>
  <c r="K413" i="1" s="1"/>
  <c r="L413" i="1" s="1"/>
  <c r="I415" i="1"/>
  <c r="J415" i="1" s="1"/>
  <c r="K415" i="1" s="1"/>
  <c r="L415" i="1" s="1"/>
  <c r="I416" i="1"/>
  <c r="J416" i="1" s="1"/>
  <c r="K416" i="1" s="1"/>
  <c r="L416" i="1" s="1"/>
  <c r="I417" i="1"/>
  <c r="J417" i="1" s="1"/>
  <c r="K417" i="1" s="1"/>
  <c r="L417" i="1" s="1"/>
  <c r="I419" i="1"/>
  <c r="J419" i="1" s="1"/>
  <c r="K419" i="1" s="1"/>
  <c r="L419" i="1" s="1"/>
  <c r="I418" i="1"/>
  <c r="J418" i="1" s="1"/>
  <c r="K418" i="1" s="1"/>
  <c r="L418" i="1" s="1"/>
  <c r="I421" i="1"/>
  <c r="J421" i="1" s="1"/>
  <c r="K421" i="1" s="1"/>
  <c r="L421" i="1" s="1"/>
  <c r="I420" i="1"/>
  <c r="J420" i="1" s="1"/>
  <c r="K420" i="1" s="1"/>
  <c r="L420" i="1" s="1"/>
  <c r="M220" i="1" l="1"/>
  <c r="M337" i="1"/>
  <c r="N337" i="1" s="1"/>
  <c r="O337" i="1" s="1"/>
  <c r="M396" i="1"/>
  <c r="M219" i="1"/>
  <c r="N219" i="1" s="1"/>
  <c r="O219" i="1" s="1"/>
  <c r="M156" i="1"/>
  <c r="M149" i="1"/>
  <c r="N149" i="1" s="1"/>
  <c r="O149" i="1" s="1"/>
  <c r="M398" i="1"/>
  <c r="N398" i="1" s="1"/>
  <c r="O398" i="1" s="1"/>
  <c r="M373" i="1"/>
  <c r="M387" i="1"/>
  <c r="N387" i="1" s="1"/>
  <c r="O387" i="1" s="1"/>
  <c r="M281" i="1"/>
  <c r="M179" i="1"/>
  <c r="M402" i="1"/>
  <c r="M380" i="1"/>
  <c r="N380" i="1" s="1"/>
  <c r="O380" i="1" s="1"/>
  <c r="M370" i="1"/>
  <c r="N370" i="1" s="1"/>
  <c r="O370" i="1" s="1"/>
  <c r="M414" i="1"/>
  <c r="N414" i="1" s="1"/>
  <c r="O414" i="1" s="1"/>
  <c r="M415" i="1"/>
  <c r="N415" i="1" s="1"/>
  <c r="O415" i="1" s="1"/>
  <c r="M413" i="1"/>
  <c r="N413" i="1" s="1"/>
  <c r="O413" i="1" s="1"/>
  <c r="N396" i="1"/>
  <c r="O396" i="1" s="1"/>
  <c r="M420" i="1"/>
  <c r="N420" i="1" s="1"/>
  <c r="O420" i="1" s="1"/>
  <c r="M416" i="1"/>
  <c r="N416" i="1" s="1"/>
  <c r="O416" i="1" s="1"/>
  <c r="M419" i="1"/>
  <c r="N419" i="1" s="1"/>
  <c r="O419" i="1" s="1"/>
  <c r="M421" i="1"/>
  <c r="N421" i="1" s="1"/>
  <c r="O421" i="1" s="1"/>
  <c r="M418" i="1"/>
  <c r="N418" i="1" s="1"/>
  <c r="O418" i="1" s="1"/>
  <c r="M417" i="1"/>
  <c r="N417" i="1" s="1"/>
  <c r="O417" i="1" s="1"/>
  <c r="N402" i="1"/>
  <c r="O402" i="1" s="1"/>
  <c r="M403" i="1"/>
  <c r="N403" i="1" s="1"/>
  <c r="O403" i="1" s="1"/>
  <c r="M408" i="1"/>
  <c r="N408" i="1" s="1"/>
  <c r="O408" i="1" s="1"/>
  <c r="M406" i="1"/>
  <c r="N406" i="1" s="1"/>
  <c r="O406" i="1" s="1"/>
  <c r="M404" i="1"/>
  <c r="N404" i="1" s="1"/>
  <c r="O404" i="1" s="1"/>
  <c r="M410" i="1"/>
  <c r="N410" i="1" s="1"/>
  <c r="O410" i="1" s="1"/>
  <c r="M405" i="1"/>
  <c r="N405" i="1" s="1"/>
  <c r="O405" i="1" s="1"/>
  <c r="M407" i="1"/>
  <c r="N407" i="1" s="1"/>
  <c r="O407" i="1" s="1"/>
  <c r="M409" i="1"/>
  <c r="N409" i="1" s="1"/>
  <c r="O409" i="1" s="1"/>
  <c r="M400" i="1"/>
  <c r="N400" i="1" s="1"/>
  <c r="O400" i="1" s="1"/>
  <c r="M390" i="1"/>
  <c r="N390" i="1" s="1"/>
  <c r="O390" i="1" s="1"/>
  <c r="M371" i="1"/>
  <c r="N371" i="1" s="1"/>
  <c r="O371" i="1" s="1"/>
  <c r="M376" i="1"/>
  <c r="N376" i="1" s="1"/>
  <c r="O376" i="1" s="1"/>
  <c r="M372" i="1"/>
  <c r="N372" i="1" s="1"/>
  <c r="O372" i="1" s="1"/>
  <c r="M378" i="1"/>
  <c r="N378" i="1" s="1"/>
  <c r="O378" i="1" s="1"/>
  <c r="M369" i="1"/>
  <c r="M374" i="1"/>
  <c r="N374" i="1" s="1"/>
  <c r="O374" i="1" s="1"/>
  <c r="N369" i="1"/>
  <c r="O369" i="1" s="1"/>
  <c r="M375" i="1"/>
  <c r="N375" i="1" s="1"/>
  <c r="O375" i="1" s="1"/>
  <c r="M377" i="1"/>
  <c r="N377" i="1" s="1"/>
  <c r="O377" i="1" s="1"/>
  <c r="M368" i="1"/>
  <c r="N368" i="1" s="1"/>
  <c r="O368" i="1" s="1"/>
  <c r="M393" i="1"/>
  <c r="N393" i="1" s="1"/>
  <c r="O393" i="1" s="1"/>
  <c r="N373" i="1"/>
  <c r="O373" i="1" s="1"/>
  <c r="M343" i="1"/>
  <c r="N343" i="1" s="1"/>
  <c r="O343" i="1" s="1"/>
  <c r="M345" i="1"/>
  <c r="N345" i="1" s="1"/>
  <c r="O345" i="1" s="1"/>
  <c r="M336" i="1"/>
  <c r="N336" i="1" s="1"/>
  <c r="O336" i="1" s="1"/>
  <c r="M340" i="1"/>
  <c r="N340" i="1" s="1"/>
  <c r="O340" i="1" s="1"/>
  <c r="M344" i="1"/>
  <c r="N344" i="1" s="1"/>
  <c r="O344" i="1" s="1"/>
  <c r="M338" i="1"/>
  <c r="N338" i="1" s="1"/>
  <c r="O338" i="1" s="1"/>
  <c r="M339" i="1"/>
  <c r="N339" i="1" s="1"/>
  <c r="O339" i="1" s="1"/>
  <c r="M341" i="1"/>
  <c r="N341" i="1" s="1"/>
  <c r="O341" i="1" s="1"/>
  <c r="M346" i="1"/>
  <c r="N346" i="1" s="1"/>
  <c r="O346" i="1" s="1"/>
  <c r="M388" i="1"/>
  <c r="N388" i="1" s="1"/>
  <c r="O388" i="1" s="1"/>
  <c r="M412" i="1"/>
  <c r="N412" i="1" s="1"/>
  <c r="O412" i="1" s="1"/>
  <c r="M411" i="1"/>
  <c r="N411" i="1" s="1"/>
  <c r="O411" i="1" s="1"/>
  <c r="M366" i="1"/>
  <c r="N366" i="1" s="1"/>
  <c r="O366" i="1" s="1"/>
  <c r="M360" i="1"/>
  <c r="N360" i="1" s="1"/>
  <c r="O360" i="1" s="1"/>
  <c r="M363" i="1"/>
  <c r="N363" i="1" s="1"/>
  <c r="O363" i="1" s="1"/>
  <c r="M358" i="1"/>
  <c r="N358" i="1" s="1"/>
  <c r="O358" i="1" s="1"/>
  <c r="M367" i="1"/>
  <c r="N367" i="1" s="1"/>
  <c r="O367" i="1" s="1"/>
  <c r="M364" i="1"/>
  <c r="N364" i="1" s="1"/>
  <c r="O364" i="1" s="1"/>
  <c r="M361" i="1"/>
  <c r="N361" i="1" s="1"/>
  <c r="O361" i="1" s="1"/>
  <c r="M359" i="1"/>
  <c r="N359" i="1" s="1"/>
  <c r="O359" i="1" s="1"/>
  <c r="M357" i="1"/>
  <c r="N357" i="1" s="1"/>
  <c r="O357" i="1" s="1"/>
  <c r="M362" i="1"/>
  <c r="N362" i="1" s="1"/>
  <c r="O362" i="1" s="1"/>
  <c r="M365" i="1"/>
  <c r="N365" i="1" s="1"/>
  <c r="O365" i="1" s="1"/>
  <c r="M355" i="1"/>
  <c r="N355" i="1" s="1"/>
  <c r="O355" i="1" s="1"/>
  <c r="M352" i="1"/>
  <c r="N352" i="1" s="1"/>
  <c r="O352" i="1" s="1"/>
  <c r="M348" i="1"/>
  <c r="N348" i="1" s="1"/>
  <c r="O348" i="1" s="1"/>
  <c r="M349" i="1"/>
  <c r="N349" i="1" s="1"/>
  <c r="O349" i="1" s="1"/>
  <c r="M354" i="1"/>
  <c r="N354" i="1" s="1"/>
  <c r="O354" i="1" s="1"/>
  <c r="M347" i="1"/>
  <c r="N347" i="1" s="1"/>
  <c r="O347" i="1" s="1"/>
  <c r="M351" i="1"/>
  <c r="N351" i="1" s="1"/>
  <c r="O351" i="1" s="1"/>
  <c r="M353" i="1"/>
  <c r="N353" i="1" s="1"/>
  <c r="O353" i="1" s="1"/>
  <c r="M356" i="1"/>
  <c r="N356" i="1" s="1"/>
  <c r="O356" i="1" s="1"/>
  <c r="M350" i="1"/>
  <c r="N350" i="1" s="1"/>
  <c r="O350" i="1" s="1"/>
  <c r="M328" i="1"/>
  <c r="N328" i="1" s="1"/>
  <c r="O328" i="1" s="1"/>
  <c r="M331" i="1"/>
  <c r="N331" i="1" s="1"/>
  <c r="O331" i="1" s="1"/>
  <c r="M333" i="1"/>
  <c r="N333" i="1" s="1"/>
  <c r="O333" i="1" s="1"/>
  <c r="M335" i="1"/>
  <c r="N335" i="1" s="1"/>
  <c r="O335" i="1" s="1"/>
  <c r="M327" i="1"/>
  <c r="N327" i="1" s="1"/>
  <c r="O327" i="1" s="1"/>
  <c r="M397" i="1"/>
  <c r="N397" i="1" s="1"/>
  <c r="O397" i="1" s="1"/>
  <c r="M392" i="1"/>
  <c r="N392" i="1" s="1"/>
  <c r="O392" i="1" s="1"/>
  <c r="M389" i="1"/>
  <c r="N389" i="1" s="1"/>
  <c r="O389" i="1" s="1"/>
  <c r="M383" i="1"/>
  <c r="N383" i="1" s="1"/>
  <c r="O383" i="1" s="1"/>
  <c r="M385" i="1"/>
  <c r="N385" i="1" s="1"/>
  <c r="O385" i="1" s="1"/>
  <c r="M384" i="1"/>
  <c r="N384" i="1" s="1"/>
  <c r="O384" i="1" s="1"/>
  <c r="M382" i="1"/>
  <c r="N382" i="1" s="1"/>
  <c r="O382" i="1" s="1"/>
  <c r="M386" i="1"/>
  <c r="N386" i="1" s="1"/>
  <c r="O386" i="1" s="1"/>
  <c r="M381" i="1"/>
  <c r="N381" i="1" s="1"/>
  <c r="O381" i="1" s="1"/>
  <c r="M379" i="1"/>
  <c r="N379" i="1" s="1"/>
  <c r="O379" i="1" s="1"/>
  <c r="M391" i="1"/>
  <c r="N391" i="1" s="1"/>
  <c r="O391" i="1" s="1"/>
  <c r="M399" i="1"/>
  <c r="N399" i="1" s="1"/>
  <c r="O399" i="1" s="1"/>
  <c r="M395" i="1"/>
  <c r="N395" i="1" s="1"/>
  <c r="O395" i="1" s="1"/>
  <c r="M394" i="1"/>
  <c r="N394" i="1" s="1"/>
  <c r="O394" i="1" s="1"/>
  <c r="M401" i="1"/>
  <c r="N401" i="1" s="1"/>
  <c r="O401" i="1" s="1"/>
  <c r="M342" i="1"/>
  <c r="N342" i="1" s="1"/>
  <c r="O342" i="1" s="1"/>
  <c r="M310" i="1"/>
  <c r="N310" i="1" s="1"/>
  <c r="O310" i="1" s="1"/>
  <c r="M300" i="1"/>
  <c r="N300" i="1" s="1"/>
  <c r="O300" i="1" s="1"/>
  <c r="M303" i="1"/>
  <c r="N303" i="1" s="1"/>
  <c r="O303" i="1" s="1"/>
  <c r="M311" i="1"/>
  <c r="N311" i="1" s="1"/>
  <c r="O311" i="1" s="1"/>
  <c r="M304" i="1"/>
  <c r="N304" i="1" s="1"/>
  <c r="O304" i="1" s="1"/>
  <c r="M302" i="1"/>
  <c r="N302" i="1" s="1"/>
  <c r="O302" i="1" s="1"/>
  <c r="M309" i="1"/>
  <c r="N309" i="1" s="1"/>
  <c r="O309" i="1" s="1"/>
  <c r="M306" i="1"/>
  <c r="N306" i="1" s="1"/>
  <c r="O306" i="1" s="1"/>
  <c r="M307" i="1"/>
  <c r="N307" i="1" s="1"/>
  <c r="O307" i="1" s="1"/>
  <c r="M301" i="1"/>
  <c r="N301" i="1" s="1"/>
  <c r="O301" i="1" s="1"/>
  <c r="M308" i="1"/>
  <c r="N308" i="1" s="1"/>
  <c r="O308" i="1" s="1"/>
  <c r="M305" i="1"/>
  <c r="N305" i="1" s="1"/>
  <c r="O305" i="1" s="1"/>
  <c r="M332" i="1"/>
  <c r="M330" i="1"/>
  <c r="N330" i="1" s="1"/>
  <c r="O330" i="1" s="1"/>
  <c r="M329" i="1"/>
  <c r="N329" i="1" s="1"/>
  <c r="O329" i="1" s="1"/>
  <c r="M334" i="1"/>
  <c r="N334" i="1" s="1"/>
  <c r="O334" i="1" s="1"/>
  <c r="N332" i="1"/>
  <c r="O332" i="1" s="1"/>
  <c r="M326" i="1"/>
  <c r="N326" i="1" s="1"/>
  <c r="O326" i="1" s="1"/>
  <c r="M319" i="1"/>
  <c r="M322" i="1"/>
  <c r="N322" i="1" s="1"/>
  <c r="O322" i="1" s="1"/>
  <c r="N319" i="1"/>
  <c r="O319" i="1" s="1"/>
  <c r="M323" i="1"/>
  <c r="N323" i="1" s="1"/>
  <c r="O323" i="1" s="1"/>
  <c r="M315" i="1"/>
  <c r="N315" i="1" s="1"/>
  <c r="O315" i="1" s="1"/>
  <c r="M324" i="1"/>
  <c r="N324" i="1" s="1"/>
  <c r="O324" i="1" s="1"/>
  <c r="M314" i="1"/>
  <c r="N314" i="1" s="1"/>
  <c r="O314" i="1" s="1"/>
  <c r="M316" i="1"/>
  <c r="N316" i="1" s="1"/>
  <c r="O316" i="1" s="1"/>
  <c r="M318" i="1"/>
  <c r="N318" i="1" s="1"/>
  <c r="O318" i="1" s="1"/>
  <c r="M312" i="1"/>
  <c r="N312" i="1" s="1"/>
  <c r="O312" i="1" s="1"/>
  <c r="M321" i="1"/>
  <c r="N321" i="1" s="1"/>
  <c r="O321" i="1" s="1"/>
  <c r="M320" i="1"/>
  <c r="N320" i="1" s="1"/>
  <c r="O320" i="1" s="1"/>
  <c r="M313" i="1"/>
  <c r="N313" i="1" s="1"/>
  <c r="O313" i="1" s="1"/>
  <c r="M317" i="1"/>
  <c r="N317" i="1" s="1"/>
  <c r="O317" i="1" s="1"/>
  <c r="M325" i="1"/>
  <c r="N325" i="1" s="1"/>
  <c r="O325" i="1" s="1"/>
  <c r="M296" i="1"/>
  <c r="N296" i="1" s="1"/>
  <c r="O296" i="1" s="1"/>
  <c r="M299" i="1"/>
  <c r="N299" i="1" s="1"/>
  <c r="O299" i="1" s="1"/>
  <c r="M294" i="1"/>
  <c r="N294" i="1" s="1"/>
  <c r="O294" i="1" s="1"/>
  <c r="M298" i="1"/>
  <c r="N298" i="1" s="1"/>
  <c r="O298" i="1" s="1"/>
  <c r="M293" i="1"/>
  <c r="N293" i="1" s="1"/>
  <c r="O293" i="1" s="1"/>
  <c r="M292" i="1"/>
  <c r="N292" i="1" s="1"/>
  <c r="O292" i="1" s="1"/>
  <c r="M295" i="1"/>
  <c r="N295" i="1" s="1"/>
  <c r="O295" i="1" s="1"/>
  <c r="M291" i="1"/>
  <c r="N291" i="1" s="1"/>
  <c r="O291" i="1" s="1"/>
  <c r="M286" i="1"/>
  <c r="N286" i="1" s="1"/>
  <c r="O286" i="1" s="1"/>
  <c r="M289" i="1"/>
  <c r="N289" i="1" s="1"/>
  <c r="O289" i="1" s="1"/>
  <c r="M287" i="1"/>
  <c r="N287" i="1" s="1"/>
  <c r="O287" i="1" s="1"/>
  <c r="M288" i="1"/>
  <c r="N288" i="1" s="1"/>
  <c r="O288" i="1" s="1"/>
  <c r="M285" i="1"/>
  <c r="N285" i="1" s="1"/>
  <c r="O285" i="1" s="1"/>
  <c r="M290" i="1"/>
  <c r="N290" i="1" s="1"/>
  <c r="O290" i="1" s="1"/>
  <c r="M297" i="1"/>
  <c r="N297" i="1" s="1"/>
  <c r="O297" i="1" s="1"/>
  <c r="M260" i="1"/>
  <c r="N260" i="1" s="1"/>
  <c r="O260" i="1" s="1"/>
  <c r="M212" i="1"/>
  <c r="N212" i="1" s="1"/>
  <c r="O212" i="1" s="1"/>
  <c r="M232" i="1"/>
  <c r="N232" i="1" s="1"/>
  <c r="O232" i="1" s="1"/>
  <c r="N281" i="1"/>
  <c r="O281" i="1" s="1"/>
  <c r="M284" i="1"/>
  <c r="N284" i="1" s="1"/>
  <c r="O284" i="1" s="1"/>
  <c r="M279" i="1"/>
  <c r="N279" i="1" s="1"/>
  <c r="O279" i="1" s="1"/>
  <c r="M283" i="1"/>
  <c r="N283" i="1" s="1"/>
  <c r="O283" i="1" s="1"/>
  <c r="M276" i="1"/>
  <c r="N276" i="1" s="1"/>
  <c r="O276" i="1" s="1"/>
  <c r="M280" i="1"/>
  <c r="N280" i="1" s="1"/>
  <c r="O280" i="1" s="1"/>
  <c r="M278" i="1"/>
  <c r="N278" i="1" s="1"/>
  <c r="O278" i="1" s="1"/>
  <c r="M271" i="1"/>
  <c r="N271" i="1" s="1"/>
  <c r="O271" i="1" s="1"/>
  <c r="M277" i="1"/>
  <c r="N277" i="1" s="1"/>
  <c r="O277" i="1" s="1"/>
  <c r="M282" i="1"/>
  <c r="N282" i="1" s="1"/>
  <c r="O282" i="1" s="1"/>
  <c r="M254" i="1"/>
  <c r="N254" i="1" s="1"/>
  <c r="O254" i="1" s="1"/>
  <c r="M240" i="1"/>
  <c r="N240" i="1" s="1"/>
  <c r="O240" i="1" s="1"/>
  <c r="M241" i="1"/>
  <c r="N241" i="1" s="1"/>
  <c r="O241" i="1" s="1"/>
  <c r="M242" i="1"/>
  <c r="N242" i="1" s="1"/>
  <c r="O242" i="1" s="1"/>
  <c r="M243" i="1"/>
  <c r="N243" i="1" s="1"/>
  <c r="O243" i="1" s="1"/>
  <c r="M239" i="1"/>
  <c r="N239" i="1" s="1"/>
  <c r="O239" i="1" s="1"/>
  <c r="M244" i="1"/>
  <c r="N244" i="1" s="1"/>
  <c r="O244" i="1" s="1"/>
  <c r="M238" i="1"/>
  <c r="N238" i="1" s="1"/>
  <c r="O238" i="1" s="1"/>
  <c r="M268" i="1"/>
  <c r="N268" i="1" s="1"/>
  <c r="O268" i="1" s="1"/>
  <c r="M267" i="1"/>
  <c r="N267" i="1" s="1"/>
  <c r="O267" i="1" s="1"/>
  <c r="M269" i="1"/>
  <c r="N269" i="1" s="1"/>
  <c r="O269" i="1" s="1"/>
  <c r="M272" i="1"/>
  <c r="N272" i="1" s="1"/>
  <c r="O272" i="1" s="1"/>
  <c r="M273" i="1"/>
  <c r="N273" i="1" s="1"/>
  <c r="O273" i="1" s="1"/>
  <c r="M274" i="1"/>
  <c r="N274" i="1" s="1"/>
  <c r="O274" i="1" s="1"/>
  <c r="M270" i="1"/>
  <c r="N270" i="1" s="1"/>
  <c r="O270" i="1" s="1"/>
  <c r="M275" i="1"/>
  <c r="N275" i="1" s="1"/>
  <c r="O275" i="1" s="1"/>
  <c r="M266" i="1"/>
  <c r="N266" i="1" s="1"/>
  <c r="O266" i="1" s="1"/>
  <c r="M261" i="1"/>
  <c r="N261" i="1" s="1"/>
  <c r="O261" i="1" s="1"/>
  <c r="M236" i="1"/>
  <c r="N236" i="1" s="1"/>
  <c r="O236" i="1" s="1"/>
  <c r="M136" i="1"/>
  <c r="N136" i="1" s="1"/>
  <c r="O136" i="1" s="1"/>
  <c r="M142" i="1"/>
  <c r="N142" i="1" s="1"/>
  <c r="O142" i="1" s="1"/>
  <c r="M245" i="1"/>
  <c r="N245" i="1" s="1"/>
  <c r="O245" i="1" s="1"/>
  <c r="M256" i="1"/>
  <c r="N256" i="1" s="1"/>
  <c r="O256" i="1" s="1"/>
  <c r="M252" i="1"/>
  <c r="N252" i="1" s="1"/>
  <c r="O252" i="1" s="1"/>
  <c r="M249" i="1"/>
  <c r="N249" i="1" s="1"/>
  <c r="O249" i="1" s="1"/>
  <c r="M250" i="1"/>
  <c r="N250" i="1" s="1"/>
  <c r="O250" i="1" s="1"/>
  <c r="M248" i="1"/>
  <c r="N248" i="1" s="1"/>
  <c r="O248" i="1" s="1"/>
  <c r="M246" i="1"/>
  <c r="N246" i="1" s="1"/>
  <c r="O246" i="1" s="1"/>
  <c r="M251" i="1"/>
  <c r="N251" i="1" s="1"/>
  <c r="O251" i="1" s="1"/>
  <c r="M255" i="1"/>
  <c r="N255" i="1" s="1"/>
  <c r="O255" i="1" s="1"/>
  <c r="M253" i="1"/>
  <c r="N253" i="1" s="1"/>
  <c r="O253" i="1" s="1"/>
  <c r="M228" i="1"/>
  <c r="N228" i="1" s="1"/>
  <c r="O228" i="1" s="1"/>
  <c r="M233" i="1"/>
  <c r="N233" i="1" s="1"/>
  <c r="O233" i="1" s="1"/>
  <c r="M257" i="1"/>
  <c r="N257" i="1" s="1"/>
  <c r="O257" i="1" s="1"/>
  <c r="M259" i="1"/>
  <c r="N259" i="1" s="1"/>
  <c r="O259" i="1" s="1"/>
  <c r="M262" i="1"/>
  <c r="N262" i="1" s="1"/>
  <c r="O262" i="1" s="1"/>
  <c r="M265" i="1"/>
  <c r="N265" i="1" s="1"/>
  <c r="O265" i="1" s="1"/>
  <c r="M264" i="1"/>
  <c r="N264" i="1" s="1"/>
  <c r="O264" i="1" s="1"/>
  <c r="M263" i="1"/>
  <c r="N263" i="1" s="1"/>
  <c r="O263" i="1" s="1"/>
  <c r="M258" i="1"/>
  <c r="N258" i="1" s="1"/>
  <c r="O258" i="1" s="1"/>
  <c r="M247" i="1"/>
  <c r="N247" i="1" s="1"/>
  <c r="O247" i="1" s="1"/>
  <c r="M234" i="1"/>
  <c r="N234" i="1" s="1"/>
  <c r="O234" i="1" s="1"/>
  <c r="M237" i="1"/>
  <c r="N237" i="1" s="1"/>
  <c r="O237" i="1" s="1"/>
  <c r="N179" i="1"/>
  <c r="O179" i="1" s="1"/>
  <c r="M231" i="1"/>
  <c r="N231" i="1" s="1"/>
  <c r="O231" i="1" s="1"/>
  <c r="N220" i="1"/>
  <c r="O220" i="1" s="1"/>
  <c r="M197" i="1"/>
  <c r="N197" i="1" s="1"/>
  <c r="O197" i="1" s="1"/>
  <c r="M205" i="1"/>
  <c r="N205" i="1" s="1"/>
  <c r="O205" i="1" s="1"/>
  <c r="M203" i="1"/>
  <c r="N203" i="1" s="1"/>
  <c r="O203" i="1" s="1"/>
  <c r="M211" i="1"/>
  <c r="N211" i="1" s="1"/>
  <c r="O211" i="1" s="1"/>
  <c r="M208" i="1"/>
  <c r="N208" i="1" s="1"/>
  <c r="O208" i="1" s="1"/>
  <c r="M206" i="1"/>
  <c r="N206" i="1" s="1"/>
  <c r="O206" i="1" s="1"/>
  <c r="M201" i="1"/>
  <c r="N201" i="1" s="1"/>
  <c r="O201" i="1" s="1"/>
  <c r="M200" i="1"/>
  <c r="N200" i="1" s="1"/>
  <c r="O200" i="1" s="1"/>
  <c r="M209" i="1"/>
  <c r="N209" i="1" s="1"/>
  <c r="O209" i="1" s="1"/>
  <c r="M204" i="1"/>
  <c r="N204" i="1" s="1"/>
  <c r="O204" i="1" s="1"/>
  <c r="M202" i="1"/>
  <c r="N202" i="1" s="1"/>
  <c r="O202" i="1" s="1"/>
  <c r="M210" i="1"/>
  <c r="N210" i="1" s="1"/>
  <c r="O210" i="1" s="1"/>
  <c r="M207" i="1"/>
  <c r="N207" i="1" s="1"/>
  <c r="O207" i="1" s="1"/>
  <c r="M229" i="1"/>
  <c r="N229" i="1" s="1"/>
  <c r="O229" i="1" s="1"/>
  <c r="M235" i="1"/>
  <c r="N235" i="1" s="1"/>
  <c r="O235" i="1" s="1"/>
  <c r="M230" i="1"/>
  <c r="N230" i="1" s="1"/>
  <c r="O230" i="1" s="1"/>
  <c r="M227" i="1"/>
  <c r="N227" i="1" s="1"/>
  <c r="O227" i="1" s="1"/>
  <c r="M213" i="1"/>
  <c r="N213" i="1" s="1"/>
  <c r="O213" i="1" s="1"/>
  <c r="M224" i="1"/>
  <c r="N224" i="1" s="1"/>
  <c r="O224" i="1" s="1"/>
  <c r="M223" i="1"/>
  <c r="N223" i="1" s="1"/>
  <c r="O223" i="1" s="1"/>
  <c r="M221" i="1"/>
  <c r="N221" i="1" s="1"/>
  <c r="O221" i="1" s="1"/>
  <c r="M214" i="1"/>
  <c r="N214" i="1" s="1"/>
  <c r="O214" i="1" s="1"/>
  <c r="M218" i="1"/>
  <c r="N218" i="1" s="1"/>
  <c r="O218" i="1" s="1"/>
  <c r="M217" i="1"/>
  <c r="N217" i="1" s="1"/>
  <c r="O217" i="1" s="1"/>
  <c r="M215" i="1"/>
  <c r="N215" i="1" s="1"/>
  <c r="O215" i="1" s="1"/>
  <c r="M216" i="1"/>
  <c r="N216" i="1" s="1"/>
  <c r="O216" i="1" s="1"/>
  <c r="M226" i="1"/>
  <c r="N226" i="1" s="1"/>
  <c r="O226" i="1" s="1"/>
  <c r="M225" i="1"/>
  <c r="N225" i="1" s="1"/>
  <c r="O225" i="1" s="1"/>
  <c r="M222" i="1"/>
  <c r="N222" i="1" s="1"/>
  <c r="O222" i="1" s="1"/>
  <c r="M182" i="1"/>
  <c r="N182" i="1" s="1"/>
  <c r="O182" i="1" s="1"/>
  <c r="M177" i="1"/>
  <c r="N177" i="1" s="1"/>
  <c r="O177" i="1" s="1"/>
  <c r="M184" i="1"/>
  <c r="N184" i="1" s="1"/>
  <c r="O184" i="1" s="1"/>
  <c r="M193" i="1"/>
  <c r="N193" i="1" s="1"/>
  <c r="O193" i="1" s="1"/>
  <c r="M195" i="1"/>
  <c r="N195" i="1" s="1"/>
  <c r="O195" i="1" s="1"/>
  <c r="M198" i="1"/>
  <c r="N198" i="1" s="1"/>
  <c r="O198" i="1" s="1"/>
  <c r="M190" i="1"/>
  <c r="N190" i="1" s="1"/>
  <c r="O190" i="1" s="1"/>
  <c r="M191" i="1"/>
  <c r="N191" i="1" s="1"/>
  <c r="O191" i="1" s="1"/>
  <c r="M165" i="1"/>
  <c r="N165" i="1" s="1"/>
  <c r="O165" i="1" s="1"/>
  <c r="M173" i="1"/>
  <c r="N173" i="1" s="1"/>
  <c r="O173" i="1" s="1"/>
  <c r="M167" i="1"/>
  <c r="N167" i="1" s="1"/>
  <c r="O167" i="1" s="1"/>
  <c r="M166" i="1"/>
  <c r="N166" i="1" s="1"/>
  <c r="O166" i="1" s="1"/>
  <c r="M168" i="1"/>
  <c r="N168" i="1" s="1"/>
  <c r="O168" i="1" s="1"/>
  <c r="M169" i="1"/>
  <c r="N169" i="1" s="1"/>
  <c r="O169" i="1" s="1"/>
  <c r="M170" i="1"/>
  <c r="N170" i="1" s="1"/>
  <c r="O170" i="1" s="1"/>
  <c r="M172" i="1"/>
  <c r="N172" i="1" s="1"/>
  <c r="O172" i="1" s="1"/>
  <c r="M171" i="1"/>
  <c r="N171" i="1" s="1"/>
  <c r="O171" i="1" s="1"/>
  <c r="M199" i="1"/>
  <c r="N199" i="1" s="1"/>
  <c r="O199" i="1" s="1"/>
  <c r="M181" i="1"/>
  <c r="N181" i="1" s="1"/>
  <c r="O181" i="1" s="1"/>
  <c r="M187" i="1"/>
  <c r="N187" i="1" s="1"/>
  <c r="O187" i="1" s="1"/>
  <c r="M189" i="1"/>
  <c r="N189" i="1" s="1"/>
  <c r="O189" i="1" s="1"/>
  <c r="M183" i="1"/>
  <c r="N183" i="1" s="1"/>
  <c r="O183" i="1" s="1"/>
  <c r="M188" i="1"/>
  <c r="N188" i="1" s="1"/>
  <c r="O188" i="1" s="1"/>
  <c r="M194" i="1"/>
  <c r="N194" i="1" s="1"/>
  <c r="O194" i="1" s="1"/>
  <c r="M192" i="1"/>
  <c r="N192" i="1" s="1"/>
  <c r="O192" i="1" s="1"/>
  <c r="M196" i="1"/>
  <c r="N196" i="1" s="1"/>
  <c r="O196" i="1" s="1"/>
  <c r="M185" i="1"/>
  <c r="N185" i="1" s="1"/>
  <c r="O185" i="1" s="1"/>
  <c r="M186" i="1"/>
  <c r="N186" i="1" s="1"/>
  <c r="O186" i="1" s="1"/>
  <c r="M151" i="1"/>
  <c r="N151" i="1" s="1"/>
  <c r="O151" i="1" s="1"/>
  <c r="M144" i="1"/>
  <c r="N144" i="1" s="1"/>
  <c r="O144" i="1" s="1"/>
  <c r="M134" i="1"/>
  <c r="N134" i="1" s="1"/>
  <c r="O134" i="1" s="1"/>
  <c r="M135" i="1"/>
  <c r="N135" i="1" s="1"/>
  <c r="O135" i="1" s="1"/>
  <c r="M139" i="1"/>
  <c r="N139" i="1" s="1"/>
  <c r="O139" i="1" s="1"/>
  <c r="M137" i="1"/>
  <c r="N137" i="1" s="1"/>
  <c r="O137" i="1" s="1"/>
  <c r="M140" i="1"/>
  <c r="N140" i="1" s="1"/>
  <c r="O140" i="1" s="1"/>
  <c r="M138" i="1"/>
  <c r="N138" i="1" s="1"/>
  <c r="O138" i="1" s="1"/>
  <c r="M175" i="1"/>
  <c r="N175" i="1" s="1"/>
  <c r="O175" i="1" s="1"/>
  <c r="M178" i="1"/>
  <c r="N178" i="1" s="1"/>
  <c r="O178" i="1" s="1"/>
  <c r="M176" i="1"/>
  <c r="N176" i="1" s="1"/>
  <c r="O176" i="1" s="1"/>
  <c r="M174" i="1"/>
  <c r="N174" i="1" s="1"/>
  <c r="O174" i="1" s="1"/>
  <c r="M180" i="1"/>
  <c r="N180" i="1" s="1"/>
  <c r="O180" i="1" s="1"/>
  <c r="M161" i="1"/>
  <c r="N161" i="1" s="1"/>
  <c r="O161" i="1" s="1"/>
  <c r="M163" i="1"/>
  <c r="N163" i="1" s="1"/>
  <c r="O163" i="1" s="1"/>
  <c r="M164" i="1"/>
  <c r="N164" i="1" s="1"/>
  <c r="O164" i="1" s="1"/>
  <c r="M159" i="1"/>
  <c r="N159" i="1" s="1"/>
  <c r="O159" i="1" s="1"/>
  <c r="M158" i="1"/>
  <c r="N158" i="1" s="1"/>
  <c r="O158" i="1" s="1"/>
  <c r="M157" i="1"/>
  <c r="N157" i="1" s="1"/>
  <c r="O157" i="1" s="1"/>
  <c r="M160" i="1"/>
  <c r="N160" i="1" s="1"/>
  <c r="O160" i="1" s="1"/>
  <c r="M147" i="1"/>
  <c r="N147" i="1" s="1"/>
  <c r="O147" i="1" s="1"/>
  <c r="M148" i="1"/>
  <c r="N148" i="1" s="1"/>
  <c r="O148" i="1" s="1"/>
  <c r="M152" i="1"/>
  <c r="N152" i="1" s="1"/>
  <c r="O152" i="1" s="1"/>
  <c r="M153" i="1"/>
  <c r="N153" i="1" s="1"/>
  <c r="O153" i="1" s="1"/>
  <c r="M154" i="1"/>
  <c r="N154" i="1" s="1"/>
  <c r="O154" i="1" s="1"/>
  <c r="M146" i="1"/>
  <c r="N146" i="1" s="1"/>
  <c r="O146" i="1" s="1"/>
  <c r="M145" i="1"/>
  <c r="N145" i="1" s="1"/>
  <c r="O145" i="1" s="1"/>
  <c r="N156" i="1"/>
  <c r="O156" i="1" s="1"/>
  <c r="M162" i="1"/>
  <c r="N162" i="1" s="1"/>
  <c r="O162" i="1" s="1"/>
  <c r="M141" i="1"/>
  <c r="N141" i="1" s="1"/>
  <c r="O141" i="1" s="1"/>
  <c r="M155" i="1"/>
  <c r="N155" i="1" s="1"/>
  <c r="O155" i="1" s="1"/>
  <c r="M143" i="1"/>
  <c r="N143" i="1" s="1"/>
  <c r="O143" i="1" s="1"/>
  <c r="M150" i="1"/>
  <c r="N150" i="1" s="1"/>
  <c r="O150" i="1" s="1"/>
  <c r="I90" i="1"/>
  <c r="J90" i="1" s="1"/>
  <c r="K90" i="1" s="1"/>
  <c r="L90" i="1" s="1"/>
  <c r="I93" i="1"/>
  <c r="J93" i="1" s="1"/>
  <c r="K93" i="1" s="1"/>
  <c r="L93" i="1" s="1"/>
  <c r="I92" i="1"/>
  <c r="J92" i="1" s="1"/>
  <c r="K92" i="1" s="1"/>
  <c r="L92" i="1" s="1"/>
  <c r="I94" i="1"/>
  <c r="J94" i="1" s="1"/>
  <c r="K94" i="1" s="1"/>
  <c r="L94" i="1" s="1"/>
  <c r="I95" i="1"/>
  <c r="J95" i="1" s="1"/>
  <c r="K95" i="1" s="1"/>
  <c r="L95" i="1" s="1"/>
  <c r="I98" i="1"/>
  <c r="J98" i="1" s="1"/>
  <c r="K98" i="1" s="1"/>
  <c r="L98" i="1" s="1"/>
  <c r="I97" i="1"/>
  <c r="J97" i="1" s="1"/>
  <c r="K97" i="1" s="1"/>
  <c r="L97" i="1" s="1"/>
  <c r="I23" i="1"/>
  <c r="J23" i="1" s="1"/>
  <c r="K23" i="1" s="1"/>
  <c r="L23" i="1" s="1"/>
  <c r="I24" i="1"/>
  <c r="J24" i="1" s="1"/>
  <c r="K24" i="1" s="1"/>
  <c r="L24" i="1" s="1"/>
  <c r="I25" i="1"/>
  <c r="J25" i="1" s="1"/>
  <c r="K25" i="1" s="1"/>
  <c r="L25" i="1" s="1"/>
  <c r="I31" i="1"/>
  <c r="J31" i="1" s="1"/>
  <c r="K31" i="1" s="1"/>
  <c r="L31" i="1" s="1"/>
  <c r="I22" i="1"/>
  <c r="J22" i="1" s="1"/>
  <c r="K22" i="1" s="1"/>
  <c r="L22" i="1" s="1"/>
  <c r="I21" i="1"/>
  <c r="J21" i="1" s="1"/>
  <c r="K21" i="1" s="1"/>
  <c r="L21" i="1" s="1"/>
  <c r="I27" i="1"/>
  <c r="J27" i="1" s="1"/>
  <c r="K27" i="1" s="1"/>
  <c r="L27" i="1" s="1"/>
  <c r="I65" i="1"/>
  <c r="J65" i="1" s="1"/>
  <c r="K65" i="1" s="1"/>
  <c r="L65" i="1" s="1"/>
  <c r="I64" i="1"/>
  <c r="J64" i="1" s="1"/>
  <c r="K64" i="1" s="1"/>
  <c r="L64" i="1" s="1"/>
  <c r="I69" i="1"/>
  <c r="J69" i="1" s="1"/>
  <c r="K69" i="1" s="1"/>
  <c r="L69" i="1" s="1"/>
  <c r="I67" i="1"/>
  <c r="J67" i="1" s="1"/>
  <c r="K67" i="1" s="1"/>
  <c r="L67" i="1" s="1"/>
  <c r="I71" i="1"/>
  <c r="J71" i="1" s="1"/>
  <c r="K71" i="1" s="1"/>
  <c r="L71" i="1" s="1"/>
  <c r="I100" i="1"/>
  <c r="J100" i="1" s="1"/>
  <c r="K100" i="1" s="1"/>
  <c r="L100" i="1" s="1"/>
  <c r="I96" i="1"/>
  <c r="J96" i="1" s="1"/>
  <c r="K96" i="1" s="1"/>
  <c r="L96" i="1" s="1"/>
  <c r="I99" i="1"/>
  <c r="J99" i="1" s="1"/>
  <c r="K99" i="1" s="1"/>
  <c r="L99" i="1" s="1"/>
  <c r="I101" i="1"/>
  <c r="J101" i="1" s="1"/>
  <c r="K101" i="1" s="1"/>
  <c r="L101" i="1" s="1"/>
  <c r="I110" i="1"/>
  <c r="J110" i="1" s="1"/>
  <c r="K110" i="1" s="1"/>
  <c r="L110" i="1" s="1"/>
  <c r="I102" i="1"/>
  <c r="J102" i="1" s="1"/>
  <c r="K102" i="1" s="1"/>
  <c r="L102" i="1" s="1"/>
  <c r="I107" i="1"/>
  <c r="J107" i="1" s="1"/>
  <c r="K107" i="1" s="1"/>
  <c r="L107" i="1" s="1"/>
  <c r="I105" i="1"/>
  <c r="J105" i="1" s="1"/>
  <c r="K105" i="1" s="1"/>
  <c r="L105" i="1" s="1"/>
  <c r="I104" i="1"/>
  <c r="J104" i="1" s="1"/>
  <c r="K104" i="1" s="1"/>
  <c r="L104" i="1" s="1"/>
  <c r="I111" i="1"/>
  <c r="J111" i="1" s="1"/>
  <c r="K111" i="1" s="1"/>
  <c r="L111" i="1" s="1"/>
  <c r="I103" i="1"/>
  <c r="J103" i="1" s="1"/>
  <c r="K103" i="1" s="1"/>
  <c r="L103" i="1" s="1"/>
  <c r="H181" i="1" l="1"/>
  <c r="P181" i="1"/>
  <c r="P252" i="1"/>
  <c r="H252" i="1"/>
  <c r="H279" i="1"/>
  <c r="P279" i="1"/>
  <c r="P351" i="1"/>
  <c r="H351" i="1"/>
  <c r="P364" i="1"/>
  <c r="H364" i="1"/>
  <c r="P411" i="1"/>
  <c r="H411" i="1"/>
  <c r="P421" i="1"/>
  <c r="H421" i="1"/>
  <c r="H152" i="1"/>
  <c r="P152" i="1"/>
  <c r="H177" i="1"/>
  <c r="P177" i="1"/>
  <c r="H225" i="1"/>
  <c r="P225" i="1"/>
  <c r="H235" i="1"/>
  <c r="P235" i="1"/>
  <c r="P202" i="1"/>
  <c r="H202" i="1"/>
  <c r="H256" i="1"/>
  <c r="P256" i="1"/>
  <c r="H136" i="1"/>
  <c r="P136" i="1"/>
  <c r="H238" i="1"/>
  <c r="P238" i="1"/>
  <c r="P284" i="1"/>
  <c r="H284" i="1"/>
  <c r="H383" i="1"/>
  <c r="P383" i="1"/>
  <c r="H331" i="1"/>
  <c r="P331" i="1"/>
  <c r="H347" i="1"/>
  <c r="P347" i="1"/>
  <c r="P365" i="1"/>
  <c r="H365" i="1"/>
  <c r="P367" i="1"/>
  <c r="H367" i="1"/>
  <c r="H412" i="1"/>
  <c r="P412" i="1"/>
  <c r="P340" i="1"/>
  <c r="H340" i="1"/>
  <c r="P393" i="1"/>
  <c r="H393" i="1"/>
  <c r="P404" i="1"/>
  <c r="H404" i="1"/>
  <c r="H165" i="1"/>
  <c r="P165" i="1"/>
  <c r="H275" i="1"/>
  <c r="P275" i="1"/>
  <c r="H312" i="1"/>
  <c r="P312" i="1"/>
  <c r="P333" i="1"/>
  <c r="H333" i="1"/>
  <c r="H148" i="1"/>
  <c r="P148" i="1"/>
  <c r="H163" i="1"/>
  <c r="P163" i="1"/>
  <c r="H188" i="1"/>
  <c r="P188" i="1"/>
  <c r="H191" i="1"/>
  <c r="P191" i="1"/>
  <c r="P226" i="1"/>
  <c r="H226" i="1"/>
  <c r="H204" i="1"/>
  <c r="P204" i="1"/>
  <c r="P246" i="1"/>
  <c r="H246" i="1"/>
  <c r="H245" i="1"/>
  <c r="P245" i="1"/>
  <c r="H274" i="1"/>
  <c r="P274" i="1"/>
  <c r="H278" i="1"/>
  <c r="P278" i="1"/>
  <c r="H291" i="1"/>
  <c r="P291" i="1"/>
  <c r="H318" i="1"/>
  <c r="P318" i="1"/>
  <c r="H395" i="1"/>
  <c r="P395" i="1"/>
  <c r="P391" i="1"/>
  <c r="H391" i="1"/>
  <c r="P389" i="1"/>
  <c r="H389" i="1"/>
  <c r="P354" i="1"/>
  <c r="H354" i="1"/>
  <c r="P358" i="1"/>
  <c r="H358" i="1"/>
  <c r="H336" i="1"/>
  <c r="P336" i="1"/>
  <c r="P376" i="1"/>
  <c r="H376" i="1"/>
  <c r="P406" i="1"/>
  <c r="H406" i="1"/>
  <c r="P413" i="1"/>
  <c r="H413" i="1"/>
  <c r="P379" i="1"/>
  <c r="H379" i="1"/>
  <c r="P345" i="1"/>
  <c r="H345" i="1"/>
  <c r="H147" i="1"/>
  <c r="P147" i="1"/>
  <c r="H258" i="1"/>
  <c r="P258" i="1"/>
  <c r="P261" i="1"/>
  <c r="H261" i="1"/>
  <c r="P326" i="1"/>
  <c r="H326" i="1"/>
  <c r="P349" i="1"/>
  <c r="H349" i="1"/>
  <c r="H145" i="1"/>
  <c r="P145" i="1"/>
  <c r="H176" i="1"/>
  <c r="P176" i="1"/>
  <c r="H185" i="1"/>
  <c r="P185" i="1"/>
  <c r="P247" i="1"/>
  <c r="H247" i="1"/>
  <c r="H233" i="1"/>
  <c r="P233" i="1"/>
  <c r="P272" i="1"/>
  <c r="H272" i="1"/>
  <c r="P276" i="1"/>
  <c r="H276" i="1"/>
  <c r="H287" i="1"/>
  <c r="P287" i="1"/>
  <c r="P314" i="1"/>
  <c r="H314" i="1"/>
  <c r="P399" i="1"/>
  <c r="H399" i="1"/>
  <c r="P381" i="1"/>
  <c r="H381" i="1"/>
  <c r="H375" i="1"/>
  <c r="P375" i="1"/>
  <c r="H390" i="1"/>
  <c r="P390" i="1"/>
  <c r="P409" i="1"/>
  <c r="H409" i="1"/>
  <c r="P403" i="1"/>
  <c r="H403" i="1"/>
  <c r="P415" i="1"/>
  <c r="H415" i="1"/>
  <c r="H216" i="1"/>
  <c r="P216" i="1"/>
  <c r="H248" i="1"/>
  <c r="P248" i="1"/>
  <c r="P239" i="1"/>
  <c r="H239" i="1"/>
  <c r="H140" i="1"/>
  <c r="P140" i="1"/>
  <c r="H196" i="1"/>
  <c r="P196" i="1"/>
  <c r="P198" i="1"/>
  <c r="H198" i="1"/>
  <c r="H201" i="1"/>
  <c r="P201" i="1"/>
  <c r="H228" i="1"/>
  <c r="P228" i="1"/>
  <c r="H250" i="1"/>
  <c r="P250" i="1"/>
  <c r="H260" i="1"/>
  <c r="P260" i="1"/>
  <c r="P289" i="1"/>
  <c r="H289" i="1"/>
  <c r="H293" i="1"/>
  <c r="P293" i="1"/>
  <c r="P313" i="1"/>
  <c r="H313" i="1"/>
  <c r="P324" i="1"/>
  <c r="H324" i="1"/>
  <c r="H334" i="1"/>
  <c r="P334" i="1"/>
  <c r="P300" i="1"/>
  <c r="H300" i="1"/>
  <c r="H386" i="1"/>
  <c r="P386" i="1"/>
  <c r="P397" i="1"/>
  <c r="H397" i="1"/>
  <c r="P341" i="1"/>
  <c r="H341" i="1"/>
  <c r="P400" i="1"/>
  <c r="H400" i="1"/>
  <c r="P407" i="1"/>
  <c r="H407" i="1"/>
  <c r="P414" i="1"/>
  <c r="H414" i="1"/>
  <c r="H161" i="1"/>
  <c r="P161" i="1"/>
  <c r="H224" i="1"/>
  <c r="P224" i="1"/>
  <c r="H273" i="1"/>
  <c r="P273" i="1"/>
  <c r="P325" i="1"/>
  <c r="H325" i="1"/>
  <c r="P357" i="1"/>
  <c r="H357" i="1"/>
  <c r="P363" i="1"/>
  <c r="H363" i="1"/>
  <c r="H141" i="1"/>
  <c r="P141" i="1"/>
  <c r="H154" i="1"/>
  <c r="P154" i="1"/>
  <c r="H157" i="1"/>
  <c r="P157" i="1"/>
  <c r="H137" i="1"/>
  <c r="P137" i="1"/>
  <c r="P192" i="1"/>
  <c r="H192" i="1"/>
  <c r="H195" i="1"/>
  <c r="P195" i="1"/>
  <c r="P218" i="1"/>
  <c r="H218" i="1"/>
  <c r="P206" i="1"/>
  <c r="H206" i="1"/>
  <c r="H265" i="1"/>
  <c r="P265" i="1"/>
  <c r="H267" i="1"/>
  <c r="P267" i="1"/>
  <c r="H282" i="1"/>
  <c r="P282" i="1"/>
  <c r="H290" i="1"/>
  <c r="P290" i="1"/>
  <c r="H286" i="1"/>
  <c r="P286" i="1"/>
  <c r="H320" i="1"/>
  <c r="P320" i="1"/>
  <c r="P315" i="1"/>
  <c r="H315" i="1"/>
  <c r="P382" i="1"/>
  <c r="H382" i="1"/>
  <c r="H327" i="1"/>
  <c r="P327" i="1"/>
  <c r="P356" i="1"/>
  <c r="H356" i="1"/>
  <c r="P359" i="1"/>
  <c r="H359" i="1"/>
  <c r="P366" i="1"/>
  <c r="H366" i="1"/>
  <c r="H405" i="1"/>
  <c r="P405" i="1"/>
  <c r="H183" i="1"/>
  <c r="P183" i="1"/>
  <c r="P229" i="1"/>
  <c r="H229" i="1"/>
  <c r="P295" i="1"/>
  <c r="H295" i="1"/>
  <c r="P377" i="1"/>
  <c r="H377" i="1"/>
  <c r="H158" i="1"/>
  <c r="P158" i="1"/>
  <c r="P180" i="1"/>
  <c r="H180" i="1"/>
  <c r="H138" i="1"/>
  <c r="P138" i="1"/>
  <c r="H194" i="1"/>
  <c r="P194" i="1"/>
  <c r="H193" i="1"/>
  <c r="P193" i="1"/>
  <c r="H227" i="1"/>
  <c r="P227" i="1"/>
  <c r="H249" i="1"/>
  <c r="P249" i="1"/>
  <c r="H268" i="1"/>
  <c r="P268" i="1"/>
  <c r="H241" i="1"/>
  <c r="P241" i="1"/>
  <c r="P277" i="1"/>
  <c r="H277" i="1"/>
  <c r="H283" i="1"/>
  <c r="P283" i="1"/>
  <c r="P321" i="1"/>
  <c r="H321" i="1"/>
  <c r="H330" i="1"/>
  <c r="P330" i="1"/>
  <c r="H306" i="1"/>
  <c r="P306" i="1"/>
  <c r="P384" i="1"/>
  <c r="H384" i="1"/>
  <c r="H353" i="1"/>
  <c r="P353" i="1"/>
  <c r="P355" i="1"/>
  <c r="H355" i="1"/>
  <c r="P361" i="1"/>
  <c r="H361" i="1"/>
  <c r="H338" i="1"/>
  <c r="P338" i="1"/>
  <c r="P385" i="1"/>
  <c r="H385" i="1"/>
  <c r="P344" i="1"/>
  <c r="H344" i="1"/>
  <c r="H164" i="1"/>
  <c r="P164" i="1"/>
  <c r="H162" i="1"/>
  <c r="P162" i="1"/>
  <c r="H160" i="1"/>
  <c r="P160" i="1"/>
  <c r="H151" i="1"/>
  <c r="P151" i="1"/>
  <c r="H215" i="1"/>
  <c r="P215" i="1"/>
  <c r="H236" i="1"/>
  <c r="P236" i="1"/>
  <c r="H212" i="1"/>
  <c r="P212" i="1"/>
  <c r="H271" i="1"/>
  <c r="P271" i="1"/>
  <c r="H281" i="1"/>
  <c r="P281" i="1"/>
  <c r="P302" i="1"/>
  <c r="H302" i="1"/>
  <c r="P337" i="1"/>
  <c r="H337" i="1"/>
  <c r="P346" i="1"/>
  <c r="H346" i="1"/>
  <c r="P378" i="1"/>
  <c r="H378" i="1"/>
  <c r="P419" i="1"/>
  <c r="H419" i="1"/>
  <c r="H418" i="1"/>
  <c r="P418" i="1"/>
  <c r="H167" i="1"/>
  <c r="P167" i="1"/>
  <c r="H189" i="1"/>
  <c r="P189" i="1"/>
  <c r="H211" i="1"/>
  <c r="P211" i="1"/>
  <c r="H223" i="1"/>
  <c r="P223" i="1"/>
  <c r="P184" i="1"/>
  <c r="H184" i="1"/>
  <c r="P205" i="1"/>
  <c r="H205" i="1"/>
  <c r="P237" i="1"/>
  <c r="H237" i="1"/>
  <c r="H214" i="1"/>
  <c r="P214" i="1"/>
  <c r="H254" i="1"/>
  <c r="P254" i="1"/>
  <c r="H257" i="1"/>
  <c r="P257" i="1"/>
  <c r="P240" i="1"/>
  <c r="H240" i="1"/>
  <c r="P232" i="1"/>
  <c r="H232" i="1"/>
  <c r="P230" i="1"/>
  <c r="H230" i="1"/>
  <c r="H231" i="1"/>
  <c r="P231" i="1"/>
  <c r="P303" i="1"/>
  <c r="H303" i="1"/>
  <c r="P301" i="1"/>
  <c r="H301" i="1"/>
  <c r="P307" i="1"/>
  <c r="H307" i="1"/>
  <c r="P316" i="1"/>
  <c r="H316" i="1"/>
  <c r="H308" i="1"/>
  <c r="P308" i="1"/>
  <c r="P350" i="1"/>
  <c r="H350" i="1"/>
  <c r="P369" i="1"/>
  <c r="H369" i="1"/>
  <c r="H134" i="1"/>
  <c r="P134" i="1"/>
  <c r="H170" i="1"/>
  <c r="P170" i="1"/>
  <c r="H142" i="1"/>
  <c r="P142" i="1"/>
  <c r="H173" i="1"/>
  <c r="P173" i="1"/>
  <c r="H197" i="1"/>
  <c r="P197" i="1"/>
  <c r="H208" i="1"/>
  <c r="P208" i="1"/>
  <c r="P222" i="1"/>
  <c r="H222" i="1"/>
  <c r="P179" i="1"/>
  <c r="H179" i="1"/>
  <c r="P362" i="1"/>
  <c r="H362" i="1"/>
  <c r="P380" i="1"/>
  <c r="H380" i="1"/>
  <c r="P398" i="1"/>
  <c r="H398" i="1"/>
  <c r="H159" i="1"/>
  <c r="P159" i="1"/>
  <c r="P187" i="1"/>
  <c r="H187" i="1"/>
  <c r="H153" i="1"/>
  <c r="P153" i="1"/>
  <c r="H168" i="1"/>
  <c r="P168" i="1"/>
  <c r="H199" i="1"/>
  <c r="P199" i="1"/>
  <c r="P190" i="1"/>
  <c r="H190" i="1"/>
  <c r="P219" i="1"/>
  <c r="H219" i="1"/>
  <c r="H244" i="1"/>
  <c r="P244" i="1"/>
  <c r="P242" i="1"/>
  <c r="H242" i="1"/>
  <c r="P343" i="1"/>
  <c r="H343" i="1"/>
  <c r="P374" i="1"/>
  <c r="H374" i="1"/>
  <c r="P408" i="1"/>
  <c r="H408" i="1"/>
  <c r="P402" i="1"/>
  <c r="H402" i="1"/>
  <c r="P416" i="1"/>
  <c r="H416" i="1"/>
  <c r="P396" i="1"/>
  <c r="H396" i="1"/>
  <c r="H143" i="1"/>
  <c r="P143" i="1"/>
  <c r="H139" i="1"/>
  <c r="P139" i="1"/>
  <c r="H172" i="1"/>
  <c r="P172" i="1"/>
  <c r="H171" i="1"/>
  <c r="P171" i="1"/>
  <c r="H169" i="1"/>
  <c r="P169" i="1"/>
  <c r="H166" i="1"/>
  <c r="P166" i="1"/>
  <c r="H156" i="1"/>
  <c r="P156" i="1"/>
  <c r="H178" i="1"/>
  <c r="P178" i="1"/>
  <c r="H174" i="1"/>
  <c r="P174" i="1"/>
  <c r="H186" i="1"/>
  <c r="P186" i="1"/>
  <c r="H220" i="1"/>
  <c r="P220" i="1"/>
  <c r="H200" i="1"/>
  <c r="P200" i="1"/>
  <c r="H264" i="1"/>
  <c r="P264" i="1"/>
  <c r="H251" i="1"/>
  <c r="P251" i="1"/>
  <c r="H243" i="1"/>
  <c r="P243" i="1"/>
  <c r="P292" i="1"/>
  <c r="H292" i="1"/>
  <c r="P298" i="1"/>
  <c r="H298" i="1"/>
  <c r="P296" i="1"/>
  <c r="H296" i="1"/>
  <c r="P328" i="1"/>
  <c r="H328" i="1"/>
  <c r="P309" i="1"/>
  <c r="H309" i="1"/>
  <c r="P401" i="1"/>
  <c r="H401" i="1"/>
  <c r="P348" i="1"/>
  <c r="H348" i="1"/>
  <c r="P339" i="1"/>
  <c r="H339" i="1"/>
  <c r="P371" i="1"/>
  <c r="H371" i="1"/>
  <c r="H372" i="1"/>
  <c r="P372" i="1"/>
  <c r="H410" i="1"/>
  <c r="P410" i="1"/>
  <c r="H175" i="1"/>
  <c r="P175" i="1"/>
  <c r="H217" i="1"/>
  <c r="P217" i="1"/>
  <c r="H210" i="1"/>
  <c r="P210" i="1"/>
  <c r="H266" i="1"/>
  <c r="P266" i="1"/>
  <c r="P263" i="1"/>
  <c r="H263" i="1"/>
  <c r="H323" i="1"/>
  <c r="P323" i="1"/>
  <c r="P294" i="1"/>
  <c r="H294" i="1"/>
  <c r="P305" i="1"/>
  <c r="H305" i="1"/>
  <c r="P317" i="1"/>
  <c r="H317" i="1"/>
  <c r="P394" i="1"/>
  <c r="H394" i="1"/>
  <c r="P352" i="1"/>
  <c r="H352" i="1"/>
  <c r="H388" i="1"/>
  <c r="P388" i="1"/>
  <c r="P373" i="1"/>
  <c r="H373" i="1"/>
  <c r="H149" i="1"/>
  <c r="P149" i="1"/>
  <c r="H135" i="1"/>
  <c r="P135" i="1"/>
  <c r="H146" i="1"/>
  <c r="P146" i="1"/>
  <c r="H144" i="1"/>
  <c r="P144" i="1"/>
  <c r="H221" i="1"/>
  <c r="P221" i="1"/>
  <c r="H262" i="1"/>
  <c r="P262" i="1"/>
  <c r="P255" i="1"/>
  <c r="H255" i="1"/>
  <c r="H270" i="1"/>
  <c r="P270" i="1"/>
  <c r="H280" i="1"/>
  <c r="P280" i="1"/>
  <c r="H285" i="1"/>
  <c r="P285" i="1"/>
  <c r="P311" i="1"/>
  <c r="H311" i="1"/>
  <c r="P332" i="1"/>
  <c r="H332" i="1"/>
  <c r="H335" i="1"/>
  <c r="P335" i="1"/>
  <c r="P360" i="1"/>
  <c r="H360" i="1"/>
  <c r="P368" i="1"/>
  <c r="H368" i="1"/>
  <c r="H150" i="1"/>
  <c r="P150" i="1"/>
  <c r="H155" i="1"/>
  <c r="P155" i="1"/>
  <c r="H182" i="1"/>
  <c r="P182" i="1"/>
  <c r="H209" i="1"/>
  <c r="P209" i="1"/>
  <c r="P213" i="1"/>
  <c r="H213" i="1"/>
  <c r="H203" i="1"/>
  <c r="P203" i="1"/>
  <c r="H253" i="1"/>
  <c r="P253" i="1"/>
  <c r="H259" i="1"/>
  <c r="P259" i="1"/>
  <c r="P234" i="1"/>
  <c r="H234" i="1"/>
  <c r="H207" i="1"/>
  <c r="P207" i="1"/>
  <c r="P269" i="1"/>
  <c r="H269" i="1"/>
  <c r="H297" i="1"/>
  <c r="P297" i="1"/>
  <c r="H304" i="1"/>
  <c r="P304" i="1"/>
  <c r="H299" i="1"/>
  <c r="P299" i="1"/>
  <c r="H288" i="1"/>
  <c r="P288" i="1"/>
  <c r="P319" i="1"/>
  <c r="H319" i="1"/>
  <c r="P322" i="1"/>
  <c r="H322" i="1"/>
  <c r="H329" i="1"/>
  <c r="P329" i="1"/>
  <c r="P310" i="1"/>
  <c r="H310" i="1"/>
  <c r="P342" i="1"/>
  <c r="H342" i="1"/>
  <c r="H392" i="1"/>
  <c r="P392" i="1"/>
  <c r="H370" i="1"/>
  <c r="P370" i="1"/>
  <c r="P387" i="1"/>
  <c r="H387" i="1"/>
  <c r="H420" i="1"/>
  <c r="P420" i="1"/>
  <c r="P417" i="1"/>
  <c r="H417" i="1"/>
  <c r="I75" i="1"/>
  <c r="J75" i="1" s="1"/>
  <c r="K75" i="1" s="1"/>
  <c r="L75" i="1" s="1"/>
  <c r="I68" i="1"/>
  <c r="J68" i="1" s="1"/>
  <c r="K68" i="1" s="1"/>
  <c r="L68" i="1" s="1"/>
  <c r="I73" i="1"/>
  <c r="J73" i="1" s="1"/>
  <c r="K73" i="1" s="1"/>
  <c r="L73" i="1" s="1"/>
  <c r="I74" i="1"/>
  <c r="J74" i="1" s="1"/>
  <c r="K74" i="1" s="1"/>
  <c r="L74" i="1" s="1"/>
  <c r="I70" i="1"/>
  <c r="J70" i="1" s="1"/>
  <c r="K70" i="1" s="1"/>
  <c r="L70" i="1" s="1"/>
  <c r="I72" i="1"/>
  <c r="J72" i="1" s="1"/>
  <c r="K72" i="1" s="1"/>
  <c r="L72" i="1" s="1"/>
  <c r="I76" i="1"/>
  <c r="J76" i="1" s="1"/>
  <c r="K76" i="1" s="1"/>
  <c r="L76" i="1" s="1"/>
  <c r="I78" i="1"/>
  <c r="J78" i="1" s="1"/>
  <c r="K78" i="1" s="1"/>
  <c r="L78" i="1" s="1"/>
  <c r="I84" i="1"/>
  <c r="J84" i="1" s="1"/>
  <c r="K84" i="1" s="1"/>
  <c r="L84" i="1" s="1"/>
  <c r="I119" i="1"/>
  <c r="J119" i="1" s="1"/>
  <c r="K119" i="1" s="1"/>
  <c r="L119" i="1" s="1"/>
  <c r="I121" i="1"/>
  <c r="J121" i="1" s="1"/>
  <c r="K121" i="1" s="1"/>
  <c r="L121" i="1" s="1"/>
  <c r="I112" i="1"/>
  <c r="J112" i="1" s="1"/>
  <c r="K112" i="1" s="1"/>
  <c r="L112" i="1" s="1"/>
  <c r="I120" i="1"/>
  <c r="J120" i="1" s="1"/>
  <c r="K120" i="1" s="1"/>
  <c r="L120" i="1" s="1"/>
  <c r="I113" i="1"/>
  <c r="J113" i="1" s="1"/>
  <c r="K113" i="1" s="1"/>
  <c r="L113" i="1" s="1"/>
  <c r="I118" i="1"/>
  <c r="J118" i="1" s="1"/>
  <c r="K118" i="1" s="1"/>
  <c r="L118" i="1" s="1"/>
  <c r="I117" i="1"/>
  <c r="J117" i="1" s="1"/>
  <c r="K117" i="1" s="1"/>
  <c r="L117" i="1" s="1"/>
  <c r="I115" i="1"/>
  <c r="J115" i="1" s="1"/>
  <c r="K115" i="1" s="1"/>
  <c r="L115" i="1" s="1"/>
  <c r="I2" i="1"/>
  <c r="J2" i="1" s="1"/>
  <c r="K2" i="1" s="1"/>
  <c r="L2" i="1" s="1"/>
  <c r="I4" i="1"/>
  <c r="J4" i="1" s="1"/>
  <c r="K4" i="1" s="1"/>
  <c r="L4" i="1" s="1"/>
  <c r="I3" i="1"/>
  <c r="J3" i="1" s="1"/>
  <c r="K3" i="1" s="1"/>
  <c r="L3" i="1" s="1"/>
  <c r="I6" i="1"/>
  <c r="J6" i="1" s="1"/>
  <c r="K6" i="1" s="1"/>
  <c r="L6" i="1" s="1"/>
  <c r="I7" i="1"/>
  <c r="J7" i="1" s="1"/>
  <c r="K7" i="1" s="1"/>
  <c r="L7" i="1" s="1"/>
  <c r="I10" i="1"/>
  <c r="J10" i="1" s="1"/>
  <c r="K10" i="1" s="1"/>
  <c r="L10" i="1" s="1"/>
  <c r="I9" i="1"/>
  <c r="J9" i="1" s="1"/>
  <c r="K9" i="1" s="1"/>
  <c r="L9" i="1" s="1"/>
  <c r="I11" i="1"/>
  <c r="J11" i="1" s="1"/>
  <c r="K11" i="1" s="1"/>
  <c r="L11" i="1" s="1"/>
  <c r="I5" i="1"/>
  <c r="J5" i="1" s="1"/>
  <c r="K5" i="1" s="1"/>
  <c r="L5" i="1" s="1"/>
  <c r="I18" i="1"/>
  <c r="J18" i="1" s="1"/>
  <c r="K18" i="1" s="1"/>
  <c r="L18" i="1" s="1"/>
  <c r="I19" i="1"/>
  <c r="J19" i="1" s="1"/>
  <c r="K19" i="1" s="1"/>
  <c r="L19" i="1" s="1"/>
  <c r="I20" i="1"/>
  <c r="J20" i="1" s="1"/>
  <c r="K20" i="1" s="1"/>
  <c r="L20" i="1" s="1"/>
  <c r="I28" i="1"/>
  <c r="J28" i="1" s="1"/>
  <c r="K28" i="1" s="1"/>
  <c r="L28" i="1" s="1"/>
  <c r="I26" i="1"/>
  <c r="J26" i="1" s="1"/>
  <c r="K26" i="1" s="1"/>
  <c r="L26" i="1" s="1"/>
  <c r="I29" i="1"/>
  <c r="J29" i="1" s="1"/>
  <c r="K29" i="1" s="1"/>
  <c r="L29" i="1" s="1"/>
  <c r="I39" i="1"/>
  <c r="J39" i="1" s="1"/>
  <c r="K39" i="1" s="1"/>
  <c r="L39" i="1" s="1"/>
  <c r="I36" i="1"/>
  <c r="J36" i="1" s="1"/>
  <c r="K36" i="1" s="1"/>
  <c r="L36" i="1" s="1"/>
  <c r="I40" i="1"/>
  <c r="J40" i="1" s="1"/>
  <c r="K40" i="1" s="1"/>
  <c r="L40" i="1" s="1"/>
  <c r="I45" i="1"/>
  <c r="J45" i="1" s="1"/>
  <c r="K45" i="1" s="1"/>
  <c r="L45" i="1" s="1"/>
  <c r="I47" i="1"/>
  <c r="J47" i="1" s="1"/>
  <c r="K47" i="1" s="1"/>
  <c r="L47" i="1" s="1"/>
  <c r="I50" i="1"/>
  <c r="J50" i="1" s="1"/>
  <c r="K50" i="1" s="1"/>
  <c r="L50" i="1" s="1"/>
  <c r="I41" i="1"/>
  <c r="J41" i="1" s="1"/>
  <c r="K41" i="1" s="1"/>
  <c r="L41" i="1" s="1"/>
  <c r="I42" i="1"/>
  <c r="J42" i="1" s="1"/>
  <c r="K42" i="1" s="1"/>
  <c r="L42" i="1" s="1"/>
  <c r="I49" i="1"/>
  <c r="J49" i="1" s="1"/>
  <c r="K49" i="1" s="1"/>
  <c r="L49" i="1" s="1"/>
  <c r="I46" i="1"/>
  <c r="J46" i="1" s="1"/>
  <c r="K46" i="1" s="1"/>
  <c r="L46" i="1" s="1"/>
  <c r="I54" i="1"/>
  <c r="J54" i="1" s="1"/>
  <c r="K54" i="1" s="1"/>
  <c r="L54" i="1" s="1"/>
  <c r="I61" i="1"/>
  <c r="J61" i="1" s="1"/>
  <c r="K61" i="1" s="1"/>
  <c r="L61" i="1" s="1"/>
  <c r="I62" i="1"/>
  <c r="J62" i="1" s="1"/>
  <c r="K62" i="1" s="1"/>
  <c r="L62" i="1" s="1"/>
  <c r="I55" i="1"/>
  <c r="J55" i="1" s="1"/>
  <c r="K55" i="1" s="1"/>
  <c r="L55" i="1" s="1"/>
  <c r="I58" i="1"/>
  <c r="J58" i="1" s="1"/>
  <c r="K58" i="1" s="1"/>
  <c r="L58" i="1" s="1"/>
  <c r="I59" i="1"/>
  <c r="J59" i="1" s="1"/>
  <c r="K59" i="1" s="1"/>
  <c r="L59" i="1" s="1"/>
  <c r="I56" i="1"/>
  <c r="J56" i="1" s="1"/>
  <c r="K56" i="1" s="1"/>
  <c r="L56" i="1" s="1"/>
  <c r="I60" i="1"/>
  <c r="J60" i="1" s="1"/>
  <c r="K60" i="1" s="1"/>
  <c r="L60" i="1" s="1"/>
  <c r="I66" i="1"/>
  <c r="J66" i="1" s="1"/>
  <c r="K66" i="1" s="1"/>
  <c r="L66" i="1" s="1"/>
  <c r="I63" i="1"/>
  <c r="J63" i="1" s="1"/>
  <c r="K63" i="1" s="1"/>
  <c r="L63" i="1" s="1"/>
  <c r="I88" i="1"/>
  <c r="J88" i="1" s="1"/>
  <c r="K88" i="1" s="1"/>
  <c r="L88" i="1" s="1"/>
  <c r="I87" i="1"/>
  <c r="J87" i="1" s="1"/>
  <c r="K87" i="1" s="1"/>
  <c r="L87" i="1" s="1"/>
  <c r="I85" i="1"/>
  <c r="J85" i="1" s="1"/>
  <c r="K85" i="1" s="1"/>
  <c r="L85" i="1" s="1"/>
  <c r="I91" i="1"/>
  <c r="J91" i="1" s="1"/>
  <c r="K91" i="1" s="1"/>
  <c r="L91" i="1" s="1"/>
  <c r="Q234" i="1" l="1"/>
  <c r="R234" i="1" s="1"/>
  <c r="S234" i="1" s="1"/>
  <c r="Q213" i="1"/>
  <c r="R213" i="1" s="1"/>
  <c r="S213" i="1" s="1"/>
  <c r="Q392" i="1"/>
  <c r="R392" i="1" s="1"/>
  <c r="S392" i="1" s="1"/>
  <c r="Q299" i="1"/>
  <c r="R299" i="1" s="1"/>
  <c r="S299" i="1" s="1"/>
  <c r="Q259" i="1"/>
  <c r="R259" i="1" s="1"/>
  <c r="S259" i="1" s="1"/>
  <c r="Q209" i="1"/>
  <c r="R209" i="1" s="1"/>
  <c r="S209" i="1" s="1"/>
  <c r="Q150" i="1"/>
  <c r="R150" i="1" s="1"/>
  <c r="S150" i="1" s="1"/>
  <c r="Q335" i="1"/>
  <c r="R335" i="1" s="1"/>
  <c r="S335" i="1" s="1"/>
  <c r="Q285" i="1"/>
  <c r="R285" i="1" s="1"/>
  <c r="S285" i="1" s="1"/>
  <c r="Q144" i="1"/>
  <c r="R144" i="1" s="1"/>
  <c r="S144" i="1" s="1"/>
  <c r="Q372" i="1"/>
  <c r="R372" i="1" s="1"/>
  <c r="S372" i="1" s="1"/>
  <c r="Q251" i="1"/>
  <c r="R251" i="1" s="1"/>
  <c r="S251" i="1" s="1"/>
  <c r="Q220" i="1"/>
  <c r="R220" i="1" s="1"/>
  <c r="S220" i="1" s="1"/>
  <c r="Q178" i="1"/>
  <c r="R178" i="1" s="1"/>
  <c r="S178" i="1" s="1"/>
  <c r="Q169" i="1"/>
  <c r="R169" i="1" s="1"/>
  <c r="S169" i="1" s="1"/>
  <c r="Q139" i="1"/>
  <c r="R139" i="1" s="1"/>
  <c r="S139" i="1" s="1"/>
  <c r="Q168" i="1"/>
  <c r="R168" i="1" s="1"/>
  <c r="S168" i="1" s="1"/>
  <c r="Q173" i="1"/>
  <c r="R173" i="1" s="1"/>
  <c r="S173" i="1" s="1"/>
  <c r="Q254" i="1"/>
  <c r="R254" i="1" s="1"/>
  <c r="S254" i="1" s="1"/>
  <c r="Q189" i="1"/>
  <c r="R189" i="1" s="1"/>
  <c r="S189" i="1" s="1"/>
  <c r="Q281" i="1"/>
  <c r="R281" i="1" s="1"/>
  <c r="S281" i="1" s="1"/>
  <c r="Q162" i="1"/>
  <c r="R162" i="1" s="1"/>
  <c r="S162" i="1" s="1"/>
  <c r="Q306" i="1"/>
  <c r="R306" i="1" s="1"/>
  <c r="S306" i="1" s="1"/>
  <c r="Q283" i="1"/>
  <c r="R283" i="1" s="1"/>
  <c r="S283" i="1" s="1"/>
  <c r="Q249" i="1"/>
  <c r="R249" i="1" s="1"/>
  <c r="S249" i="1" s="1"/>
  <c r="Q158" i="1"/>
  <c r="R158" i="1" s="1"/>
  <c r="S158" i="1" s="1"/>
  <c r="Q282" i="1"/>
  <c r="R282" i="1" s="1"/>
  <c r="S282" i="1" s="1"/>
  <c r="Q154" i="1"/>
  <c r="R154" i="1" s="1"/>
  <c r="S154" i="1" s="1"/>
  <c r="Q334" i="1"/>
  <c r="R334" i="1" s="1"/>
  <c r="S334" i="1" s="1"/>
  <c r="Q228" i="1"/>
  <c r="R228" i="1" s="1"/>
  <c r="S228" i="1" s="1"/>
  <c r="Q140" i="1"/>
  <c r="R140" i="1" s="1"/>
  <c r="S140" i="1" s="1"/>
  <c r="Q216" i="1"/>
  <c r="R216" i="1" s="1"/>
  <c r="S216" i="1" s="1"/>
  <c r="Q390" i="1"/>
  <c r="R390" i="1" s="1"/>
  <c r="S390" i="1" s="1"/>
  <c r="Q176" i="1"/>
  <c r="R176" i="1" s="1"/>
  <c r="S176" i="1" s="1"/>
  <c r="Q336" i="1"/>
  <c r="R336" i="1" s="1"/>
  <c r="S336" i="1" s="1"/>
  <c r="Q148" i="1"/>
  <c r="R148" i="1" s="1"/>
  <c r="S148" i="1" s="1"/>
  <c r="Q165" i="1"/>
  <c r="R165" i="1" s="1"/>
  <c r="S165" i="1" s="1"/>
  <c r="Q412" i="1"/>
  <c r="R412" i="1" s="1"/>
  <c r="S412" i="1" s="1"/>
  <c r="Q331" i="1"/>
  <c r="R331" i="1" s="1"/>
  <c r="S331" i="1" s="1"/>
  <c r="Q238" i="1"/>
  <c r="R238" i="1" s="1"/>
  <c r="S238" i="1" s="1"/>
  <c r="Q235" i="1"/>
  <c r="R235" i="1" s="1"/>
  <c r="S235" i="1" s="1"/>
  <c r="Q322" i="1"/>
  <c r="R322" i="1" s="1"/>
  <c r="S322" i="1" s="1"/>
  <c r="Q255" i="1"/>
  <c r="R255" i="1" s="1"/>
  <c r="S255" i="1" s="1"/>
  <c r="Q394" i="1"/>
  <c r="R394" i="1" s="1"/>
  <c r="S394" i="1" s="1"/>
  <c r="Q294" i="1"/>
  <c r="R294" i="1" s="1"/>
  <c r="S294" i="1" s="1"/>
  <c r="Q263" i="1"/>
  <c r="R263" i="1" s="1"/>
  <c r="S263" i="1" s="1"/>
  <c r="Q401" i="1"/>
  <c r="R401" i="1" s="1"/>
  <c r="S401" i="1" s="1"/>
  <c r="Q298" i="1"/>
  <c r="R298" i="1" s="1"/>
  <c r="S298" i="1" s="1"/>
  <c r="Q402" i="1"/>
  <c r="R402" i="1" s="1"/>
  <c r="S402" i="1" s="1"/>
  <c r="Q343" i="1"/>
  <c r="R343" i="1" s="1"/>
  <c r="S343" i="1" s="1"/>
  <c r="Q179" i="1"/>
  <c r="R179" i="1" s="1"/>
  <c r="S179" i="1" s="1"/>
  <c r="Q369" i="1"/>
  <c r="R369" i="1" s="1"/>
  <c r="S369" i="1" s="1"/>
  <c r="Q307" i="1"/>
  <c r="R307" i="1" s="1"/>
  <c r="S307" i="1" s="1"/>
  <c r="Q230" i="1"/>
  <c r="R230" i="1" s="1"/>
  <c r="S230" i="1" s="1"/>
  <c r="Q184" i="1"/>
  <c r="R184" i="1" s="1"/>
  <c r="S184" i="1" s="1"/>
  <c r="Q378" i="1"/>
  <c r="R378" i="1" s="1"/>
  <c r="S378" i="1" s="1"/>
  <c r="Q344" i="1"/>
  <c r="R344" i="1" s="1"/>
  <c r="S344" i="1" s="1"/>
  <c r="Q361" i="1"/>
  <c r="R361" i="1" s="1"/>
  <c r="S361" i="1" s="1"/>
  <c r="Q229" i="1"/>
  <c r="R229" i="1" s="1"/>
  <c r="S229" i="1" s="1"/>
  <c r="Q359" i="1"/>
  <c r="R359" i="1" s="1"/>
  <c r="S359" i="1" s="1"/>
  <c r="Q315" i="1"/>
  <c r="R315" i="1" s="1"/>
  <c r="S315" i="1" s="1"/>
  <c r="Q206" i="1"/>
  <c r="R206" i="1" s="1"/>
  <c r="S206" i="1" s="1"/>
  <c r="Q325" i="1"/>
  <c r="R325" i="1" s="1"/>
  <c r="S325" i="1" s="1"/>
  <c r="Q414" i="1"/>
  <c r="R414" i="1" s="1"/>
  <c r="S414" i="1" s="1"/>
  <c r="Q289" i="1"/>
  <c r="R289" i="1" s="1"/>
  <c r="S289" i="1" s="1"/>
  <c r="Q314" i="1"/>
  <c r="R314" i="1" s="1"/>
  <c r="S314" i="1" s="1"/>
  <c r="Q261" i="1"/>
  <c r="R261" i="1" s="1"/>
  <c r="S261" i="1" s="1"/>
  <c r="Q379" i="1"/>
  <c r="R379" i="1" s="1"/>
  <c r="S379" i="1" s="1"/>
  <c r="Q391" i="1"/>
  <c r="R391" i="1" s="1"/>
  <c r="S391" i="1" s="1"/>
  <c r="Q246" i="1"/>
  <c r="R246" i="1" s="1"/>
  <c r="S246" i="1" s="1"/>
  <c r="Q226" i="1"/>
  <c r="R226" i="1" s="1"/>
  <c r="S226" i="1" s="1"/>
  <c r="Q421" i="1"/>
  <c r="R421" i="1" s="1"/>
  <c r="S421" i="1" s="1"/>
  <c r="Q417" i="1"/>
  <c r="R417" i="1" s="1"/>
  <c r="S417" i="1" s="1"/>
  <c r="Q269" i="1"/>
  <c r="R269" i="1" s="1"/>
  <c r="S269" i="1" s="1"/>
  <c r="Q420" i="1"/>
  <c r="R420" i="1" s="1"/>
  <c r="S420" i="1" s="1"/>
  <c r="Q207" i="1"/>
  <c r="R207" i="1" s="1"/>
  <c r="S207" i="1" s="1"/>
  <c r="Q253" i="1"/>
  <c r="R253" i="1" s="1"/>
  <c r="S253" i="1" s="1"/>
  <c r="Q182" i="1"/>
  <c r="R182" i="1" s="1"/>
  <c r="S182" i="1" s="1"/>
  <c r="Q280" i="1"/>
  <c r="R280" i="1" s="1"/>
  <c r="S280" i="1" s="1"/>
  <c r="Q262" i="1"/>
  <c r="R262" i="1" s="1"/>
  <c r="S262" i="1" s="1"/>
  <c r="Q146" i="1"/>
  <c r="R146" i="1" s="1"/>
  <c r="S146" i="1" s="1"/>
  <c r="Q323" i="1"/>
  <c r="R323" i="1" s="1"/>
  <c r="S323" i="1" s="1"/>
  <c r="Q266" i="1"/>
  <c r="R266" i="1" s="1"/>
  <c r="S266" i="1" s="1"/>
  <c r="Q175" i="1"/>
  <c r="R175" i="1" s="1"/>
  <c r="S175" i="1" s="1"/>
  <c r="Q264" i="1"/>
  <c r="R264" i="1" s="1"/>
  <c r="S264" i="1" s="1"/>
  <c r="Q156" i="1"/>
  <c r="R156" i="1" s="1"/>
  <c r="S156" i="1" s="1"/>
  <c r="Q143" i="1"/>
  <c r="R143" i="1" s="1"/>
  <c r="S143" i="1" s="1"/>
  <c r="Q153" i="1"/>
  <c r="R153" i="1" s="1"/>
  <c r="S153" i="1" s="1"/>
  <c r="Q142" i="1"/>
  <c r="R142" i="1" s="1"/>
  <c r="S142" i="1" s="1"/>
  <c r="Q214" i="1"/>
  <c r="R214" i="1" s="1"/>
  <c r="S214" i="1" s="1"/>
  <c r="Q167" i="1"/>
  <c r="R167" i="1" s="1"/>
  <c r="S167" i="1" s="1"/>
  <c r="Q271" i="1"/>
  <c r="R271" i="1" s="1"/>
  <c r="S271" i="1" s="1"/>
  <c r="Q215" i="1"/>
  <c r="R215" i="1" s="1"/>
  <c r="S215" i="1" s="1"/>
  <c r="Q164" i="1"/>
  <c r="R164" i="1" s="1"/>
  <c r="S164" i="1" s="1"/>
  <c r="Q330" i="1"/>
  <c r="R330" i="1" s="1"/>
  <c r="S330" i="1" s="1"/>
  <c r="Q227" i="1"/>
  <c r="R227" i="1" s="1"/>
  <c r="S227" i="1" s="1"/>
  <c r="Q194" i="1"/>
  <c r="R194" i="1" s="1"/>
  <c r="S194" i="1" s="1"/>
  <c r="Q183" i="1"/>
  <c r="R183" i="1" s="1"/>
  <c r="S183" i="1" s="1"/>
  <c r="Q320" i="1"/>
  <c r="R320" i="1" s="1"/>
  <c r="S320" i="1" s="1"/>
  <c r="Q267" i="1"/>
  <c r="R267" i="1" s="1"/>
  <c r="S267" i="1" s="1"/>
  <c r="Q141" i="1"/>
  <c r="R141" i="1" s="1"/>
  <c r="S141" i="1" s="1"/>
  <c r="Q273" i="1"/>
  <c r="R273" i="1" s="1"/>
  <c r="S273" i="1" s="1"/>
  <c r="Q260" i="1"/>
  <c r="R260" i="1" s="1"/>
  <c r="S260" i="1" s="1"/>
  <c r="Q201" i="1"/>
  <c r="R201" i="1" s="1"/>
  <c r="S201" i="1" s="1"/>
  <c r="Q375" i="1"/>
  <c r="R375" i="1" s="1"/>
  <c r="S375" i="1" s="1"/>
  <c r="Q287" i="1"/>
  <c r="R287" i="1" s="1"/>
  <c r="S287" i="1" s="1"/>
  <c r="Q233" i="1"/>
  <c r="R233" i="1" s="1"/>
  <c r="S233" i="1" s="1"/>
  <c r="Q145" i="1"/>
  <c r="R145" i="1" s="1"/>
  <c r="S145" i="1" s="1"/>
  <c r="Q258" i="1"/>
  <c r="R258" i="1" s="1"/>
  <c r="S258" i="1" s="1"/>
  <c r="Q395" i="1"/>
  <c r="R395" i="1" s="1"/>
  <c r="S395" i="1" s="1"/>
  <c r="Q278" i="1"/>
  <c r="R278" i="1" s="1"/>
  <c r="S278" i="1" s="1"/>
  <c r="Q204" i="1"/>
  <c r="R204" i="1" s="1"/>
  <c r="S204" i="1" s="1"/>
  <c r="Q191" i="1"/>
  <c r="R191" i="1" s="1"/>
  <c r="S191" i="1" s="1"/>
  <c r="Q383" i="1"/>
  <c r="R383" i="1" s="1"/>
  <c r="S383" i="1" s="1"/>
  <c r="Q136" i="1"/>
  <c r="R136" i="1" s="1"/>
  <c r="S136" i="1" s="1"/>
  <c r="Q225" i="1"/>
  <c r="R225" i="1" s="1"/>
  <c r="S225" i="1" s="1"/>
  <c r="Q279" i="1"/>
  <c r="R279" i="1" s="1"/>
  <c r="S279" i="1" s="1"/>
  <c r="Q368" i="1"/>
  <c r="R368" i="1" s="1"/>
  <c r="S368" i="1" s="1"/>
  <c r="Q332" i="1"/>
  <c r="R332" i="1" s="1"/>
  <c r="S332" i="1" s="1"/>
  <c r="Q373" i="1"/>
  <c r="R373" i="1" s="1"/>
  <c r="S373" i="1" s="1"/>
  <c r="Q317" i="1"/>
  <c r="R317" i="1" s="1"/>
  <c r="S317" i="1" s="1"/>
  <c r="Q371" i="1"/>
  <c r="R371" i="1" s="1"/>
  <c r="S371" i="1" s="1"/>
  <c r="Q309" i="1"/>
  <c r="R309" i="1" s="1"/>
  <c r="S309" i="1" s="1"/>
  <c r="Q292" i="1"/>
  <c r="R292" i="1" s="1"/>
  <c r="S292" i="1" s="1"/>
  <c r="Q408" i="1"/>
  <c r="R408" i="1" s="1"/>
  <c r="S408" i="1" s="1"/>
  <c r="Q219" i="1"/>
  <c r="R219" i="1" s="1"/>
  <c r="S219" i="1" s="1"/>
  <c r="Q398" i="1"/>
  <c r="R398" i="1" s="1"/>
  <c r="S398" i="1" s="1"/>
  <c r="Q222" i="1"/>
  <c r="R222" i="1" s="1"/>
  <c r="S222" i="1" s="1"/>
  <c r="Q350" i="1"/>
  <c r="R350" i="1" s="1"/>
  <c r="S350" i="1" s="1"/>
  <c r="Q301" i="1"/>
  <c r="R301" i="1" s="1"/>
  <c r="S301" i="1" s="1"/>
  <c r="Q232" i="1"/>
  <c r="R232" i="1" s="1"/>
  <c r="S232" i="1" s="1"/>
  <c r="Q346" i="1"/>
  <c r="R346" i="1" s="1"/>
  <c r="S346" i="1" s="1"/>
  <c r="Q385" i="1"/>
  <c r="R385" i="1" s="1"/>
  <c r="S385" i="1" s="1"/>
  <c r="Q355" i="1"/>
  <c r="R355" i="1" s="1"/>
  <c r="S355" i="1" s="1"/>
  <c r="Q277" i="1"/>
  <c r="R277" i="1" s="1"/>
  <c r="S277" i="1" s="1"/>
  <c r="Q377" i="1"/>
  <c r="R377" i="1" s="1"/>
  <c r="S377" i="1" s="1"/>
  <c r="Q356" i="1"/>
  <c r="R356" i="1" s="1"/>
  <c r="S356" i="1" s="1"/>
  <c r="Q218" i="1"/>
  <c r="R218" i="1" s="1"/>
  <c r="S218" i="1" s="1"/>
  <c r="Q192" i="1"/>
  <c r="R192" i="1" s="1"/>
  <c r="S192" i="1" s="1"/>
  <c r="Q407" i="1"/>
  <c r="R407" i="1" s="1"/>
  <c r="S407" i="1" s="1"/>
  <c r="Q397" i="1"/>
  <c r="R397" i="1" s="1"/>
  <c r="S397" i="1" s="1"/>
  <c r="Q324" i="1"/>
  <c r="R324" i="1" s="1"/>
  <c r="S324" i="1" s="1"/>
  <c r="Q415" i="1"/>
  <c r="R415" i="1" s="1"/>
  <c r="S415" i="1" s="1"/>
  <c r="Q413" i="1"/>
  <c r="R413" i="1" s="1"/>
  <c r="S413" i="1" s="1"/>
  <c r="Q358" i="1"/>
  <c r="R358" i="1" s="1"/>
  <c r="S358" i="1" s="1"/>
  <c r="Q333" i="1"/>
  <c r="R333" i="1" s="1"/>
  <c r="S333" i="1" s="1"/>
  <c r="Q404" i="1"/>
  <c r="R404" i="1" s="1"/>
  <c r="S404" i="1" s="1"/>
  <c r="Q367" i="1"/>
  <c r="R367" i="1" s="1"/>
  <c r="S367" i="1" s="1"/>
  <c r="Q411" i="1"/>
  <c r="R411" i="1" s="1"/>
  <c r="S411" i="1" s="1"/>
  <c r="Q304" i="1"/>
  <c r="R304" i="1" s="1"/>
  <c r="S304" i="1" s="1"/>
  <c r="Q203" i="1"/>
  <c r="R203" i="1" s="1"/>
  <c r="S203" i="1" s="1"/>
  <c r="Q270" i="1"/>
  <c r="R270" i="1" s="1"/>
  <c r="S270" i="1" s="1"/>
  <c r="Q221" i="1"/>
  <c r="R221" i="1" s="1"/>
  <c r="S221" i="1" s="1"/>
  <c r="Q135" i="1"/>
  <c r="R135" i="1" s="1"/>
  <c r="S135" i="1" s="1"/>
  <c r="Q388" i="1"/>
  <c r="R388" i="1" s="1"/>
  <c r="S388" i="1" s="1"/>
  <c r="Q210" i="1"/>
  <c r="R210" i="1" s="1"/>
  <c r="S210" i="1" s="1"/>
  <c r="Q410" i="1"/>
  <c r="R410" i="1" s="1"/>
  <c r="S410" i="1" s="1"/>
  <c r="Q186" i="1"/>
  <c r="R186" i="1" s="1"/>
  <c r="S186" i="1" s="1"/>
  <c r="Q171" i="1"/>
  <c r="R171" i="1" s="1"/>
  <c r="S171" i="1" s="1"/>
  <c r="Q208" i="1"/>
  <c r="R208" i="1" s="1"/>
  <c r="S208" i="1" s="1"/>
  <c r="Q170" i="1"/>
  <c r="R170" i="1" s="1"/>
  <c r="S170" i="1" s="1"/>
  <c r="Q308" i="1"/>
  <c r="R308" i="1" s="1"/>
  <c r="S308" i="1" s="1"/>
  <c r="Q223" i="1"/>
  <c r="R223" i="1" s="1"/>
  <c r="S223" i="1" s="1"/>
  <c r="Q418" i="1"/>
  <c r="R418" i="1" s="1"/>
  <c r="S418" i="1" s="1"/>
  <c r="Q212" i="1"/>
  <c r="R212" i="1" s="1"/>
  <c r="S212" i="1" s="1"/>
  <c r="Q151" i="1"/>
  <c r="R151" i="1" s="1"/>
  <c r="S151" i="1" s="1"/>
  <c r="Q353" i="1"/>
  <c r="R353" i="1" s="1"/>
  <c r="S353" i="1" s="1"/>
  <c r="Q241" i="1"/>
  <c r="R241" i="1" s="1"/>
  <c r="S241" i="1" s="1"/>
  <c r="Q193" i="1"/>
  <c r="R193" i="1" s="1"/>
  <c r="S193" i="1" s="1"/>
  <c r="Q138" i="1"/>
  <c r="R138" i="1" s="1"/>
  <c r="S138" i="1" s="1"/>
  <c r="Q405" i="1"/>
  <c r="R405" i="1" s="1"/>
  <c r="S405" i="1" s="1"/>
  <c r="Q327" i="1"/>
  <c r="R327" i="1" s="1"/>
  <c r="S327" i="1" s="1"/>
  <c r="Q286" i="1"/>
  <c r="R286" i="1" s="1"/>
  <c r="S286" i="1" s="1"/>
  <c r="Q195" i="1"/>
  <c r="R195" i="1" s="1"/>
  <c r="S195" i="1" s="1"/>
  <c r="Q137" i="1"/>
  <c r="R137" i="1" s="1"/>
  <c r="S137" i="1" s="1"/>
  <c r="Q224" i="1"/>
  <c r="R224" i="1" s="1"/>
  <c r="S224" i="1" s="1"/>
  <c r="Q386" i="1"/>
  <c r="R386" i="1" s="1"/>
  <c r="S386" i="1" s="1"/>
  <c r="Q147" i="1"/>
  <c r="R147" i="1" s="1"/>
  <c r="S147" i="1" s="1"/>
  <c r="Q318" i="1"/>
  <c r="R318" i="1" s="1"/>
  <c r="S318" i="1" s="1"/>
  <c r="Q274" i="1"/>
  <c r="R274" i="1" s="1"/>
  <c r="S274" i="1" s="1"/>
  <c r="Q188" i="1"/>
  <c r="R188" i="1" s="1"/>
  <c r="S188" i="1" s="1"/>
  <c r="Q312" i="1"/>
  <c r="R312" i="1" s="1"/>
  <c r="S312" i="1" s="1"/>
  <c r="Q256" i="1"/>
  <c r="R256" i="1" s="1"/>
  <c r="S256" i="1" s="1"/>
  <c r="Q177" i="1"/>
  <c r="R177" i="1" s="1"/>
  <c r="S177" i="1" s="1"/>
  <c r="Q360" i="1"/>
  <c r="R360" i="1" s="1"/>
  <c r="S360" i="1" s="1"/>
  <c r="Q311" i="1"/>
  <c r="R311" i="1" s="1"/>
  <c r="S311" i="1" s="1"/>
  <c r="Q305" i="1"/>
  <c r="R305" i="1" s="1"/>
  <c r="S305" i="1" s="1"/>
  <c r="Q339" i="1"/>
  <c r="R339" i="1" s="1"/>
  <c r="S339" i="1" s="1"/>
  <c r="Q328" i="1"/>
  <c r="R328" i="1" s="1"/>
  <c r="S328" i="1" s="1"/>
  <c r="Q396" i="1"/>
  <c r="R396" i="1" s="1"/>
  <c r="S396" i="1" s="1"/>
  <c r="Q242" i="1"/>
  <c r="R242" i="1" s="1"/>
  <c r="S242" i="1" s="1"/>
  <c r="Q190" i="1"/>
  <c r="R190" i="1" s="1"/>
  <c r="S190" i="1" s="1"/>
  <c r="Q187" i="1"/>
  <c r="R187" i="1" s="1"/>
  <c r="S187" i="1" s="1"/>
  <c r="Q380" i="1"/>
  <c r="R380" i="1" s="1"/>
  <c r="S380" i="1" s="1"/>
  <c r="Q303" i="1"/>
  <c r="R303" i="1" s="1"/>
  <c r="S303" i="1" s="1"/>
  <c r="Q240" i="1"/>
  <c r="R240" i="1" s="1"/>
  <c r="S240" i="1" s="1"/>
  <c r="Q237" i="1"/>
  <c r="R237" i="1" s="1"/>
  <c r="S237" i="1" s="1"/>
  <c r="Q337" i="1"/>
  <c r="R337" i="1" s="1"/>
  <c r="S337" i="1" s="1"/>
  <c r="Q321" i="1"/>
  <c r="R321" i="1" s="1"/>
  <c r="S321" i="1" s="1"/>
  <c r="Q363" i="1"/>
  <c r="R363" i="1" s="1"/>
  <c r="S363" i="1" s="1"/>
  <c r="Q400" i="1"/>
  <c r="R400" i="1" s="1"/>
  <c r="S400" i="1" s="1"/>
  <c r="Q313" i="1"/>
  <c r="R313" i="1" s="1"/>
  <c r="S313" i="1" s="1"/>
  <c r="Q198" i="1"/>
  <c r="R198" i="1" s="1"/>
  <c r="S198" i="1" s="1"/>
  <c r="Q239" i="1"/>
  <c r="R239" i="1" s="1"/>
  <c r="S239" i="1" s="1"/>
  <c r="Q403" i="1"/>
  <c r="R403" i="1" s="1"/>
  <c r="S403" i="1" s="1"/>
  <c r="Q381" i="1"/>
  <c r="R381" i="1" s="1"/>
  <c r="S381" i="1" s="1"/>
  <c r="Q276" i="1"/>
  <c r="R276" i="1" s="1"/>
  <c r="S276" i="1" s="1"/>
  <c r="Q247" i="1"/>
  <c r="R247" i="1" s="1"/>
  <c r="S247" i="1" s="1"/>
  <c r="Q349" i="1"/>
  <c r="R349" i="1" s="1"/>
  <c r="S349" i="1" s="1"/>
  <c r="Q406" i="1"/>
  <c r="R406" i="1" s="1"/>
  <c r="S406" i="1" s="1"/>
  <c r="Q354" i="1"/>
  <c r="R354" i="1" s="1"/>
  <c r="S354" i="1" s="1"/>
  <c r="Q393" i="1"/>
  <c r="R393" i="1" s="1"/>
  <c r="S393" i="1" s="1"/>
  <c r="Q365" i="1"/>
  <c r="R365" i="1" s="1"/>
  <c r="S365" i="1" s="1"/>
  <c r="Q284" i="1"/>
  <c r="R284" i="1" s="1"/>
  <c r="S284" i="1" s="1"/>
  <c r="Q364" i="1"/>
  <c r="R364" i="1" s="1"/>
  <c r="S364" i="1" s="1"/>
  <c r="Q252" i="1"/>
  <c r="R252" i="1" s="1"/>
  <c r="S252" i="1" s="1"/>
  <c r="Q342" i="1"/>
  <c r="R342" i="1" s="1"/>
  <c r="S342" i="1" s="1"/>
  <c r="Q387" i="1"/>
  <c r="R387" i="1" s="1"/>
  <c r="S387" i="1" s="1"/>
  <c r="Q310" i="1"/>
  <c r="R310" i="1" s="1"/>
  <c r="S310" i="1" s="1"/>
  <c r="Q319" i="1"/>
  <c r="R319" i="1" s="1"/>
  <c r="S319" i="1" s="1"/>
  <c r="Q370" i="1"/>
  <c r="R370" i="1" s="1"/>
  <c r="S370" i="1" s="1"/>
  <c r="Q329" i="1"/>
  <c r="R329" i="1" s="1"/>
  <c r="S329" i="1" s="1"/>
  <c r="Q288" i="1"/>
  <c r="R288" i="1" s="1"/>
  <c r="S288" i="1" s="1"/>
  <c r="Q297" i="1"/>
  <c r="R297" i="1" s="1"/>
  <c r="S297" i="1" s="1"/>
  <c r="Q155" i="1"/>
  <c r="R155" i="1" s="1"/>
  <c r="S155" i="1" s="1"/>
  <c r="Q149" i="1"/>
  <c r="R149" i="1" s="1"/>
  <c r="S149" i="1" s="1"/>
  <c r="Q217" i="1"/>
  <c r="R217" i="1" s="1"/>
  <c r="S217" i="1" s="1"/>
  <c r="Q243" i="1"/>
  <c r="R243" i="1" s="1"/>
  <c r="S243" i="1" s="1"/>
  <c r="Q200" i="1"/>
  <c r="R200" i="1" s="1"/>
  <c r="S200" i="1" s="1"/>
  <c r="Q174" i="1"/>
  <c r="R174" i="1" s="1"/>
  <c r="S174" i="1" s="1"/>
  <c r="Q166" i="1"/>
  <c r="R166" i="1" s="1"/>
  <c r="S166" i="1" s="1"/>
  <c r="Q172" i="1"/>
  <c r="R172" i="1" s="1"/>
  <c r="S172" i="1" s="1"/>
  <c r="Q244" i="1"/>
  <c r="R244" i="1" s="1"/>
  <c r="S244" i="1" s="1"/>
  <c r="Q199" i="1"/>
  <c r="R199" i="1" s="1"/>
  <c r="S199" i="1" s="1"/>
  <c r="Q159" i="1"/>
  <c r="R159" i="1" s="1"/>
  <c r="S159" i="1" s="1"/>
  <c r="Q197" i="1"/>
  <c r="R197" i="1" s="1"/>
  <c r="S197" i="1" s="1"/>
  <c r="Q134" i="1"/>
  <c r="R134" i="1" s="1"/>
  <c r="S134" i="1" s="1"/>
  <c r="Q231" i="1"/>
  <c r="R231" i="1" s="1"/>
  <c r="S231" i="1" s="1"/>
  <c r="Q257" i="1"/>
  <c r="R257" i="1" s="1"/>
  <c r="S257" i="1" s="1"/>
  <c r="Q211" i="1"/>
  <c r="R211" i="1" s="1"/>
  <c r="S211" i="1" s="1"/>
  <c r="Q236" i="1"/>
  <c r="R236" i="1" s="1"/>
  <c r="S236" i="1" s="1"/>
  <c r="Q160" i="1"/>
  <c r="R160" i="1" s="1"/>
  <c r="S160" i="1" s="1"/>
  <c r="Q338" i="1"/>
  <c r="R338" i="1" s="1"/>
  <c r="S338" i="1" s="1"/>
  <c r="Q268" i="1"/>
  <c r="R268" i="1" s="1"/>
  <c r="S268" i="1" s="1"/>
  <c r="Q290" i="1"/>
  <c r="R290" i="1" s="1"/>
  <c r="S290" i="1" s="1"/>
  <c r="Q265" i="1"/>
  <c r="R265" i="1" s="1"/>
  <c r="S265" i="1" s="1"/>
  <c r="Q157" i="1"/>
  <c r="R157" i="1" s="1"/>
  <c r="S157" i="1" s="1"/>
  <c r="Q161" i="1"/>
  <c r="R161" i="1" s="1"/>
  <c r="S161" i="1" s="1"/>
  <c r="Q293" i="1"/>
  <c r="R293" i="1" s="1"/>
  <c r="S293" i="1" s="1"/>
  <c r="Q250" i="1"/>
  <c r="R250" i="1" s="1"/>
  <c r="S250" i="1" s="1"/>
  <c r="Q196" i="1"/>
  <c r="R196" i="1" s="1"/>
  <c r="S196" i="1" s="1"/>
  <c r="Q248" i="1"/>
  <c r="R248" i="1" s="1"/>
  <c r="S248" i="1" s="1"/>
  <c r="Q185" i="1"/>
  <c r="R185" i="1" s="1"/>
  <c r="S185" i="1" s="1"/>
  <c r="Q291" i="1"/>
  <c r="R291" i="1" s="1"/>
  <c r="S291" i="1" s="1"/>
  <c r="Q245" i="1"/>
  <c r="R245" i="1" s="1"/>
  <c r="S245" i="1" s="1"/>
  <c r="Q163" i="1"/>
  <c r="R163" i="1" s="1"/>
  <c r="S163" i="1" s="1"/>
  <c r="Q275" i="1"/>
  <c r="R275" i="1" s="1"/>
  <c r="S275" i="1" s="1"/>
  <c r="Q347" i="1"/>
  <c r="R347" i="1" s="1"/>
  <c r="S347" i="1" s="1"/>
  <c r="Q152" i="1"/>
  <c r="R152" i="1" s="1"/>
  <c r="S152" i="1" s="1"/>
  <c r="Q181" i="1"/>
  <c r="R181" i="1" s="1"/>
  <c r="S181" i="1" s="1"/>
  <c r="Q352" i="1"/>
  <c r="R352" i="1" s="1"/>
  <c r="S352" i="1" s="1"/>
  <c r="Q348" i="1"/>
  <c r="R348" i="1" s="1"/>
  <c r="S348" i="1" s="1"/>
  <c r="Q296" i="1"/>
  <c r="R296" i="1" s="1"/>
  <c r="S296" i="1" s="1"/>
  <c r="Q416" i="1"/>
  <c r="R416" i="1" s="1"/>
  <c r="S416" i="1" s="1"/>
  <c r="Q374" i="1"/>
  <c r="R374" i="1" s="1"/>
  <c r="S374" i="1" s="1"/>
  <c r="Q362" i="1"/>
  <c r="R362" i="1" s="1"/>
  <c r="S362" i="1" s="1"/>
  <c r="Q316" i="1"/>
  <c r="R316" i="1" s="1"/>
  <c r="S316" i="1" s="1"/>
  <c r="Q205" i="1"/>
  <c r="R205" i="1" s="1"/>
  <c r="S205" i="1" s="1"/>
  <c r="Q419" i="1"/>
  <c r="R419" i="1" s="1"/>
  <c r="S419" i="1" s="1"/>
  <c r="Q302" i="1"/>
  <c r="R302" i="1" s="1"/>
  <c r="S302" i="1" s="1"/>
  <c r="Q384" i="1"/>
  <c r="R384" i="1" s="1"/>
  <c r="S384" i="1" s="1"/>
  <c r="Q180" i="1"/>
  <c r="R180" i="1" s="1"/>
  <c r="S180" i="1" s="1"/>
  <c r="Q295" i="1"/>
  <c r="R295" i="1" s="1"/>
  <c r="S295" i="1" s="1"/>
  <c r="Q366" i="1"/>
  <c r="R366" i="1" s="1"/>
  <c r="S366" i="1" s="1"/>
  <c r="Q382" i="1"/>
  <c r="R382" i="1" s="1"/>
  <c r="S382" i="1" s="1"/>
  <c r="Q357" i="1"/>
  <c r="R357" i="1" s="1"/>
  <c r="S357" i="1" s="1"/>
  <c r="Q341" i="1"/>
  <c r="R341" i="1" s="1"/>
  <c r="S341" i="1" s="1"/>
  <c r="Q300" i="1"/>
  <c r="R300" i="1" s="1"/>
  <c r="S300" i="1" s="1"/>
  <c r="Q409" i="1"/>
  <c r="R409" i="1" s="1"/>
  <c r="S409" i="1" s="1"/>
  <c r="Q399" i="1"/>
  <c r="R399" i="1" s="1"/>
  <c r="S399" i="1" s="1"/>
  <c r="Q272" i="1"/>
  <c r="R272" i="1" s="1"/>
  <c r="S272" i="1" s="1"/>
  <c r="Q326" i="1"/>
  <c r="R326" i="1" s="1"/>
  <c r="S326" i="1" s="1"/>
  <c r="Q345" i="1"/>
  <c r="R345" i="1" s="1"/>
  <c r="S345" i="1" s="1"/>
  <c r="Q376" i="1"/>
  <c r="R376" i="1" s="1"/>
  <c r="S376" i="1" s="1"/>
  <c r="Q389" i="1"/>
  <c r="R389" i="1" s="1"/>
  <c r="S389" i="1" s="1"/>
  <c r="Q340" i="1"/>
  <c r="R340" i="1" s="1"/>
  <c r="S340" i="1" s="1"/>
  <c r="Q202" i="1"/>
  <c r="R202" i="1" s="1"/>
  <c r="S202" i="1" s="1"/>
  <c r="Q351" i="1"/>
  <c r="R351" i="1" s="1"/>
  <c r="S351" i="1" s="1"/>
  <c r="I130" i="1"/>
  <c r="J130" i="1" s="1"/>
  <c r="K130" i="1" s="1"/>
  <c r="L130" i="1" s="1"/>
  <c r="I122" i="1"/>
  <c r="J122" i="1" s="1"/>
  <c r="K122" i="1" s="1"/>
  <c r="L122" i="1" s="1"/>
  <c r="I127" i="1"/>
  <c r="J127" i="1" s="1"/>
  <c r="K127" i="1" s="1"/>
  <c r="L127" i="1" s="1"/>
  <c r="I123" i="1"/>
  <c r="J123" i="1" s="1"/>
  <c r="K123" i="1" s="1"/>
  <c r="L123" i="1" s="1"/>
  <c r="I131" i="1"/>
  <c r="J131" i="1" s="1"/>
  <c r="K131" i="1" s="1"/>
  <c r="L131" i="1" s="1"/>
  <c r="I128" i="1"/>
  <c r="J128" i="1" s="1"/>
  <c r="K128" i="1" s="1"/>
  <c r="L128" i="1" s="1"/>
  <c r="I124" i="1"/>
  <c r="J124" i="1" s="1"/>
  <c r="K124" i="1" s="1"/>
  <c r="L124" i="1" s="1"/>
  <c r="I129" i="1"/>
  <c r="J129" i="1" s="1"/>
  <c r="K129" i="1" s="1"/>
  <c r="L129" i="1" s="1"/>
  <c r="I126" i="1"/>
  <c r="J126" i="1" s="1"/>
  <c r="K126" i="1" s="1"/>
  <c r="L126" i="1" s="1"/>
  <c r="I114" i="1" l="1"/>
  <c r="J114" i="1" s="1"/>
  <c r="K114" i="1" s="1"/>
  <c r="L114" i="1" s="1"/>
  <c r="I133" i="1"/>
  <c r="J133" i="1" s="1"/>
  <c r="K133" i="1" s="1"/>
  <c r="L133" i="1" s="1"/>
  <c r="M125" i="1" s="1"/>
  <c r="N125" i="1" s="1"/>
  <c r="O125" i="1" s="1"/>
  <c r="P125" i="1" s="1"/>
  <c r="I32" i="1"/>
  <c r="J32" i="1" s="1"/>
  <c r="K32" i="1" s="1"/>
  <c r="L32" i="1" s="1"/>
  <c r="I77" i="1"/>
  <c r="J77" i="1" s="1"/>
  <c r="K77" i="1" s="1"/>
  <c r="L77" i="1" s="1"/>
  <c r="I13" i="1"/>
  <c r="J13" i="1" s="1"/>
  <c r="K13" i="1" s="1"/>
  <c r="L13" i="1" s="1"/>
  <c r="I86" i="1"/>
  <c r="J86" i="1" s="1"/>
  <c r="K86" i="1" s="1"/>
  <c r="L86" i="1" s="1"/>
  <c r="I83" i="1"/>
  <c r="J83" i="1" s="1"/>
  <c r="K83" i="1" s="1"/>
  <c r="L83" i="1" s="1"/>
  <c r="I48" i="1"/>
  <c r="J48" i="1" s="1"/>
  <c r="K48" i="1" s="1"/>
  <c r="L48" i="1" s="1"/>
  <c r="I43" i="1"/>
  <c r="J43" i="1" s="1"/>
  <c r="K43" i="1" s="1"/>
  <c r="L43" i="1" s="1"/>
  <c r="I16" i="1"/>
  <c r="J16" i="1" s="1"/>
  <c r="K16" i="1" s="1"/>
  <c r="L16" i="1" s="1"/>
  <c r="I14" i="1"/>
  <c r="J14" i="1" s="1"/>
  <c r="K14" i="1" s="1"/>
  <c r="L14" i="1" s="1"/>
  <c r="I116" i="1"/>
  <c r="J116" i="1" s="1"/>
  <c r="K116" i="1" s="1"/>
  <c r="L116" i="1" s="1"/>
  <c r="I89" i="1"/>
  <c r="J89" i="1" s="1"/>
  <c r="K89" i="1" s="1"/>
  <c r="L89" i="1" s="1"/>
  <c r="I30" i="1"/>
  <c r="J30" i="1" s="1"/>
  <c r="K30" i="1" s="1"/>
  <c r="L30" i="1" s="1"/>
  <c r="I37" i="1"/>
  <c r="J37" i="1" s="1"/>
  <c r="K37" i="1" s="1"/>
  <c r="L37" i="1" s="1"/>
  <c r="I34" i="1"/>
  <c r="J34" i="1" s="1"/>
  <c r="K34" i="1" s="1"/>
  <c r="L34" i="1" s="1"/>
  <c r="I38" i="1"/>
  <c r="J38" i="1" s="1"/>
  <c r="K38" i="1" s="1"/>
  <c r="L38" i="1" s="1"/>
  <c r="I82" i="1"/>
  <c r="J82" i="1" s="1"/>
  <c r="K82" i="1" s="1"/>
  <c r="L82" i="1" s="1"/>
  <c r="I35" i="1"/>
  <c r="J35" i="1" s="1"/>
  <c r="K35" i="1" s="1"/>
  <c r="L35" i="1" s="1"/>
  <c r="I33" i="1"/>
  <c r="J33" i="1" s="1"/>
  <c r="K33" i="1" s="1"/>
  <c r="L33" i="1" s="1"/>
  <c r="I81" i="1"/>
  <c r="J81" i="1" s="1"/>
  <c r="K81" i="1" s="1"/>
  <c r="L81" i="1" s="1"/>
  <c r="I106" i="1"/>
  <c r="J106" i="1" s="1"/>
  <c r="K106" i="1" s="1"/>
  <c r="L106" i="1" s="1"/>
  <c r="I12" i="1"/>
  <c r="J12" i="1" s="1"/>
  <c r="K12" i="1" s="1"/>
  <c r="L12" i="1" s="1"/>
  <c r="I51" i="1"/>
  <c r="J51" i="1" s="1"/>
  <c r="K51" i="1" s="1"/>
  <c r="L51" i="1" s="1"/>
  <c r="I57" i="1"/>
  <c r="J57" i="1" s="1"/>
  <c r="K57" i="1" s="1"/>
  <c r="L57" i="1" s="1"/>
  <c r="I53" i="1"/>
  <c r="J53" i="1" s="1"/>
  <c r="K53" i="1" s="1"/>
  <c r="L53" i="1" s="1"/>
  <c r="I8" i="1"/>
  <c r="J8" i="1" s="1"/>
  <c r="K8" i="1" s="1"/>
  <c r="L8" i="1" s="1"/>
  <c r="I52" i="1"/>
  <c r="J52" i="1" s="1"/>
  <c r="K52" i="1" s="1"/>
  <c r="L52" i="1" s="1"/>
  <c r="I15" i="1"/>
  <c r="J15" i="1" s="1"/>
  <c r="K15" i="1" s="1"/>
  <c r="L15" i="1" s="1"/>
  <c r="I79" i="1"/>
  <c r="J79" i="1" s="1"/>
  <c r="K79" i="1" s="1"/>
  <c r="L79" i="1" s="1"/>
  <c r="I17" i="1"/>
  <c r="J17" i="1" s="1"/>
  <c r="K17" i="1" s="1"/>
  <c r="L17" i="1" s="1"/>
  <c r="I80" i="1"/>
  <c r="J80" i="1" s="1"/>
  <c r="K80" i="1" s="1"/>
  <c r="L80" i="1" s="1"/>
  <c r="I44" i="1"/>
  <c r="J44" i="1" s="1"/>
  <c r="K44" i="1" s="1"/>
  <c r="L44" i="1" s="1"/>
  <c r="I108" i="1"/>
  <c r="J108" i="1" s="1"/>
  <c r="K108" i="1" s="1"/>
  <c r="L108" i="1" s="1"/>
  <c r="I109" i="1"/>
  <c r="J109" i="1" s="1"/>
  <c r="K109" i="1" s="1"/>
  <c r="L109" i="1" s="1"/>
  <c r="M132" i="1" l="1"/>
  <c r="N132" i="1" s="1"/>
  <c r="O132" i="1" s="1"/>
  <c r="P132" i="1" s="1"/>
  <c r="M71" i="1"/>
  <c r="N71" i="1" s="1"/>
  <c r="O71" i="1" s="1"/>
  <c r="P71" i="1" s="1"/>
  <c r="M69" i="1"/>
  <c r="N69" i="1" s="1"/>
  <c r="O69" i="1" s="1"/>
  <c r="P69" i="1" s="1"/>
  <c r="M67" i="1"/>
  <c r="N67" i="1" s="1"/>
  <c r="O67" i="1" s="1"/>
  <c r="P67" i="1" s="1"/>
  <c r="M68" i="1"/>
  <c r="N68" i="1" s="1"/>
  <c r="O68" i="1" s="1"/>
  <c r="P68" i="1" s="1"/>
  <c r="M59" i="1"/>
  <c r="N59" i="1" s="1"/>
  <c r="O59" i="1" s="1"/>
  <c r="P59" i="1" s="1"/>
  <c r="M60" i="1"/>
  <c r="N60" i="1" s="1"/>
  <c r="O60" i="1" s="1"/>
  <c r="P60" i="1" s="1"/>
  <c r="M64" i="1"/>
  <c r="N64" i="1" s="1"/>
  <c r="O64" i="1" s="1"/>
  <c r="P64" i="1" s="1"/>
  <c r="M65" i="1"/>
  <c r="N65" i="1" s="1"/>
  <c r="O65" i="1" s="1"/>
  <c r="P65" i="1" s="1"/>
  <c r="M63" i="1"/>
  <c r="N63" i="1" s="1"/>
  <c r="O63" i="1" s="1"/>
  <c r="P63" i="1" s="1"/>
  <c r="M56" i="1"/>
  <c r="N56" i="1" s="1"/>
  <c r="O56" i="1" s="1"/>
  <c r="P56" i="1" s="1"/>
  <c r="M58" i="1"/>
  <c r="N58" i="1" s="1"/>
  <c r="O58" i="1" s="1"/>
  <c r="P58" i="1" s="1"/>
  <c r="M66" i="1"/>
  <c r="N66" i="1" s="1"/>
  <c r="O66" i="1" s="1"/>
  <c r="P66" i="1" s="1"/>
  <c r="M75" i="1"/>
  <c r="N75" i="1" s="1"/>
  <c r="O75" i="1" s="1"/>
  <c r="P75" i="1" s="1"/>
  <c r="M72" i="1"/>
  <c r="N72" i="1" s="1"/>
  <c r="O72" i="1" s="1"/>
  <c r="P72" i="1" s="1"/>
  <c r="M73" i="1"/>
  <c r="N73" i="1" s="1"/>
  <c r="O73" i="1" s="1"/>
  <c r="P73" i="1" s="1"/>
  <c r="M74" i="1"/>
  <c r="N74" i="1" s="1"/>
  <c r="O74" i="1" s="1"/>
  <c r="P74" i="1" s="1"/>
  <c r="M70" i="1"/>
  <c r="N70" i="1" s="1"/>
  <c r="O70" i="1" s="1"/>
  <c r="P70" i="1" s="1"/>
  <c r="M62" i="1"/>
  <c r="N62" i="1" s="1"/>
  <c r="O62" i="1" s="1"/>
  <c r="P62" i="1" s="1"/>
  <c r="M55" i="1"/>
  <c r="N55" i="1" s="1"/>
  <c r="O55" i="1" s="1"/>
  <c r="M26" i="1"/>
  <c r="N26" i="1" s="1"/>
  <c r="O26" i="1" s="1"/>
  <c r="P26" i="1" s="1"/>
  <c r="M23" i="1"/>
  <c r="N23" i="1" s="1"/>
  <c r="O23" i="1" s="1"/>
  <c r="P23" i="1" s="1"/>
  <c r="M29" i="1"/>
  <c r="N29" i="1" s="1"/>
  <c r="O29" i="1" s="1"/>
  <c r="P29" i="1" s="1"/>
  <c r="M100" i="1"/>
  <c r="N100" i="1" s="1"/>
  <c r="O100" i="1" s="1"/>
  <c r="P100" i="1" s="1"/>
  <c r="M97" i="1"/>
  <c r="N97" i="1" s="1"/>
  <c r="O97" i="1" s="1"/>
  <c r="P97" i="1" s="1"/>
  <c r="M98" i="1"/>
  <c r="N98" i="1" s="1"/>
  <c r="O98" i="1" s="1"/>
  <c r="P98" i="1" s="1"/>
  <c r="M93" i="1"/>
  <c r="N93" i="1" s="1"/>
  <c r="O93" i="1" s="1"/>
  <c r="P93" i="1" s="1"/>
  <c r="M92" i="1"/>
  <c r="N92" i="1" s="1"/>
  <c r="O92" i="1" s="1"/>
  <c r="P92" i="1" s="1"/>
  <c r="M95" i="1"/>
  <c r="N95" i="1" s="1"/>
  <c r="O95" i="1" s="1"/>
  <c r="P95" i="1" s="1"/>
  <c r="M94" i="1"/>
  <c r="N94" i="1" s="1"/>
  <c r="O94" i="1" s="1"/>
  <c r="P94" i="1" s="1"/>
  <c r="M101" i="1"/>
  <c r="N101" i="1" s="1"/>
  <c r="O101" i="1" s="1"/>
  <c r="P101" i="1" s="1"/>
  <c r="M99" i="1"/>
  <c r="N99" i="1" s="1"/>
  <c r="O99" i="1" s="1"/>
  <c r="P99" i="1" s="1"/>
  <c r="M96" i="1"/>
  <c r="N96" i="1" s="1"/>
  <c r="O96" i="1" s="1"/>
  <c r="P96" i="1" s="1"/>
  <c r="M107" i="1"/>
  <c r="N107" i="1" s="1"/>
  <c r="O107" i="1" s="1"/>
  <c r="P107" i="1" s="1"/>
  <c r="M110" i="1"/>
  <c r="N110" i="1" s="1"/>
  <c r="O110" i="1" s="1"/>
  <c r="P110" i="1" s="1"/>
  <c r="M102" i="1"/>
  <c r="N102" i="1" s="1"/>
  <c r="O102" i="1" s="1"/>
  <c r="P102" i="1" s="1"/>
  <c r="M105" i="1"/>
  <c r="N105" i="1" s="1"/>
  <c r="O105" i="1" s="1"/>
  <c r="P105" i="1" s="1"/>
  <c r="M76" i="1"/>
  <c r="N76" i="1" s="1"/>
  <c r="O76" i="1" s="1"/>
  <c r="P76" i="1" s="1"/>
  <c r="M3" i="1"/>
  <c r="N3" i="1" s="1"/>
  <c r="O3" i="1" s="1"/>
  <c r="M6" i="1"/>
  <c r="N6" i="1" s="1"/>
  <c r="O6" i="1" s="1"/>
  <c r="M7" i="1"/>
  <c r="N7" i="1" s="1"/>
  <c r="O7" i="1" s="1"/>
  <c r="M2" i="1"/>
  <c r="N2" i="1" s="1"/>
  <c r="O2" i="1" s="1"/>
  <c r="M10" i="1"/>
  <c r="N10" i="1" s="1"/>
  <c r="O10" i="1" s="1"/>
  <c r="M4" i="1"/>
  <c r="N4" i="1" s="1"/>
  <c r="O4" i="1" s="1"/>
  <c r="M28" i="1"/>
  <c r="N28" i="1" s="1"/>
  <c r="O28" i="1" s="1"/>
  <c r="M20" i="1"/>
  <c r="N20" i="1" s="1"/>
  <c r="O20" i="1" s="1"/>
  <c r="M91" i="1"/>
  <c r="N91" i="1" s="1"/>
  <c r="O91" i="1" s="1"/>
  <c r="M90" i="1"/>
  <c r="N90" i="1" s="1"/>
  <c r="O90" i="1" s="1"/>
  <c r="M78" i="1"/>
  <c r="N78" i="1" s="1"/>
  <c r="O78" i="1" s="1"/>
  <c r="M85" i="1"/>
  <c r="N85" i="1" s="1"/>
  <c r="O85" i="1" s="1"/>
  <c r="M19" i="1"/>
  <c r="N19" i="1" s="1"/>
  <c r="O19" i="1" s="1"/>
  <c r="M18" i="1"/>
  <c r="N18" i="1" s="1"/>
  <c r="O18" i="1" s="1"/>
  <c r="M22" i="1"/>
  <c r="N22" i="1" s="1"/>
  <c r="O22" i="1" s="1"/>
  <c r="M21" i="1"/>
  <c r="N21" i="1" s="1"/>
  <c r="O21" i="1" s="1"/>
  <c r="M31" i="1"/>
  <c r="N31" i="1" s="1"/>
  <c r="O31" i="1" s="1"/>
  <c r="M24" i="1"/>
  <c r="N24" i="1" s="1"/>
  <c r="O24" i="1" s="1"/>
  <c r="M25" i="1"/>
  <c r="N25" i="1" s="1"/>
  <c r="O25" i="1" s="1"/>
  <c r="M54" i="1"/>
  <c r="N54" i="1" s="1"/>
  <c r="O54" i="1" s="1"/>
  <c r="M61" i="1"/>
  <c r="N61" i="1" s="1"/>
  <c r="O61" i="1" s="1"/>
  <c r="M84" i="1"/>
  <c r="N84" i="1" s="1"/>
  <c r="O84" i="1" s="1"/>
  <c r="M87" i="1"/>
  <c r="N87" i="1" s="1"/>
  <c r="O87" i="1" s="1"/>
  <c r="M88" i="1"/>
  <c r="N88" i="1" s="1"/>
  <c r="O88" i="1" s="1"/>
  <c r="M11" i="1"/>
  <c r="N11" i="1" s="1"/>
  <c r="O11" i="1" s="1"/>
  <c r="M5" i="1"/>
  <c r="N5" i="1" s="1"/>
  <c r="O5" i="1" s="1"/>
  <c r="M9" i="1"/>
  <c r="N9" i="1" s="1"/>
  <c r="O9" i="1" s="1"/>
  <c r="M27" i="1"/>
  <c r="N27" i="1" s="1"/>
  <c r="O27" i="1" s="1"/>
  <c r="M50" i="1"/>
  <c r="N50" i="1" s="1"/>
  <c r="O50" i="1" s="1"/>
  <c r="M36" i="1"/>
  <c r="N36" i="1" s="1"/>
  <c r="O36" i="1" s="1"/>
  <c r="M39" i="1"/>
  <c r="N39" i="1" s="1"/>
  <c r="O39" i="1" s="1"/>
  <c r="M47" i="1"/>
  <c r="N47" i="1" s="1"/>
  <c r="O47" i="1" s="1"/>
  <c r="M45" i="1"/>
  <c r="N45" i="1" s="1"/>
  <c r="O45" i="1" s="1"/>
  <c r="M40" i="1"/>
  <c r="N40" i="1" s="1"/>
  <c r="O40" i="1" s="1"/>
  <c r="M115" i="1"/>
  <c r="N115" i="1" s="1"/>
  <c r="O115" i="1" s="1"/>
  <c r="M117" i="1"/>
  <c r="N117" i="1" s="1"/>
  <c r="O117" i="1" s="1"/>
  <c r="M118" i="1"/>
  <c r="N118" i="1" s="1"/>
  <c r="O118" i="1" s="1"/>
  <c r="M119" i="1"/>
  <c r="N119" i="1" s="1"/>
  <c r="O119" i="1" s="1"/>
  <c r="M121" i="1"/>
  <c r="N121" i="1" s="1"/>
  <c r="O121" i="1" s="1"/>
  <c r="M112" i="1"/>
  <c r="N112" i="1" s="1"/>
  <c r="O112" i="1" s="1"/>
  <c r="M113" i="1"/>
  <c r="N113" i="1" s="1"/>
  <c r="O113" i="1" s="1"/>
  <c r="M120" i="1"/>
  <c r="N120" i="1" s="1"/>
  <c r="O120" i="1" s="1"/>
  <c r="M104" i="1"/>
  <c r="N104" i="1" s="1"/>
  <c r="O104" i="1" s="1"/>
  <c r="M111" i="1"/>
  <c r="N111" i="1" s="1"/>
  <c r="O111" i="1" s="1"/>
  <c r="M103" i="1"/>
  <c r="N103" i="1" s="1"/>
  <c r="O103" i="1" s="1"/>
  <c r="M41" i="1"/>
  <c r="N41" i="1" s="1"/>
  <c r="O41" i="1" s="1"/>
  <c r="M46" i="1"/>
  <c r="N46" i="1" s="1"/>
  <c r="O46" i="1" s="1"/>
  <c r="M49" i="1"/>
  <c r="N49" i="1" s="1"/>
  <c r="O49" i="1" s="1"/>
  <c r="M42" i="1"/>
  <c r="N42" i="1" s="1"/>
  <c r="O42" i="1" s="1"/>
  <c r="M126" i="1"/>
  <c r="N126" i="1" s="1"/>
  <c r="O126" i="1" s="1"/>
  <c r="M128" i="1"/>
  <c r="N128" i="1" s="1"/>
  <c r="O128" i="1" s="1"/>
  <c r="M127" i="1"/>
  <c r="N127" i="1" s="1"/>
  <c r="O127" i="1" s="1"/>
  <c r="M130" i="1"/>
  <c r="N130" i="1" s="1"/>
  <c r="O130" i="1" s="1"/>
  <c r="M129" i="1"/>
  <c r="N129" i="1" s="1"/>
  <c r="O129" i="1" s="1"/>
  <c r="M124" i="1"/>
  <c r="N124" i="1" s="1"/>
  <c r="O124" i="1" s="1"/>
  <c r="M123" i="1"/>
  <c r="N123" i="1" s="1"/>
  <c r="O123" i="1" s="1"/>
  <c r="M122" i="1"/>
  <c r="N122" i="1" s="1"/>
  <c r="O122" i="1" s="1"/>
  <c r="M131" i="1"/>
  <c r="N131" i="1" s="1"/>
  <c r="O131" i="1" s="1"/>
  <c r="M80" i="1"/>
  <c r="N80" i="1" s="1"/>
  <c r="O80" i="1" s="1"/>
  <c r="M89" i="1"/>
  <c r="N89" i="1" s="1"/>
  <c r="O89" i="1" s="1"/>
  <c r="M82" i="1"/>
  <c r="N82" i="1" s="1"/>
  <c r="O82" i="1" s="1"/>
  <c r="M133" i="1"/>
  <c r="N133" i="1" s="1"/>
  <c r="O133" i="1" s="1"/>
  <c r="M86" i="1"/>
  <c r="N86" i="1" s="1"/>
  <c r="O86" i="1" s="1"/>
  <c r="M14" i="1"/>
  <c r="N14" i="1" s="1"/>
  <c r="O14" i="1" s="1"/>
  <c r="M15" i="1"/>
  <c r="N15" i="1" s="1"/>
  <c r="O15" i="1" s="1"/>
  <c r="M12" i="1"/>
  <c r="N12" i="1" s="1"/>
  <c r="O12" i="1" s="1"/>
  <c r="M8" i="1"/>
  <c r="N8" i="1" s="1"/>
  <c r="O8" i="1" s="1"/>
  <c r="M116" i="1"/>
  <c r="N116" i="1" s="1"/>
  <c r="O116" i="1" s="1"/>
  <c r="M109" i="1"/>
  <c r="N109" i="1" s="1"/>
  <c r="O109" i="1" s="1"/>
  <c r="M106" i="1"/>
  <c r="N106" i="1" s="1"/>
  <c r="O106" i="1" s="1"/>
  <c r="M108" i="1"/>
  <c r="N108" i="1" s="1"/>
  <c r="O108" i="1" s="1"/>
  <c r="M114" i="1"/>
  <c r="N114" i="1" s="1"/>
  <c r="O114" i="1" s="1"/>
  <c r="M33" i="1"/>
  <c r="N33" i="1" s="1"/>
  <c r="O33" i="1" s="1"/>
  <c r="M17" i="1"/>
  <c r="N17" i="1" s="1"/>
  <c r="O17" i="1" s="1"/>
  <c r="M16" i="1"/>
  <c r="N16" i="1" s="1"/>
  <c r="O16" i="1" s="1"/>
  <c r="M30" i="1"/>
  <c r="N30" i="1" s="1"/>
  <c r="O30" i="1" s="1"/>
  <c r="M13" i="1"/>
  <c r="N13" i="1" s="1"/>
  <c r="O13" i="1" s="1"/>
  <c r="M32" i="1"/>
  <c r="N32" i="1" s="1"/>
  <c r="O32" i="1" s="1"/>
  <c r="M43" i="1"/>
  <c r="N43" i="1" s="1"/>
  <c r="O43" i="1" s="1"/>
  <c r="M34" i="1"/>
  <c r="N34" i="1" s="1"/>
  <c r="O34" i="1" s="1"/>
  <c r="M48" i="1"/>
  <c r="N48" i="1" s="1"/>
  <c r="O48" i="1" s="1"/>
  <c r="M35" i="1"/>
  <c r="N35" i="1" s="1"/>
  <c r="O35" i="1" s="1"/>
  <c r="M44" i="1"/>
  <c r="N44" i="1" s="1"/>
  <c r="O44" i="1" s="1"/>
  <c r="M53" i="1"/>
  <c r="N53" i="1" s="1"/>
  <c r="O53" i="1" s="1"/>
  <c r="M38" i="1"/>
  <c r="N38" i="1" s="1"/>
  <c r="O38" i="1" s="1"/>
  <c r="M37" i="1"/>
  <c r="N37" i="1" s="1"/>
  <c r="O37" i="1" s="1"/>
  <c r="M57" i="1"/>
  <c r="N57" i="1" s="1"/>
  <c r="O57" i="1" s="1"/>
  <c r="M79" i="1"/>
  <c r="N79" i="1" s="1"/>
  <c r="O79" i="1" s="1"/>
  <c r="M81" i="1"/>
  <c r="N81" i="1" s="1"/>
  <c r="O81" i="1" s="1"/>
  <c r="M83" i="1"/>
  <c r="N83" i="1" s="1"/>
  <c r="O83" i="1" s="1"/>
  <c r="M52" i="1"/>
  <c r="N52" i="1" s="1"/>
  <c r="O52" i="1" s="1"/>
  <c r="M51" i="1"/>
  <c r="N51" i="1" s="1"/>
  <c r="O51" i="1" s="1"/>
  <c r="M77" i="1"/>
  <c r="N77" i="1" s="1"/>
  <c r="O77" i="1" s="1"/>
  <c r="Q132" i="1" l="1"/>
  <c r="R132" i="1" s="1"/>
  <c r="S132" i="1" s="1"/>
  <c r="H125" i="1"/>
  <c r="H132" i="1"/>
  <c r="Q65" i="1"/>
  <c r="R65" i="1" s="1"/>
  <c r="S65" i="1" s="1"/>
  <c r="P55" i="1"/>
  <c r="H63" i="1"/>
  <c r="H65" i="1"/>
  <c r="H64" i="1"/>
  <c r="H69" i="1"/>
  <c r="H71" i="1"/>
  <c r="H68" i="1"/>
  <c r="H73" i="1"/>
  <c r="H75" i="1"/>
  <c r="H74" i="1"/>
  <c r="H67" i="1"/>
  <c r="H72" i="1"/>
  <c r="H70" i="1"/>
  <c r="H34" i="1"/>
  <c r="H94" i="1"/>
  <c r="H96" i="1"/>
  <c r="H93" i="1"/>
  <c r="H97" i="1"/>
  <c r="H95" i="1"/>
  <c r="H100" i="1"/>
  <c r="H92" i="1"/>
  <c r="H98" i="1"/>
  <c r="H66" i="1"/>
  <c r="H60" i="1"/>
  <c r="H103" i="1"/>
  <c r="H79" i="1"/>
  <c r="H39" i="1"/>
  <c r="H18" i="1"/>
  <c r="H4" i="1"/>
  <c r="H61" i="1"/>
  <c r="H42" i="1"/>
  <c r="H57" i="1"/>
  <c r="H43" i="1"/>
  <c r="H33" i="1"/>
  <c r="H109" i="1"/>
  <c r="H14" i="1"/>
  <c r="H82" i="1"/>
  <c r="H124" i="1"/>
  <c r="H49" i="1"/>
  <c r="P119" i="1"/>
  <c r="H119" i="1"/>
  <c r="H36" i="1"/>
  <c r="H37" i="1"/>
  <c r="H32" i="1"/>
  <c r="H116" i="1"/>
  <c r="H89" i="1"/>
  <c r="H46" i="1"/>
  <c r="H118" i="1"/>
  <c r="H50" i="1"/>
  <c r="P78" i="1"/>
  <c r="H78" i="1"/>
  <c r="H2" i="1"/>
  <c r="H22" i="1"/>
  <c r="H19" i="1"/>
  <c r="H10" i="1"/>
  <c r="H77" i="1"/>
  <c r="H38" i="1"/>
  <c r="H86" i="1"/>
  <c r="H80" i="1"/>
  <c r="P129" i="1"/>
  <c r="H129" i="1"/>
  <c r="H41" i="1"/>
  <c r="H27" i="1"/>
  <c r="H54" i="1"/>
  <c r="H59" i="1"/>
  <c r="H58" i="1"/>
  <c r="H56" i="1"/>
  <c r="H62" i="1"/>
  <c r="H55" i="1"/>
  <c r="H90" i="1"/>
  <c r="H7" i="1"/>
  <c r="P84" i="1"/>
  <c r="H84" i="1"/>
  <c r="H21" i="1"/>
  <c r="P120" i="1"/>
  <c r="H120" i="1"/>
  <c r="P117" i="1"/>
  <c r="H117" i="1"/>
  <c r="H9" i="1"/>
  <c r="H15" i="1"/>
  <c r="H85" i="1"/>
  <c r="H52" i="1"/>
  <c r="H44" i="1"/>
  <c r="H30" i="1"/>
  <c r="H108" i="1"/>
  <c r="H127" i="1"/>
  <c r="H111" i="1"/>
  <c r="P113" i="1"/>
  <c r="H113" i="1"/>
  <c r="P115" i="1"/>
  <c r="H115" i="1"/>
  <c r="H40" i="1"/>
  <c r="H5" i="1"/>
  <c r="H25" i="1"/>
  <c r="H3" i="1"/>
  <c r="H51" i="1"/>
  <c r="H114" i="1"/>
  <c r="H91" i="1"/>
  <c r="H6" i="1"/>
  <c r="H35" i="1"/>
  <c r="H16" i="1"/>
  <c r="P131" i="1"/>
  <c r="H131" i="1"/>
  <c r="P128" i="1"/>
  <c r="H128" i="1"/>
  <c r="H104" i="1"/>
  <c r="H99" i="1"/>
  <c r="H105" i="1"/>
  <c r="H102" i="1"/>
  <c r="H101" i="1"/>
  <c r="H107" i="1"/>
  <c r="H110" i="1"/>
  <c r="P112" i="1"/>
  <c r="H112" i="1"/>
  <c r="H45" i="1"/>
  <c r="H11" i="1"/>
  <c r="H88" i="1"/>
  <c r="H24" i="1"/>
  <c r="H26" i="1"/>
  <c r="H29" i="1"/>
  <c r="H23" i="1"/>
  <c r="H20" i="1"/>
  <c r="H76" i="1"/>
  <c r="P123" i="1"/>
  <c r="H123" i="1"/>
  <c r="H53" i="1"/>
  <c r="H13" i="1"/>
  <c r="P130" i="1"/>
  <c r="H130" i="1"/>
  <c r="H83" i="1"/>
  <c r="H8" i="1"/>
  <c r="H133" i="1"/>
  <c r="H81" i="1"/>
  <c r="H48" i="1"/>
  <c r="H17" i="1"/>
  <c r="H106" i="1"/>
  <c r="H12" i="1"/>
  <c r="P122" i="1"/>
  <c r="H122" i="1"/>
  <c r="P126" i="1"/>
  <c r="H126" i="1"/>
  <c r="P121" i="1"/>
  <c r="H121" i="1"/>
  <c r="H47" i="1"/>
  <c r="H87" i="1"/>
  <c r="H31" i="1"/>
  <c r="H28" i="1"/>
  <c r="P4" i="1"/>
  <c r="P90" i="1"/>
  <c r="P10" i="1"/>
  <c r="P91" i="1"/>
  <c r="P2" i="1"/>
  <c r="P7" i="1"/>
  <c r="P6" i="1"/>
  <c r="P3" i="1"/>
  <c r="P85" i="1"/>
  <c r="P20" i="1"/>
  <c r="P28" i="1"/>
  <c r="P42" i="1"/>
  <c r="P50" i="1"/>
  <c r="P88" i="1"/>
  <c r="P24" i="1"/>
  <c r="P49" i="1"/>
  <c r="P118" i="1"/>
  <c r="P27" i="1"/>
  <c r="P87" i="1"/>
  <c r="P31" i="1"/>
  <c r="P46" i="1"/>
  <c r="P9" i="1"/>
  <c r="P21" i="1"/>
  <c r="P18" i="1"/>
  <c r="P40" i="1"/>
  <c r="P5" i="1"/>
  <c r="P61" i="1"/>
  <c r="P22" i="1"/>
  <c r="P19" i="1"/>
  <c r="P41" i="1"/>
  <c r="P103" i="1"/>
  <c r="P45" i="1"/>
  <c r="P11" i="1"/>
  <c r="P111" i="1"/>
  <c r="P47" i="1"/>
  <c r="P54" i="1"/>
  <c r="P104" i="1"/>
  <c r="P39" i="1"/>
  <c r="P36" i="1"/>
  <c r="P25" i="1"/>
  <c r="P124" i="1"/>
  <c r="P127" i="1"/>
  <c r="P52" i="1"/>
  <c r="P35" i="1"/>
  <c r="P16" i="1"/>
  <c r="P12" i="1"/>
  <c r="P83" i="1"/>
  <c r="P48" i="1"/>
  <c r="P17" i="1"/>
  <c r="P109" i="1"/>
  <c r="P15" i="1"/>
  <c r="P34" i="1"/>
  <c r="P116" i="1"/>
  <c r="P14" i="1"/>
  <c r="P82" i="1"/>
  <c r="P81" i="1"/>
  <c r="P79" i="1"/>
  <c r="P57" i="1"/>
  <c r="P43" i="1"/>
  <c r="P33" i="1"/>
  <c r="P89" i="1"/>
  <c r="P37" i="1"/>
  <c r="P32" i="1"/>
  <c r="P114" i="1"/>
  <c r="P86" i="1"/>
  <c r="P80" i="1"/>
  <c r="P38" i="1"/>
  <c r="P108" i="1"/>
  <c r="P77" i="1"/>
  <c r="P53" i="1"/>
  <c r="P13" i="1"/>
  <c r="P51" i="1"/>
  <c r="P44" i="1"/>
  <c r="P30" i="1"/>
  <c r="P106" i="1"/>
  <c r="P8" i="1"/>
  <c r="P133" i="1"/>
  <c r="Q125" i="1" l="1"/>
  <c r="R125" i="1" s="1"/>
  <c r="S125" i="1" s="1"/>
  <c r="Q70" i="1"/>
  <c r="R70" i="1" s="1"/>
  <c r="S70" i="1" s="1"/>
  <c r="Q3" i="1"/>
  <c r="R3" i="1" s="1"/>
  <c r="S3" i="1" s="1"/>
  <c r="Q74" i="1"/>
  <c r="R74" i="1" s="1"/>
  <c r="S74" i="1" s="1"/>
  <c r="Q72" i="1"/>
  <c r="R72" i="1" s="1"/>
  <c r="S72" i="1" s="1"/>
  <c r="Q73" i="1"/>
  <c r="R73" i="1" s="1"/>
  <c r="S73" i="1" s="1"/>
  <c r="Q75" i="1"/>
  <c r="R75" i="1" s="1"/>
  <c r="S75" i="1" s="1"/>
  <c r="Q68" i="1"/>
  <c r="R68" i="1" s="1"/>
  <c r="S68" i="1" s="1"/>
  <c r="Q63" i="1"/>
  <c r="R63" i="1" s="1"/>
  <c r="S63" i="1" s="1"/>
  <c r="Q64" i="1"/>
  <c r="R64" i="1" s="1"/>
  <c r="S64" i="1" s="1"/>
  <c r="Q91" i="1"/>
  <c r="R91" i="1" s="1"/>
  <c r="S91" i="1" s="1"/>
  <c r="Q69" i="1"/>
  <c r="R69" i="1" s="1"/>
  <c r="S69" i="1" s="1"/>
  <c r="Q67" i="1"/>
  <c r="R67" i="1" s="1"/>
  <c r="S67" i="1" s="1"/>
  <c r="Q71" i="1"/>
  <c r="R71" i="1" s="1"/>
  <c r="S71" i="1" s="1"/>
  <c r="Q103" i="1"/>
  <c r="R103" i="1" s="1"/>
  <c r="S103" i="1" s="1"/>
  <c r="Q96" i="1"/>
  <c r="R96" i="1" s="1"/>
  <c r="S96" i="1" s="1"/>
  <c r="Q94" i="1"/>
  <c r="R94" i="1" s="1"/>
  <c r="S94" i="1" s="1"/>
  <c r="Q60" i="1"/>
  <c r="R60" i="1" s="1"/>
  <c r="S60" i="1" s="1"/>
  <c r="Q66" i="1"/>
  <c r="R66" i="1" s="1"/>
  <c r="S66" i="1" s="1"/>
  <c r="Q92" i="1"/>
  <c r="R92" i="1" s="1"/>
  <c r="S92" i="1" s="1"/>
  <c r="Q98" i="1"/>
  <c r="R98" i="1" s="1"/>
  <c r="S98" i="1" s="1"/>
  <c r="Q93" i="1"/>
  <c r="R93" i="1" s="1"/>
  <c r="S93" i="1" s="1"/>
  <c r="Q97" i="1"/>
  <c r="R97" i="1" s="1"/>
  <c r="S97" i="1" s="1"/>
  <c r="Q100" i="1"/>
  <c r="R100" i="1" s="1"/>
  <c r="S100" i="1" s="1"/>
  <c r="Q95" i="1"/>
  <c r="R95" i="1" s="1"/>
  <c r="S95" i="1" s="1"/>
  <c r="Q101" i="1"/>
  <c r="R101" i="1" s="1"/>
  <c r="S101" i="1" s="1"/>
  <c r="Q78" i="1"/>
  <c r="R78" i="1" s="1"/>
  <c r="S78" i="1" s="1"/>
  <c r="Q7" i="1"/>
  <c r="R7" i="1" s="1"/>
  <c r="S7" i="1" s="1"/>
  <c r="Q47" i="1"/>
  <c r="R47" i="1" s="1"/>
  <c r="S47" i="1" s="1"/>
  <c r="Q85" i="1"/>
  <c r="R85" i="1" s="1"/>
  <c r="S85" i="1" s="1"/>
  <c r="Q10" i="1"/>
  <c r="R10" i="1" s="1"/>
  <c r="S10" i="1" s="1"/>
  <c r="Q40" i="1"/>
  <c r="R40" i="1" s="1"/>
  <c r="S40" i="1" s="1"/>
  <c r="Q99" i="1"/>
  <c r="R99" i="1" s="1"/>
  <c r="S99" i="1" s="1"/>
  <c r="Q102" i="1"/>
  <c r="R102" i="1" s="1"/>
  <c r="S102" i="1" s="1"/>
  <c r="Q105" i="1"/>
  <c r="R105" i="1" s="1"/>
  <c r="S105" i="1" s="1"/>
  <c r="Q107" i="1"/>
  <c r="R107" i="1" s="1"/>
  <c r="S107" i="1" s="1"/>
  <c r="Q110" i="1"/>
  <c r="R110" i="1" s="1"/>
  <c r="S110" i="1" s="1"/>
  <c r="Q76" i="1"/>
  <c r="R76" i="1" s="1"/>
  <c r="S76" i="1" s="1"/>
  <c r="Q39" i="1"/>
  <c r="R39" i="1" s="1"/>
  <c r="S39" i="1" s="1"/>
  <c r="Q90" i="1"/>
  <c r="R90" i="1" s="1"/>
  <c r="S90" i="1" s="1"/>
  <c r="Q20" i="1"/>
  <c r="R20" i="1" s="1"/>
  <c r="S20" i="1" s="1"/>
  <c r="Q4" i="1"/>
  <c r="R4" i="1" s="1"/>
  <c r="S4" i="1" s="1"/>
  <c r="Q117" i="1"/>
  <c r="R117" i="1" s="1"/>
  <c r="S117" i="1" s="1"/>
  <c r="Q6" i="1"/>
  <c r="R6" i="1" s="1"/>
  <c r="S6" i="1" s="1"/>
  <c r="Q2" i="1"/>
  <c r="R2" i="1" s="1"/>
  <c r="S2" i="1" s="1"/>
  <c r="Q36" i="1"/>
  <c r="R36" i="1" s="1"/>
  <c r="S36" i="1" s="1"/>
  <c r="Q62" i="1"/>
  <c r="R62" i="1" s="1"/>
  <c r="S62" i="1" s="1"/>
  <c r="Q59" i="1"/>
  <c r="R59" i="1" s="1"/>
  <c r="S59" i="1" s="1"/>
  <c r="Q56" i="1"/>
  <c r="R56" i="1" s="1"/>
  <c r="S56" i="1" s="1"/>
  <c r="Q55" i="1"/>
  <c r="R55" i="1" s="1"/>
  <c r="S55" i="1" s="1"/>
  <c r="Q58" i="1"/>
  <c r="R58" i="1" s="1"/>
  <c r="S58" i="1" s="1"/>
  <c r="Q29" i="1"/>
  <c r="R29" i="1" s="1"/>
  <c r="S29" i="1" s="1"/>
  <c r="Q23" i="1"/>
  <c r="R23" i="1" s="1"/>
  <c r="S23" i="1" s="1"/>
  <c r="Q26" i="1"/>
  <c r="R26" i="1" s="1"/>
  <c r="S26" i="1" s="1"/>
  <c r="Q28" i="1"/>
  <c r="R28" i="1" s="1"/>
  <c r="S28" i="1" s="1"/>
  <c r="Q46" i="1"/>
  <c r="R46" i="1" s="1"/>
  <c r="S46" i="1" s="1"/>
  <c r="Q49" i="1"/>
  <c r="R49" i="1" s="1"/>
  <c r="S49" i="1" s="1"/>
  <c r="Q50" i="1"/>
  <c r="R50" i="1" s="1"/>
  <c r="S50" i="1" s="1"/>
  <c r="Q111" i="1"/>
  <c r="R111" i="1" s="1"/>
  <c r="S111" i="1" s="1"/>
  <c r="Q41" i="1"/>
  <c r="R41" i="1" s="1"/>
  <c r="S41" i="1" s="1"/>
  <c r="Q21" i="1"/>
  <c r="R21" i="1" s="1"/>
  <c r="S21" i="1" s="1"/>
  <c r="Q42" i="1"/>
  <c r="R42" i="1" s="1"/>
  <c r="S42" i="1" s="1"/>
  <c r="Q119" i="1"/>
  <c r="R119" i="1" s="1"/>
  <c r="S119" i="1" s="1"/>
  <c r="Q113" i="1"/>
  <c r="R113" i="1" s="1"/>
  <c r="S113" i="1" s="1"/>
  <c r="Q115" i="1"/>
  <c r="R115" i="1" s="1"/>
  <c r="S115" i="1" s="1"/>
  <c r="Q11" i="1"/>
  <c r="R11" i="1" s="1"/>
  <c r="S11" i="1" s="1"/>
  <c r="Q61" i="1"/>
  <c r="R61" i="1" s="1"/>
  <c r="S61" i="1" s="1"/>
  <c r="Q87" i="1"/>
  <c r="R87" i="1" s="1"/>
  <c r="S87" i="1" s="1"/>
  <c r="Q104" i="1"/>
  <c r="R104" i="1" s="1"/>
  <c r="S104" i="1" s="1"/>
  <c r="Q118" i="1"/>
  <c r="R118" i="1" s="1"/>
  <c r="S118" i="1" s="1"/>
  <c r="Q112" i="1"/>
  <c r="R112" i="1" s="1"/>
  <c r="S112" i="1" s="1"/>
  <c r="Q120" i="1"/>
  <c r="R120" i="1" s="1"/>
  <c r="S120" i="1" s="1"/>
  <c r="Q45" i="1"/>
  <c r="R45" i="1" s="1"/>
  <c r="S45" i="1" s="1"/>
  <c r="Q5" i="1"/>
  <c r="R5" i="1" s="1"/>
  <c r="S5" i="1" s="1"/>
  <c r="Q24" i="1"/>
  <c r="R24" i="1" s="1"/>
  <c r="S24" i="1" s="1"/>
  <c r="Q84" i="1"/>
  <c r="R84" i="1" s="1"/>
  <c r="S84" i="1" s="1"/>
  <c r="Q9" i="1"/>
  <c r="R9" i="1" s="1"/>
  <c r="S9" i="1" s="1"/>
  <c r="Q27" i="1"/>
  <c r="R27" i="1" s="1"/>
  <c r="S27" i="1" s="1"/>
  <c r="Q19" i="1"/>
  <c r="R19" i="1" s="1"/>
  <c r="S19" i="1" s="1"/>
  <c r="Q88" i="1"/>
  <c r="R88" i="1" s="1"/>
  <c r="S88" i="1" s="1"/>
  <c r="Q25" i="1"/>
  <c r="R25" i="1" s="1"/>
  <c r="S25" i="1" s="1"/>
  <c r="Q54" i="1"/>
  <c r="R54" i="1" s="1"/>
  <c r="S54" i="1" s="1"/>
  <c r="Q22" i="1"/>
  <c r="R22" i="1" s="1"/>
  <c r="S22" i="1" s="1"/>
  <c r="Q18" i="1"/>
  <c r="R18" i="1" s="1"/>
  <c r="S18" i="1" s="1"/>
  <c r="Q31" i="1"/>
  <c r="R31" i="1" s="1"/>
  <c r="S31" i="1" s="1"/>
  <c r="Q121" i="1"/>
  <c r="R121" i="1" s="1"/>
  <c r="S121" i="1" s="1"/>
  <c r="Q126" i="1"/>
  <c r="R126" i="1" s="1"/>
  <c r="S126" i="1" s="1"/>
  <c r="Q131" i="1"/>
  <c r="R131" i="1" s="1"/>
  <c r="S131" i="1" s="1"/>
  <c r="Q128" i="1"/>
  <c r="R128" i="1" s="1"/>
  <c r="S128" i="1" s="1"/>
  <c r="Q129" i="1"/>
  <c r="R129" i="1" s="1"/>
  <c r="S129" i="1" s="1"/>
  <c r="Q124" i="1"/>
  <c r="R124" i="1" s="1"/>
  <c r="S124" i="1" s="1"/>
  <c r="Q122" i="1"/>
  <c r="R122" i="1" s="1"/>
  <c r="S122" i="1" s="1"/>
  <c r="Q123" i="1"/>
  <c r="R123" i="1" s="1"/>
  <c r="S123" i="1" s="1"/>
  <c r="Q127" i="1"/>
  <c r="R127" i="1" s="1"/>
  <c r="S127" i="1" s="1"/>
  <c r="Q130" i="1"/>
  <c r="R130" i="1" s="1"/>
  <c r="S130" i="1" s="1"/>
  <c r="Q8" i="1"/>
  <c r="R8" i="1" s="1"/>
  <c r="S8" i="1" s="1"/>
  <c r="Q80" i="1"/>
  <c r="R80" i="1" s="1"/>
  <c r="S80" i="1" s="1"/>
  <c r="Q79" i="1"/>
  <c r="R79" i="1" s="1"/>
  <c r="S79" i="1" s="1"/>
  <c r="Q57" i="1"/>
  <c r="R57" i="1" s="1"/>
  <c r="S57" i="1" s="1"/>
  <c r="Q51" i="1"/>
  <c r="R51" i="1" s="1"/>
  <c r="S51" i="1" s="1"/>
  <c r="Q82" i="1"/>
  <c r="R82" i="1" s="1"/>
  <c r="S82" i="1" s="1"/>
  <c r="Q30" i="1"/>
  <c r="R30" i="1" s="1"/>
  <c r="S30" i="1" s="1"/>
  <c r="Q38" i="1"/>
  <c r="R38" i="1" s="1"/>
  <c r="S38" i="1" s="1"/>
  <c r="Q109" i="1"/>
  <c r="R109" i="1" s="1"/>
  <c r="S109" i="1" s="1"/>
  <c r="Q89" i="1"/>
  <c r="R89" i="1" s="1"/>
  <c r="S89" i="1" s="1"/>
  <c r="Q108" i="1"/>
  <c r="R108" i="1" s="1"/>
  <c r="S108" i="1" s="1"/>
  <c r="Q133" i="1"/>
  <c r="R133" i="1" s="1"/>
  <c r="S133" i="1" s="1"/>
  <c r="Q13" i="1"/>
  <c r="R13" i="1" s="1"/>
  <c r="S13" i="1" s="1"/>
  <c r="Q81" i="1"/>
  <c r="R81" i="1" s="1"/>
  <c r="S81" i="1" s="1"/>
  <c r="Q15" i="1"/>
  <c r="R15" i="1" s="1"/>
  <c r="S15" i="1" s="1"/>
  <c r="Q17" i="1"/>
  <c r="R17" i="1" s="1"/>
  <c r="S17" i="1" s="1"/>
  <c r="Q12" i="1"/>
  <c r="R12" i="1" s="1"/>
  <c r="S12" i="1" s="1"/>
  <c r="Q33" i="1"/>
  <c r="R33" i="1" s="1"/>
  <c r="S33" i="1" s="1"/>
  <c r="Q14" i="1"/>
  <c r="R14" i="1" s="1"/>
  <c r="S14" i="1" s="1"/>
  <c r="Q48" i="1"/>
  <c r="R48" i="1" s="1"/>
  <c r="S48" i="1" s="1"/>
  <c r="Q16" i="1"/>
  <c r="R16" i="1" s="1"/>
  <c r="S16" i="1" s="1"/>
  <c r="Q52" i="1"/>
  <c r="R52" i="1" s="1"/>
  <c r="S52" i="1" s="1"/>
  <c r="Q114" i="1"/>
  <c r="R114" i="1" s="1"/>
  <c r="S114" i="1" s="1"/>
  <c r="Q77" i="1"/>
  <c r="R77" i="1" s="1"/>
  <c r="S77" i="1" s="1"/>
  <c r="Q83" i="1"/>
  <c r="R83" i="1" s="1"/>
  <c r="S83" i="1" s="1"/>
  <c r="Q43" i="1"/>
  <c r="R43" i="1" s="1"/>
  <c r="S43" i="1" s="1"/>
  <c r="Q116" i="1"/>
  <c r="R116" i="1" s="1"/>
  <c r="S116" i="1" s="1"/>
  <c r="Q35" i="1"/>
  <c r="R35" i="1" s="1"/>
  <c r="S35" i="1" s="1"/>
  <c r="Q32" i="1"/>
  <c r="R32" i="1" s="1"/>
  <c r="S32" i="1" s="1"/>
  <c r="Q44" i="1"/>
  <c r="R44" i="1" s="1"/>
  <c r="S44" i="1" s="1"/>
  <c r="Q53" i="1"/>
  <c r="R53" i="1" s="1"/>
  <c r="S53" i="1" s="1"/>
  <c r="Q37" i="1"/>
  <c r="R37" i="1" s="1"/>
  <c r="S37" i="1" s="1"/>
  <c r="Q34" i="1"/>
  <c r="R34" i="1" s="1"/>
  <c r="S34" i="1" s="1"/>
  <c r="Q86" i="1"/>
  <c r="R86" i="1" s="1"/>
  <c r="S86" i="1" s="1"/>
  <c r="Q106" i="1"/>
  <c r="R106" i="1" s="1"/>
  <c r="S106" i="1" s="1"/>
</calcChain>
</file>

<file path=xl/sharedStrings.xml><?xml version="1.0" encoding="utf-8"?>
<sst xmlns="http://schemas.openxmlformats.org/spreadsheetml/2006/main" count="859" uniqueCount="446">
  <si>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</si>
  <si>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</si>
  <si>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</si>
  <si>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</si>
  <si>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</si>
  <si>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</si>
  <si>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</si>
  <si>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</si>
  <si>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</si>
  <si>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</si>
  <si>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</si>
  <si>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</si>
  <si>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</si>
  <si>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</si>
  <si>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</si>
  <si>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</si>
  <si>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</si>
  <si>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</si>
  <si>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</si>
  <si>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Kyneton</t>
  </si>
  <si>
    <t xml:space="preserve">Viv Said No         </t>
  </si>
  <si>
    <t xml:space="preserve">Whats Up            </t>
  </si>
  <si>
    <t xml:space="preserve">Alentours           </t>
  </si>
  <si>
    <t xml:space="preserve">The Deckeraider     </t>
  </si>
  <si>
    <t xml:space="preserve">Merindoc            </t>
  </si>
  <si>
    <t xml:space="preserve">Skyschiller         </t>
  </si>
  <si>
    <t xml:space="preserve">Festive Reward      </t>
  </si>
  <si>
    <t xml:space="preserve">Poole Harbour       </t>
  </si>
  <si>
    <t xml:space="preserve">So White            </t>
  </si>
  <si>
    <t xml:space="preserve">Wrightly Written    </t>
  </si>
  <si>
    <t>Warwick Farm</t>
  </si>
  <si>
    <t xml:space="preserve">Legadema            </t>
  </si>
  <si>
    <t xml:space="preserve">Limbo Soul          </t>
  </si>
  <si>
    <t xml:space="preserve">Workdrinks          </t>
  </si>
  <si>
    <t xml:space="preserve">Tarabai             </t>
  </si>
  <si>
    <t xml:space="preserve">Boorooj             </t>
  </si>
  <si>
    <t>Ipswich</t>
  </si>
  <si>
    <t xml:space="preserve">Epic Rant           </t>
  </si>
  <si>
    <t xml:space="preserve">Lets Go Champ       </t>
  </si>
  <si>
    <t xml:space="preserve">Ponytales           </t>
  </si>
  <si>
    <t xml:space="preserve">Rock Dancer         </t>
  </si>
  <si>
    <t xml:space="preserve">Voodoo Mango Magic  </t>
  </si>
  <si>
    <t xml:space="preserve">Capel Sound         </t>
  </si>
  <si>
    <t xml:space="preserve">Set To Go           </t>
  </si>
  <si>
    <t xml:space="preserve">Time Tunnel         </t>
  </si>
  <si>
    <t xml:space="preserve">Trigger Point       </t>
  </si>
  <si>
    <t xml:space="preserve">Turnpike            </t>
  </si>
  <si>
    <t xml:space="preserve">Chandon Apparel     </t>
  </si>
  <si>
    <t xml:space="preserve">Elzanov             </t>
  </si>
  <si>
    <t xml:space="preserve">Haylin Rouge        </t>
  </si>
  <si>
    <t xml:space="preserve">Sopressa            </t>
  </si>
  <si>
    <t xml:space="preserve">Talent School       </t>
  </si>
  <si>
    <t xml:space="preserve">Endofcash           </t>
  </si>
  <si>
    <t>Gawler</t>
  </si>
  <si>
    <t xml:space="preserve">Casiraghi           </t>
  </si>
  <si>
    <t xml:space="preserve">Kazoom              </t>
  </si>
  <si>
    <t xml:space="preserve">Henry The Dolphin   </t>
  </si>
  <si>
    <t xml:space="preserve">Hippogriff          </t>
  </si>
  <si>
    <t xml:space="preserve">Big Boy Blev        </t>
  </si>
  <si>
    <t xml:space="preserve">Crystal Icon        </t>
  </si>
  <si>
    <t xml:space="preserve">Itchyzariz          </t>
  </si>
  <si>
    <t xml:space="preserve">Silent Elation      </t>
  </si>
  <si>
    <t xml:space="preserve">Smiling Manolito    </t>
  </si>
  <si>
    <t xml:space="preserve">Neruda              </t>
  </si>
  <si>
    <t xml:space="preserve">Mandylion           </t>
  </si>
  <si>
    <t xml:space="preserve">Roc Sands           </t>
  </si>
  <si>
    <t xml:space="preserve">Semper Fidelis      </t>
  </si>
  <si>
    <t xml:space="preserve">Madame Markievicz   </t>
  </si>
  <si>
    <t xml:space="preserve">Arms Race           </t>
  </si>
  <si>
    <t xml:space="preserve">Golden Lily         </t>
  </si>
  <si>
    <t xml:space="preserve">Lutreola            </t>
  </si>
  <si>
    <t xml:space="preserve">Expiredtime         </t>
  </si>
  <si>
    <t xml:space="preserve">Just Gorgeous       </t>
  </si>
  <si>
    <t xml:space="preserve">Reigning In Paris   </t>
  </si>
  <si>
    <t xml:space="preserve">Severn Road         </t>
  </si>
  <si>
    <t xml:space="preserve">The Harrovian       </t>
  </si>
  <si>
    <t xml:space="preserve">Tantric             </t>
  </si>
  <si>
    <t xml:space="preserve">Forever True        </t>
  </si>
  <si>
    <t xml:space="preserve">Freedom For All     </t>
  </si>
  <si>
    <t xml:space="preserve">They Call Me Sven   </t>
  </si>
  <si>
    <t xml:space="preserve">Apocalypto          </t>
  </si>
  <si>
    <t xml:space="preserve">It Could Be You     </t>
  </si>
  <si>
    <t xml:space="preserve">Marilisa            </t>
  </si>
  <si>
    <t xml:space="preserve">Ponbar Finale       </t>
  </si>
  <si>
    <t xml:space="preserve">Mr Resetti          </t>
  </si>
  <si>
    <t xml:space="preserve">Johnny Be Quick     </t>
  </si>
  <si>
    <t xml:space="preserve">Dream Master        </t>
  </si>
  <si>
    <t xml:space="preserve">Plan Red            </t>
  </si>
  <si>
    <t xml:space="preserve">Thunder Rocker      </t>
  </si>
  <si>
    <t xml:space="preserve">So Belafonte        </t>
  </si>
  <si>
    <t xml:space="preserve">Datura              </t>
  </si>
  <si>
    <t xml:space="preserve">Time Rogue          </t>
  </si>
  <si>
    <t xml:space="preserve">Travel Plan         </t>
  </si>
  <si>
    <t xml:space="preserve">Hes Got Skills      </t>
  </si>
  <si>
    <t xml:space="preserve">Duportron           </t>
  </si>
  <si>
    <t xml:space="preserve">Littlebitfunny      </t>
  </si>
  <si>
    <t xml:space="preserve">Red Scimitar        </t>
  </si>
  <si>
    <t xml:space="preserve">Archway To Heaven   </t>
  </si>
  <si>
    <t xml:space="preserve">Danzie              </t>
  </si>
  <si>
    <t xml:space="preserve">Turnberry           </t>
  </si>
  <si>
    <t xml:space="preserve">Who Is Game         </t>
  </si>
  <si>
    <t xml:space="preserve">Cervinia            </t>
  </si>
  <si>
    <t xml:space="preserve">Lani Girl           </t>
  </si>
  <si>
    <t xml:space="preserve">Balius              </t>
  </si>
  <si>
    <t xml:space="preserve">Vain Elaine         </t>
  </si>
  <si>
    <t xml:space="preserve">Ready Set Sing      </t>
  </si>
  <si>
    <t xml:space="preserve">Raptor              </t>
  </si>
  <si>
    <t xml:space="preserve">Under The Sea       </t>
  </si>
  <si>
    <t xml:space="preserve">Dame Vassa          </t>
  </si>
  <si>
    <t xml:space="preserve">Full Reward         </t>
  </si>
  <si>
    <t xml:space="preserve">Run Pam Run         </t>
  </si>
  <si>
    <t xml:space="preserve">Wujimu              </t>
  </si>
  <si>
    <t xml:space="preserve">Zamperini           </t>
  </si>
  <si>
    <t xml:space="preserve">Ensuing             </t>
  </si>
  <si>
    <t xml:space="preserve">Onset               </t>
  </si>
  <si>
    <t xml:space="preserve">Belatedly           </t>
  </si>
  <si>
    <t xml:space="preserve">Outinthestreet      </t>
  </si>
  <si>
    <t xml:space="preserve">Comfortable         </t>
  </si>
  <si>
    <t xml:space="preserve">Familja             </t>
  </si>
  <si>
    <t xml:space="preserve">Just Like Heaven    </t>
  </si>
  <si>
    <t xml:space="preserve">Astir               </t>
  </si>
  <si>
    <t xml:space="preserve">Baj                 </t>
  </si>
  <si>
    <t xml:space="preserve">Amative             </t>
  </si>
  <si>
    <t xml:space="preserve">Second Base         </t>
  </si>
  <si>
    <t xml:space="preserve">Arancini            </t>
  </si>
  <si>
    <t xml:space="preserve">Brook Magic         </t>
  </si>
  <si>
    <t xml:space="preserve">Postmaster General  </t>
  </si>
  <si>
    <t xml:space="preserve">Rebel Miss          </t>
  </si>
  <si>
    <t xml:space="preserve">Goldfinch           </t>
  </si>
  <si>
    <t xml:space="preserve">Our Royal Egyptian  </t>
  </si>
  <si>
    <t xml:space="preserve">Isaurian            </t>
  </si>
  <si>
    <t xml:space="preserve">Prince Mayted       </t>
  </si>
  <si>
    <t xml:space="preserve">Im Imogen           </t>
  </si>
  <si>
    <t xml:space="preserve">Sweet Surprise      </t>
  </si>
  <si>
    <t xml:space="preserve">Internship          </t>
  </si>
  <si>
    <t xml:space="preserve">Kipe                </t>
  </si>
  <si>
    <t xml:space="preserve">Invinski            </t>
  </si>
  <si>
    <t xml:space="preserve">Theodolite          </t>
  </si>
  <si>
    <t xml:space="preserve">Sherpa Trail        </t>
  </si>
  <si>
    <t xml:space="preserve">Navy Blue           </t>
  </si>
  <si>
    <t xml:space="preserve">Ecology             </t>
  </si>
  <si>
    <t xml:space="preserve">Windsor             </t>
  </si>
  <si>
    <t xml:space="preserve">No No Nell          </t>
  </si>
  <si>
    <t xml:space="preserve">Poppi Rox           </t>
  </si>
  <si>
    <t xml:space="preserve">Danoxie             </t>
  </si>
  <si>
    <t xml:space="preserve">Moghul Empire       </t>
  </si>
  <si>
    <t xml:space="preserve">Sweet Kaiser        </t>
  </si>
  <si>
    <t xml:space="preserve">Unflynnching        </t>
  </si>
  <si>
    <t xml:space="preserve">Valaroma            </t>
  </si>
  <si>
    <t xml:space="preserve">Zerniknamac         </t>
  </si>
  <si>
    <t xml:space="preserve">Fearless Fighter    </t>
  </si>
  <si>
    <t xml:space="preserve">Rock Star Lad       </t>
  </si>
  <si>
    <t xml:space="preserve">Trystoff            </t>
  </si>
  <si>
    <t xml:space="preserve">Ebony Jayne         </t>
  </si>
  <si>
    <t xml:space="preserve">Mighty Muffin       </t>
  </si>
  <si>
    <t xml:space="preserve">Jommadosh           </t>
  </si>
  <si>
    <t xml:space="preserve">Escapado            </t>
  </si>
  <si>
    <t xml:space="preserve">Kuiper              </t>
  </si>
  <si>
    <t xml:space="preserve">Pipemajor           </t>
  </si>
  <si>
    <t xml:space="preserve">Sundayinmanhattan   </t>
  </si>
  <si>
    <t xml:space="preserve">Scoverman           </t>
  </si>
  <si>
    <t xml:space="preserve">Bouchard            </t>
  </si>
  <si>
    <t xml:space="preserve">Its Choux Time      </t>
  </si>
  <si>
    <t xml:space="preserve">Kiras Beat          </t>
  </si>
  <si>
    <t xml:space="preserve">Koa Nuni            </t>
  </si>
  <si>
    <t xml:space="preserve">Selenite            </t>
  </si>
  <si>
    <t xml:space="preserve">Hear The Call       </t>
  </si>
  <si>
    <t xml:space="preserve">Careless            </t>
  </si>
  <si>
    <t xml:space="preserve">Drochaid            </t>
  </si>
  <si>
    <t xml:space="preserve">Star Of Monsoon     </t>
  </si>
  <si>
    <t xml:space="preserve">Ataraxia            </t>
  </si>
  <si>
    <t xml:space="preserve">Tip Top             </t>
  </si>
  <si>
    <t xml:space="preserve">Vaniloquio          </t>
  </si>
  <si>
    <t xml:space="preserve">Dalmatia Prince     </t>
  </si>
  <si>
    <t xml:space="preserve">Bank On Henry       </t>
  </si>
  <si>
    <t xml:space="preserve">Magic Dallas        </t>
  </si>
  <si>
    <t xml:space="preserve">Elle A Walking      </t>
  </si>
  <si>
    <t xml:space="preserve">Our Audrey          </t>
  </si>
  <si>
    <t xml:space="preserve">Wilt The Stilt      </t>
  </si>
  <si>
    <t xml:space="preserve">Eastern Pegasus     </t>
  </si>
  <si>
    <t xml:space="preserve">Keano Town          </t>
  </si>
  <si>
    <t xml:space="preserve">Pledgeofallegiance  </t>
  </si>
  <si>
    <t xml:space="preserve">What A Hoot         </t>
  </si>
  <si>
    <t xml:space="preserve">Captain Smooth      </t>
  </si>
  <si>
    <t xml:space="preserve">Cosmic Rush         </t>
  </si>
  <si>
    <t xml:space="preserve">Marys Pride         </t>
  </si>
  <si>
    <t xml:space="preserve">Kumo                </t>
  </si>
  <si>
    <t xml:space="preserve">Groundbreak         </t>
  </si>
  <si>
    <t xml:space="preserve">Oriental Runner     </t>
  </si>
  <si>
    <t xml:space="preserve">Bravissimo          </t>
  </si>
  <si>
    <t xml:space="preserve">Cosmopol            </t>
  </si>
  <si>
    <t xml:space="preserve">Crafty Tycoon       </t>
  </si>
  <si>
    <t xml:space="preserve">Centro Superior     </t>
  </si>
  <si>
    <t xml:space="preserve">Lieutenant Dan      </t>
  </si>
  <si>
    <t xml:space="preserve">Kanguru             </t>
  </si>
  <si>
    <t xml:space="preserve">Chief Kidder        </t>
  </si>
  <si>
    <t xml:space="preserve">Moore Alpha         </t>
  </si>
  <si>
    <t xml:space="preserve">Dobell              </t>
  </si>
  <si>
    <t xml:space="preserve">Gracena             </t>
  </si>
  <si>
    <t xml:space="preserve">Le Dezaley          </t>
  </si>
  <si>
    <t xml:space="preserve">Ewan Mine           </t>
  </si>
  <si>
    <t xml:space="preserve">Hidatsa             </t>
  </si>
  <si>
    <t xml:space="preserve">Dapper After Dark   </t>
  </si>
  <si>
    <t xml:space="preserve">Ballistic Missile   </t>
  </si>
  <si>
    <t xml:space="preserve">Rods Opinion        </t>
  </si>
  <si>
    <t xml:space="preserve">Teeroys Tribute     </t>
  </si>
  <si>
    <t xml:space="preserve">Graceville          </t>
  </si>
  <si>
    <t xml:space="preserve">Kapstar             </t>
  </si>
  <si>
    <t xml:space="preserve">High Degree         </t>
  </si>
  <si>
    <t xml:space="preserve">Snippet Of Hope     </t>
  </si>
  <si>
    <t xml:space="preserve">Oh Boy              </t>
  </si>
  <si>
    <t xml:space="preserve">Capital City        </t>
  </si>
  <si>
    <t xml:space="preserve">Silent Ice          </t>
  </si>
  <si>
    <t xml:space="preserve">Luvulongtime        </t>
  </si>
  <si>
    <t xml:space="preserve">Pretiosa            </t>
  </si>
  <si>
    <t xml:space="preserve">Arctic Blaze        </t>
  </si>
  <si>
    <t xml:space="preserve">Banchorys Choice    </t>
  </si>
  <si>
    <t xml:space="preserve">My Three Sons       </t>
  </si>
  <si>
    <t xml:space="preserve">Vod                 </t>
  </si>
  <si>
    <t xml:space="preserve">Belzelady           </t>
  </si>
  <si>
    <t xml:space="preserve">Dellacqua           </t>
  </si>
  <si>
    <t xml:space="preserve">Krystal             </t>
  </si>
  <si>
    <t xml:space="preserve">Irithea             </t>
  </si>
  <si>
    <t xml:space="preserve">Chatuchak           </t>
  </si>
  <si>
    <t xml:space="preserve">Missile Coda        </t>
  </si>
  <si>
    <t xml:space="preserve">Lady Sansa          </t>
  </si>
  <si>
    <t xml:space="preserve">Magicaz             </t>
  </si>
  <si>
    <t xml:space="preserve">Melberra Star       </t>
  </si>
  <si>
    <t xml:space="preserve">All In The Reflexs  </t>
  </si>
  <si>
    <t xml:space="preserve">Antelope            </t>
  </si>
  <si>
    <t xml:space="preserve">Dancers             </t>
  </si>
  <si>
    <t xml:space="preserve">Sexy Eyes           </t>
  </si>
  <si>
    <t xml:space="preserve">Art Of Dance        </t>
  </si>
  <si>
    <t xml:space="preserve">Elouera             </t>
  </si>
  <si>
    <t xml:space="preserve">Improvise           </t>
  </si>
  <si>
    <t>Ascot</t>
  </si>
  <si>
    <t xml:space="preserve">Percy Kiwa          </t>
  </si>
  <si>
    <t xml:space="preserve">Lightning Fashion   </t>
  </si>
  <si>
    <t xml:space="preserve">Flirt With Hal      </t>
  </si>
  <si>
    <t xml:space="preserve">Like Him A Bit      </t>
  </si>
  <si>
    <t xml:space="preserve">Lucky King          </t>
  </si>
  <si>
    <t xml:space="preserve">Moschard            </t>
  </si>
  <si>
    <t xml:space="preserve">Upward Others       </t>
  </si>
  <si>
    <t xml:space="preserve">Whole Lotta Shakin  </t>
  </si>
  <si>
    <t xml:space="preserve">Bardsey             </t>
  </si>
  <si>
    <t xml:space="preserve">Vice Master         </t>
  </si>
  <si>
    <t xml:space="preserve">Shes All Steel      </t>
  </si>
  <si>
    <t xml:space="preserve">Anybody Scene Nina  </t>
  </si>
  <si>
    <t xml:space="preserve">San Crispino        </t>
  </si>
  <si>
    <t xml:space="preserve">Western Magic       </t>
  </si>
  <si>
    <t>Ballarat</t>
  </si>
  <si>
    <t xml:space="preserve">Coco Bella          </t>
  </si>
  <si>
    <t xml:space="preserve">Sagoni              </t>
  </si>
  <si>
    <t xml:space="preserve">Baby Cakes          </t>
  </si>
  <si>
    <t xml:space="preserve">Blackjack Lass      </t>
  </si>
  <si>
    <t xml:space="preserve">Croatian            </t>
  </si>
  <si>
    <t xml:space="preserve">Jeddah Aheadah      </t>
  </si>
  <si>
    <t xml:space="preserve">Joie De Dream       </t>
  </si>
  <si>
    <t xml:space="preserve">Mango Delight       </t>
  </si>
  <si>
    <t xml:space="preserve">Nesma               </t>
  </si>
  <si>
    <t xml:space="preserve">Think Cathy         </t>
  </si>
  <si>
    <t xml:space="preserve">Zebreez             </t>
  </si>
  <si>
    <t xml:space="preserve">Viaductress         </t>
  </si>
  <si>
    <t xml:space="preserve">Rothabye            </t>
  </si>
  <si>
    <t xml:space="preserve">Shoreline           </t>
  </si>
  <si>
    <t xml:space="preserve">Biantic             </t>
  </si>
  <si>
    <t xml:space="preserve">Fleur Dorage        </t>
  </si>
  <si>
    <t xml:space="preserve">Excellent Spirit    </t>
  </si>
  <si>
    <t xml:space="preserve">Gouldian            </t>
  </si>
  <si>
    <t xml:space="preserve">Grand Armada        </t>
  </si>
  <si>
    <t xml:space="preserve">New Empire          </t>
  </si>
  <si>
    <t xml:space="preserve">Quick Biscuit       </t>
  </si>
  <si>
    <t xml:space="preserve">Graceful Wolf       </t>
  </si>
  <si>
    <t xml:space="preserve">Kosmos Tercedes     </t>
  </si>
  <si>
    <t xml:space="preserve">Walkaboutcreek      </t>
  </si>
  <si>
    <t xml:space="preserve">Band Practice       </t>
  </si>
  <si>
    <t xml:space="preserve">High Tec            </t>
  </si>
  <si>
    <t xml:space="preserve">Sweet Schilly       </t>
  </si>
  <si>
    <t xml:space="preserve">Dylan Jack          </t>
  </si>
  <si>
    <t xml:space="preserve">Brookton Ice        </t>
  </si>
  <si>
    <t xml:space="preserve">Alitaka             </t>
  </si>
  <si>
    <t xml:space="preserve">Hope Ya Dont Mind   </t>
  </si>
  <si>
    <t xml:space="preserve">Favonski            </t>
  </si>
  <si>
    <t xml:space="preserve">Vintage Quartz      </t>
  </si>
  <si>
    <t xml:space="preserve">Gamblers Girl       </t>
  </si>
  <si>
    <t xml:space="preserve">Anova Belle         </t>
  </si>
  <si>
    <t xml:space="preserve">Lasayette           </t>
  </si>
  <si>
    <t xml:space="preserve">Falling Waters      </t>
  </si>
  <si>
    <t xml:space="preserve">Powerful Story      </t>
  </si>
  <si>
    <t xml:space="preserve">Sea Of Stars        </t>
  </si>
  <si>
    <t xml:space="preserve">Spin On Command     </t>
  </si>
  <si>
    <t xml:space="preserve">Bevanda             </t>
  </si>
  <si>
    <t xml:space="preserve">In Da Hood          </t>
  </si>
  <si>
    <t xml:space="preserve">Katusha             </t>
  </si>
  <si>
    <t xml:space="preserve">On Stage            </t>
  </si>
  <si>
    <t xml:space="preserve">Witchery Woman      </t>
  </si>
  <si>
    <t xml:space="preserve">Cassowary Street    </t>
  </si>
  <si>
    <t xml:space="preserve">Outspoken Duke      </t>
  </si>
  <si>
    <t xml:space="preserve">The Black Watch     </t>
  </si>
  <si>
    <t xml:space="preserve">Im A Love Man       </t>
  </si>
  <si>
    <t xml:space="preserve">Creationist         </t>
  </si>
  <si>
    <t xml:space="preserve">Donot Say Anything  </t>
  </si>
  <si>
    <t xml:space="preserve">Dark Element        </t>
  </si>
  <si>
    <t xml:space="preserve">Roman Doll          </t>
  </si>
  <si>
    <t xml:space="preserve">Shuda Known Better  </t>
  </si>
  <si>
    <t xml:space="preserve">Golden Command      </t>
  </si>
  <si>
    <t xml:space="preserve">Usena               </t>
  </si>
  <si>
    <t xml:space="preserve">Wicked Queen        </t>
  </si>
  <si>
    <t xml:space="preserve">Soju Warrior        </t>
  </si>
  <si>
    <t xml:space="preserve">Along Came Jones    </t>
  </si>
  <si>
    <t xml:space="preserve">Cedar Grande        </t>
  </si>
  <si>
    <t xml:space="preserve">Parsifal            </t>
  </si>
  <si>
    <t xml:space="preserve">Aurora Rising       </t>
  </si>
  <si>
    <t xml:space="preserve">Melsan              </t>
  </si>
  <si>
    <t xml:space="preserve">Sassos Circus       </t>
  </si>
  <si>
    <t xml:space="preserve">Net Profit          </t>
  </si>
  <si>
    <t xml:space="preserve">I Done It           </t>
  </si>
  <si>
    <t xml:space="preserve">Dark Prospect       </t>
  </si>
  <si>
    <t xml:space="preserve">Wing Commander      </t>
  </si>
  <si>
    <t xml:space="preserve">Discoville          </t>
  </si>
  <si>
    <t xml:space="preserve">Mrs Hartley         </t>
  </si>
  <si>
    <t xml:space="preserve">Ominous Warning     </t>
  </si>
  <si>
    <t xml:space="preserve">Thunder Boom        </t>
  </si>
  <si>
    <t>Launceston</t>
  </si>
  <si>
    <t xml:space="preserve">Boart               </t>
  </si>
  <si>
    <t xml:space="preserve">Osborne             </t>
  </si>
  <si>
    <t xml:space="preserve">Sentimental Dream   </t>
  </si>
  <si>
    <t xml:space="preserve">Georges Gambol      </t>
  </si>
  <si>
    <t xml:space="preserve">Miss Two Pairs      </t>
  </si>
  <si>
    <t xml:space="preserve">Elegatano           </t>
  </si>
  <si>
    <t xml:space="preserve">Schillie Billie     </t>
  </si>
  <si>
    <t xml:space="preserve">Gemini              </t>
  </si>
  <si>
    <t xml:space="preserve">Mariahs Magic       </t>
  </si>
  <si>
    <t xml:space="preserve">Lifes Quest         </t>
  </si>
  <si>
    <t xml:space="preserve">Kellys Diva         </t>
  </si>
  <si>
    <t xml:space="preserve">Miss Scandilous     </t>
  </si>
  <si>
    <t xml:space="preserve">Cougar Express      </t>
  </si>
  <si>
    <t xml:space="preserve">Golden Oldies       </t>
  </si>
  <si>
    <t xml:space="preserve">Gold Medals         </t>
  </si>
  <si>
    <t xml:space="preserve">Instrumentalist     </t>
  </si>
  <si>
    <t xml:space="preserve">Call Me Handsome    </t>
  </si>
  <si>
    <t xml:space="preserve">Its A Silvertrail   </t>
  </si>
  <si>
    <t xml:space="preserve">Mr One Eleven       </t>
  </si>
  <si>
    <t xml:space="preserve">Sohool              </t>
  </si>
  <si>
    <t xml:space="preserve">Mr Lebrock          </t>
  </si>
  <si>
    <t xml:space="preserve">Our Peaky Blinders  </t>
  </si>
  <si>
    <t xml:space="preserve">Elite Tiger         </t>
  </si>
  <si>
    <t xml:space="preserve">Kapaulenko          </t>
  </si>
  <si>
    <t xml:space="preserve">Duke Of Boneo       </t>
  </si>
  <si>
    <t xml:space="preserve">The Dominator       </t>
  </si>
  <si>
    <t xml:space="preserve">Elle Olove          </t>
  </si>
  <si>
    <t xml:space="preserve">Pick Up Line        </t>
  </si>
  <si>
    <t xml:space="preserve">Lets Twist          </t>
  </si>
  <si>
    <t xml:space="preserve">Nightwatchman       </t>
  </si>
  <si>
    <t xml:space="preserve">Sebring Spy         </t>
  </si>
  <si>
    <t xml:space="preserve">Sigil               </t>
  </si>
  <si>
    <t xml:space="preserve">Jupiter Rising      </t>
  </si>
  <si>
    <t xml:space="preserve">Fast As The Wind    </t>
  </si>
  <si>
    <t xml:space="preserve">Maximus Mak         </t>
  </si>
  <si>
    <t xml:space="preserve">Perceptive Miss     </t>
  </si>
  <si>
    <t xml:space="preserve">Negreanu            </t>
  </si>
  <si>
    <t xml:space="preserve">Kathonious          </t>
  </si>
  <si>
    <t xml:space="preserve">Classic Western     </t>
  </si>
  <si>
    <t xml:space="preserve">Dubbo               </t>
  </si>
  <si>
    <t xml:space="preserve">Modern Dane         </t>
  </si>
  <si>
    <t xml:space="preserve">Pelagia             </t>
  </si>
  <si>
    <t xml:space="preserve">Foreeva             </t>
  </si>
  <si>
    <t xml:space="preserve">Sunset Party        </t>
  </si>
  <si>
    <t xml:space="preserve">Berry Wise Fox      </t>
  </si>
  <si>
    <t xml:space="preserve">Bounce Back         </t>
  </si>
  <si>
    <t xml:space="preserve">Southern Belle      </t>
  </si>
  <si>
    <t xml:space="preserve">Buckler             </t>
  </si>
  <si>
    <t xml:space="preserve">Crystal Pistol      </t>
  </si>
  <si>
    <t xml:space="preserve">Danigree            </t>
  </si>
  <si>
    <t xml:space="preserve">Thunder Cloud       </t>
  </si>
  <si>
    <t xml:space="preserve">Arcturos            </t>
  </si>
  <si>
    <t xml:space="preserve">Zelenus             </t>
  </si>
  <si>
    <t xml:space="preserve">Born To Fight       </t>
  </si>
  <si>
    <t xml:space="preserve">Star Search         </t>
  </si>
  <si>
    <t xml:space="preserve">Mousai              </t>
  </si>
  <si>
    <t xml:space="preserve">Quietly Angry       </t>
  </si>
  <si>
    <t xml:space="preserve">Checkers            </t>
  </si>
  <si>
    <t xml:space="preserve">On The Turps        </t>
  </si>
  <si>
    <t xml:space="preserve">Red Noire           </t>
  </si>
  <si>
    <t xml:space="preserve">Zefiro              </t>
  </si>
  <si>
    <t xml:space="preserve">Vain Stryker        </t>
  </si>
  <si>
    <t xml:space="preserve">Paradini            </t>
  </si>
  <si>
    <t xml:space="preserve">Tycoon Legend       </t>
  </si>
  <si>
    <t xml:space="preserve">Fulzip              </t>
  </si>
  <si>
    <t xml:space="preserve">Sallys Realm        </t>
  </si>
  <si>
    <t xml:space="preserve">Big Red Costa       </t>
  </si>
  <si>
    <t xml:space="preserve">Explosive Queen     </t>
  </si>
  <si>
    <t xml:space="preserve">Glory Blaze         </t>
  </si>
  <si>
    <t xml:space="preserve">Rusty Devil         </t>
  </si>
  <si>
    <t xml:space="preserve">Aljazmic            </t>
  </si>
  <si>
    <t xml:space="preserve">Lady Casey          </t>
  </si>
  <si>
    <t xml:space="preserve">Saalim              </t>
  </si>
  <si>
    <t xml:space="preserve">Teddys Fault        </t>
  </si>
  <si>
    <t xml:space="preserve">Boss Cat            </t>
  </si>
  <si>
    <t xml:space="preserve">The Auditor         </t>
  </si>
  <si>
    <t xml:space="preserve">The Grey Crusader   </t>
  </si>
  <si>
    <t xml:space="preserve">Gwenville           </t>
  </si>
  <si>
    <t xml:space="preserve">Rodessa             </t>
  </si>
  <si>
    <t xml:space="preserve">Imperial Venus      </t>
  </si>
  <si>
    <t xml:space="preserve">Fraternize          </t>
  </si>
  <si>
    <t xml:space="preserve">Just A Fluke        </t>
  </si>
  <si>
    <t xml:space="preserve">Vital Dancer        </t>
  </si>
  <si>
    <t xml:space="preserve">La Bionda           </t>
  </si>
  <si>
    <t xml:space="preserve">Miss Swindle        </t>
  </si>
  <si>
    <t xml:space="preserve">Busters Secret      </t>
  </si>
  <si>
    <t xml:space="preserve">Pirates Fortune     </t>
  </si>
  <si>
    <t xml:space="preserve">Kamiko              </t>
  </si>
  <si>
    <t xml:space="preserve">Keepers Tale        </t>
  </si>
  <si>
    <t xml:space="preserve">Shes Vital          </t>
  </si>
  <si>
    <t xml:space="preserve">Chillie Storm       </t>
  </si>
  <si>
    <t xml:space="preserve">Looking On          </t>
  </si>
  <si>
    <t xml:space="preserve">Go For It           </t>
  </si>
  <si>
    <t xml:space="preserve">Datuk Zadragon      </t>
  </si>
  <si>
    <t xml:space="preserve">Kalalo              </t>
  </si>
  <si>
    <t xml:space="preserve">Mulleys Idol        </t>
  </si>
  <si>
    <t xml:space="preserve">Written Addiction   </t>
  </si>
  <si>
    <t xml:space="preserve">Cranny Flyer        </t>
  </si>
  <si>
    <t xml:space="preserve">Savrajette          </t>
  </si>
  <si>
    <t xml:space="preserve">Kryptonian          </t>
  </si>
  <si>
    <t xml:space="preserve">Strathalbyn         </t>
  </si>
  <si>
    <t xml:space="preserve">Acronym             </t>
  </si>
  <si>
    <t xml:space="preserve">Western Front       </t>
  </si>
  <si>
    <t xml:space="preserve">Silver Bolt         </t>
  </si>
  <si>
    <t xml:space="preserve">Harvey Bay          </t>
  </si>
  <si>
    <t xml:space="preserve">Red Spyder          </t>
  </si>
  <si>
    <t xml:space="preserve">Minute Repeater     </t>
  </si>
  <si>
    <t xml:space="preserve">Weekend Whisky      </t>
  </si>
  <si>
    <t xml:space="preserve">Red Eagle           </t>
  </si>
  <si>
    <t xml:space="preserve">Liffeybeau          </t>
  </si>
  <si>
    <t xml:space="preserve">Cheers Chappy       </t>
  </si>
  <si>
    <t xml:space="preserve">By The Pound        </t>
  </si>
  <si>
    <t xml:space="preserve">Dinzeo              </t>
  </si>
  <si>
    <t xml:space="preserve">Steel Dan           </t>
  </si>
  <si>
    <t xml:space="preserve">Christopher Mac     </t>
  </si>
  <si>
    <t xml:space="preserve">Cranbrook           </t>
  </si>
  <si>
    <t xml:space="preserve">Street Tough        </t>
  </si>
  <si>
    <t xml:space="preserve">Isere               </t>
  </si>
  <si>
    <t xml:space="preserve">Miss Eleanor        </t>
  </si>
  <si>
    <t xml:space="preserve">Carmina             </t>
  </si>
  <si>
    <t xml:space="preserve">Gee Gees Luckygirl  </t>
  </si>
  <si>
    <t xml:space="preserve">Huffntoff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</si>
</sst>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21"/>
  <sheetViews>
    <sheetView tabSelected="1" topLeftCell="B1" workbookViewId="0">
      <pane ySplit="1" topLeftCell="A2" activePane="bottomLeft" state="frozen"/>
      <selection activeCell="B1" sqref="B1"/>
      <selection pane="bottomLeft" activeCell="AB420" sqref="AB420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140625" style="12" bestFit="1" customWidth="1"/>
    <col min="4" max="4" width="6" style="12" bestFit="1" customWidth="1"/>
    <col min="5" max="5" width="5.85546875" style="12" bestFit="1" customWidth="1"/>
    <col min="6" max="6" width="21.5703125" style="12" bestFit="1" customWidth="1"/>
    <col min="7" max="7" width="9.28515625" style="13" bestFit="1" customWidth="1"/>
    <col min="8" max="8" width="8.28515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0.5625</v>
      </c>
      <c r="C2" s="1" t="s">
        <v>19</v>
      </c>
      <c r="D2" s="1">
        <v>3</v>
      </c>
      <c r="E2" s="1">
        <v>1</v>
      </c>
      <c r="F2" s="1" t="s">
        <v>20</v>
      </c>
      <c r="G2" s="2">
        <v>76.104333333333301</v>
      </c>
      <c r="H2" s="6">
        <f>1+COUNTIFS(A:A,A2,O:O,"&lt;"&amp;O2)</f>
        <v>1</v>
      </c>
      <c r="I2" s="2">
        <f>AVERAGEIF(A:A,A2,G:G)</f>
        <v>51.448796666666659</v>
      </c>
      <c r="J2" s="2">
        <f>G2-I2</f>
        <v>24.655536666666642</v>
      </c>
      <c r="K2" s="2">
        <f>90+J2</f>
        <v>114.65553666666665</v>
      </c>
      <c r="L2" s="2">
        <f>EXP(0.06*K2)</f>
        <v>971.97705673523456</v>
      </c>
      <c r="M2" s="2">
        <f>SUMIF(A:A,A2,L:L)</f>
        <v>3117.2085239428043</v>
      </c>
      <c r="N2" s="3">
        <f>L2/M2</f>
        <v>0.31181008561654655</v>
      </c>
      <c r="O2" s="7">
        <f>1/N2</f>
        <v>3.2070803547700701</v>
      </c>
      <c r="P2" s="3">
        <f>IF(O2&gt;21,"",N2)</f>
        <v>0.31181008561654655</v>
      </c>
      <c r="Q2" s="3">
        <f>IF(ISNUMBER(P2),SUMIF(A:A,A2,P:P),"")</f>
        <v>0.94274878127379269</v>
      </c>
      <c r="R2" s="3">
        <f>IFERROR(P2*(1/Q2),"")</f>
        <v>0.33074567881726152</v>
      </c>
      <c r="S2" s="8">
        <f>IFERROR(1/R2,"")</f>
        <v>3.023471095906606</v>
      </c>
    </row>
    <row r="3" spans="1:19" x14ac:dyDescent="0.25">
      <c r="A3" s="1">
        <v>1</v>
      </c>
      <c r="B3" s="5">
        <v>0.5625</v>
      </c>
      <c r="C3" s="1" t="s">
        <v>19</v>
      </c>
      <c r="D3" s="1">
        <v>3</v>
      </c>
      <c r="E3" s="1">
        <v>3</v>
      </c>
      <c r="F3" s="1" t="s">
        <v>22</v>
      </c>
      <c r="G3" s="2">
        <v>71.930400000000006</v>
      </c>
      <c r="H3" s="6">
        <f>1+COUNTIFS(A:A,A3,O:O,"&lt;"&amp;O3)</f>
        <v>2</v>
      </c>
      <c r="I3" s="2">
        <f>AVERAGEIF(A:A,A3,G:G)</f>
        <v>51.448796666666659</v>
      </c>
      <c r="J3" s="2">
        <f>G3-I3</f>
        <v>20.481603333333346</v>
      </c>
      <c r="K3" s="2">
        <f>90+J3</f>
        <v>110.48160333333334</v>
      </c>
      <c r="L3" s="2">
        <f>EXP(0.06*K3)</f>
        <v>756.64652310057716</v>
      </c>
      <c r="M3" s="2">
        <f>SUMIF(A:A,A3,L:L)</f>
        <v>3117.2085239428043</v>
      </c>
      <c r="N3" s="3">
        <f>L3/M3</f>
        <v>0.24273208458429726</v>
      </c>
      <c r="O3" s="7">
        <f>1/N3</f>
        <v>4.1197685164390156</v>
      </c>
      <c r="P3" s="3">
        <f>IF(O3&gt;21,"",N3)</f>
        <v>0.24273208458429726</v>
      </c>
      <c r="Q3" s="3">
        <f>IF(ISNUMBER(P3),SUMIF(A:A,A3,P:P),"")</f>
        <v>0.94274878127379269</v>
      </c>
      <c r="R3" s="3">
        <f>IFERROR(P3*(1/Q3),"")</f>
        <v>0.25747271108251174</v>
      </c>
      <c r="S3" s="8">
        <f>IFERROR(1/R3,"")</f>
        <v>3.8839067480030227</v>
      </c>
    </row>
    <row r="4" spans="1:19" x14ac:dyDescent="0.25">
      <c r="A4" s="1">
        <v>1</v>
      </c>
      <c r="B4" s="5">
        <v>0.5625</v>
      </c>
      <c r="C4" s="1" t="s">
        <v>19</v>
      </c>
      <c r="D4" s="1">
        <v>3</v>
      </c>
      <c r="E4" s="1">
        <v>2</v>
      </c>
      <c r="F4" s="1" t="s">
        <v>21</v>
      </c>
      <c r="G4" s="2">
        <v>57.416566666666604</v>
      </c>
      <c r="H4" s="6">
        <f>1+COUNTIFS(A:A,A4,O:O,"&lt;"&amp;O4)</f>
        <v>3</v>
      </c>
      <c r="I4" s="2">
        <f>AVERAGEIF(A:A,A4,G:G)</f>
        <v>51.448796666666659</v>
      </c>
      <c r="J4" s="2">
        <f>G4-I4</f>
        <v>5.9677699999999447</v>
      </c>
      <c r="K4" s="2">
        <f>90+J4</f>
        <v>95.967769999999945</v>
      </c>
      <c r="L4" s="2">
        <f>EXP(0.06*K4)</f>
        <v>316.73523371220239</v>
      </c>
      <c r="M4" s="2">
        <f>SUMIF(A:A,A4,L:L)</f>
        <v>3117.2085239428043</v>
      </c>
      <c r="N4" s="3">
        <f>L4/M4</f>
        <v>0.10160861273136117</v>
      </c>
      <c r="O4" s="7">
        <f>1/N4</f>
        <v>9.8416853957435571</v>
      </c>
      <c r="P4" s="3">
        <f>IF(O4&gt;21,"",N4)</f>
        <v>0.10160861273136117</v>
      </c>
      <c r="Q4" s="3">
        <f>IF(ISNUMBER(P4),SUMIF(A:A,A4,P:P),"")</f>
        <v>0.94274878127379269</v>
      </c>
      <c r="R4" s="3">
        <f>IFERROR(P4*(1/Q4),"")</f>
        <v>0.10777909741137288</v>
      </c>
      <c r="S4" s="8">
        <f>IFERROR(1/R4,"")</f>
        <v>9.2782369125173219</v>
      </c>
    </row>
    <row r="5" spans="1:19" x14ac:dyDescent="0.25">
      <c r="A5" s="1">
        <v>1</v>
      </c>
      <c r="B5" s="5">
        <v>0.5625</v>
      </c>
      <c r="C5" s="1" t="s">
        <v>19</v>
      </c>
      <c r="D5" s="1">
        <v>3</v>
      </c>
      <c r="E5" s="1">
        <v>10</v>
      </c>
      <c r="F5" s="1" t="s">
        <v>28</v>
      </c>
      <c r="G5" s="2">
        <v>49.5981666666667</v>
      </c>
      <c r="H5" s="6">
        <f>1+COUNTIFS(A:A,A5,O:O,"&lt;"&amp;O5)</f>
        <v>4</v>
      </c>
      <c r="I5" s="2">
        <f>AVERAGEIF(A:A,A5,G:G)</f>
        <v>51.448796666666659</v>
      </c>
      <c r="J5" s="2">
        <f>G5-I5</f>
        <v>-1.8506299999999598</v>
      </c>
      <c r="K5" s="2">
        <f>90+J5</f>
        <v>88.149370000000033</v>
      </c>
      <c r="L5" s="2">
        <f>EXP(0.06*K5)</f>
        <v>198.1376913763466</v>
      </c>
      <c r="M5" s="2">
        <f>SUMIF(A:A,A5,L:L)</f>
        <v>3117.2085239428043</v>
      </c>
      <c r="N5" s="3">
        <f>L5/M5</f>
        <v>6.3562539963073095E-2</v>
      </c>
      <c r="O5" s="7">
        <f>1/N5</f>
        <v>15.732536814623108</v>
      </c>
      <c r="P5" s="3">
        <f>IF(O5&gt;21,"",N5)</f>
        <v>6.3562539963073095E-2</v>
      </c>
      <c r="Q5" s="3">
        <f>IF(ISNUMBER(P5),SUMIF(A:A,A5,P:P),"")</f>
        <v>0.94274878127379269</v>
      </c>
      <c r="R5" s="3">
        <f>IFERROR(P5*(1/Q5),"")</f>
        <v>6.7422563916964953E-2</v>
      </c>
      <c r="S5" s="8">
        <f>IFERROR(1/R5,"")</f>
        <v>14.831829908331011</v>
      </c>
    </row>
    <row r="6" spans="1:19" x14ac:dyDescent="0.25">
      <c r="A6" s="1">
        <v>1</v>
      </c>
      <c r="B6" s="5">
        <v>0.5625</v>
      </c>
      <c r="C6" s="1" t="s">
        <v>19</v>
      </c>
      <c r="D6" s="1">
        <v>3</v>
      </c>
      <c r="E6" s="1">
        <v>4</v>
      </c>
      <c r="F6" s="1" t="s">
        <v>23</v>
      </c>
      <c r="G6" s="2">
        <v>49.481166666666695</v>
      </c>
      <c r="H6" s="6">
        <f>1+COUNTIFS(A:A,A6,O:O,"&lt;"&amp;O6)</f>
        <v>5</v>
      </c>
      <c r="I6" s="2">
        <f>AVERAGEIF(A:A,A6,G:G)</f>
        <v>51.448796666666659</v>
      </c>
      <c r="J6" s="2">
        <f>G6-I6</f>
        <v>-1.9676299999999642</v>
      </c>
      <c r="K6" s="2">
        <f>90+J6</f>
        <v>88.032370000000043</v>
      </c>
      <c r="L6" s="2">
        <f>EXP(0.06*K6)</f>
        <v>196.75163553101268</v>
      </c>
      <c r="M6" s="2">
        <f>SUMIF(A:A,A6,L:L)</f>
        <v>3117.2085239428043</v>
      </c>
      <c r="N6" s="3">
        <f>L6/M6</f>
        <v>6.3117893467759159E-2</v>
      </c>
      <c r="O6" s="7">
        <f>1/N6</f>
        <v>15.843367784617266</v>
      </c>
      <c r="P6" s="3">
        <f>IF(O6&gt;21,"",N6)</f>
        <v>6.3117893467759159E-2</v>
      </c>
      <c r="Q6" s="3">
        <f>IF(ISNUMBER(P6),SUMIF(A:A,A6,P:P),"")</f>
        <v>0.94274878127379269</v>
      </c>
      <c r="R6" s="3">
        <f>IFERROR(P6*(1/Q6),"")</f>
        <v>6.6950914943085457E-2</v>
      </c>
      <c r="S6" s="8">
        <f>IFERROR(1/R6,"")</f>
        <v>14.936315670220393</v>
      </c>
    </row>
    <row r="7" spans="1:19" x14ac:dyDescent="0.25">
      <c r="A7" s="1">
        <v>1</v>
      </c>
      <c r="B7" s="5">
        <v>0.5625</v>
      </c>
      <c r="C7" s="1" t="s">
        <v>19</v>
      </c>
      <c r="D7" s="1">
        <v>3</v>
      </c>
      <c r="E7" s="1">
        <v>5</v>
      </c>
      <c r="F7" s="1" t="s">
        <v>24</v>
      </c>
      <c r="G7" s="2">
        <v>48.480866666666699</v>
      </c>
      <c r="H7" s="6">
        <f>1+COUNTIFS(A:A,A7,O:O,"&lt;"&amp;O7)</f>
        <v>6</v>
      </c>
      <c r="I7" s="2">
        <f>AVERAGEIF(A:A,A7,G:G)</f>
        <v>51.448796666666659</v>
      </c>
      <c r="J7" s="2">
        <f>G7-I7</f>
        <v>-2.96792999999996</v>
      </c>
      <c r="K7" s="2">
        <f>90+J7</f>
        <v>87.032070000000033</v>
      </c>
      <c r="L7" s="2">
        <f>EXP(0.06*K7)</f>
        <v>185.29037701099875</v>
      </c>
      <c r="M7" s="2">
        <f>SUMIF(A:A,A7,L:L)</f>
        <v>3117.2085239428043</v>
      </c>
      <c r="N7" s="3">
        <f>L7/M7</f>
        <v>5.9441123552631002E-2</v>
      </c>
      <c r="O7" s="7">
        <f>1/N7</f>
        <v>16.823369751996179</v>
      </c>
      <c r="P7" s="3">
        <f>IF(O7&gt;21,"",N7)</f>
        <v>5.9441123552631002E-2</v>
      </c>
      <c r="Q7" s="3">
        <f>IF(ISNUMBER(P7),SUMIF(A:A,A7,P:P),"")</f>
        <v>0.94274878127379269</v>
      </c>
      <c r="R7" s="3">
        <f>IFERROR(P7*(1/Q7),"")</f>
        <v>6.3050862258678578E-2</v>
      </c>
      <c r="S7" s="8">
        <f>IFERROR(1/R7,"")</f>
        <v>15.860211330612785</v>
      </c>
    </row>
    <row r="8" spans="1:19" x14ac:dyDescent="0.25">
      <c r="A8" s="10">
        <v>1</v>
      </c>
      <c r="B8" s="11">
        <v>0.5625</v>
      </c>
      <c r="C8" s="10" t="s">
        <v>19</v>
      </c>
      <c r="D8" s="10">
        <v>3</v>
      </c>
      <c r="E8" s="10">
        <v>11</v>
      </c>
      <c r="F8" s="10" t="s">
        <v>29</v>
      </c>
      <c r="G8" s="2">
        <v>46.275399999999998</v>
      </c>
      <c r="H8" s="6">
        <f>1+COUNTIFS(A:A,A8,O:O,"&lt;"&amp;O8)</f>
        <v>7</v>
      </c>
      <c r="I8" s="2">
        <f>AVERAGEIF(A:A,A8,G:G)</f>
        <v>51.448796666666659</v>
      </c>
      <c r="J8" s="2">
        <f>G8-I8</f>
        <v>-5.1733966666666618</v>
      </c>
      <c r="K8" s="2">
        <f>90+J8</f>
        <v>84.826603333333338</v>
      </c>
      <c r="L8" s="2">
        <f>EXP(0.06*K8)</f>
        <v>162.32430226460414</v>
      </c>
      <c r="M8" s="2">
        <f>SUMIF(A:A,A8,L:L)</f>
        <v>3117.2085239428043</v>
      </c>
      <c r="N8" s="3">
        <f>L8/M8</f>
        <v>5.2073610417081785E-2</v>
      </c>
      <c r="O8" s="7">
        <f>1/N8</f>
        <v>19.203584925080758</v>
      </c>
      <c r="P8" s="3">
        <f>IF(O8&gt;21,"",N8)</f>
        <v>5.2073610417081785E-2</v>
      </c>
      <c r="Q8" s="3">
        <f>IF(ISNUMBER(P8),SUMIF(A:A,A8,P:P),"")</f>
        <v>0.94274878127379269</v>
      </c>
      <c r="R8" s="3">
        <f>IFERROR(P8*(1/Q8),"")</f>
        <v>5.5235935014121849E-2</v>
      </c>
      <c r="S8" s="8">
        <f>IFERROR(1/R8,"")</f>
        <v>18.104156284207662</v>
      </c>
    </row>
    <row r="9" spans="1:19" x14ac:dyDescent="0.25">
      <c r="A9" s="1">
        <v>1</v>
      </c>
      <c r="B9" s="5">
        <v>0.5625</v>
      </c>
      <c r="C9" s="1" t="s">
        <v>19</v>
      </c>
      <c r="D9" s="1">
        <v>3</v>
      </c>
      <c r="E9" s="1">
        <v>7</v>
      </c>
      <c r="F9" s="1" t="s">
        <v>26</v>
      </c>
      <c r="G9" s="2">
        <v>45.0570666666666</v>
      </c>
      <c r="H9" s="6">
        <f>1+COUNTIFS(A:A,A9,O:O,"&lt;"&amp;O9)</f>
        <v>8</v>
      </c>
      <c r="I9" s="2">
        <f>AVERAGEIF(A:A,A9,G:G)</f>
        <v>51.448796666666659</v>
      </c>
      <c r="J9" s="2">
        <f>G9-I9</f>
        <v>-6.3917300000000594</v>
      </c>
      <c r="K9" s="2">
        <f>90+J9</f>
        <v>83.608269999999948</v>
      </c>
      <c r="L9" s="2">
        <f>EXP(0.06*K9)</f>
        <v>150.88171719238028</v>
      </c>
      <c r="M9" s="2">
        <f>SUMIF(A:A,A9,L:L)</f>
        <v>3117.2085239428043</v>
      </c>
      <c r="N9" s="3">
        <f>L9/M9</f>
        <v>4.8402830941042529E-2</v>
      </c>
      <c r="O9" s="7">
        <f>1/N9</f>
        <v>20.659948613709357</v>
      </c>
      <c r="P9" s="3">
        <f>IF(O9&gt;21,"",N9)</f>
        <v>4.8402830941042529E-2</v>
      </c>
      <c r="Q9" s="3">
        <f>IF(ISNUMBER(P9),SUMIF(A:A,A9,P:P),"")</f>
        <v>0.94274878127379269</v>
      </c>
      <c r="R9" s="3">
        <f>IFERROR(P9*(1/Q9),"")</f>
        <v>5.1342236556002931E-2</v>
      </c>
      <c r="S9" s="8">
        <f>IFERROR(1/R9,"")</f>
        <v>19.477141376753679</v>
      </c>
    </row>
    <row r="10" spans="1:19" x14ac:dyDescent="0.25">
      <c r="A10" s="1">
        <v>1</v>
      </c>
      <c r="B10" s="5">
        <v>0.5625</v>
      </c>
      <c r="C10" s="1" t="s">
        <v>19</v>
      </c>
      <c r="D10" s="1">
        <v>3</v>
      </c>
      <c r="E10" s="1">
        <v>6</v>
      </c>
      <c r="F10" s="1" t="s">
        <v>25</v>
      </c>
      <c r="G10" s="2">
        <v>41.5563</v>
      </c>
      <c r="H10" s="6">
        <f>1+COUNTIFS(A:A,A10,O:O,"&lt;"&amp;O10)</f>
        <v>9</v>
      </c>
      <c r="I10" s="2">
        <f>AVERAGEIF(A:A,A10,G:G)</f>
        <v>51.448796666666659</v>
      </c>
      <c r="J10" s="2">
        <f>G10-I10</f>
        <v>-9.8924966666666592</v>
      </c>
      <c r="K10" s="2">
        <f>90+J10</f>
        <v>80.107503333333341</v>
      </c>
      <c r="L10" s="2">
        <f>EXP(0.06*K10)</f>
        <v>122.29671718269068</v>
      </c>
      <c r="M10" s="2">
        <f>SUMIF(A:A,A10,L:L)</f>
        <v>3117.2085239428043</v>
      </c>
      <c r="N10" s="3">
        <f>L10/M10</f>
        <v>3.92327674723549E-2</v>
      </c>
      <c r="O10" s="7">
        <f>1/N10</f>
        <v>25.488897786898239</v>
      </c>
      <c r="P10" s="3" t="str">
        <f>IF(O10&gt;21,"",N10)</f>
        <v/>
      </c>
      <c r="Q10" s="3" t="str">
        <f>IF(ISNUMBER(P10),SUMIF(A:A,A10,P:P),"")</f>
        <v/>
      </c>
      <c r="R10" s="3" t="str">
        <f>IFERROR(P10*(1/Q10),"")</f>
        <v/>
      </c>
      <c r="S10" s="8" t="str">
        <f>IFERROR(1/R10,"")</f>
        <v/>
      </c>
    </row>
    <row r="11" spans="1:19" x14ac:dyDescent="0.25">
      <c r="A11" s="1">
        <v>1</v>
      </c>
      <c r="B11" s="5">
        <v>0.5625</v>
      </c>
      <c r="C11" s="1" t="s">
        <v>19</v>
      </c>
      <c r="D11" s="1">
        <v>3</v>
      </c>
      <c r="E11" s="1">
        <v>9</v>
      </c>
      <c r="F11" s="1" t="s">
        <v>27</v>
      </c>
      <c r="G11" s="2">
        <v>28.587699999999998</v>
      </c>
      <c r="H11" s="6">
        <f>1+COUNTIFS(A:A,A11,O:O,"&lt;"&amp;O11)</f>
        <v>10</v>
      </c>
      <c r="I11" s="2">
        <f>AVERAGEIF(A:A,A11,G:G)</f>
        <v>51.448796666666659</v>
      </c>
      <c r="J11" s="2">
        <f>G11-I11</f>
        <v>-22.861096666666661</v>
      </c>
      <c r="K11" s="2">
        <f>90+J11</f>
        <v>67.138903333333332</v>
      </c>
      <c r="L11" s="2">
        <f>EXP(0.06*K11)</f>
        <v>56.167269836756773</v>
      </c>
      <c r="M11" s="2">
        <f>SUMIF(A:A,A11,L:L)</f>
        <v>3117.2085239428043</v>
      </c>
      <c r="N11" s="3">
        <f>L11/M11</f>
        <v>1.8018451253852451E-2</v>
      </c>
      <c r="O11" s="7">
        <f>1/N11</f>
        <v>55.498665557407115</v>
      </c>
      <c r="P11" s="3" t="str">
        <f>IF(O11&gt;21,"",N11)</f>
        <v/>
      </c>
      <c r="Q11" s="3" t="str">
        <f>IF(ISNUMBER(P11),SUMIF(A:A,A11,P:P),"")</f>
        <v/>
      </c>
      <c r="R11" s="3" t="str">
        <f>IFERROR(P11*(1/Q11),"")</f>
        <v/>
      </c>
      <c r="S11" s="8" t="str">
        <f>IFERROR(1/R11,"")</f>
        <v/>
      </c>
    </row>
    <row r="12" spans="1:19" x14ac:dyDescent="0.25">
      <c r="A12" s="10">
        <v>2</v>
      </c>
      <c r="B12" s="11">
        <v>0.56597222222222221</v>
      </c>
      <c r="C12" s="10" t="s">
        <v>30</v>
      </c>
      <c r="D12" s="10">
        <v>2</v>
      </c>
      <c r="E12" s="10">
        <v>2</v>
      </c>
      <c r="F12" s="10" t="s">
        <v>32</v>
      </c>
      <c r="G12" s="2">
        <v>62.002199999999995</v>
      </c>
      <c r="H12" s="6">
        <f>1+COUNTIFS(A:A,A12,O:O,"&lt;"&amp;O12)</f>
        <v>1</v>
      </c>
      <c r="I12" s="2">
        <f>AVERAGEIF(A:A,A12,G:G)</f>
        <v>50.876933333333326</v>
      </c>
      <c r="J12" s="2">
        <f>G12-I12</f>
        <v>11.125266666666668</v>
      </c>
      <c r="K12" s="2">
        <f>90+J12</f>
        <v>101.12526666666668</v>
      </c>
      <c r="L12" s="2">
        <f>EXP(0.06*K12)</f>
        <v>431.60723653214046</v>
      </c>
      <c r="M12" s="2">
        <f>SUMIF(A:A,A12,L:L)</f>
        <v>1216.0757260106864</v>
      </c>
      <c r="N12" s="3">
        <f>L12/M12</f>
        <v>0.35491805921331882</v>
      </c>
      <c r="O12" s="7">
        <f>1/N12</f>
        <v>2.8175517532596537</v>
      </c>
      <c r="P12" s="3">
        <f>IF(O12&gt;21,"",N12)</f>
        <v>0.35491805921331882</v>
      </c>
      <c r="Q12" s="3">
        <f>IF(ISNUMBER(P12),SUMIF(A:A,A12,P:P),"")</f>
        <v>1.0000000000000002</v>
      </c>
      <c r="R12" s="3">
        <f>IFERROR(P12*(1/Q12),"")</f>
        <v>0.35491805921331876</v>
      </c>
      <c r="S12" s="8">
        <f>IFERROR(1/R12,"")</f>
        <v>2.8175517532596541</v>
      </c>
    </row>
    <row r="13" spans="1:19" x14ac:dyDescent="0.25">
      <c r="A13" s="10">
        <v>2</v>
      </c>
      <c r="B13" s="11">
        <v>0.56597222222222221</v>
      </c>
      <c r="C13" s="10" t="s">
        <v>30</v>
      </c>
      <c r="D13" s="10">
        <v>2</v>
      </c>
      <c r="E13" s="10">
        <v>5</v>
      </c>
      <c r="F13" s="10" t="s">
        <v>34</v>
      </c>
      <c r="G13" s="2">
        <v>54.442966666666607</v>
      </c>
      <c r="H13" s="6">
        <f>1+COUNTIFS(A:A,A13,O:O,"&lt;"&amp;O13)</f>
        <v>2</v>
      </c>
      <c r="I13" s="2">
        <f>AVERAGEIF(A:A,A13,G:G)</f>
        <v>50.876933333333326</v>
      </c>
      <c r="J13" s="2">
        <f>G13-I13</f>
        <v>3.5660333333332801</v>
      </c>
      <c r="K13" s="2">
        <f>90+J13</f>
        <v>93.56603333333328</v>
      </c>
      <c r="L13" s="2">
        <f>EXP(0.06*K13)</f>
        <v>274.22858214301624</v>
      </c>
      <c r="M13" s="2">
        <f>SUMIF(A:A,A13,L:L)</f>
        <v>1216.0757260106864</v>
      </c>
      <c r="N13" s="3">
        <f>L13/M13</f>
        <v>0.2255028829846131</v>
      </c>
      <c r="O13" s="7">
        <f>1/N13</f>
        <v>4.4345331055844364</v>
      </c>
      <c r="P13" s="3">
        <f>IF(O13&gt;21,"",N13)</f>
        <v>0.2255028829846131</v>
      </c>
      <c r="Q13" s="3">
        <f>IF(ISNUMBER(P13),SUMIF(A:A,A13,P:P),"")</f>
        <v>1.0000000000000002</v>
      </c>
      <c r="R13" s="3">
        <f>IFERROR(P13*(1/Q13),"")</f>
        <v>0.22550288298461305</v>
      </c>
      <c r="S13" s="8">
        <f>IFERROR(1/R13,"")</f>
        <v>4.4345331055844373</v>
      </c>
    </row>
    <row r="14" spans="1:19" x14ac:dyDescent="0.25">
      <c r="A14" s="10">
        <v>2</v>
      </c>
      <c r="B14" s="11">
        <v>0.56597222222222221</v>
      </c>
      <c r="C14" s="10" t="s">
        <v>30</v>
      </c>
      <c r="D14" s="10">
        <v>2</v>
      </c>
      <c r="E14" s="10">
        <v>3</v>
      </c>
      <c r="F14" s="10" t="s">
        <v>33</v>
      </c>
      <c r="G14" s="2">
        <v>50.344000000000001</v>
      </c>
      <c r="H14" s="6">
        <f>1+COUNTIFS(A:A,A14,O:O,"&lt;"&amp;O14)</f>
        <v>3</v>
      </c>
      <c r="I14" s="2">
        <f>AVERAGEIF(A:A,A14,G:G)</f>
        <v>50.876933333333326</v>
      </c>
      <c r="J14" s="2">
        <f>G14-I14</f>
        <v>-0.53293333333332527</v>
      </c>
      <c r="K14" s="2">
        <f>90+J14</f>
        <v>89.467066666666682</v>
      </c>
      <c r="L14" s="2">
        <f>EXP(0.06*K14)</f>
        <v>214.43871787579289</v>
      </c>
      <c r="M14" s="2">
        <f>SUMIF(A:A,A14,L:L)</f>
        <v>1216.0757260106864</v>
      </c>
      <c r="N14" s="3">
        <f>L14/M14</f>
        <v>0.17633664852373551</v>
      </c>
      <c r="O14" s="7">
        <f>1/N14</f>
        <v>5.6709708864938344</v>
      </c>
      <c r="P14" s="3">
        <f>IF(O14&gt;21,"",N14)</f>
        <v>0.17633664852373551</v>
      </c>
      <c r="Q14" s="3">
        <f>IF(ISNUMBER(P14),SUMIF(A:A,A14,P:P),"")</f>
        <v>1.0000000000000002</v>
      </c>
      <c r="R14" s="3">
        <f>IFERROR(P14*(1/Q14),"")</f>
        <v>0.17633664852373548</v>
      </c>
      <c r="S14" s="8">
        <f>IFERROR(1/R14,"")</f>
        <v>5.6709708864938353</v>
      </c>
    </row>
    <row r="15" spans="1:19" x14ac:dyDescent="0.25">
      <c r="A15" s="10">
        <v>2</v>
      </c>
      <c r="B15" s="11">
        <v>0.56597222222222221</v>
      </c>
      <c r="C15" s="10" t="s">
        <v>30</v>
      </c>
      <c r="D15" s="10">
        <v>2</v>
      </c>
      <c r="E15" s="10">
        <v>1</v>
      </c>
      <c r="F15" s="10" t="s">
        <v>31</v>
      </c>
      <c r="G15" s="2">
        <v>47.249233333333301</v>
      </c>
      <c r="H15" s="6">
        <f>1+COUNTIFS(A:A,A15,O:O,"&lt;"&amp;O15)</f>
        <v>4</v>
      </c>
      <c r="I15" s="2">
        <f>AVERAGEIF(A:A,A15,G:G)</f>
        <v>50.876933333333326</v>
      </c>
      <c r="J15" s="2">
        <f>G15-I15</f>
        <v>-3.6277000000000257</v>
      </c>
      <c r="K15" s="2">
        <f>90+J15</f>
        <v>86.372299999999967</v>
      </c>
      <c r="L15" s="2">
        <f>EXP(0.06*K15)</f>
        <v>178.09871941295432</v>
      </c>
      <c r="M15" s="2">
        <f>SUMIF(A:A,A15,L:L)</f>
        <v>1216.0757260106864</v>
      </c>
      <c r="N15" s="3">
        <f>L15/M15</f>
        <v>0.14645364232143984</v>
      </c>
      <c r="O15" s="7">
        <f>1/N15</f>
        <v>6.8280992138466372</v>
      </c>
      <c r="P15" s="3">
        <f>IF(O15&gt;21,"",N15)</f>
        <v>0.14645364232143984</v>
      </c>
      <c r="Q15" s="3">
        <f>IF(ISNUMBER(P15),SUMIF(A:A,A15,P:P),"")</f>
        <v>1.0000000000000002</v>
      </c>
      <c r="R15" s="3">
        <f>IFERROR(P15*(1/Q15),"")</f>
        <v>0.14645364232143981</v>
      </c>
      <c r="S15" s="8">
        <f>IFERROR(1/R15,"")</f>
        <v>6.828099213846639</v>
      </c>
    </row>
    <row r="16" spans="1:19" x14ac:dyDescent="0.25">
      <c r="A16" s="10">
        <v>2</v>
      </c>
      <c r="B16" s="11">
        <v>0.56597222222222221</v>
      </c>
      <c r="C16" s="10" t="s">
        <v>30</v>
      </c>
      <c r="D16" s="10">
        <v>2</v>
      </c>
      <c r="E16" s="10">
        <v>6</v>
      </c>
      <c r="F16" s="10" t="s">
        <v>35</v>
      </c>
      <c r="G16" s="2">
        <v>40.3462666666667</v>
      </c>
      <c r="H16" s="6">
        <f>1+COUNTIFS(A:A,A16,O:O,"&lt;"&amp;O16)</f>
        <v>5</v>
      </c>
      <c r="I16" s="2">
        <f>AVERAGEIF(A:A,A16,G:G)</f>
        <v>50.876933333333326</v>
      </c>
      <c r="J16" s="2">
        <f>G16-I16</f>
        <v>-10.530666666666626</v>
      </c>
      <c r="K16" s="2">
        <f>90+J16</f>
        <v>79.469333333333367</v>
      </c>
      <c r="L16" s="2">
        <f>EXP(0.06*K16)</f>
        <v>117.70247004678259</v>
      </c>
      <c r="M16" s="2">
        <f>SUMIF(A:A,A16,L:L)</f>
        <v>1216.0757260106864</v>
      </c>
      <c r="N16" s="3">
        <f>L16/M16</f>
        <v>9.6788766956892841E-2</v>
      </c>
      <c r="O16" s="7">
        <f>1/N16</f>
        <v>10.331777451461631</v>
      </c>
      <c r="P16" s="3">
        <f>IF(O16&gt;21,"",N16)</f>
        <v>9.6788766956892841E-2</v>
      </c>
      <c r="Q16" s="3">
        <f>IF(ISNUMBER(P16),SUMIF(A:A,A16,P:P),"")</f>
        <v>1.0000000000000002</v>
      </c>
      <c r="R16" s="3">
        <f>IFERROR(P16*(1/Q16),"")</f>
        <v>9.6788766956892813E-2</v>
      </c>
      <c r="S16" s="8">
        <f>IFERROR(1/R16,"")</f>
        <v>10.331777451461633</v>
      </c>
    </row>
    <row r="17" spans="1:19" x14ac:dyDescent="0.25">
      <c r="A17" s="10">
        <v>3</v>
      </c>
      <c r="B17" s="11">
        <v>0.57986111111111105</v>
      </c>
      <c r="C17" s="10" t="s">
        <v>36</v>
      </c>
      <c r="D17" s="10">
        <v>1</v>
      </c>
      <c r="E17" s="10">
        <v>1</v>
      </c>
      <c r="F17" s="10" t="s">
        <v>37</v>
      </c>
      <c r="G17" s="2">
        <v>74.910733333333297</v>
      </c>
      <c r="H17" s="6">
        <f>1+COUNTIFS(A:A,A17,O:O,"&lt;"&amp;O17)</f>
        <v>1</v>
      </c>
      <c r="I17" s="2">
        <f>AVERAGEIF(A:A,A17,G:G)</f>
        <v>50.055058333333321</v>
      </c>
      <c r="J17" s="2">
        <f>G17-I17</f>
        <v>24.855674999999977</v>
      </c>
      <c r="K17" s="2">
        <f>90+J17</f>
        <v>114.85567499999998</v>
      </c>
      <c r="L17" s="2">
        <f>EXP(0.06*K17)</f>
        <v>983.71920937089578</v>
      </c>
      <c r="M17" s="2">
        <f>SUMIF(A:A,A17,L:L)</f>
        <v>1552.5537125102705</v>
      </c>
      <c r="N17" s="3">
        <f>L17/M17</f>
        <v>0.63361364018791599</v>
      </c>
      <c r="O17" s="7">
        <f>1/N17</f>
        <v>1.5782488516241882</v>
      </c>
      <c r="P17" s="3">
        <f>IF(O17&gt;21,"",N17)</f>
        <v>0.63361364018791599</v>
      </c>
      <c r="Q17" s="3">
        <f>IF(ISNUMBER(P17),SUMIF(A:A,A17,P:P),"")</f>
        <v>0.97134157780584574</v>
      </c>
      <c r="R17" s="3">
        <f>IFERROR(P17*(1/Q17),"")</f>
        <v>0.65230775112003314</v>
      </c>
      <c r="S17" s="8">
        <f>IFERROR(1/R17,"")</f>
        <v>1.5330187297069033</v>
      </c>
    </row>
    <row r="18" spans="1:19" x14ac:dyDescent="0.25">
      <c r="A18" s="1">
        <v>3</v>
      </c>
      <c r="B18" s="5">
        <v>0.57986111111111105</v>
      </c>
      <c r="C18" s="1" t="s">
        <v>36</v>
      </c>
      <c r="D18" s="1">
        <v>1</v>
      </c>
      <c r="E18" s="1">
        <v>3</v>
      </c>
      <c r="F18" s="1" t="s">
        <v>39</v>
      </c>
      <c r="G18" s="2">
        <v>59.048066666666699</v>
      </c>
      <c r="H18" s="6">
        <f>1+COUNTIFS(A:A,A18,O:O,"&lt;"&amp;O18)</f>
        <v>2</v>
      </c>
      <c r="I18" s="2">
        <f>AVERAGEIF(A:A,A18,G:G)</f>
        <v>50.055058333333321</v>
      </c>
      <c r="J18" s="2">
        <f>G18-I18</f>
        <v>8.9930083333333783</v>
      </c>
      <c r="K18" s="2">
        <f>90+J18</f>
        <v>98.993008333333378</v>
      </c>
      <c r="L18" s="2">
        <f>EXP(0.06*K18)</f>
        <v>379.77558026104936</v>
      </c>
      <c r="M18" s="2">
        <f>SUMIF(A:A,A18,L:L)</f>
        <v>1552.5537125102705</v>
      </c>
      <c r="N18" s="3">
        <f>L18/M18</f>
        <v>0.24461348886088025</v>
      </c>
      <c r="O18" s="7">
        <f>1/N18</f>
        <v>4.0880819968547728</v>
      </c>
      <c r="P18" s="3">
        <f>IF(O18&gt;21,"",N18)</f>
        <v>0.24461348886088025</v>
      </c>
      <c r="Q18" s="3">
        <f>IF(ISNUMBER(P18),SUMIF(A:A,A18,P:P),"")</f>
        <v>0.97134157780584574</v>
      </c>
      <c r="R18" s="3">
        <f>IFERROR(P18*(1/Q18),"")</f>
        <v>0.25183055523416936</v>
      </c>
      <c r="S18" s="8">
        <f>IFERROR(1/R18,"")</f>
        <v>3.9709240170245872</v>
      </c>
    </row>
    <row r="19" spans="1:19" x14ac:dyDescent="0.25">
      <c r="A19" s="1">
        <v>3</v>
      </c>
      <c r="B19" s="5">
        <v>0.57986111111111105</v>
      </c>
      <c r="C19" s="1" t="s">
        <v>36</v>
      </c>
      <c r="D19" s="1">
        <v>1</v>
      </c>
      <c r="E19" s="1">
        <v>4</v>
      </c>
      <c r="F19" s="1" t="s">
        <v>40</v>
      </c>
      <c r="G19" s="2">
        <v>42.950566666666603</v>
      </c>
      <c r="H19" s="6">
        <f>1+COUNTIFS(A:A,A19,O:O,"&lt;"&amp;O19)</f>
        <v>3</v>
      </c>
      <c r="I19" s="2">
        <f>AVERAGEIF(A:A,A19,G:G)</f>
        <v>50.055058333333321</v>
      </c>
      <c r="J19" s="2">
        <f>G19-I19</f>
        <v>-7.1044916666667177</v>
      </c>
      <c r="K19" s="2">
        <f>90+J19</f>
        <v>82.895508333333282</v>
      </c>
      <c r="L19" s="2">
        <f>EXP(0.06*K19)</f>
        <v>144.56518310610463</v>
      </c>
      <c r="M19" s="2">
        <f>SUMIF(A:A,A19,L:L)</f>
        <v>1552.5537125102705</v>
      </c>
      <c r="N19" s="3">
        <f>L19/M19</f>
        <v>9.311444875704955E-2</v>
      </c>
      <c r="O19" s="7">
        <f>1/N19</f>
        <v>10.739471836526246</v>
      </c>
      <c r="P19" s="3">
        <f>IF(O19&gt;21,"",N19)</f>
        <v>9.311444875704955E-2</v>
      </c>
      <c r="Q19" s="3">
        <f>IF(ISNUMBER(P19),SUMIF(A:A,A19,P:P),"")</f>
        <v>0.97134157780584574</v>
      </c>
      <c r="R19" s="3">
        <f>IFERROR(P19*(1/Q19),"")</f>
        <v>9.5861693645797483E-2</v>
      </c>
      <c r="S19" s="8">
        <f>IFERROR(1/R19,"")</f>
        <v>10.431695518492848</v>
      </c>
    </row>
    <row r="20" spans="1:19" x14ac:dyDescent="0.25">
      <c r="A20" s="1">
        <v>3</v>
      </c>
      <c r="B20" s="5">
        <v>0.57986111111111105</v>
      </c>
      <c r="C20" s="1" t="s">
        <v>36</v>
      </c>
      <c r="D20" s="1">
        <v>1</v>
      </c>
      <c r="E20" s="1">
        <v>5</v>
      </c>
      <c r="F20" s="1" t="s">
        <v>41</v>
      </c>
      <c r="G20" s="2">
        <v>23.310866666666698</v>
      </c>
      <c r="H20" s="6">
        <f>1+COUNTIFS(A:A,A20,O:O,"&lt;"&amp;O20)</f>
        <v>4</v>
      </c>
      <c r="I20" s="2">
        <f>AVERAGEIF(A:A,A20,G:G)</f>
        <v>50.055058333333321</v>
      </c>
      <c r="J20" s="2">
        <f>G20-I20</f>
        <v>-26.744191666666623</v>
      </c>
      <c r="K20" s="2">
        <f>90+J20</f>
        <v>63.255808333333377</v>
      </c>
      <c r="L20" s="2">
        <f>EXP(0.06*K20)</f>
        <v>44.493739772220913</v>
      </c>
      <c r="M20" s="2">
        <f>SUMIF(A:A,A20,L:L)</f>
        <v>1552.5537125102705</v>
      </c>
      <c r="N20" s="3">
        <f>L20/M20</f>
        <v>2.8658422194154248E-2</v>
      </c>
      <c r="O20" s="7">
        <f>1/N20</f>
        <v>34.893756300511903</v>
      </c>
      <c r="P20" s="3" t="str">
        <f>IF(O20&gt;21,"",N20)</f>
        <v/>
      </c>
      <c r="Q20" s="3" t="str">
        <f>IF(ISNUMBER(P20),SUMIF(A:A,A20,P:P),"")</f>
        <v/>
      </c>
      <c r="R20" s="3" t="str">
        <f>IFERROR(P20*(1/Q20),"")</f>
        <v/>
      </c>
      <c r="S20" s="8" t="str">
        <f>IFERROR(1/R20,"")</f>
        <v/>
      </c>
    </row>
    <row r="21" spans="1:19" x14ac:dyDescent="0.25">
      <c r="A21" s="1">
        <v>4</v>
      </c>
      <c r="B21" s="5">
        <v>0.58333333333333337</v>
      </c>
      <c r="C21" s="1" t="s">
        <v>19</v>
      </c>
      <c r="D21" s="1">
        <v>4</v>
      </c>
      <c r="E21" s="1">
        <v>12</v>
      </c>
      <c r="F21" s="1" t="s">
        <v>50</v>
      </c>
      <c r="G21" s="2">
        <v>71.9166666666667</v>
      </c>
      <c r="H21" s="6">
        <f>1+COUNTIFS(A:A,A21,O:O,"&lt;"&amp;O21)</f>
        <v>1</v>
      </c>
      <c r="I21" s="2">
        <f>AVERAGEIF(A:A,A21,G:G)</f>
        <v>45.507551515151512</v>
      </c>
      <c r="J21" s="2">
        <f>G21-I21</f>
        <v>26.409115151515188</v>
      </c>
      <c r="K21" s="2">
        <f>90+J21</f>
        <v>116.40911515151518</v>
      </c>
      <c r="L21" s="2">
        <f>EXP(0.06*K21)</f>
        <v>1079.8170515876341</v>
      </c>
      <c r="M21" s="2">
        <f>SUMIF(A:A,A21,L:L)</f>
        <v>3469.1254591233587</v>
      </c>
      <c r="N21" s="3">
        <f>L21/M21</f>
        <v>0.31126491800630979</v>
      </c>
      <c r="O21" s="7">
        <f>1/N21</f>
        <v>3.2126974231632763</v>
      </c>
      <c r="P21" s="3">
        <f>IF(O21&gt;21,"",N21)</f>
        <v>0.31126491800630979</v>
      </c>
      <c r="Q21" s="3">
        <f>IF(ISNUMBER(P21),SUMIF(A:A,A21,P:P),"")</f>
        <v>0.89718430486020895</v>
      </c>
      <c r="R21" s="3">
        <f>IFERROR(P21*(1/Q21),"")</f>
        <v>0.34693531342460149</v>
      </c>
      <c r="S21" s="8">
        <f>IFERROR(1/R21,"")</f>
        <v>2.8823817043269284</v>
      </c>
    </row>
    <row r="22" spans="1:19" x14ac:dyDescent="0.25">
      <c r="A22" s="1">
        <v>4</v>
      </c>
      <c r="B22" s="5">
        <v>0.58333333333333337</v>
      </c>
      <c r="C22" s="1" t="s">
        <v>19</v>
      </c>
      <c r="D22" s="1">
        <v>4</v>
      </c>
      <c r="E22" s="1">
        <v>11</v>
      </c>
      <c r="F22" s="1" t="s">
        <v>49</v>
      </c>
      <c r="G22" s="2">
        <v>59.793233333333397</v>
      </c>
      <c r="H22" s="6">
        <f>1+COUNTIFS(A:A,A22,O:O,"&lt;"&amp;O22)</f>
        <v>2</v>
      </c>
      <c r="I22" s="2">
        <f>AVERAGEIF(A:A,A22,G:G)</f>
        <v>45.507551515151512</v>
      </c>
      <c r="J22" s="2">
        <f>G22-I22</f>
        <v>14.285681818181885</v>
      </c>
      <c r="K22" s="2">
        <f>90+J22</f>
        <v>104.28568181818189</v>
      </c>
      <c r="L22" s="2">
        <f>EXP(0.06*K22)</f>
        <v>521.72514605694369</v>
      </c>
      <c r="M22" s="2">
        <f>SUMIF(A:A,A22,L:L)</f>
        <v>3469.1254591233587</v>
      </c>
      <c r="N22" s="3">
        <f>L22/M22</f>
        <v>0.15039097092463835</v>
      </c>
      <c r="O22" s="7">
        <f>1/N22</f>
        <v>6.6493353547208951</v>
      </c>
      <c r="P22" s="3">
        <f>IF(O22&gt;21,"",N22)</f>
        <v>0.15039097092463835</v>
      </c>
      <c r="Q22" s="3">
        <f>IF(ISNUMBER(P22),SUMIF(A:A,A22,P:P),"")</f>
        <v>0.89718430486020895</v>
      </c>
      <c r="R22" s="3">
        <f>IFERROR(P22*(1/Q22),"")</f>
        <v>0.16762550360047918</v>
      </c>
      <c r="S22" s="8">
        <f>IFERROR(1/R22,"")</f>
        <v>5.9656793180076768</v>
      </c>
    </row>
    <row r="23" spans="1:19" x14ac:dyDescent="0.25">
      <c r="A23" s="1">
        <v>4</v>
      </c>
      <c r="B23" s="5">
        <v>0.58333333333333337</v>
      </c>
      <c r="C23" s="1" t="s">
        <v>19</v>
      </c>
      <c r="D23" s="1">
        <v>4</v>
      </c>
      <c r="E23" s="1">
        <v>6</v>
      </c>
      <c r="F23" s="1" t="s">
        <v>45</v>
      </c>
      <c r="G23" s="2">
        <v>54.478166666666603</v>
      </c>
      <c r="H23" s="6">
        <f>1+COUNTIFS(A:A,A23,O:O,"&lt;"&amp;O23)</f>
        <v>3</v>
      </c>
      <c r="I23" s="2">
        <f>AVERAGEIF(A:A,A23,G:G)</f>
        <v>45.507551515151512</v>
      </c>
      <c r="J23" s="2">
        <f>G23-I23</f>
        <v>8.9706151515150907</v>
      </c>
      <c r="K23" s="2">
        <f>90+J23</f>
        <v>98.970615151515091</v>
      </c>
      <c r="L23" s="2">
        <f>EXP(0.06*K23)</f>
        <v>379.26565988281641</v>
      </c>
      <c r="M23" s="2">
        <f>SUMIF(A:A,A23,L:L)</f>
        <v>3469.1254591233587</v>
      </c>
      <c r="N23" s="3">
        <f>L23/M23</f>
        <v>0.10932601439518308</v>
      </c>
      <c r="O23" s="7">
        <f>1/N23</f>
        <v>9.1469537742890594</v>
      </c>
      <c r="P23" s="3">
        <f>IF(O23&gt;21,"",N23)</f>
        <v>0.10932601439518308</v>
      </c>
      <c r="Q23" s="3">
        <f>IF(ISNUMBER(P23),SUMIF(A:A,A23,P:P),"")</f>
        <v>0.89718430486020895</v>
      </c>
      <c r="R23" s="3">
        <f>IFERROR(P23*(1/Q23),"")</f>
        <v>0.12185457748529971</v>
      </c>
      <c r="S23" s="8">
        <f>IFERROR(1/R23,"")</f>
        <v>8.2065033635739937</v>
      </c>
    </row>
    <row r="24" spans="1:19" x14ac:dyDescent="0.25">
      <c r="A24" s="1">
        <v>4</v>
      </c>
      <c r="B24" s="5">
        <v>0.58333333333333337</v>
      </c>
      <c r="C24" s="1" t="s">
        <v>19</v>
      </c>
      <c r="D24" s="1">
        <v>4</v>
      </c>
      <c r="E24" s="1">
        <v>7</v>
      </c>
      <c r="F24" s="1" t="s">
        <v>46</v>
      </c>
      <c r="G24" s="2">
        <v>53.7956</v>
      </c>
      <c r="H24" s="6">
        <f>1+COUNTIFS(A:A,A24,O:O,"&lt;"&amp;O24)</f>
        <v>4</v>
      </c>
      <c r="I24" s="2">
        <f>AVERAGEIF(A:A,A24,G:G)</f>
        <v>45.507551515151512</v>
      </c>
      <c r="J24" s="2">
        <f>G24-I24</f>
        <v>8.2880484848484883</v>
      </c>
      <c r="K24" s="2">
        <f>90+J24</f>
        <v>98.288048484848488</v>
      </c>
      <c r="L24" s="2">
        <f>EXP(0.06*K24)</f>
        <v>364.04697412005646</v>
      </c>
      <c r="M24" s="2">
        <f>SUMIF(A:A,A24,L:L)</f>
        <v>3469.1254591233587</v>
      </c>
      <c r="N24" s="3">
        <f>L24/M24</f>
        <v>0.10493912036610242</v>
      </c>
      <c r="O24" s="7">
        <f>1/N24</f>
        <v>9.5293346895922841</v>
      </c>
      <c r="P24" s="3">
        <f>IF(O24&gt;21,"",N24)</f>
        <v>0.10493912036610242</v>
      </c>
      <c r="Q24" s="3">
        <f>IF(ISNUMBER(P24),SUMIF(A:A,A24,P:P),"")</f>
        <v>0.89718430486020895</v>
      </c>
      <c r="R24" s="3">
        <f>IFERROR(P24*(1/Q24),"")</f>
        <v>0.11696495335197943</v>
      </c>
      <c r="S24" s="8">
        <f>IFERROR(1/R24,"")</f>
        <v>8.5495695192621284</v>
      </c>
    </row>
    <row r="25" spans="1:19" x14ac:dyDescent="0.25">
      <c r="A25" s="1">
        <v>4</v>
      </c>
      <c r="B25" s="5">
        <v>0.58333333333333337</v>
      </c>
      <c r="C25" s="1" t="s">
        <v>19</v>
      </c>
      <c r="D25" s="1">
        <v>4</v>
      </c>
      <c r="E25" s="1">
        <v>8</v>
      </c>
      <c r="F25" s="1" t="s">
        <v>47</v>
      </c>
      <c r="G25" s="2">
        <v>50.857600000000005</v>
      </c>
      <c r="H25" s="6">
        <f>1+COUNTIFS(A:A,A25,O:O,"&lt;"&amp;O25)</f>
        <v>5</v>
      </c>
      <c r="I25" s="2">
        <f>AVERAGEIF(A:A,A25,G:G)</f>
        <v>45.507551515151512</v>
      </c>
      <c r="J25" s="2">
        <f>G25-I25</f>
        <v>5.350048484848493</v>
      </c>
      <c r="K25" s="2">
        <f>90+J25</f>
        <v>95.350048484848486</v>
      </c>
      <c r="L25" s="2">
        <f>EXP(0.06*K25)</f>
        <v>305.21086826802781</v>
      </c>
      <c r="M25" s="2">
        <f>SUMIF(A:A,A25,L:L)</f>
        <v>3469.1254591233587</v>
      </c>
      <c r="N25" s="3">
        <f>L25/M25</f>
        <v>8.7979195870637086E-2</v>
      </c>
      <c r="O25" s="7">
        <f>1/N25</f>
        <v>11.366323482546724</v>
      </c>
      <c r="P25" s="3">
        <f>IF(O25&gt;21,"",N25)</f>
        <v>8.7979195870637086E-2</v>
      </c>
      <c r="Q25" s="3">
        <f>IF(ISNUMBER(P25),SUMIF(A:A,A25,P:P),"")</f>
        <v>0.89718430486020895</v>
      </c>
      <c r="R25" s="3">
        <f>IFERROR(P25*(1/Q25),"")</f>
        <v>9.8061452250154113E-2</v>
      </c>
      <c r="S25" s="8">
        <f>IFERROR(1/R25,"")</f>
        <v>10.19768703250495</v>
      </c>
    </row>
    <row r="26" spans="1:19" x14ac:dyDescent="0.25">
      <c r="A26" s="1">
        <v>4</v>
      </c>
      <c r="B26" s="5">
        <v>0.58333333333333337</v>
      </c>
      <c r="C26" s="1" t="s">
        <v>19</v>
      </c>
      <c r="D26" s="1">
        <v>4</v>
      </c>
      <c r="E26" s="1">
        <v>2</v>
      </c>
      <c r="F26" s="1" t="s">
        <v>43</v>
      </c>
      <c r="G26" s="2">
        <v>48.882433333333303</v>
      </c>
      <c r="H26" s="6">
        <f>1+COUNTIFS(A:A,A26,O:O,"&lt;"&amp;O26)</f>
        <v>6</v>
      </c>
      <c r="I26" s="2">
        <f>AVERAGEIF(A:A,A26,G:G)</f>
        <v>45.507551515151512</v>
      </c>
      <c r="J26" s="2">
        <f>G26-I26</f>
        <v>3.374881818181791</v>
      </c>
      <c r="K26" s="2">
        <f>90+J26</f>
        <v>93.374881818181791</v>
      </c>
      <c r="L26" s="2">
        <f>EXP(0.06*K26)</f>
        <v>271.10139686974128</v>
      </c>
      <c r="M26" s="2">
        <f>SUMIF(A:A,A26,L:L)</f>
        <v>3469.1254591233587</v>
      </c>
      <c r="N26" s="3">
        <f>L26/M26</f>
        <v>7.8146898999221573E-2</v>
      </c>
      <c r="O26" s="7">
        <f>1/N26</f>
        <v>12.796413073408852</v>
      </c>
      <c r="P26" s="3">
        <f>IF(O26&gt;21,"",N26)</f>
        <v>7.8146898999221573E-2</v>
      </c>
      <c r="Q26" s="3">
        <f>IF(ISNUMBER(P26),SUMIF(A:A,A26,P:P),"")</f>
        <v>0.89718430486020895</v>
      </c>
      <c r="R26" s="3">
        <f>IFERROR(P26*(1/Q26),"")</f>
        <v>8.7102391978867391E-2</v>
      </c>
      <c r="S26" s="8">
        <f>IFERROR(1/R26,"")</f>
        <v>11.480740967970409</v>
      </c>
    </row>
    <row r="27" spans="1:19" x14ac:dyDescent="0.25">
      <c r="A27" s="1">
        <v>4</v>
      </c>
      <c r="B27" s="5">
        <v>0.58333333333333337</v>
      </c>
      <c r="C27" s="1" t="s">
        <v>19</v>
      </c>
      <c r="D27" s="1">
        <v>4</v>
      </c>
      <c r="E27" s="1">
        <v>13</v>
      </c>
      <c r="F27" s="1" t="s">
        <v>51</v>
      </c>
      <c r="G27" s="2">
        <v>43.069666666666699</v>
      </c>
      <c r="H27" s="6">
        <f>1+COUNTIFS(A:A,A27,O:O,"&lt;"&amp;O27)</f>
        <v>7</v>
      </c>
      <c r="I27" s="2">
        <f>AVERAGEIF(A:A,A27,G:G)</f>
        <v>45.507551515151512</v>
      </c>
      <c r="J27" s="2">
        <f>G27-I27</f>
        <v>-2.4378848484848135</v>
      </c>
      <c r="K27" s="2">
        <f>90+J27</f>
        <v>87.562115151515187</v>
      </c>
      <c r="L27" s="2">
        <f>EXP(0.06*K27)</f>
        <v>191.27781673122428</v>
      </c>
      <c r="M27" s="2">
        <f>SUMIF(A:A,A27,L:L)</f>
        <v>3469.1254591233587</v>
      </c>
      <c r="N27" s="3">
        <f>L27/M27</f>
        <v>5.5137186298116703E-2</v>
      </c>
      <c r="O27" s="7">
        <f>1/N27</f>
        <v>18.136580176456278</v>
      </c>
      <c r="P27" s="3">
        <f>IF(O27&gt;21,"",N27)</f>
        <v>5.5137186298116703E-2</v>
      </c>
      <c r="Q27" s="3">
        <f>IF(ISNUMBER(P27),SUMIF(A:A,A27,P:P),"")</f>
        <v>0.89718430486020895</v>
      </c>
      <c r="R27" s="3">
        <f>IFERROR(P27*(1/Q27),"")</f>
        <v>6.145580790861882E-2</v>
      </c>
      <c r="S27" s="8">
        <f>IFERROR(1/R27,"")</f>
        <v>16.271855078155369</v>
      </c>
    </row>
    <row r="28" spans="1:19" x14ac:dyDescent="0.25">
      <c r="A28" s="1">
        <v>4</v>
      </c>
      <c r="B28" s="5">
        <v>0.58333333333333337</v>
      </c>
      <c r="C28" s="1" t="s">
        <v>19</v>
      </c>
      <c r="D28" s="1">
        <v>4</v>
      </c>
      <c r="E28" s="1">
        <v>1</v>
      </c>
      <c r="F28" s="1" t="s">
        <v>42</v>
      </c>
      <c r="G28" s="2">
        <v>37.522933333333306</v>
      </c>
      <c r="H28" s="6">
        <f>1+COUNTIFS(A:A,A28,O:O,"&lt;"&amp;O28)</f>
        <v>8</v>
      </c>
      <c r="I28" s="2">
        <f>AVERAGEIF(A:A,A28,G:G)</f>
        <v>45.507551515151512</v>
      </c>
      <c r="J28" s="2">
        <f>G28-I28</f>
        <v>-7.984618181818206</v>
      </c>
      <c r="K28" s="2">
        <f>90+J28</f>
        <v>82.015381818181794</v>
      </c>
      <c r="L28" s="2">
        <f>EXP(0.06*K28)</f>
        <v>137.12911250836501</v>
      </c>
      <c r="M28" s="2">
        <f>SUMIF(A:A,A28,L:L)</f>
        <v>3469.1254591233587</v>
      </c>
      <c r="N28" s="3">
        <f>L28/M28</f>
        <v>3.9528438542841653E-2</v>
      </c>
      <c r="O28" s="7">
        <f>1/N28</f>
        <v>25.298241895292207</v>
      </c>
      <c r="P28" s="3" t="str">
        <f>IF(O28&gt;21,"",N28)</f>
        <v/>
      </c>
      <c r="Q28" s="3" t="str">
        <f>IF(ISNUMBER(P28),SUMIF(A:A,A28,P:P),"")</f>
        <v/>
      </c>
      <c r="R28" s="3" t="str">
        <f>IFERROR(P28*(1/Q28),"")</f>
        <v/>
      </c>
      <c r="S28" s="8" t="str">
        <f>IFERROR(1/R28,"")</f>
        <v/>
      </c>
    </row>
    <row r="29" spans="1:19" x14ac:dyDescent="0.25">
      <c r="A29" s="1">
        <v>4</v>
      </c>
      <c r="B29" s="5">
        <v>0.58333333333333337</v>
      </c>
      <c r="C29" s="1" t="s">
        <v>19</v>
      </c>
      <c r="D29" s="1">
        <v>4</v>
      </c>
      <c r="E29" s="1">
        <v>3</v>
      </c>
      <c r="F29" s="1" t="s">
        <v>44</v>
      </c>
      <c r="G29" s="2">
        <v>30.668066666666601</v>
      </c>
      <c r="H29" s="6">
        <f>1+COUNTIFS(A:A,A29,O:O,"&lt;"&amp;O29)</f>
        <v>9</v>
      </c>
      <c r="I29" s="2">
        <f>AVERAGEIF(A:A,A29,G:G)</f>
        <v>45.507551515151512</v>
      </c>
      <c r="J29" s="2">
        <f>G29-I29</f>
        <v>-14.839484848484911</v>
      </c>
      <c r="K29" s="2">
        <f>90+J29</f>
        <v>75.160515151515085</v>
      </c>
      <c r="L29" s="2">
        <f>EXP(0.06*K29)</f>
        <v>90.888266286170349</v>
      </c>
      <c r="M29" s="2">
        <f>SUMIF(A:A,A29,L:L)</f>
        <v>3469.1254591233587</v>
      </c>
      <c r="N29" s="3">
        <f>L29/M29</f>
        <v>2.6199186900878944E-2</v>
      </c>
      <c r="O29" s="7">
        <f>1/N29</f>
        <v>38.169123483998334</v>
      </c>
      <c r="P29" s="3" t="str">
        <f>IF(O29&gt;21,"",N29)</f>
        <v/>
      </c>
      <c r="Q29" s="3" t="str">
        <f>IF(ISNUMBER(P29),SUMIF(A:A,A29,P:P),"")</f>
        <v/>
      </c>
      <c r="R29" s="3" t="str">
        <f>IFERROR(P29*(1/Q29),"")</f>
        <v/>
      </c>
      <c r="S29" s="8" t="str">
        <f>IFERROR(1/R29,"")</f>
        <v/>
      </c>
    </row>
    <row r="30" spans="1:19" x14ac:dyDescent="0.25">
      <c r="A30" s="10">
        <v>4</v>
      </c>
      <c r="B30" s="11">
        <v>0.58333333333333337</v>
      </c>
      <c r="C30" s="10" t="s">
        <v>19</v>
      </c>
      <c r="D30" s="10">
        <v>4</v>
      </c>
      <c r="E30" s="10">
        <v>14</v>
      </c>
      <c r="F30" s="10" t="s">
        <v>52</v>
      </c>
      <c r="G30" s="2">
        <v>26.707966666666699</v>
      </c>
      <c r="H30" s="6">
        <f>1+COUNTIFS(A:A,A30,O:O,"&lt;"&amp;O30)</f>
        <v>10</v>
      </c>
      <c r="I30" s="2">
        <f>AVERAGEIF(A:A,A30,G:G)</f>
        <v>45.507551515151512</v>
      </c>
      <c r="J30" s="2">
        <f>G30-I30</f>
        <v>-18.799584848484812</v>
      </c>
      <c r="K30" s="2">
        <f>90+J30</f>
        <v>71.200415151515188</v>
      </c>
      <c r="L30" s="2">
        <f>EXP(0.06*K30)</f>
        <v>71.666607156938696</v>
      </c>
      <c r="M30" s="2">
        <f>SUMIF(A:A,A30,L:L)</f>
        <v>3469.1254591233587</v>
      </c>
      <c r="N30" s="3">
        <f>L30/M30</f>
        <v>2.0658407429014893E-2</v>
      </c>
      <c r="O30" s="7">
        <f>1/N30</f>
        <v>48.406441950384433</v>
      </c>
      <c r="P30" s="3" t="str">
        <f>IF(O30&gt;21,"",N30)</f>
        <v/>
      </c>
      <c r="Q30" s="3" t="str">
        <f>IF(ISNUMBER(P30),SUMIF(A:A,A30,P:P),"")</f>
        <v/>
      </c>
      <c r="R30" s="3" t="str">
        <f>IFERROR(P30*(1/Q30),"")</f>
        <v/>
      </c>
      <c r="S30" s="8" t="str">
        <f>IFERROR(1/R30,"")</f>
        <v/>
      </c>
    </row>
    <row r="31" spans="1:19" x14ac:dyDescent="0.25">
      <c r="A31" s="1">
        <v>4</v>
      </c>
      <c r="B31" s="5">
        <v>0.58333333333333337</v>
      </c>
      <c r="C31" s="1" t="s">
        <v>19</v>
      </c>
      <c r="D31" s="1">
        <v>4</v>
      </c>
      <c r="E31" s="1">
        <v>10</v>
      </c>
      <c r="F31" s="1" t="s">
        <v>48</v>
      </c>
      <c r="G31" s="2">
        <v>22.890733333333298</v>
      </c>
      <c r="H31" s="6">
        <f>1+COUNTIFS(A:A,A31,O:O,"&lt;"&amp;O31)</f>
        <v>11</v>
      </c>
      <c r="I31" s="2">
        <f>AVERAGEIF(A:A,A31,G:G)</f>
        <v>45.507551515151512</v>
      </c>
      <c r="J31" s="2">
        <f>G31-I31</f>
        <v>-22.616818181818214</v>
      </c>
      <c r="K31" s="2">
        <f>90+J31</f>
        <v>67.383181818181782</v>
      </c>
      <c r="L31" s="2">
        <f>EXP(0.06*K31)</f>
        <v>56.996559655440826</v>
      </c>
      <c r="M31" s="2">
        <f>SUMIF(A:A,A31,L:L)</f>
        <v>3469.1254591233587</v>
      </c>
      <c r="N31" s="3">
        <f>L31/M31</f>
        <v>1.6429662267055556E-2</v>
      </c>
      <c r="O31" s="7">
        <f>1/N31</f>
        <v>60.86552381573788</v>
      </c>
      <c r="P31" s="3" t="str">
        <f>IF(O31&gt;21,"",N31)</f>
        <v/>
      </c>
      <c r="Q31" s="3" t="str">
        <f>IF(ISNUMBER(P31),SUMIF(A:A,A31,P:P),"")</f>
        <v/>
      </c>
      <c r="R31" s="3" t="str">
        <f>IFERROR(P31*(1/Q31),"")</f>
        <v/>
      </c>
      <c r="S31" s="8" t="str">
        <f>IFERROR(1/R31,"")</f>
        <v/>
      </c>
    </row>
    <row r="32" spans="1:19" x14ac:dyDescent="0.25">
      <c r="A32" s="10">
        <v>5</v>
      </c>
      <c r="B32" s="11">
        <v>0.59027777777777779</v>
      </c>
      <c r="C32" s="10" t="s">
        <v>53</v>
      </c>
      <c r="D32" s="10">
        <v>1</v>
      </c>
      <c r="E32" s="10">
        <v>1</v>
      </c>
      <c r="F32" s="10" t="s">
        <v>54</v>
      </c>
      <c r="G32" s="2">
        <v>63.7959999999999</v>
      </c>
      <c r="H32" s="6">
        <f>1+COUNTIFS(A:A,A32,O:O,"&lt;"&amp;O32)</f>
        <v>1</v>
      </c>
      <c r="I32" s="2">
        <f>AVERAGEIF(A:A,A32,G:G)</f>
        <v>48.067241666666646</v>
      </c>
      <c r="J32" s="2">
        <f>G32-I32</f>
        <v>15.728758333333253</v>
      </c>
      <c r="K32" s="2">
        <f>90+J32</f>
        <v>105.72875833333325</v>
      </c>
      <c r="L32" s="2">
        <f>EXP(0.06*K32)</f>
        <v>568.91184931106579</v>
      </c>
      <c r="M32" s="2">
        <f>SUMIF(A:A,A32,L:L)</f>
        <v>2255.671571887186</v>
      </c>
      <c r="N32" s="3">
        <f>L32/M32</f>
        <v>0.25221395543638081</v>
      </c>
      <c r="O32" s="7">
        <f>1/N32</f>
        <v>3.9648876616276016</v>
      </c>
      <c r="P32" s="3">
        <f>IF(O32&gt;21,"",N32)</f>
        <v>0.25221395543638081</v>
      </c>
      <c r="Q32" s="3">
        <f>IF(ISNUMBER(P32),SUMIF(A:A,A32,P:P),"")</f>
        <v>0.92879355630763516</v>
      </c>
      <c r="R32" s="3">
        <f>IFERROR(P32*(1/Q32),"")</f>
        <v>0.27155007022124783</v>
      </c>
      <c r="S32" s="8">
        <f>IFERROR(1/R32,"")</f>
        <v>3.6825621116033633</v>
      </c>
    </row>
    <row r="33" spans="1:19" x14ac:dyDescent="0.25">
      <c r="A33" s="10">
        <v>5</v>
      </c>
      <c r="B33" s="11">
        <v>0.59027777777777779</v>
      </c>
      <c r="C33" s="10" t="s">
        <v>53</v>
      </c>
      <c r="D33" s="10">
        <v>1</v>
      </c>
      <c r="E33" s="10">
        <v>2</v>
      </c>
      <c r="F33" s="10" t="s">
        <v>55</v>
      </c>
      <c r="G33" s="2">
        <v>60.142733333333297</v>
      </c>
      <c r="H33" s="6">
        <f>1+COUNTIFS(A:A,A33,O:O,"&lt;"&amp;O33)</f>
        <v>2</v>
      </c>
      <c r="I33" s="2">
        <f>AVERAGEIF(A:A,A33,G:G)</f>
        <v>48.067241666666646</v>
      </c>
      <c r="J33" s="2">
        <f>G33-I33</f>
        <v>12.07549166666665</v>
      </c>
      <c r="K33" s="2">
        <f>90+J33</f>
        <v>102.07549166666665</v>
      </c>
      <c r="L33" s="2">
        <f>EXP(0.06*K33)</f>
        <v>456.92967727250033</v>
      </c>
      <c r="M33" s="2">
        <f>SUMIF(A:A,A33,L:L)</f>
        <v>2255.671571887186</v>
      </c>
      <c r="N33" s="3">
        <f>L33/M33</f>
        <v>0.20256924056112233</v>
      </c>
      <c r="O33" s="7">
        <f>1/N33</f>
        <v>4.9365836453252854</v>
      </c>
      <c r="P33" s="3">
        <f>IF(O33&gt;21,"",N33)</f>
        <v>0.20256924056112233</v>
      </c>
      <c r="Q33" s="3">
        <f>IF(ISNUMBER(P33),SUMIF(A:A,A33,P:P),"")</f>
        <v>0.92879355630763516</v>
      </c>
      <c r="R33" s="3">
        <f>IFERROR(P33*(1/Q33),"")</f>
        <v>0.21809931731915172</v>
      </c>
      <c r="S33" s="8">
        <f>IFERROR(1/R33,"")</f>
        <v>4.5850670799517816</v>
      </c>
    </row>
    <row r="34" spans="1:19" x14ac:dyDescent="0.25">
      <c r="A34" s="10">
        <v>5</v>
      </c>
      <c r="B34" s="11">
        <v>0.59027777777777779</v>
      </c>
      <c r="C34" s="10" t="s">
        <v>53</v>
      </c>
      <c r="D34" s="10">
        <v>1</v>
      </c>
      <c r="E34" s="10">
        <v>3</v>
      </c>
      <c r="F34" s="10" t="s">
        <v>56</v>
      </c>
      <c r="G34" s="2">
        <v>59.233333333333306</v>
      </c>
      <c r="H34" s="6">
        <f>1+COUNTIFS(A:A,A34,O:O,"&lt;"&amp;O34)</f>
        <v>3</v>
      </c>
      <c r="I34" s="2">
        <f>AVERAGEIF(A:A,A34,G:G)</f>
        <v>48.067241666666646</v>
      </c>
      <c r="J34" s="2">
        <f>G34-I34</f>
        <v>11.166091666666659</v>
      </c>
      <c r="K34" s="2">
        <f>90+J34</f>
        <v>101.16609166666666</v>
      </c>
      <c r="L34" s="2">
        <f>EXP(0.06*K34)</f>
        <v>432.66575434845782</v>
      </c>
      <c r="M34" s="2">
        <f>SUMIF(A:A,A34,L:L)</f>
        <v>2255.671571887186</v>
      </c>
      <c r="N34" s="3">
        <f>L34/M34</f>
        <v>0.19181238959644828</v>
      </c>
      <c r="O34" s="7">
        <f>1/N34</f>
        <v>5.2134275690109888</v>
      </c>
      <c r="P34" s="3">
        <f>IF(O34&gt;21,"",N34)</f>
        <v>0.19181238959644828</v>
      </c>
      <c r="Q34" s="3">
        <f>IF(ISNUMBER(P34),SUMIF(A:A,A34,P:P),"")</f>
        <v>0.92879355630763516</v>
      </c>
      <c r="R34" s="3">
        <f>IFERROR(P34*(1/Q34),"")</f>
        <v>0.20651778675014423</v>
      </c>
      <c r="S34" s="8">
        <f>IFERROR(1/R34,"")</f>
        <v>4.8421979323739848</v>
      </c>
    </row>
    <row r="35" spans="1:19" x14ac:dyDescent="0.25">
      <c r="A35" s="10">
        <v>5</v>
      </c>
      <c r="B35" s="11">
        <v>0.59027777777777779</v>
      </c>
      <c r="C35" s="10" t="s">
        <v>53</v>
      </c>
      <c r="D35" s="10">
        <v>1</v>
      </c>
      <c r="E35" s="10">
        <v>4</v>
      </c>
      <c r="F35" s="10" t="s">
        <v>57</v>
      </c>
      <c r="G35" s="2">
        <v>51.534466666666702</v>
      </c>
      <c r="H35" s="6">
        <f>1+COUNTIFS(A:A,A35,O:O,"&lt;"&amp;O35)</f>
        <v>4</v>
      </c>
      <c r="I35" s="2">
        <f>AVERAGEIF(A:A,A35,G:G)</f>
        <v>48.067241666666646</v>
      </c>
      <c r="J35" s="2">
        <f>G35-I35</f>
        <v>3.467225000000056</v>
      </c>
      <c r="K35" s="2">
        <f>90+J35</f>
        <v>93.467225000000056</v>
      </c>
      <c r="L35" s="2">
        <f>EXP(0.06*K35)</f>
        <v>272.60762765577499</v>
      </c>
      <c r="M35" s="2">
        <f>SUMIF(A:A,A35,L:L)</f>
        <v>2255.671571887186</v>
      </c>
      <c r="N35" s="3">
        <f>L35/M35</f>
        <v>0.12085430833696256</v>
      </c>
      <c r="O35" s="7">
        <f>1/N35</f>
        <v>8.2744257425381011</v>
      </c>
      <c r="P35" s="3">
        <f>IF(O35&gt;21,"",N35)</f>
        <v>0.12085430833696256</v>
      </c>
      <c r="Q35" s="3">
        <f>IF(ISNUMBER(P35),SUMIF(A:A,A35,P:P),"")</f>
        <v>0.92879355630763516</v>
      </c>
      <c r="R35" s="3">
        <f>IFERROR(P35*(1/Q35),"")</f>
        <v>0.13011966708448308</v>
      </c>
      <c r="S35" s="8">
        <f>IFERROR(1/R35,"")</f>
        <v>7.6852333118154057</v>
      </c>
    </row>
    <row r="36" spans="1:19" x14ac:dyDescent="0.25">
      <c r="A36" s="1">
        <v>5</v>
      </c>
      <c r="B36" s="5">
        <v>0.59027777777777779</v>
      </c>
      <c r="C36" s="1" t="s">
        <v>53</v>
      </c>
      <c r="D36" s="1">
        <v>1</v>
      </c>
      <c r="E36" s="1">
        <v>8</v>
      </c>
      <c r="F36" s="1" t="s">
        <v>61</v>
      </c>
      <c r="G36" s="2">
        <v>49.016999999999996</v>
      </c>
      <c r="H36" s="6">
        <f>1+COUNTIFS(A:A,A36,O:O,"&lt;"&amp;O36)</f>
        <v>5</v>
      </c>
      <c r="I36" s="2">
        <f>AVERAGEIF(A:A,A36,G:G)</f>
        <v>48.067241666666646</v>
      </c>
      <c r="J36" s="2">
        <f>G36-I36</f>
        <v>0.94975833333334947</v>
      </c>
      <c r="K36" s="2">
        <f>90+J36</f>
        <v>90.949758333333349</v>
      </c>
      <c r="L36" s="2">
        <f>EXP(0.06*K36)</f>
        <v>234.38979029680763</v>
      </c>
      <c r="M36" s="2">
        <f>SUMIF(A:A,A36,L:L)</f>
        <v>2255.671571887186</v>
      </c>
      <c r="N36" s="3">
        <f>L36/M36</f>
        <v>0.10391131103394971</v>
      </c>
      <c r="O36" s="7">
        <f>1/N36</f>
        <v>9.6235914074193705</v>
      </c>
      <c r="P36" s="3">
        <f>IF(O36&gt;21,"",N36)</f>
        <v>0.10391131103394971</v>
      </c>
      <c r="Q36" s="3">
        <f>IF(ISNUMBER(P36),SUMIF(A:A,A36,P:P),"")</f>
        <v>0.92879355630763516</v>
      </c>
      <c r="R36" s="3">
        <f>IFERROR(P36*(1/Q36),"")</f>
        <v>0.11187772603315972</v>
      </c>
      <c r="S36" s="8">
        <f>IFERROR(1/R36,"")</f>
        <v>8.9383296877486362</v>
      </c>
    </row>
    <row r="37" spans="1:19" x14ac:dyDescent="0.25">
      <c r="A37" s="10">
        <v>5</v>
      </c>
      <c r="B37" s="11">
        <v>0.59027777777777779</v>
      </c>
      <c r="C37" s="10" t="s">
        <v>53</v>
      </c>
      <c r="D37" s="10">
        <v>1</v>
      </c>
      <c r="E37" s="10">
        <v>5</v>
      </c>
      <c r="F37" s="10" t="s">
        <v>58</v>
      </c>
      <c r="G37" s="2">
        <v>39.134833333333304</v>
      </c>
      <c r="H37" s="6">
        <f>1+COUNTIFS(A:A,A37,O:O,"&lt;"&amp;O37)</f>
        <v>6</v>
      </c>
      <c r="I37" s="2">
        <f>AVERAGEIF(A:A,A37,G:G)</f>
        <v>48.067241666666646</v>
      </c>
      <c r="J37" s="2">
        <f>G37-I37</f>
        <v>-8.9324083333333419</v>
      </c>
      <c r="K37" s="2">
        <f>90+J37</f>
        <v>81.067591666666658</v>
      </c>
      <c r="L37" s="2">
        <f>EXP(0.06*K37)</f>
        <v>129.54852223052657</v>
      </c>
      <c r="M37" s="2">
        <f>SUMIF(A:A,A37,L:L)</f>
        <v>2255.671571887186</v>
      </c>
      <c r="N37" s="3">
        <f>L37/M37</f>
        <v>5.7432351342771519E-2</v>
      </c>
      <c r="O37" s="7">
        <f>1/N37</f>
        <v>17.411789289833088</v>
      </c>
      <c r="P37" s="3">
        <f>IF(O37&gt;21,"",N37)</f>
        <v>5.7432351342771519E-2</v>
      </c>
      <c r="Q37" s="3">
        <f>IF(ISNUMBER(P37),SUMIF(A:A,A37,P:P),"")</f>
        <v>0.92879355630763516</v>
      </c>
      <c r="R37" s="3">
        <f>IFERROR(P37*(1/Q37),"")</f>
        <v>6.1835432591813511E-2</v>
      </c>
      <c r="S37" s="8">
        <f>IFERROR(1/R37,"")</f>
        <v>16.171957696183267</v>
      </c>
    </row>
    <row r="38" spans="1:19" x14ac:dyDescent="0.25">
      <c r="A38" s="10">
        <v>5</v>
      </c>
      <c r="B38" s="11">
        <v>0.59027777777777779</v>
      </c>
      <c r="C38" s="10" t="s">
        <v>53</v>
      </c>
      <c r="D38" s="10">
        <v>1</v>
      </c>
      <c r="E38" s="10">
        <v>6</v>
      </c>
      <c r="F38" s="10" t="s">
        <v>59</v>
      </c>
      <c r="G38" s="2">
        <v>34.144566666666698</v>
      </c>
      <c r="H38" s="6">
        <f>1+COUNTIFS(A:A,A38,O:O,"&lt;"&amp;O38)</f>
        <v>7</v>
      </c>
      <c r="I38" s="2">
        <f>AVERAGEIF(A:A,A38,G:G)</f>
        <v>48.067241666666646</v>
      </c>
      <c r="J38" s="2">
        <f>G38-I38</f>
        <v>-13.922674999999948</v>
      </c>
      <c r="K38" s="2">
        <f>90+J38</f>
        <v>76.077325000000059</v>
      </c>
      <c r="L38" s="2">
        <f>EXP(0.06*K38)</f>
        <v>96.027969692795367</v>
      </c>
      <c r="M38" s="2">
        <f>SUMIF(A:A,A38,L:L)</f>
        <v>2255.671571887186</v>
      </c>
      <c r="N38" s="3">
        <f>L38/M38</f>
        <v>4.2571786996656827E-2</v>
      </c>
      <c r="O38" s="7">
        <f>1/N38</f>
        <v>23.489735116792964</v>
      </c>
      <c r="P38" s="3" t="str">
        <f>IF(O38&gt;21,"",N38)</f>
        <v/>
      </c>
      <c r="Q38" s="3" t="str">
        <f>IF(ISNUMBER(P38),SUMIF(A:A,A38,P:P),"")</f>
        <v/>
      </c>
      <c r="R38" s="3" t="str">
        <f>IFERROR(P38*(1/Q38),"")</f>
        <v/>
      </c>
      <c r="S38" s="8" t="str">
        <f>IFERROR(1/R38,"")</f>
        <v/>
      </c>
    </row>
    <row r="39" spans="1:19" x14ac:dyDescent="0.25">
      <c r="A39" s="1">
        <v>5</v>
      </c>
      <c r="B39" s="5">
        <v>0.59027777777777779</v>
      </c>
      <c r="C39" s="1" t="s">
        <v>53</v>
      </c>
      <c r="D39" s="1">
        <v>1</v>
      </c>
      <c r="E39" s="1">
        <v>7</v>
      </c>
      <c r="F39" s="1" t="s">
        <v>60</v>
      </c>
      <c r="G39" s="2">
        <v>27.534999999999997</v>
      </c>
      <c r="H39" s="6">
        <f>1+COUNTIFS(A:A,A39,O:O,"&lt;"&amp;O39)</f>
        <v>8</v>
      </c>
      <c r="I39" s="2">
        <f>AVERAGEIF(A:A,A39,G:G)</f>
        <v>48.067241666666646</v>
      </c>
      <c r="J39" s="2">
        <f>G39-I39</f>
        <v>-20.53224166666665</v>
      </c>
      <c r="K39" s="2">
        <f>90+J39</f>
        <v>69.46775833333335</v>
      </c>
      <c r="L39" s="2">
        <f>EXP(0.06*K39)</f>
        <v>64.590381079257639</v>
      </c>
      <c r="M39" s="2">
        <f>SUMIF(A:A,A39,L:L)</f>
        <v>2255.671571887186</v>
      </c>
      <c r="N39" s="3">
        <f>L39/M39</f>
        <v>2.8634656695708017E-2</v>
      </c>
      <c r="O39" s="7">
        <f>1/N39</f>
        <v>34.922716574768216</v>
      </c>
      <c r="P39" s="3" t="str">
        <f>IF(O39&gt;21,"",N39)</f>
        <v/>
      </c>
      <c r="Q39" s="3" t="str">
        <f>IF(ISNUMBER(P39),SUMIF(A:A,A39,P:P),"")</f>
        <v/>
      </c>
      <c r="R39" s="3" t="str">
        <f>IFERROR(P39*(1/Q39),"")</f>
        <v/>
      </c>
      <c r="S39" s="8" t="str">
        <f>IFERROR(1/R39,"")</f>
        <v/>
      </c>
    </row>
    <row r="40" spans="1:19" x14ac:dyDescent="0.25">
      <c r="A40" s="1">
        <v>6</v>
      </c>
      <c r="B40" s="5">
        <v>0.59375</v>
      </c>
      <c r="C40" s="1" t="s">
        <v>30</v>
      </c>
      <c r="D40" s="1">
        <v>3</v>
      </c>
      <c r="E40" s="1">
        <v>1</v>
      </c>
      <c r="F40" s="1" t="s">
        <v>62</v>
      </c>
      <c r="G40" s="2">
        <v>67.845633333333296</v>
      </c>
      <c r="H40" s="6">
        <f>1+COUNTIFS(A:A,A40,O:O,"&lt;"&amp;O40)</f>
        <v>1</v>
      </c>
      <c r="I40" s="2">
        <f>AVERAGEIF(A:A,A40,G:G)</f>
        <v>50.061912121212096</v>
      </c>
      <c r="J40" s="2">
        <f>G40-I40</f>
        <v>17.7837212121212</v>
      </c>
      <c r="K40" s="2">
        <f>90+J40</f>
        <v>107.78372121212121</v>
      </c>
      <c r="L40" s="2">
        <f>EXP(0.06*K40)</f>
        <v>643.56515490048764</v>
      </c>
      <c r="M40" s="2">
        <f>SUMIF(A:A,A40,L:L)</f>
        <v>2966.0556949909169</v>
      </c>
      <c r="N40" s="3">
        <f>L40/M40</f>
        <v>0.21697676007478289</v>
      </c>
      <c r="O40" s="7">
        <f>1/N40</f>
        <v>4.6087885156702564</v>
      </c>
      <c r="P40" s="3">
        <f>IF(O40&gt;21,"",N40)</f>
        <v>0.21697676007478289</v>
      </c>
      <c r="Q40" s="3">
        <f>IF(ISNUMBER(P40),SUMIF(A:A,A40,P:P),"")</f>
        <v>0.94550519269373079</v>
      </c>
      <c r="R40" s="3">
        <f>IFERROR(P40*(1/Q40),"")</f>
        <v>0.22948235689390473</v>
      </c>
      <c r="S40" s="8">
        <f>IFERROR(1/R40,"")</f>
        <v>4.3576334735934594</v>
      </c>
    </row>
    <row r="41" spans="1:19" x14ac:dyDescent="0.25">
      <c r="A41" s="1">
        <v>6</v>
      </c>
      <c r="B41" s="5">
        <v>0.59375</v>
      </c>
      <c r="C41" s="1" t="s">
        <v>30</v>
      </c>
      <c r="D41" s="1">
        <v>3</v>
      </c>
      <c r="E41" s="1">
        <v>5</v>
      </c>
      <c r="F41" s="1" t="s">
        <v>66</v>
      </c>
      <c r="G41" s="2">
        <v>65.690333333333299</v>
      </c>
      <c r="H41" s="6">
        <f>1+COUNTIFS(A:A,A41,O:O,"&lt;"&amp;O41)</f>
        <v>2</v>
      </c>
      <c r="I41" s="2">
        <f>AVERAGEIF(A:A,A41,G:G)</f>
        <v>50.061912121212096</v>
      </c>
      <c r="J41" s="2">
        <f>G41-I41</f>
        <v>15.628421212121204</v>
      </c>
      <c r="K41" s="2">
        <f>90+J41</f>
        <v>105.6284212121212</v>
      </c>
      <c r="L41" s="2">
        <f>EXP(0.06*K41)</f>
        <v>565.49715959738842</v>
      </c>
      <c r="M41" s="2">
        <f>SUMIF(A:A,A41,L:L)</f>
        <v>2966.0556949909169</v>
      </c>
      <c r="N41" s="3">
        <f>L41/M41</f>
        <v>0.19065628489458292</v>
      </c>
      <c r="O41" s="7">
        <f>1/N41</f>
        <v>5.2450408364608432</v>
      </c>
      <c r="P41" s="3">
        <f>IF(O41&gt;21,"",N41)</f>
        <v>0.19065628489458292</v>
      </c>
      <c r="Q41" s="3">
        <f>IF(ISNUMBER(P41),SUMIF(A:A,A41,P:P),"")</f>
        <v>0.94550519269373079</v>
      </c>
      <c r="R41" s="3">
        <f>IFERROR(P41*(1/Q41),"")</f>
        <v>0.20164488399202324</v>
      </c>
      <c r="S41" s="8">
        <f>IFERROR(1/R41,"")</f>
        <v>4.959213346764396</v>
      </c>
    </row>
    <row r="42" spans="1:19" x14ac:dyDescent="0.25">
      <c r="A42" s="1">
        <v>6</v>
      </c>
      <c r="B42" s="5">
        <v>0.59375</v>
      </c>
      <c r="C42" s="1" t="s">
        <v>30</v>
      </c>
      <c r="D42" s="1">
        <v>3</v>
      </c>
      <c r="E42" s="1">
        <v>6</v>
      </c>
      <c r="F42" s="1" t="s">
        <v>67</v>
      </c>
      <c r="G42" s="2">
        <v>55.104500000000002</v>
      </c>
      <c r="H42" s="6">
        <f>1+COUNTIFS(A:A,A42,O:O,"&lt;"&amp;O42)</f>
        <v>3</v>
      </c>
      <c r="I42" s="2">
        <f>AVERAGEIF(A:A,A42,G:G)</f>
        <v>50.061912121212096</v>
      </c>
      <c r="J42" s="2">
        <f>G42-I42</f>
        <v>5.0425878787879057</v>
      </c>
      <c r="K42" s="2">
        <f>90+J42</f>
        <v>95.042587878787913</v>
      </c>
      <c r="L42" s="2">
        <f>EXP(0.06*K42)</f>
        <v>299.63206523262681</v>
      </c>
      <c r="M42" s="2">
        <f>SUMIF(A:A,A42,L:L)</f>
        <v>2966.0556949909169</v>
      </c>
      <c r="N42" s="3">
        <f>L42/M42</f>
        <v>0.10102037724330203</v>
      </c>
      <c r="O42" s="7">
        <f>1/N42</f>
        <v>9.8989929288380605</v>
      </c>
      <c r="P42" s="3">
        <f>IF(O42&gt;21,"",N42)</f>
        <v>0.10102037724330203</v>
      </c>
      <c r="Q42" s="3">
        <f>IF(ISNUMBER(P42),SUMIF(A:A,A42,P:P),"")</f>
        <v>0.94550519269373079</v>
      </c>
      <c r="R42" s="3">
        <f>IFERROR(P42*(1/Q42),"")</f>
        <v>0.10684275245014405</v>
      </c>
      <c r="S42" s="8">
        <f>IFERROR(1/R42,"")</f>
        <v>9.3595492166549086</v>
      </c>
    </row>
    <row r="43" spans="1:19" x14ac:dyDescent="0.25">
      <c r="A43" s="10">
        <v>6</v>
      </c>
      <c r="B43" s="11">
        <v>0.59375</v>
      </c>
      <c r="C43" s="10" t="s">
        <v>30</v>
      </c>
      <c r="D43" s="10">
        <v>3</v>
      </c>
      <c r="E43" s="10">
        <v>9</v>
      </c>
      <c r="F43" s="10" t="s">
        <v>70</v>
      </c>
      <c r="G43" s="2">
        <v>54.478166666666603</v>
      </c>
      <c r="H43" s="6">
        <f>1+COUNTIFS(A:A,A43,O:O,"&lt;"&amp;O43)</f>
        <v>4</v>
      </c>
      <c r="I43" s="2">
        <f>AVERAGEIF(A:A,A43,G:G)</f>
        <v>50.061912121212096</v>
      </c>
      <c r="J43" s="2">
        <f>G43-I43</f>
        <v>4.4162545454545068</v>
      </c>
      <c r="K43" s="2">
        <f>90+J43</f>
        <v>94.416254545454507</v>
      </c>
      <c r="L43" s="2">
        <f>EXP(0.06*K43)</f>
        <v>288.58084521112573</v>
      </c>
      <c r="M43" s="2">
        <f>SUMIF(A:A,A43,L:L)</f>
        <v>2966.0556949909169</v>
      </c>
      <c r="N43" s="3">
        <f>L43/M43</f>
        <v>9.7294479567083605E-2</v>
      </c>
      <c r="O43" s="7">
        <f>1/N43</f>
        <v>10.278075430893381</v>
      </c>
      <c r="P43" s="3">
        <f>IF(O43&gt;21,"",N43)</f>
        <v>9.7294479567083605E-2</v>
      </c>
      <c r="Q43" s="3">
        <f>IF(ISNUMBER(P43),SUMIF(A:A,A43,P:P),"")</f>
        <v>0.94550519269373079</v>
      </c>
      <c r="R43" s="3">
        <f>IFERROR(P43*(1/Q43),"")</f>
        <v>0.10290211023579153</v>
      </c>
      <c r="S43" s="8">
        <f>IFERROR(1/R43,"")</f>
        <v>9.7179736908075469</v>
      </c>
    </row>
    <row r="44" spans="1:19" x14ac:dyDescent="0.25">
      <c r="A44" s="10">
        <v>6</v>
      </c>
      <c r="B44" s="11">
        <v>0.59375</v>
      </c>
      <c r="C44" s="10" t="s">
        <v>30</v>
      </c>
      <c r="D44" s="10">
        <v>3</v>
      </c>
      <c r="E44" s="10">
        <v>11</v>
      </c>
      <c r="F44" s="10" t="s">
        <v>72</v>
      </c>
      <c r="G44" s="2">
        <v>53.645633333333301</v>
      </c>
      <c r="H44" s="6">
        <f>1+COUNTIFS(A:A,A44,O:O,"&lt;"&amp;O44)</f>
        <v>5</v>
      </c>
      <c r="I44" s="2">
        <f>AVERAGEIF(A:A,A44,G:G)</f>
        <v>50.061912121212096</v>
      </c>
      <c r="J44" s="2">
        <f>G44-I44</f>
        <v>3.5837212121212048</v>
      </c>
      <c r="K44" s="2">
        <f>90+J44</f>
        <v>93.583721212121205</v>
      </c>
      <c r="L44" s="2">
        <f>EXP(0.06*K44)</f>
        <v>274.51976794472881</v>
      </c>
      <c r="M44" s="2">
        <f>SUMIF(A:A,A44,L:L)</f>
        <v>2966.0556949909169</v>
      </c>
      <c r="N44" s="3">
        <f>L44/M44</f>
        <v>9.2553814282158808E-2</v>
      </c>
      <c r="O44" s="7">
        <f>1/N44</f>
        <v>10.804524997223865</v>
      </c>
      <c r="P44" s="3">
        <f>IF(O44&gt;21,"",N44)</f>
        <v>9.2553814282158808E-2</v>
      </c>
      <c r="Q44" s="3">
        <f>IF(ISNUMBER(P44),SUMIF(A:A,A44,P:P),"")</f>
        <v>0.94550519269373079</v>
      </c>
      <c r="R44" s="3">
        <f>IFERROR(P44*(1/Q44),"")</f>
        <v>9.7888213620989553E-2</v>
      </c>
      <c r="S44" s="8">
        <f>IFERROR(1/R44,"")</f>
        <v>10.215734489464381</v>
      </c>
    </row>
    <row r="45" spans="1:19" x14ac:dyDescent="0.25">
      <c r="A45" s="1">
        <v>6</v>
      </c>
      <c r="B45" s="5">
        <v>0.59375</v>
      </c>
      <c r="C45" s="1" t="s">
        <v>30</v>
      </c>
      <c r="D45" s="1">
        <v>3</v>
      </c>
      <c r="E45" s="1">
        <v>2</v>
      </c>
      <c r="F45" s="1" t="s">
        <v>63</v>
      </c>
      <c r="G45" s="2">
        <v>48.546133333333302</v>
      </c>
      <c r="H45" s="6">
        <f>1+COUNTIFS(A:A,A45,O:O,"&lt;"&amp;O45)</f>
        <v>6</v>
      </c>
      <c r="I45" s="2">
        <f>AVERAGEIF(A:A,A45,G:G)</f>
        <v>50.061912121212096</v>
      </c>
      <c r="J45" s="2">
        <f>G45-I45</f>
        <v>-1.5157787878787943</v>
      </c>
      <c r="K45" s="2">
        <f>90+J45</f>
        <v>88.484221212121213</v>
      </c>
      <c r="L45" s="2">
        <f>EXP(0.06*K45)</f>
        <v>202.15874856217837</v>
      </c>
      <c r="M45" s="2">
        <f>SUMIF(A:A,A45,L:L)</f>
        <v>2966.0556949909169</v>
      </c>
      <c r="N45" s="3">
        <f>L45/M45</f>
        <v>6.815743510938943E-2</v>
      </c>
      <c r="O45" s="7">
        <f>1/N45</f>
        <v>14.671913612873603</v>
      </c>
      <c r="P45" s="3">
        <f>IF(O45&gt;21,"",N45)</f>
        <v>6.815743510938943E-2</v>
      </c>
      <c r="Q45" s="3">
        <f>IF(ISNUMBER(P45),SUMIF(A:A,A45,P:P),"")</f>
        <v>0.94550519269373079</v>
      </c>
      <c r="R45" s="3">
        <f>IFERROR(P45*(1/Q45),"")</f>
        <v>7.2085733252516437E-2</v>
      </c>
      <c r="S45" s="8">
        <f>IFERROR(1/R45,"")</f>
        <v>13.872370507725828</v>
      </c>
    </row>
    <row r="46" spans="1:19" x14ac:dyDescent="0.25">
      <c r="A46" s="1">
        <v>6</v>
      </c>
      <c r="B46" s="5">
        <v>0.59375</v>
      </c>
      <c r="C46" s="1" t="s">
        <v>30</v>
      </c>
      <c r="D46" s="1">
        <v>3</v>
      </c>
      <c r="E46" s="1">
        <v>8</v>
      </c>
      <c r="F46" s="1" t="s">
        <v>69</v>
      </c>
      <c r="G46" s="2">
        <v>47.385933333333305</v>
      </c>
      <c r="H46" s="6">
        <f>1+COUNTIFS(A:A,A46,O:O,"&lt;"&amp;O46)</f>
        <v>7</v>
      </c>
      <c r="I46" s="2">
        <f>AVERAGEIF(A:A,A46,G:G)</f>
        <v>50.061912121212096</v>
      </c>
      <c r="J46" s="2">
        <f>G46-I46</f>
        <v>-2.6759787878787904</v>
      </c>
      <c r="K46" s="2">
        <f>90+J46</f>
        <v>87.32402121212121</v>
      </c>
      <c r="L46" s="2">
        <f>EXP(0.06*K46)</f>
        <v>188.56471671757416</v>
      </c>
      <c r="M46" s="2">
        <f>SUMIF(A:A,A46,L:L)</f>
        <v>2966.0556949909169</v>
      </c>
      <c r="N46" s="3">
        <f>L46/M46</f>
        <v>6.3574233294412766E-2</v>
      </c>
      <c r="O46" s="7">
        <f>1/N46</f>
        <v>15.729643098784885</v>
      </c>
      <c r="P46" s="3">
        <f>IF(O46&gt;21,"",N46)</f>
        <v>6.3574233294412766E-2</v>
      </c>
      <c r="Q46" s="3">
        <f>IF(ISNUMBER(P46),SUMIF(A:A,A46,P:P),"")</f>
        <v>0.94550519269373079</v>
      </c>
      <c r="R46" s="3">
        <f>IFERROR(P46*(1/Q46),"")</f>
        <v>6.7238375617262008E-2</v>
      </c>
      <c r="S46" s="8">
        <f>IFERROR(1/R46,"")</f>
        <v>14.872459229120215</v>
      </c>
    </row>
    <row r="47" spans="1:19" x14ac:dyDescent="0.25">
      <c r="A47" s="1">
        <v>6</v>
      </c>
      <c r="B47" s="5">
        <v>0.59375</v>
      </c>
      <c r="C47" s="1" t="s">
        <v>30</v>
      </c>
      <c r="D47" s="1">
        <v>3</v>
      </c>
      <c r="E47" s="1">
        <v>3</v>
      </c>
      <c r="F47" s="1" t="s">
        <v>64</v>
      </c>
      <c r="G47" s="2">
        <v>46.340133333333398</v>
      </c>
      <c r="H47" s="6">
        <f>1+COUNTIFS(A:A,A47,O:O,"&lt;"&amp;O47)</f>
        <v>8</v>
      </c>
      <c r="I47" s="2">
        <f>AVERAGEIF(A:A,A47,G:G)</f>
        <v>50.061912121212096</v>
      </c>
      <c r="J47" s="2">
        <f>G47-I47</f>
        <v>-3.7217787878786979</v>
      </c>
      <c r="K47" s="2">
        <f>90+J47</f>
        <v>86.278221212121309</v>
      </c>
      <c r="L47" s="2">
        <f>EXP(0.06*K47)</f>
        <v>177.09623275797532</v>
      </c>
      <c r="M47" s="2">
        <f>SUMIF(A:A,A47,L:L)</f>
        <v>2966.0556949909169</v>
      </c>
      <c r="N47" s="3">
        <f>L47/M47</f>
        <v>5.9707655880183209E-2</v>
      </c>
      <c r="O47" s="7">
        <f>1/N47</f>
        <v>16.748270975613647</v>
      </c>
      <c r="P47" s="3">
        <f>IF(O47&gt;21,"",N47)</f>
        <v>5.9707655880183209E-2</v>
      </c>
      <c r="Q47" s="3">
        <f>IF(ISNUMBER(P47),SUMIF(A:A,A47,P:P),"")</f>
        <v>0.94550519269373079</v>
      </c>
      <c r="R47" s="3">
        <f>IFERROR(P47*(1/Q47),"")</f>
        <v>6.3148945496615358E-2</v>
      </c>
      <c r="S47" s="8">
        <f>IFERROR(1/R47,"")</f>
        <v>15.835577176084401</v>
      </c>
    </row>
    <row r="48" spans="1:19" x14ac:dyDescent="0.25">
      <c r="A48" s="10">
        <v>6</v>
      </c>
      <c r="B48" s="11">
        <v>0.59375</v>
      </c>
      <c r="C48" s="10" t="s">
        <v>30</v>
      </c>
      <c r="D48" s="10">
        <v>3</v>
      </c>
      <c r="E48" s="10">
        <v>10</v>
      </c>
      <c r="F48" s="10" t="s">
        <v>71</v>
      </c>
      <c r="G48" s="2">
        <v>45.141433333333296</v>
      </c>
      <c r="H48" s="6">
        <f>1+COUNTIFS(A:A,A48,O:O,"&lt;"&amp;O48)</f>
        <v>9</v>
      </c>
      <c r="I48" s="2">
        <f>AVERAGEIF(A:A,A48,G:G)</f>
        <v>50.061912121212096</v>
      </c>
      <c r="J48" s="2">
        <f>G48-I48</f>
        <v>-4.9204787878787997</v>
      </c>
      <c r="K48" s="2">
        <f>90+J48</f>
        <v>85.079521212121193</v>
      </c>
      <c r="L48" s="2">
        <f>EXP(0.06*K48)</f>
        <v>164.80637050863913</v>
      </c>
      <c r="M48" s="2">
        <f>SUMIF(A:A,A48,L:L)</f>
        <v>2966.0556949909169</v>
      </c>
      <c r="N48" s="3">
        <f>L48/M48</f>
        <v>5.5564152347835072E-2</v>
      </c>
      <c r="O48" s="7">
        <f>1/N48</f>
        <v>17.997215070247762</v>
      </c>
      <c r="P48" s="3">
        <f>IF(O48&gt;21,"",N48)</f>
        <v>5.5564152347835072E-2</v>
      </c>
      <c r="Q48" s="3">
        <f>IF(ISNUMBER(P48),SUMIF(A:A,A48,P:P),"")</f>
        <v>0.94550519269373079</v>
      </c>
      <c r="R48" s="3">
        <f>IFERROR(P48*(1/Q48),"")</f>
        <v>5.8766628440753026E-2</v>
      </c>
      <c r="S48" s="8">
        <f>IFERROR(1/R48,"")</f>
        <v>17.016460302945127</v>
      </c>
    </row>
    <row r="49" spans="1:19" x14ac:dyDescent="0.25">
      <c r="A49" s="1">
        <v>6</v>
      </c>
      <c r="B49" s="5">
        <v>0.59375</v>
      </c>
      <c r="C49" s="1" t="s">
        <v>30</v>
      </c>
      <c r="D49" s="1">
        <v>3</v>
      </c>
      <c r="E49" s="1">
        <v>7</v>
      </c>
      <c r="F49" s="1" t="s">
        <v>68</v>
      </c>
      <c r="G49" s="2">
        <v>33.923299999999998</v>
      </c>
      <c r="H49" s="6">
        <f>1+COUNTIFS(A:A,A49,O:O,"&lt;"&amp;O49)</f>
        <v>10</v>
      </c>
      <c r="I49" s="2">
        <f>AVERAGEIF(A:A,A49,G:G)</f>
        <v>50.061912121212096</v>
      </c>
      <c r="J49" s="2">
        <f>G49-I49</f>
        <v>-16.138612121212098</v>
      </c>
      <c r="K49" s="2">
        <f>90+J49</f>
        <v>73.861387878787895</v>
      </c>
      <c r="L49" s="2">
        <f>EXP(0.06*K49)</f>
        <v>84.072815347995629</v>
      </c>
      <c r="M49" s="2">
        <f>SUMIF(A:A,A49,L:L)</f>
        <v>2966.0556949909169</v>
      </c>
      <c r="N49" s="3">
        <f>L49/M49</f>
        <v>2.834498876402693E-2</v>
      </c>
      <c r="O49" s="7">
        <f>1/N49</f>
        <v>35.279604741601297</v>
      </c>
      <c r="P49" s="3" t="str">
        <f>IF(O49&gt;21,"",N49)</f>
        <v/>
      </c>
      <c r="Q49" s="3" t="str">
        <f>IF(ISNUMBER(P49),SUMIF(A:A,A49,P:P),"")</f>
        <v/>
      </c>
      <c r="R49" s="3" t="str">
        <f>IFERROR(P49*(1/Q49),"")</f>
        <v/>
      </c>
      <c r="S49" s="8" t="str">
        <f>IFERROR(1/R49,"")</f>
        <v/>
      </c>
    </row>
    <row r="50" spans="1:19" x14ac:dyDescent="0.25">
      <c r="A50" s="1">
        <v>6</v>
      </c>
      <c r="B50" s="5">
        <v>0.59375</v>
      </c>
      <c r="C50" s="1" t="s">
        <v>30</v>
      </c>
      <c r="D50" s="1">
        <v>3</v>
      </c>
      <c r="E50" s="1">
        <v>4</v>
      </c>
      <c r="F50" s="1" t="s">
        <v>65</v>
      </c>
      <c r="G50" s="2">
        <v>32.579833333333305</v>
      </c>
      <c r="H50" s="6">
        <f>1+COUNTIFS(A:A,A50,O:O,"&lt;"&amp;O50)</f>
        <v>11</v>
      </c>
      <c r="I50" s="2">
        <f>AVERAGEIF(A:A,A50,G:G)</f>
        <v>50.061912121212096</v>
      </c>
      <c r="J50" s="2">
        <f>G50-I50</f>
        <v>-17.482078787878791</v>
      </c>
      <c r="K50" s="2">
        <f>90+J50</f>
        <v>72.517921212121209</v>
      </c>
      <c r="L50" s="2">
        <f>EXP(0.06*K50)</f>
        <v>77.561818210196321</v>
      </c>
      <c r="M50" s="2">
        <f>SUMIF(A:A,A50,L:L)</f>
        <v>2966.0556949909169</v>
      </c>
      <c r="N50" s="3">
        <f>L50/M50</f>
        <v>2.6149818542242121E-2</v>
      </c>
      <c r="O50" s="7">
        <f>1/N50</f>
        <v>38.241183141849007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8" t="str">
        <f>IFERROR(1/R50,"")</f>
        <v/>
      </c>
    </row>
    <row r="51" spans="1:19" x14ac:dyDescent="0.25">
      <c r="A51" s="10">
        <v>7</v>
      </c>
      <c r="B51" s="11">
        <v>0.60416666666666663</v>
      </c>
      <c r="C51" s="10" t="s">
        <v>19</v>
      </c>
      <c r="D51" s="10">
        <v>5</v>
      </c>
      <c r="E51" s="10">
        <v>3</v>
      </c>
      <c r="F51" s="10" t="s">
        <v>75</v>
      </c>
      <c r="G51" s="2">
        <v>72.668800000000104</v>
      </c>
      <c r="H51" s="6">
        <f>1+COUNTIFS(A:A,A51,O:O,"&lt;"&amp;O51)</f>
        <v>1</v>
      </c>
      <c r="I51" s="2">
        <f>AVERAGEIF(A:A,A51,G:G)</f>
        <v>47.509841666666667</v>
      </c>
      <c r="J51" s="2">
        <f>G51-I51</f>
        <v>25.158958333333437</v>
      </c>
      <c r="K51" s="2">
        <f>90+J51</f>
        <v>115.15895833333343</v>
      </c>
      <c r="L51" s="2">
        <f>EXP(0.06*K51)</f>
        <v>1001.7838101176485</v>
      </c>
      <c r="M51" s="2">
        <f>SUMIF(A:A,A51,L:L)</f>
        <v>3732.3826421071922</v>
      </c>
      <c r="N51" s="3">
        <f>L51/M51</f>
        <v>0.26840329788696882</v>
      </c>
      <c r="O51" s="7">
        <f>1/N51</f>
        <v>3.7257366354012702</v>
      </c>
      <c r="P51" s="3">
        <f>IF(O51&gt;21,"",N51)</f>
        <v>0.26840329788696882</v>
      </c>
      <c r="Q51" s="3">
        <f>IF(ISNUMBER(P51),SUMIF(A:A,A51,P:P),"")</f>
        <v>0.91357855465075055</v>
      </c>
      <c r="R51" s="3">
        <f>IFERROR(P51*(1/Q51),"")</f>
        <v>0.29379334324411321</v>
      </c>
      <c r="S51" s="8">
        <f>IFERROR(1/R51,"")</f>
        <v>3.4037530903792428</v>
      </c>
    </row>
    <row r="52" spans="1:19" x14ac:dyDescent="0.25">
      <c r="A52" s="10">
        <v>7</v>
      </c>
      <c r="B52" s="11">
        <v>0.60416666666666663</v>
      </c>
      <c r="C52" s="10" t="s">
        <v>19</v>
      </c>
      <c r="D52" s="10">
        <v>5</v>
      </c>
      <c r="E52" s="10">
        <v>4</v>
      </c>
      <c r="F52" s="10" t="s">
        <v>76</v>
      </c>
      <c r="G52" s="2">
        <v>60.7425</v>
      </c>
      <c r="H52" s="6">
        <f>1+COUNTIFS(A:A,A52,O:O,"&lt;"&amp;O52)</f>
        <v>2</v>
      </c>
      <c r="I52" s="2">
        <f>AVERAGEIF(A:A,A52,G:G)</f>
        <v>47.509841666666667</v>
      </c>
      <c r="J52" s="2">
        <f>G52-I52</f>
        <v>13.232658333333333</v>
      </c>
      <c r="K52" s="2">
        <f>90+J52</f>
        <v>103.23265833333333</v>
      </c>
      <c r="L52" s="2">
        <f>EXP(0.06*K52)</f>
        <v>489.78156206209644</v>
      </c>
      <c r="M52" s="2">
        <f>SUMIF(A:A,A52,L:L)</f>
        <v>3732.3826421071922</v>
      </c>
      <c r="N52" s="3">
        <f>L52/M52</f>
        <v>0.1312249061863551</v>
      </c>
      <c r="O52" s="7">
        <f>1/N52</f>
        <v>7.6205045906444022</v>
      </c>
      <c r="P52" s="3">
        <f>IF(O52&gt;21,"",N52)</f>
        <v>0.1312249061863551</v>
      </c>
      <c r="Q52" s="3">
        <f>IF(ISNUMBER(P52),SUMIF(A:A,A52,P:P),"")</f>
        <v>0.91357855465075055</v>
      </c>
      <c r="R52" s="3">
        <f>IFERROR(P52*(1/Q52),"")</f>
        <v>0.14363833905505882</v>
      </c>
      <c r="S52" s="8">
        <f>IFERROR(1/R52,"")</f>
        <v>6.9619295696303221</v>
      </c>
    </row>
    <row r="53" spans="1:19" x14ac:dyDescent="0.25">
      <c r="A53" s="10">
        <v>7</v>
      </c>
      <c r="B53" s="11">
        <v>0.60416666666666663</v>
      </c>
      <c r="C53" s="10" t="s">
        <v>19</v>
      </c>
      <c r="D53" s="10">
        <v>5</v>
      </c>
      <c r="E53" s="10">
        <v>1</v>
      </c>
      <c r="F53" s="10" t="s">
        <v>73</v>
      </c>
      <c r="G53" s="2">
        <v>59.734466666666599</v>
      </c>
      <c r="H53" s="6">
        <f>1+COUNTIFS(A:A,A53,O:O,"&lt;"&amp;O53)</f>
        <v>3</v>
      </c>
      <c r="I53" s="2">
        <f>AVERAGEIF(A:A,A53,G:G)</f>
        <v>47.509841666666667</v>
      </c>
      <c r="J53" s="2">
        <f>G53-I53</f>
        <v>12.224624999999932</v>
      </c>
      <c r="K53" s="2">
        <f>90+J53</f>
        <v>102.22462499999993</v>
      </c>
      <c r="L53" s="2">
        <f>EXP(0.06*K53)</f>
        <v>461.03663113382402</v>
      </c>
      <c r="M53" s="2">
        <f>SUMIF(A:A,A53,L:L)</f>
        <v>3732.3826421071922</v>
      </c>
      <c r="N53" s="3">
        <f>L53/M53</f>
        <v>0.12352340993460854</v>
      </c>
      <c r="O53" s="7">
        <f>1/N53</f>
        <v>8.0956314315592905</v>
      </c>
      <c r="P53" s="3">
        <f>IF(O53&gt;21,"",N53)</f>
        <v>0.12352340993460854</v>
      </c>
      <c r="Q53" s="3">
        <f>IF(ISNUMBER(P53),SUMIF(A:A,A53,P:P),"")</f>
        <v>0.91357855465075055</v>
      </c>
      <c r="R53" s="3">
        <f>IFERROR(P53*(1/Q53),"")</f>
        <v>0.1352083072723067</v>
      </c>
      <c r="S53" s="8">
        <f>IFERROR(1/R53,"")</f>
        <v>7.3959952622291238</v>
      </c>
    </row>
    <row r="54" spans="1:19" x14ac:dyDescent="0.25">
      <c r="A54" s="1">
        <v>7</v>
      </c>
      <c r="B54" s="5">
        <v>0.60416666666666663</v>
      </c>
      <c r="C54" s="1" t="s">
        <v>19</v>
      </c>
      <c r="D54" s="1">
        <v>5</v>
      </c>
      <c r="E54" s="1">
        <v>5</v>
      </c>
      <c r="F54" s="1" t="s">
        <v>77</v>
      </c>
      <c r="G54" s="2">
        <v>57.9898666666666</v>
      </c>
      <c r="H54" s="6">
        <f>1+COUNTIFS(A:A,A54,O:O,"&lt;"&amp;O54)</f>
        <v>4</v>
      </c>
      <c r="I54" s="2">
        <f>AVERAGEIF(A:A,A54,G:G)</f>
        <v>47.509841666666667</v>
      </c>
      <c r="J54" s="2">
        <f>G54-I54</f>
        <v>10.480024999999934</v>
      </c>
      <c r="K54" s="2">
        <f>90+J54</f>
        <v>100.48002499999993</v>
      </c>
      <c r="L54" s="2">
        <f>EXP(0.06*K54)</f>
        <v>415.21709336702986</v>
      </c>
      <c r="M54" s="2">
        <f>SUMIF(A:A,A54,L:L)</f>
        <v>3732.3826421071922</v>
      </c>
      <c r="N54" s="3">
        <f>L54/M54</f>
        <v>0.1112471933297307</v>
      </c>
      <c r="O54" s="7">
        <f>1/N54</f>
        <v>8.9889908236700755</v>
      </c>
      <c r="P54" s="3">
        <f>IF(O54&gt;21,"",N54)</f>
        <v>0.1112471933297307</v>
      </c>
      <c r="Q54" s="3">
        <f>IF(ISNUMBER(P54),SUMIF(A:A,A54,P:P),"")</f>
        <v>0.91357855465075055</v>
      </c>
      <c r="R54" s="3">
        <f>IFERROR(P54*(1/Q54),"")</f>
        <v>0.12177080204368312</v>
      </c>
      <c r="S54" s="8">
        <f>IFERROR(1/R54,"")</f>
        <v>8.2121492444573665</v>
      </c>
    </row>
    <row r="55" spans="1:19" x14ac:dyDescent="0.25">
      <c r="A55" s="1">
        <v>7</v>
      </c>
      <c r="B55" s="5">
        <v>0.60416666666666663</v>
      </c>
      <c r="C55" s="1" t="s">
        <v>19</v>
      </c>
      <c r="D55" s="1">
        <v>5</v>
      </c>
      <c r="E55" s="1">
        <v>9</v>
      </c>
      <c r="F55" s="1" t="s">
        <v>80</v>
      </c>
      <c r="G55" s="2">
        <v>55.864433333333295</v>
      </c>
      <c r="H55" s="6">
        <f>1+COUNTIFS(A:A,A55,O:O,"&lt;"&amp;O55)</f>
        <v>5</v>
      </c>
      <c r="I55" s="2">
        <f>AVERAGEIF(A:A,A55,G:G)</f>
        <v>47.509841666666667</v>
      </c>
      <c r="J55" s="2">
        <f>G55-I55</f>
        <v>8.3545916666666287</v>
      </c>
      <c r="K55" s="2">
        <f>90+J55</f>
        <v>98.354591666666636</v>
      </c>
      <c r="L55" s="2">
        <f>EXP(0.06*K55)</f>
        <v>365.50337022165326</v>
      </c>
      <c r="M55" s="2">
        <f>SUMIF(A:A,A55,L:L)</f>
        <v>3732.3826421071922</v>
      </c>
      <c r="N55" s="3">
        <f>L55/M55</f>
        <v>9.7927625666831664E-2</v>
      </c>
      <c r="O55" s="7">
        <f>1/N55</f>
        <v>10.211623055195778</v>
      </c>
      <c r="P55" s="3">
        <f>IF(O55&gt;21,"",N55)</f>
        <v>9.7927625666831664E-2</v>
      </c>
      <c r="Q55" s="3">
        <f>IF(ISNUMBER(P55),SUMIF(A:A,A55,P:P),"")</f>
        <v>0.91357855465075055</v>
      </c>
      <c r="R55" s="3">
        <f>IFERROR(P55*(1/Q55),"")</f>
        <v>0.1071912482712208</v>
      </c>
      <c r="S55" s="8">
        <f>IFERROR(1/R55,"")</f>
        <v>9.3291198314040411</v>
      </c>
    </row>
    <row r="56" spans="1:19" x14ac:dyDescent="0.25">
      <c r="A56" s="1">
        <v>7</v>
      </c>
      <c r="B56" s="5">
        <v>0.60416666666666663</v>
      </c>
      <c r="C56" s="1" t="s">
        <v>19</v>
      </c>
      <c r="D56" s="1">
        <v>5</v>
      </c>
      <c r="E56" s="1">
        <v>12</v>
      </c>
      <c r="F56" s="1" t="s">
        <v>83</v>
      </c>
      <c r="G56" s="2">
        <v>49.871900000000004</v>
      </c>
      <c r="H56" s="6">
        <f>1+COUNTIFS(A:A,A56,O:O,"&lt;"&amp;O56)</f>
        <v>6</v>
      </c>
      <c r="I56" s="2">
        <f>AVERAGEIF(A:A,A56,G:G)</f>
        <v>47.509841666666667</v>
      </c>
      <c r="J56" s="2">
        <f>G56-I56</f>
        <v>2.3620583333333371</v>
      </c>
      <c r="K56" s="2">
        <f>90+J56</f>
        <v>92.362058333333337</v>
      </c>
      <c r="L56" s="2">
        <f>EXP(0.06*K56)</f>
        <v>255.1173154624405</v>
      </c>
      <c r="M56" s="2">
        <f>SUMIF(A:A,A56,L:L)</f>
        <v>3732.3826421071922</v>
      </c>
      <c r="N56" s="3">
        <f>L56/M56</f>
        <v>6.8352401113517355E-2</v>
      </c>
      <c r="O56" s="7">
        <f>1/N56</f>
        <v>14.630063958385804</v>
      </c>
      <c r="P56" s="3">
        <f>IF(O56&gt;21,"",N56)</f>
        <v>6.8352401113517355E-2</v>
      </c>
      <c r="Q56" s="3">
        <f>IF(ISNUMBER(P56),SUMIF(A:A,A56,P:P),"")</f>
        <v>0.91357855465075055</v>
      </c>
      <c r="R56" s="3">
        <f>IFERROR(P56*(1/Q56),"")</f>
        <v>7.4818307375491763E-2</v>
      </c>
      <c r="S56" s="8">
        <f>IFERROR(1/R56,"")</f>
        <v>13.365712685550141</v>
      </c>
    </row>
    <row r="57" spans="1:19" x14ac:dyDescent="0.25">
      <c r="A57" s="10">
        <v>7</v>
      </c>
      <c r="B57" s="11">
        <v>0.60416666666666663</v>
      </c>
      <c r="C57" s="10" t="s">
        <v>19</v>
      </c>
      <c r="D57" s="10">
        <v>5</v>
      </c>
      <c r="E57" s="10">
        <v>2</v>
      </c>
      <c r="F57" s="10" t="s">
        <v>74</v>
      </c>
      <c r="G57" s="2">
        <v>47.290500000000002</v>
      </c>
      <c r="H57" s="6">
        <f>1+COUNTIFS(A:A,A57,O:O,"&lt;"&amp;O57)</f>
        <v>7</v>
      </c>
      <c r="I57" s="2">
        <f>AVERAGEIF(A:A,A57,G:G)</f>
        <v>47.509841666666667</v>
      </c>
      <c r="J57" s="2">
        <f>G57-I57</f>
        <v>-0.21934166666666499</v>
      </c>
      <c r="K57" s="2">
        <f>90+J57</f>
        <v>89.780658333333335</v>
      </c>
      <c r="L57" s="2">
        <f>EXP(0.06*K57)</f>
        <v>218.51168688649804</v>
      </c>
      <c r="M57" s="2">
        <f>SUMIF(A:A,A57,L:L)</f>
        <v>3732.3826421071922</v>
      </c>
      <c r="N57" s="3">
        <f>L57/M57</f>
        <v>5.8544824536836029E-2</v>
      </c>
      <c r="O57" s="7">
        <f>1/N57</f>
        <v>17.080929149780037</v>
      </c>
      <c r="P57" s="3">
        <f>IF(O57&gt;21,"",N57)</f>
        <v>5.8544824536836029E-2</v>
      </c>
      <c r="Q57" s="3">
        <f>IF(ISNUMBER(P57),SUMIF(A:A,A57,P:P),"")</f>
        <v>0.91357855465075055</v>
      </c>
      <c r="R57" s="3">
        <f>IFERROR(P57*(1/Q57),"")</f>
        <v>6.4082967183065026E-2</v>
      </c>
      <c r="S57" s="8">
        <f>IFERROR(1/R57,"")</f>
        <v>15.60477056474792</v>
      </c>
    </row>
    <row r="58" spans="1:19" x14ac:dyDescent="0.25">
      <c r="A58" s="1">
        <v>7</v>
      </c>
      <c r="B58" s="5">
        <v>0.60416666666666663</v>
      </c>
      <c r="C58" s="1" t="s">
        <v>19</v>
      </c>
      <c r="D58" s="1">
        <v>5</v>
      </c>
      <c r="E58" s="1">
        <v>10</v>
      </c>
      <c r="F58" s="1" t="s">
        <v>81</v>
      </c>
      <c r="G58" s="2">
        <v>46.052866666666695</v>
      </c>
      <c r="H58" s="6">
        <f>1+COUNTIFS(A:A,A58,O:O,"&lt;"&amp;O58)</f>
        <v>8</v>
      </c>
      <c r="I58" s="2">
        <f>AVERAGEIF(A:A,A58,G:G)</f>
        <v>47.509841666666667</v>
      </c>
      <c r="J58" s="2">
        <f>G58-I58</f>
        <v>-1.4569749999999715</v>
      </c>
      <c r="K58" s="2">
        <f>90+J58</f>
        <v>88.543025000000029</v>
      </c>
      <c r="L58" s="2">
        <f>EXP(0.06*K58)</f>
        <v>202.87327032864772</v>
      </c>
      <c r="M58" s="2">
        <f>SUMIF(A:A,A58,L:L)</f>
        <v>3732.3826421071922</v>
      </c>
      <c r="N58" s="3">
        <f>L58/M58</f>
        <v>5.4354895995902368E-2</v>
      </c>
      <c r="O58" s="7">
        <f>1/N58</f>
        <v>18.397606722959907</v>
      </c>
      <c r="P58" s="3">
        <f>IF(O58&gt;21,"",N58)</f>
        <v>5.4354895995902368E-2</v>
      </c>
      <c r="Q58" s="3">
        <f>IF(ISNUMBER(P58),SUMIF(A:A,A58,P:P),"")</f>
        <v>0.91357855465075055</v>
      </c>
      <c r="R58" s="3">
        <f>IFERROR(P58*(1/Q58),"")</f>
        <v>5.9496685555060505E-2</v>
      </c>
      <c r="S58" s="8">
        <f>IFERROR(1/R58,"")</f>
        <v>16.807658958994644</v>
      </c>
    </row>
    <row r="59" spans="1:19" x14ac:dyDescent="0.25">
      <c r="A59" s="1">
        <v>7</v>
      </c>
      <c r="B59" s="5">
        <v>0.60416666666666663</v>
      </c>
      <c r="C59" s="1" t="s">
        <v>19</v>
      </c>
      <c r="D59" s="1">
        <v>5</v>
      </c>
      <c r="E59" s="1">
        <v>11</v>
      </c>
      <c r="F59" s="1" t="s">
        <v>82</v>
      </c>
      <c r="G59" s="2">
        <v>36.224366666666704</v>
      </c>
      <c r="H59" s="6">
        <f>1+COUNTIFS(A:A,A59,O:O,"&lt;"&amp;O59)</f>
        <v>9</v>
      </c>
      <c r="I59" s="2">
        <f>AVERAGEIF(A:A,A59,G:G)</f>
        <v>47.509841666666667</v>
      </c>
      <c r="J59" s="2">
        <f>G59-I59</f>
        <v>-11.285474999999963</v>
      </c>
      <c r="K59" s="2">
        <f>90+J59</f>
        <v>78.714525000000037</v>
      </c>
      <c r="L59" s="2">
        <f>EXP(0.06*K59)</f>
        <v>112.49080669064809</v>
      </c>
      <c r="M59" s="2">
        <f>SUMIF(A:A,A59,L:L)</f>
        <v>3732.3826421071922</v>
      </c>
      <c r="N59" s="3">
        <f>L59/M59</f>
        <v>3.013914099309473E-2</v>
      </c>
      <c r="O59" s="7">
        <f>1/N59</f>
        <v>33.179445964605065</v>
      </c>
      <c r="P59" s="3" t="str">
        <f>IF(O59&gt;21,"",N59)</f>
        <v/>
      </c>
      <c r="Q59" s="3" t="str">
        <f>IF(ISNUMBER(P59),SUMIF(A:A,A59,P:P),"")</f>
        <v/>
      </c>
      <c r="R59" s="3" t="str">
        <f>IFERROR(P59*(1/Q59),"")</f>
        <v/>
      </c>
      <c r="S59" s="8" t="str">
        <f>IFERROR(1/R59,"")</f>
        <v/>
      </c>
    </row>
    <row r="60" spans="1:19" x14ac:dyDescent="0.25">
      <c r="A60" s="1">
        <v>7</v>
      </c>
      <c r="B60" s="5">
        <v>0.60416666666666663</v>
      </c>
      <c r="C60" s="1" t="s">
        <v>19</v>
      </c>
      <c r="D60" s="1">
        <v>5</v>
      </c>
      <c r="E60" s="1">
        <v>13</v>
      </c>
      <c r="F60" s="1" t="s">
        <v>84</v>
      </c>
      <c r="G60" s="2">
        <v>31.118133333333297</v>
      </c>
      <c r="H60" s="6">
        <f>1+COUNTIFS(A:A,A60,O:O,"&lt;"&amp;O60)</f>
        <v>10</v>
      </c>
      <c r="I60" s="2">
        <f>AVERAGEIF(A:A,A60,G:G)</f>
        <v>47.509841666666667</v>
      </c>
      <c r="J60" s="2">
        <f>G60-I60</f>
        <v>-16.391708333333369</v>
      </c>
      <c r="K60" s="2">
        <f>90+J60</f>
        <v>73.608291666666631</v>
      </c>
      <c r="L60" s="2">
        <f>EXP(0.06*K60)</f>
        <v>82.805749716431123</v>
      </c>
      <c r="M60" s="2">
        <f>SUMIF(A:A,A60,L:L)</f>
        <v>3732.3826421071922</v>
      </c>
      <c r="N60" s="3">
        <f>L60/M60</f>
        <v>2.2185761122734581E-2</v>
      </c>
      <c r="O60" s="7">
        <f>1/N60</f>
        <v>45.07395506820194</v>
      </c>
      <c r="P60" s="3" t="str">
        <f>IF(O60&gt;21,"",N60)</f>
        <v/>
      </c>
      <c r="Q60" s="3" t="str">
        <f>IF(ISNUMBER(P60),SUMIF(A:A,A60,P:P),"")</f>
        <v/>
      </c>
      <c r="R60" s="3" t="str">
        <f>IFERROR(P60*(1/Q60),"")</f>
        <v/>
      </c>
      <c r="S60" s="8" t="str">
        <f>IFERROR(1/R60,"")</f>
        <v/>
      </c>
    </row>
    <row r="61" spans="1:19" x14ac:dyDescent="0.25">
      <c r="A61" s="1">
        <v>7</v>
      </c>
      <c r="B61" s="5">
        <v>0.60416666666666663</v>
      </c>
      <c r="C61" s="1" t="s">
        <v>19</v>
      </c>
      <c r="D61" s="1">
        <v>5</v>
      </c>
      <c r="E61" s="1">
        <v>6</v>
      </c>
      <c r="F61" s="1" t="s">
        <v>78</v>
      </c>
      <c r="G61" s="2">
        <v>30.161700000000003</v>
      </c>
      <c r="H61" s="6">
        <f>1+COUNTIFS(A:A,A61,O:O,"&lt;"&amp;O61)</f>
        <v>11</v>
      </c>
      <c r="I61" s="2">
        <f>AVERAGEIF(A:A,A61,G:G)</f>
        <v>47.509841666666667</v>
      </c>
      <c r="J61" s="2">
        <f>G61-I61</f>
        <v>-17.348141666666663</v>
      </c>
      <c r="K61" s="2">
        <f>90+J61</f>
        <v>72.651858333333337</v>
      </c>
      <c r="L61" s="2">
        <f>EXP(0.06*K61)</f>
        <v>78.18763383935584</v>
      </c>
      <c r="M61" s="2">
        <f>SUMIF(A:A,A61,L:L)</f>
        <v>3732.3826421071922</v>
      </c>
      <c r="N61" s="3">
        <f>L61/M61</f>
        <v>2.0948450718121823E-2</v>
      </c>
      <c r="O61" s="7">
        <f>1/N61</f>
        <v>47.736227058306156</v>
      </c>
      <c r="P61" s="3" t="str">
        <f>IF(O61&gt;21,"",N61)</f>
        <v/>
      </c>
      <c r="Q61" s="3" t="str">
        <f>IF(ISNUMBER(P61),SUMIF(A:A,A61,P:P),"")</f>
        <v/>
      </c>
      <c r="R61" s="3" t="str">
        <f>IFERROR(P61*(1/Q61),"")</f>
        <v/>
      </c>
      <c r="S61" s="8" t="str">
        <f>IFERROR(1/R61,"")</f>
        <v/>
      </c>
    </row>
    <row r="62" spans="1:19" x14ac:dyDescent="0.25">
      <c r="A62" s="1">
        <v>7</v>
      </c>
      <c r="B62" s="5">
        <v>0.60416666666666663</v>
      </c>
      <c r="C62" s="1" t="s">
        <v>19</v>
      </c>
      <c r="D62" s="1">
        <v>5</v>
      </c>
      <c r="E62" s="1">
        <v>8</v>
      </c>
      <c r="F62" s="1" t="s">
        <v>79</v>
      </c>
      <c r="G62" s="2">
        <v>22.398566666666699</v>
      </c>
      <c r="H62" s="6">
        <f>1+COUNTIFS(A:A,A62,O:O,"&lt;"&amp;O62)</f>
        <v>12</v>
      </c>
      <c r="I62" s="2">
        <f>AVERAGEIF(A:A,A62,G:G)</f>
        <v>47.509841666666667</v>
      </c>
      <c r="J62" s="2">
        <f>G62-I62</f>
        <v>-25.111274999999967</v>
      </c>
      <c r="K62" s="2">
        <f>90+J62</f>
        <v>64.888725000000036</v>
      </c>
      <c r="L62" s="2">
        <f>EXP(0.06*K62)</f>
        <v>49.073712280919246</v>
      </c>
      <c r="M62" s="2">
        <f>SUMIF(A:A,A62,L:L)</f>
        <v>3732.3826421071922</v>
      </c>
      <c r="N62" s="3">
        <f>L62/M62</f>
        <v>1.3148092515298401E-2</v>
      </c>
      <c r="O62" s="7">
        <f>1/N62</f>
        <v>76.056659841452642</v>
      </c>
      <c r="P62" s="3" t="str">
        <f>IF(O62&gt;21,"",N62)</f>
        <v/>
      </c>
      <c r="Q62" s="3" t="str">
        <f>IF(ISNUMBER(P62),SUMIF(A:A,A62,P:P),"")</f>
        <v/>
      </c>
      <c r="R62" s="3" t="str">
        <f>IFERROR(P62*(1/Q62),"")</f>
        <v/>
      </c>
      <c r="S62" s="8" t="str">
        <f>IFERROR(1/R62,"")</f>
        <v/>
      </c>
    </row>
    <row r="63" spans="1:19" x14ac:dyDescent="0.25">
      <c r="A63" s="1">
        <v>8</v>
      </c>
      <c r="B63" s="5">
        <v>0.6069444444444444</v>
      </c>
      <c r="C63" s="1" t="s">
        <v>36</v>
      </c>
      <c r="D63" s="1">
        <v>2</v>
      </c>
      <c r="E63" s="1">
        <v>2</v>
      </c>
      <c r="F63" s="1" t="s">
        <v>86</v>
      </c>
      <c r="G63" s="2">
        <v>73.814666666666596</v>
      </c>
      <c r="H63" s="6">
        <f>1+COUNTIFS(A:A,A63,O:O,"&lt;"&amp;O63)</f>
        <v>1</v>
      </c>
      <c r="I63" s="2">
        <f>AVERAGEIF(A:A,A63,G:G)</f>
        <v>57.854591666666622</v>
      </c>
      <c r="J63" s="2">
        <f>G63-I63</f>
        <v>15.960074999999975</v>
      </c>
      <c r="K63" s="2">
        <f>90+J63</f>
        <v>105.96007499999997</v>
      </c>
      <c r="L63" s="2">
        <f>EXP(0.06*K63)</f>
        <v>576.86282503327811</v>
      </c>
      <c r="M63" s="2">
        <f>SUMIF(A:A,A63,L:L)</f>
        <v>1071.8137866759544</v>
      </c>
      <c r="N63" s="3">
        <f>L63/M63</f>
        <v>0.5382117977996147</v>
      </c>
      <c r="O63" s="7">
        <f>1/N63</f>
        <v>1.8580046072723155</v>
      </c>
      <c r="P63" s="3">
        <f>IF(O63&gt;21,"",N63)</f>
        <v>0.5382117977996147</v>
      </c>
      <c r="Q63" s="3">
        <f>IF(ISNUMBER(P63),SUMIF(A:A,A63,P:P),"")</f>
        <v>1</v>
      </c>
      <c r="R63" s="3">
        <f>IFERROR(P63*(1/Q63),"")</f>
        <v>0.5382117977996147</v>
      </c>
      <c r="S63" s="8">
        <f>IFERROR(1/R63,"")</f>
        <v>1.8580046072723155</v>
      </c>
    </row>
    <row r="64" spans="1:19" x14ac:dyDescent="0.25">
      <c r="A64" s="1">
        <v>8</v>
      </c>
      <c r="B64" s="5">
        <v>0.6069444444444444</v>
      </c>
      <c r="C64" s="1" t="s">
        <v>36</v>
      </c>
      <c r="D64" s="1">
        <v>2</v>
      </c>
      <c r="E64" s="1">
        <v>5</v>
      </c>
      <c r="F64" s="1" t="s">
        <v>88</v>
      </c>
      <c r="G64" s="2">
        <v>55.284566666666599</v>
      </c>
      <c r="H64" s="6">
        <f>1+COUNTIFS(A:A,A64,O:O,"&lt;"&amp;O64)</f>
        <v>2</v>
      </c>
      <c r="I64" s="2">
        <f>AVERAGEIF(A:A,A64,G:G)</f>
        <v>57.854591666666622</v>
      </c>
      <c r="J64" s="2">
        <f>G64-I64</f>
        <v>-2.5700250000000224</v>
      </c>
      <c r="K64" s="2">
        <f>90+J64</f>
        <v>87.429974999999985</v>
      </c>
      <c r="L64" s="2">
        <f>EXP(0.06*K64)</f>
        <v>189.76728392380829</v>
      </c>
      <c r="M64" s="2">
        <f>SUMIF(A:A,A64,L:L)</f>
        <v>1071.8137866759544</v>
      </c>
      <c r="N64" s="3">
        <f>L64/M64</f>
        <v>0.17705247523670956</v>
      </c>
      <c r="O64" s="7">
        <f>1/N64</f>
        <v>5.6480430373145261</v>
      </c>
      <c r="P64" s="3">
        <f>IF(O64&gt;21,"",N64)</f>
        <v>0.17705247523670956</v>
      </c>
      <c r="Q64" s="3">
        <f>IF(ISNUMBER(P64),SUMIF(A:A,A64,P:P),"")</f>
        <v>1</v>
      </c>
      <c r="R64" s="3">
        <f>IFERROR(P64*(1/Q64),"")</f>
        <v>0.17705247523670956</v>
      </c>
      <c r="S64" s="8">
        <f>IFERROR(1/R64,"")</f>
        <v>5.6480430373145261</v>
      </c>
    </row>
    <row r="65" spans="1:19" x14ac:dyDescent="0.25">
      <c r="A65" s="1">
        <v>8</v>
      </c>
      <c r="B65" s="5">
        <v>0.6069444444444444</v>
      </c>
      <c r="C65" s="1" t="s">
        <v>36</v>
      </c>
      <c r="D65" s="1">
        <v>2</v>
      </c>
      <c r="E65" s="1">
        <v>3</v>
      </c>
      <c r="F65" s="1" t="s">
        <v>87</v>
      </c>
      <c r="G65" s="2">
        <v>55.2256</v>
      </c>
      <c r="H65" s="6">
        <f>1+COUNTIFS(A:A,A65,O:O,"&lt;"&amp;O65)</f>
        <v>3</v>
      </c>
      <c r="I65" s="2">
        <f>AVERAGEIF(A:A,A65,G:G)</f>
        <v>57.854591666666622</v>
      </c>
      <c r="J65" s="2">
        <f>G65-I65</f>
        <v>-2.6289916666666215</v>
      </c>
      <c r="K65" s="2">
        <f>90+J65</f>
        <v>87.371008333333378</v>
      </c>
      <c r="L65" s="2">
        <f>EXP(0.06*K65)</f>
        <v>189.09707357450438</v>
      </c>
      <c r="M65" s="2">
        <f>SUMIF(A:A,A65,L:L)</f>
        <v>1071.8137866759544</v>
      </c>
      <c r="N65" s="3">
        <f>L65/M65</f>
        <v>0.17642717039585426</v>
      </c>
      <c r="O65" s="7">
        <f>1/N65</f>
        <v>5.6680612048375192</v>
      </c>
      <c r="P65" s="3">
        <f>IF(O65&gt;21,"",N65)</f>
        <v>0.17642717039585426</v>
      </c>
      <c r="Q65" s="3">
        <f>IF(ISNUMBER(P65),SUMIF(A:A,A65,P:P),"")</f>
        <v>1</v>
      </c>
      <c r="R65" s="3">
        <f>IFERROR(P65*(1/Q65),"")</f>
        <v>0.17642717039585426</v>
      </c>
      <c r="S65" s="8">
        <f>IFERROR(1/R65,"")</f>
        <v>5.6680612048375192</v>
      </c>
    </row>
    <row r="66" spans="1:19" x14ac:dyDescent="0.25">
      <c r="A66" s="1">
        <v>8</v>
      </c>
      <c r="B66" s="5">
        <v>0.6069444444444444</v>
      </c>
      <c r="C66" s="1" t="s">
        <v>36</v>
      </c>
      <c r="D66" s="1">
        <v>2</v>
      </c>
      <c r="E66" s="1">
        <v>1</v>
      </c>
      <c r="F66" s="1" t="s">
        <v>85</v>
      </c>
      <c r="G66" s="2">
        <v>47.093533333333298</v>
      </c>
      <c r="H66" s="6">
        <f>1+COUNTIFS(A:A,A66,O:O,"&lt;"&amp;O66)</f>
        <v>4</v>
      </c>
      <c r="I66" s="2">
        <f>AVERAGEIF(A:A,A66,G:G)</f>
        <v>57.854591666666622</v>
      </c>
      <c r="J66" s="2">
        <f>G66-I66</f>
        <v>-10.761058333333324</v>
      </c>
      <c r="K66" s="2">
        <f>90+J66</f>
        <v>79.238941666666676</v>
      </c>
      <c r="L66" s="2">
        <f>EXP(0.06*K66)</f>
        <v>116.08660414436358</v>
      </c>
      <c r="M66" s="2">
        <f>SUMIF(A:A,A66,L:L)</f>
        <v>1071.8137866759544</v>
      </c>
      <c r="N66" s="3">
        <f>L66/M66</f>
        <v>0.10830855656782151</v>
      </c>
      <c r="O66" s="7">
        <f>1/N66</f>
        <v>9.2328808700706126</v>
      </c>
      <c r="P66" s="3">
        <f>IF(O66&gt;21,"",N66)</f>
        <v>0.10830855656782151</v>
      </c>
      <c r="Q66" s="3">
        <f>IF(ISNUMBER(P66),SUMIF(A:A,A66,P:P),"")</f>
        <v>1</v>
      </c>
      <c r="R66" s="3">
        <f>IFERROR(P66*(1/Q66),"")</f>
        <v>0.10830855656782151</v>
      </c>
      <c r="S66" s="8">
        <f>IFERROR(1/R66,"")</f>
        <v>9.2328808700706126</v>
      </c>
    </row>
    <row r="67" spans="1:19" x14ac:dyDescent="0.25">
      <c r="A67" s="1">
        <v>9</v>
      </c>
      <c r="B67" s="5">
        <v>0.61111111111111105</v>
      </c>
      <c r="C67" s="1" t="s">
        <v>53</v>
      </c>
      <c r="D67" s="1">
        <v>2</v>
      </c>
      <c r="E67" s="1">
        <v>3</v>
      </c>
      <c r="F67" s="1" t="s">
        <v>90</v>
      </c>
      <c r="G67" s="2">
        <v>76.061633333333404</v>
      </c>
      <c r="H67" s="6">
        <f>1+COUNTIFS(A:A,A67,O:O,"&lt;"&amp;O67)</f>
        <v>1</v>
      </c>
      <c r="I67" s="2">
        <f>AVERAGEIF(A:A,A67,G:G)</f>
        <v>45.543451851851877</v>
      </c>
      <c r="J67" s="2">
        <f>G67-I67</f>
        <v>30.518181481481527</v>
      </c>
      <c r="K67" s="2">
        <f>90+J67</f>
        <v>120.51818148148152</v>
      </c>
      <c r="L67" s="2">
        <f>EXP(0.06*K67)</f>
        <v>1381.7289950386796</v>
      </c>
      <c r="M67" s="2">
        <f>SUMIF(A:A,A67,L:L)</f>
        <v>2947.3189659334344</v>
      </c>
      <c r="N67" s="3">
        <f>L67/M67</f>
        <v>0.46880877536818533</v>
      </c>
      <c r="O67" s="7">
        <f>1/N67</f>
        <v>2.1330658736382153</v>
      </c>
      <c r="P67" s="3">
        <f>IF(O67&gt;21,"",N67)</f>
        <v>0.46880877536818533</v>
      </c>
      <c r="Q67" s="3">
        <f>IF(ISNUMBER(P67),SUMIF(A:A,A67,P:P),"")</f>
        <v>0.92601956713952516</v>
      </c>
      <c r="R67" s="3">
        <f>IFERROR(P67*(1/Q67),"")</f>
        <v>0.50626227782241773</v>
      </c>
      <c r="S67" s="8">
        <f>IFERROR(1/R67,"")</f>
        <v>1.9752607369865531</v>
      </c>
    </row>
    <row r="68" spans="1:19" x14ac:dyDescent="0.25">
      <c r="A68" s="1">
        <v>9</v>
      </c>
      <c r="B68" s="5">
        <v>0.61111111111111105</v>
      </c>
      <c r="C68" s="1" t="s">
        <v>53</v>
      </c>
      <c r="D68" s="1">
        <v>2</v>
      </c>
      <c r="E68" s="1">
        <v>7</v>
      </c>
      <c r="F68" s="1" t="s">
        <v>93</v>
      </c>
      <c r="G68" s="2">
        <v>55.142000000000003</v>
      </c>
      <c r="H68" s="6">
        <f>1+COUNTIFS(A:A,A68,O:O,"&lt;"&amp;O68)</f>
        <v>2</v>
      </c>
      <c r="I68" s="2">
        <f>AVERAGEIF(A:A,A68,G:G)</f>
        <v>45.543451851851877</v>
      </c>
      <c r="J68" s="2">
        <f>G68-I68</f>
        <v>9.5985481481481258</v>
      </c>
      <c r="K68" s="2">
        <f>90+J68</f>
        <v>99.598548148148126</v>
      </c>
      <c r="L68" s="2">
        <f>EXP(0.06*K68)</f>
        <v>393.82745775010773</v>
      </c>
      <c r="M68" s="2">
        <f>SUMIF(A:A,A68,L:L)</f>
        <v>2947.3189659334344</v>
      </c>
      <c r="N68" s="3">
        <f>L68/M68</f>
        <v>0.13362227241169336</v>
      </c>
      <c r="O68" s="7">
        <f>1/N68</f>
        <v>7.4837823212508807</v>
      </c>
      <c r="P68" s="3">
        <f>IF(O68&gt;21,"",N68)</f>
        <v>0.13362227241169336</v>
      </c>
      <c r="Q68" s="3">
        <f>IF(ISNUMBER(P68),SUMIF(A:A,A68,P:P),"")</f>
        <v>0.92601956713952516</v>
      </c>
      <c r="R68" s="3">
        <f>IFERROR(P68*(1/Q68),"")</f>
        <v>0.14429746104010807</v>
      </c>
      <c r="S68" s="8">
        <f>IFERROR(1/R68,"")</f>
        <v>6.9301288656911701</v>
      </c>
    </row>
    <row r="69" spans="1:19" x14ac:dyDescent="0.25">
      <c r="A69" s="1">
        <v>9</v>
      </c>
      <c r="B69" s="5">
        <v>0.61111111111111105</v>
      </c>
      <c r="C69" s="1" t="s">
        <v>53</v>
      </c>
      <c r="D69" s="1">
        <v>2</v>
      </c>
      <c r="E69" s="1">
        <v>1</v>
      </c>
      <c r="F69" s="1" t="s">
        <v>89</v>
      </c>
      <c r="G69" s="2">
        <v>51.370066666666702</v>
      </c>
      <c r="H69" s="6">
        <f>1+COUNTIFS(A:A,A69,O:O,"&lt;"&amp;O69)</f>
        <v>3</v>
      </c>
      <c r="I69" s="2">
        <f>AVERAGEIF(A:A,A69,G:G)</f>
        <v>45.543451851851877</v>
      </c>
      <c r="J69" s="2">
        <f>G69-I69</f>
        <v>5.8266148148148247</v>
      </c>
      <c r="K69" s="2">
        <f>90+J69</f>
        <v>95.826614814814832</v>
      </c>
      <c r="L69" s="2">
        <f>EXP(0.06*K69)</f>
        <v>314.06403206386238</v>
      </c>
      <c r="M69" s="2">
        <f>SUMIF(A:A,A69,L:L)</f>
        <v>2947.3189659334344</v>
      </c>
      <c r="N69" s="3">
        <f>L69/M69</f>
        <v>0.1065592274517856</v>
      </c>
      <c r="O69" s="7">
        <f>1/N69</f>
        <v>9.3844524206265074</v>
      </c>
      <c r="P69" s="3">
        <f>IF(O69&gt;21,"",N69)</f>
        <v>0.1065592274517856</v>
      </c>
      <c r="Q69" s="3">
        <f>IF(ISNUMBER(P69),SUMIF(A:A,A69,P:P),"")</f>
        <v>0.92601956713952516</v>
      </c>
      <c r="R69" s="3">
        <f>IFERROR(P69*(1/Q69),"")</f>
        <v>0.11507232809447764</v>
      </c>
      <c r="S69" s="8">
        <f>IFERROR(1/R69,"")</f>
        <v>8.6901865683900272</v>
      </c>
    </row>
    <row r="70" spans="1:19" x14ac:dyDescent="0.25">
      <c r="A70" s="1">
        <v>9</v>
      </c>
      <c r="B70" s="5">
        <v>0.61111111111111105</v>
      </c>
      <c r="C70" s="1" t="s">
        <v>53</v>
      </c>
      <c r="D70" s="1">
        <v>2</v>
      </c>
      <c r="E70" s="1">
        <v>10</v>
      </c>
      <c r="F70" s="1" t="s">
        <v>96</v>
      </c>
      <c r="G70" s="2">
        <v>41.310666666666698</v>
      </c>
      <c r="H70" s="6">
        <f>1+COUNTIFS(A:A,A70,O:O,"&lt;"&amp;O70)</f>
        <v>4</v>
      </c>
      <c r="I70" s="2">
        <f>AVERAGEIF(A:A,A70,G:G)</f>
        <v>45.543451851851877</v>
      </c>
      <c r="J70" s="2">
        <f>G70-I70</f>
        <v>-4.232785185185179</v>
      </c>
      <c r="K70" s="2">
        <f>90+J70</f>
        <v>85.767214814814821</v>
      </c>
      <c r="L70" s="2">
        <f>EXP(0.06*K70)</f>
        <v>171.7487905040781</v>
      </c>
      <c r="M70" s="2">
        <f>SUMIF(A:A,A70,L:L)</f>
        <v>2947.3189659334344</v>
      </c>
      <c r="N70" s="3">
        <f>L70/M70</f>
        <v>5.8272888848894637E-2</v>
      </c>
      <c r="O70" s="7">
        <f>1/N70</f>
        <v>17.160638845159447</v>
      </c>
      <c r="P70" s="3">
        <f>IF(O70&gt;21,"",N70)</f>
        <v>5.8272888848894637E-2</v>
      </c>
      <c r="Q70" s="3">
        <f>IF(ISNUMBER(P70),SUMIF(A:A,A70,P:P),"")</f>
        <v>0.92601956713952516</v>
      </c>
      <c r="R70" s="3">
        <f>IFERROR(P70*(1/Q70),"")</f>
        <v>6.2928355854185256E-2</v>
      </c>
      <c r="S70" s="8">
        <f>IFERROR(1/R70,"")</f>
        <v>15.891087355232271</v>
      </c>
    </row>
    <row r="71" spans="1:19" x14ac:dyDescent="0.25">
      <c r="A71" s="1">
        <v>9</v>
      </c>
      <c r="B71" s="5">
        <v>0.61111111111111105</v>
      </c>
      <c r="C71" s="1" t="s">
        <v>53</v>
      </c>
      <c r="D71" s="1">
        <v>2</v>
      </c>
      <c r="E71" s="1">
        <v>5</v>
      </c>
      <c r="F71" s="1" t="s">
        <v>91</v>
      </c>
      <c r="G71" s="2">
        <v>40.691733333333303</v>
      </c>
      <c r="H71" s="6">
        <f>1+COUNTIFS(A:A,A71,O:O,"&lt;"&amp;O71)</f>
        <v>5</v>
      </c>
      <c r="I71" s="2">
        <f>AVERAGEIF(A:A,A71,G:G)</f>
        <v>45.543451851851877</v>
      </c>
      <c r="J71" s="2">
        <f>G71-I71</f>
        <v>-4.8517185185185738</v>
      </c>
      <c r="K71" s="2">
        <f>90+J71</f>
        <v>85.148281481481433</v>
      </c>
      <c r="L71" s="2">
        <f>EXP(0.06*K71)</f>
        <v>165.48770282575975</v>
      </c>
      <c r="M71" s="2">
        <f>SUMIF(A:A,A71,L:L)</f>
        <v>2947.3189659334344</v>
      </c>
      <c r="N71" s="3">
        <f>L71/M71</f>
        <v>5.6148555598680767E-2</v>
      </c>
      <c r="O71" s="7">
        <f>1/N71</f>
        <v>17.80989714405931</v>
      </c>
      <c r="P71" s="3">
        <f>IF(O71&gt;21,"",N71)</f>
        <v>5.6148555598680767E-2</v>
      </c>
      <c r="Q71" s="3">
        <f>IF(ISNUMBER(P71),SUMIF(A:A,A71,P:P),"")</f>
        <v>0.92601956713952516</v>
      </c>
      <c r="R71" s="3">
        <f>IFERROR(P71*(1/Q71),"")</f>
        <v>6.0634307946778793E-2</v>
      </c>
      <c r="S71" s="8">
        <f>IFERROR(1/R71,"")</f>
        <v>16.492313244141268</v>
      </c>
    </row>
    <row r="72" spans="1:19" x14ac:dyDescent="0.25">
      <c r="A72" s="1">
        <v>9</v>
      </c>
      <c r="B72" s="5">
        <v>0.61111111111111105</v>
      </c>
      <c r="C72" s="1" t="s">
        <v>53</v>
      </c>
      <c r="D72" s="1">
        <v>2</v>
      </c>
      <c r="E72" s="1">
        <v>11</v>
      </c>
      <c r="F72" s="1" t="s">
        <v>97</v>
      </c>
      <c r="G72" s="2">
        <v>40.073999999999998</v>
      </c>
      <c r="H72" s="6">
        <f>1+COUNTIFS(A:A,A72,O:O,"&lt;"&amp;O72)</f>
        <v>6</v>
      </c>
      <c r="I72" s="2">
        <f>AVERAGEIF(A:A,A72,G:G)</f>
        <v>45.543451851851877</v>
      </c>
      <c r="J72" s="2">
        <f>G72-I72</f>
        <v>-5.4694518518518791</v>
      </c>
      <c r="K72" s="2">
        <f>90+J72</f>
        <v>84.530548148148114</v>
      </c>
      <c r="L72" s="2">
        <f>EXP(0.06*K72)</f>
        <v>159.46634373432789</v>
      </c>
      <c r="M72" s="2">
        <f>SUMIF(A:A,A72,L:L)</f>
        <v>2947.3189659334344</v>
      </c>
      <c r="N72" s="3">
        <f>L72/M72</f>
        <v>5.410556019810496E-2</v>
      </c>
      <c r="O72" s="7">
        <f>1/N72</f>
        <v>18.482388803268041</v>
      </c>
      <c r="P72" s="3">
        <f>IF(O72&gt;21,"",N72)</f>
        <v>5.410556019810496E-2</v>
      </c>
      <c r="Q72" s="3">
        <f>IF(ISNUMBER(P72),SUMIF(A:A,A72,P:P),"")</f>
        <v>0.92601956713952516</v>
      </c>
      <c r="R72" s="3">
        <f>IFERROR(P72*(1/Q72),"")</f>
        <v>5.8428096033906779E-2</v>
      </c>
      <c r="S72" s="8">
        <f>IFERROR(1/R72,"")</f>
        <v>17.115053679306676</v>
      </c>
    </row>
    <row r="73" spans="1:19" x14ac:dyDescent="0.25">
      <c r="A73" s="1">
        <v>9</v>
      </c>
      <c r="B73" s="5">
        <v>0.61111111111111105</v>
      </c>
      <c r="C73" s="1" t="s">
        <v>53</v>
      </c>
      <c r="D73" s="1">
        <v>2</v>
      </c>
      <c r="E73" s="1">
        <v>8</v>
      </c>
      <c r="F73" s="1" t="s">
        <v>94</v>
      </c>
      <c r="G73" s="2">
        <v>38.251899999999999</v>
      </c>
      <c r="H73" s="6">
        <f>1+COUNTIFS(A:A,A73,O:O,"&lt;"&amp;O73)</f>
        <v>7</v>
      </c>
      <c r="I73" s="2">
        <f>AVERAGEIF(A:A,A73,G:G)</f>
        <v>45.543451851851877</v>
      </c>
      <c r="J73" s="2">
        <f>G73-I73</f>
        <v>-7.291551851851878</v>
      </c>
      <c r="K73" s="2">
        <f>90+J73</f>
        <v>82.708448148148122</v>
      </c>
      <c r="L73" s="2">
        <f>EXP(0.06*K73)</f>
        <v>142.95171113897621</v>
      </c>
      <c r="M73" s="2">
        <f>SUMIF(A:A,A73,L:L)</f>
        <v>2947.3189659334344</v>
      </c>
      <c r="N73" s="3">
        <f>L73/M73</f>
        <v>4.8502287262180498E-2</v>
      </c>
      <c r="O73" s="7">
        <f>1/N73</f>
        <v>20.617584374824872</v>
      </c>
      <c r="P73" s="3">
        <f>IF(O73&gt;21,"",N73)</f>
        <v>4.8502287262180498E-2</v>
      </c>
      <c r="Q73" s="3">
        <f>IF(ISNUMBER(P73),SUMIF(A:A,A73,P:P),"")</f>
        <v>0.92601956713952516</v>
      </c>
      <c r="R73" s="3">
        <f>IFERROR(P73*(1/Q73),"")</f>
        <v>5.2377173208125703E-2</v>
      </c>
      <c r="S73" s="8">
        <f>IFERROR(1/R73,"")</f>
        <v>19.092286558237966</v>
      </c>
    </row>
    <row r="74" spans="1:19" x14ac:dyDescent="0.25">
      <c r="A74" s="1">
        <v>9</v>
      </c>
      <c r="B74" s="5">
        <v>0.61111111111111105</v>
      </c>
      <c r="C74" s="1" t="s">
        <v>53</v>
      </c>
      <c r="D74" s="1">
        <v>2</v>
      </c>
      <c r="E74" s="1">
        <v>9</v>
      </c>
      <c r="F74" s="1" t="s">
        <v>95</v>
      </c>
      <c r="G74" s="2">
        <v>36.338100000000104</v>
      </c>
      <c r="H74" s="6">
        <f>1+COUNTIFS(A:A,A74,O:O,"&lt;"&amp;O74)</f>
        <v>8</v>
      </c>
      <c r="I74" s="2">
        <f>AVERAGEIF(A:A,A74,G:G)</f>
        <v>45.543451851851877</v>
      </c>
      <c r="J74" s="2">
        <f>G74-I74</f>
        <v>-9.2053518518517734</v>
      </c>
      <c r="K74" s="2">
        <f>90+J74</f>
        <v>80.794648148148227</v>
      </c>
      <c r="L74" s="2">
        <f>EXP(0.06*K74)</f>
        <v>127.44423404604213</v>
      </c>
      <c r="M74" s="2">
        <f>SUMIF(A:A,A74,L:L)</f>
        <v>2947.3189659334344</v>
      </c>
      <c r="N74" s="3">
        <f>L74/M74</f>
        <v>4.3240733534139132E-2</v>
      </c>
      <c r="O74" s="7">
        <f>1/N74</f>
        <v>23.126342184053996</v>
      </c>
      <c r="P74" s="3" t="str">
        <f>IF(O74&gt;21,"",N74)</f>
        <v/>
      </c>
      <c r="Q74" s="3" t="str">
        <f>IF(ISNUMBER(P74),SUMIF(A:A,A74,P:P),"")</f>
        <v/>
      </c>
      <c r="R74" s="3" t="str">
        <f>IFERROR(P74*(1/Q74),"")</f>
        <v/>
      </c>
      <c r="S74" s="8" t="str">
        <f>IFERROR(1/R74,"")</f>
        <v/>
      </c>
    </row>
    <row r="75" spans="1:19" x14ac:dyDescent="0.25">
      <c r="A75" s="1">
        <v>9</v>
      </c>
      <c r="B75" s="5">
        <v>0.61111111111111105</v>
      </c>
      <c r="C75" s="1" t="s">
        <v>53</v>
      </c>
      <c r="D75" s="1">
        <v>2</v>
      </c>
      <c r="E75" s="1">
        <v>6</v>
      </c>
      <c r="F75" s="1" t="s">
        <v>92</v>
      </c>
      <c r="G75" s="2">
        <v>30.650966666666701</v>
      </c>
      <c r="H75" s="6">
        <f>1+COUNTIFS(A:A,A75,O:O,"&lt;"&amp;O75)</f>
        <v>9</v>
      </c>
      <c r="I75" s="2">
        <f>AVERAGEIF(A:A,A75,G:G)</f>
        <v>45.543451851851877</v>
      </c>
      <c r="J75" s="2">
        <f>G75-I75</f>
        <v>-14.892485185185176</v>
      </c>
      <c r="K75" s="2">
        <f>90+J75</f>
        <v>75.10751481481482</v>
      </c>
      <c r="L75" s="2">
        <f>EXP(0.06*K75)</f>
        <v>90.599698831600506</v>
      </c>
      <c r="M75" s="2">
        <f>SUMIF(A:A,A75,L:L)</f>
        <v>2947.3189659334344</v>
      </c>
      <c r="N75" s="3">
        <f>L75/M75</f>
        <v>3.0739699326335728E-2</v>
      </c>
      <c r="O75" s="7">
        <f>1/N75</f>
        <v>32.531222553086799</v>
      </c>
      <c r="P75" s="3" t="str">
        <f>IF(O75&gt;21,"",N75)</f>
        <v/>
      </c>
      <c r="Q75" s="3" t="str">
        <f>IF(ISNUMBER(P75),SUMIF(A:A,A75,P:P),"")</f>
        <v/>
      </c>
      <c r="R75" s="3" t="str">
        <f>IFERROR(P75*(1/Q75),"")</f>
        <v/>
      </c>
      <c r="S75" s="8" t="str">
        <f>IFERROR(1/R75,"")</f>
        <v/>
      </c>
    </row>
    <row r="76" spans="1:19" x14ac:dyDescent="0.25">
      <c r="A76" s="1">
        <v>10</v>
      </c>
      <c r="B76" s="5">
        <v>0.61805555555555558</v>
      </c>
      <c r="C76" s="1" t="s">
        <v>30</v>
      </c>
      <c r="D76" s="1">
        <v>4</v>
      </c>
      <c r="E76" s="1">
        <v>3</v>
      </c>
      <c r="F76" s="1" t="s">
        <v>98</v>
      </c>
      <c r="G76" s="2">
        <v>76.132166666666706</v>
      </c>
      <c r="H76" s="6">
        <f>1+COUNTIFS(A:A,A76,O:O,"&lt;"&amp;O76)</f>
        <v>1</v>
      </c>
      <c r="I76" s="2">
        <f>AVERAGEIF(A:A,A76,G:G)</f>
        <v>47.367707407407394</v>
      </c>
      <c r="J76" s="2">
        <f>G76-I76</f>
        <v>28.764459259259311</v>
      </c>
      <c r="K76" s="2">
        <f>90+J76</f>
        <v>118.76445925925931</v>
      </c>
      <c r="L76" s="2">
        <f>EXP(0.06*K76)</f>
        <v>1243.7267011524059</v>
      </c>
      <c r="M76" s="2">
        <f>SUMIF(A:A,A76,L:L)</f>
        <v>2800.9889188817424</v>
      </c>
      <c r="N76" s="3">
        <f>L76/M76</f>
        <v>0.44403128222618859</v>
      </c>
      <c r="O76" s="7">
        <f>1/N76</f>
        <v>2.2520935799532298</v>
      </c>
      <c r="P76" s="3">
        <f>IF(O76&gt;21,"",N76)</f>
        <v>0.44403128222618859</v>
      </c>
      <c r="Q76" s="3">
        <f>IF(ISNUMBER(P76),SUMIF(A:A,A76,P:P),"")</f>
        <v>0.87309947356430451</v>
      </c>
      <c r="R76" s="3">
        <f>IFERROR(P76*(1/Q76),"")</f>
        <v>0.5085689496678929</v>
      </c>
      <c r="S76" s="8">
        <f>IFERROR(1/R76,"")</f>
        <v>1.966301719074715</v>
      </c>
    </row>
    <row r="77" spans="1:19" x14ac:dyDescent="0.25">
      <c r="A77" s="10">
        <v>10</v>
      </c>
      <c r="B77" s="11">
        <v>0.61805555555555558</v>
      </c>
      <c r="C77" s="10" t="s">
        <v>30</v>
      </c>
      <c r="D77" s="10">
        <v>4</v>
      </c>
      <c r="E77" s="10">
        <v>7</v>
      </c>
      <c r="F77" s="10" t="s">
        <v>102</v>
      </c>
      <c r="G77" s="2">
        <v>54.528566666666698</v>
      </c>
      <c r="H77" s="6">
        <f>1+COUNTIFS(A:A,A77,O:O,"&lt;"&amp;O77)</f>
        <v>2</v>
      </c>
      <c r="I77" s="2">
        <f>AVERAGEIF(A:A,A77,G:G)</f>
        <v>47.367707407407394</v>
      </c>
      <c r="J77" s="2">
        <f>G77-I77</f>
        <v>7.1608592592593041</v>
      </c>
      <c r="K77" s="2">
        <f>90+J77</f>
        <v>97.160859259259297</v>
      </c>
      <c r="L77" s="2">
        <f>EXP(0.06*K77)</f>
        <v>340.24010364058313</v>
      </c>
      <c r="M77" s="2">
        <f>SUMIF(A:A,A77,L:L)</f>
        <v>2800.9889188817424</v>
      </c>
      <c r="N77" s="3">
        <f>L77/M77</f>
        <v>0.12147142080676973</v>
      </c>
      <c r="O77" s="7">
        <f>1/N77</f>
        <v>8.2323890949686582</v>
      </c>
      <c r="P77" s="3">
        <f>IF(O77&gt;21,"",N77)</f>
        <v>0.12147142080676973</v>
      </c>
      <c r="Q77" s="3">
        <f>IF(ISNUMBER(P77),SUMIF(A:A,A77,P:P),"")</f>
        <v>0.87309947356430451</v>
      </c>
      <c r="R77" s="3">
        <f>IFERROR(P77*(1/Q77),"")</f>
        <v>0.13912666824878489</v>
      </c>
      <c r="S77" s="8">
        <f>IFERROR(1/R77,"")</f>
        <v>7.1876945849936567</v>
      </c>
    </row>
    <row r="78" spans="1:19" x14ac:dyDescent="0.25">
      <c r="A78" s="1">
        <v>10</v>
      </c>
      <c r="B78" s="5">
        <v>0.61805555555555558</v>
      </c>
      <c r="C78" s="1" t="s">
        <v>30</v>
      </c>
      <c r="D78" s="1">
        <v>4</v>
      </c>
      <c r="E78" s="1">
        <v>4</v>
      </c>
      <c r="F78" s="1" t="s">
        <v>99</v>
      </c>
      <c r="G78" s="2">
        <v>53.251666666666694</v>
      </c>
      <c r="H78" s="6">
        <f>1+COUNTIFS(A:A,A78,O:O,"&lt;"&amp;O78)</f>
        <v>3</v>
      </c>
      <c r="I78" s="2">
        <f>AVERAGEIF(A:A,A78,G:G)</f>
        <v>47.367707407407394</v>
      </c>
      <c r="J78" s="2">
        <f>G78-I78</f>
        <v>5.8839592592592993</v>
      </c>
      <c r="K78" s="2">
        <f>90+J78</f>
        <v>95.883959259259299</v>
      </c>
      <c r="L78" s="2">
        <f>EXP(0.06*K78)</f>
        <v>315.14648281844433</v>
      </c>
      <c r="M78" s="2">
        <f>SUMIF(A:A,A78,L:L)</f>
        <v>2800.9889188817424</v>
      </c>
      <c r="N78" s="3">
        <f>L78/M78</f>
        <v>0.11251257750218532</v>
      </c>
      <c r="O78" s="7">
        <f>1/N78</f>
        <v>8.8878952220304175</v>
      </c>
      <c r="P78" s="3">
        <f>IF(O78&gt;21,"",N78)</f>
        <v>0.11251257750218532</v>
      </c>
      <c r="Q78" s="3">
        <f>IF(ISNUMBER(P78),SUMIF(A:A,A78,P:P),"")</f>
        <v>0.87309947356430451</v>
      </c>
      <c r="R78" s="3">
        <f>IFERROR(P78*(1/Q78),"")</f>
        <v>0.12886570306000611</v>
      </c>
      <c r="S78" s="8">
        <f>IFERROR(1/R78,"")</f>
        <v>7.7600166394494554</v>
      </c>
    </row>
    <row r="79" spans="1:19" x14ac:dyDescent="0.25">
      <c r="A79" s="10">
        <v>10</v>
      </c>
      <c r="B79" s="11">
        <v>0.61805555555555558</v>
      </c>
      <c r="C79" s="10" t="s">
        <v>30</v>
      </c>
      <c r="D79" s="10">
        <v>4</v>
      </c>
      <c r="E79" s="10">
        <v>9</v>
      </c>
      <c r="F79" s="10" t="s">
        <v>104</v>
      </c>
      <c r="G79" s="2">
        <v>47.476500000000001</v>
      </c>
      <c r="H79" s="6">
        <f>1+COUNTIFS(A:A,A79,O:O,"&lt;"&amp;O79)</f>
        <v>4</v>
      </c>
      <c r="I79" s="2">
        <f>AVERAGEIF(A:A,A79,G:G)</f>
        <v>47.367707407407394</v>
      </c>
      <c r="J79" s="2">
        <f>G79-I79</f>
        <v>0.10879259259260721</v>
      </c>
      <c r="K79" s="2">
        <f>90+J79</f>
        <v>90.108792592592607</v>
      </c>
      <c r="L79" s="2">
        <f>EXP(0.06*K79)</f>
        <v>222.85638611742291</v>
      </c>
      <c r="M79" s="2">
        <f>SUMIF(A:A,A79,L:L)</f>
        <v>2800.9889188817424</v>
      </c>
      <c r="N79" s="3">
        <f>L79/M79</f>
        <v>7.9563465822776389E-2</v>
      </c>
      <c r="O79" s="7">
        <f>1/N79</f>
        <v>12.56858269884132</v>
      </c>
      <c r="P79" s="3">
        <f>IF(O79&gt;21,"",N79)</f>
        <v>7.9563465822776389E-2</v>
      </c>
      <c r="Q79" s="3">
        <f>IF(ISNUMBER(P79),SUMIF(A:A,A79,P:P),"")</f>
        <v>0.87309947356430451</v>
      </c>
      <c r="R79" s="3">
        <f>IFERROR(P79*(1/Q79),"")</f>
        <v>9.1127607141910011E-2</v>
      </c>
      <c r="S79" s="8">
        <f>IFERROR(1/R79,"")</f>
        <v>10.973622937807782</v>
      </c>
    </row>
    <row r="80" spans="1:19" x14ac:dyDescent="0.25">
      <c r="A80" s="10">
        <v>10</v>
      </c>
      <c r="B80" s="11">
        <v>0.61805555555555558</v>
      </c>
      <c r="C80" s="10" t="s">
        <v>30</v>
      </c>
      <c r="D80" s="10">
        <v>4</v>
      </c>
      <c r="E80" s="10">
        <v>10</v>
      </c>
      <c r="F80" s="10" t="s">
        <v>105</v>
      </c>
      <c r="G80" s="2">
        <v>42.452866666666701</v>
      </c>
      <c r="H80" s="6">
        <f>1+COUNTIFS(A:A,A80,O:O,"&lt;"&amp;O80)</f>
        <v>5</v>
      </c>
      <c r="I80" s="2">
        <f>AVERAGEIF(A:A,A80,G:G)</f>
        <v>47.367707407407394</v>
      </c>
      <c r="J80" s="2">
        <f>G80-I80</f>
        <v>-4.9148407407406935</v>
      </c>
      <c r="K80" s="2">
        <f>90+J80</f>
        <v>85.085159259259314</v>
      </c>
      <c r="L80" s="2">
        <f>EXP(0.06*K80)</f>
        <v>164.86213110466886</v>
      </c>
      <c r="M80" s="2">
        <f>SUMIF(A:A,A80,L:L)</f>
        <v>2800.9889188817424</v>
      </c>
      <c r="N80" s="3">
        <f>L80/M80</f>
        <v>5.8858544563784948E-2</v>
      </c>
      <c r="O80" s="7">
        <f>1/N80</f>
        <v>16.989886641119728</v>
      </c>
      <c r="P80" s="3">
        <f>IF(O80&gt;21,"",N80)</f>
        <v>5.8858544563784948E-2</v>
      </c>
      <c r="Q80" s="3">
        <f>IF(ISNUMBER(P80),SUMIF(A:A,A80,P:P),"")</f>
        <v>0.87309947356430451</v>
      </c>
      <c r="R80" s="3">
        <f>IFERROR(P80*(1/Q80),"")</f>
        <v>6.7413331866417583E-2</v>
      </c>
      <c r="S80" s="8">
        <f>IFERROR(1/R80,"")</f>
        <v>14.833861082278844</v>
      </c>
    </row>
    <row r="81" spans="1:19" x14ac:dyDescent="0.25">
      <c r="A81" s="10">
        <v>10</v>
      </c>
      <c r="B81" s="11">
        <v>0.61805555555555558</v>
      </c>
      <c r="C81" s="10" t="s">
        <v>30</v>
      </c>
      <c r="D81" s="10">
        <v>4</v>
      </c>
      <c r="E81" s="10">
        <v>6</v>
      </c>
      <c r="F81" s="10" t="s">
        <v>101</v>
      </c>
      <c r="G81" s="2">
        <v>41.819033333333302</v>
      </c>
      <c r="H81" s="6">
        <f>1+COUNTIFS(A:A,A81,O:O,"&lt;"&amp;O81)</f>
        <v>6</v>
      </c>
      <c r="I81" s="2">
        <f>AVERAGEIF(A:A,A81,G:G)</f>
        <v>47.367707407407394</v>
      </c>
      <c r="J81" s="2">
        <f>G81-I81</f>
        <v>-5.5486740740740927</v>
      </c>
      <c r="K81" s="2">
        <f>90+J81</f>
        <v>84.451325925925914</v>
      </c>
      <c r="L81" s="2">
        <f>EXP(0.06*K81)</f>
        <v>158.71014570157439</v>
      </c>
      <c r="M81" s="2">
        <f>SUMIF(A:A,A81,L:L)</f>
        <v>2800.9889188817424</v>
      </c>
      <c r="N81" s="3">
        <f>L81/M81</f>
        <v>5.6662182642599423E-2</v>
      </c>
      <c r="O81" s="7">
        <f>1/N81</f>
        <v>17.648455342914836</v>
      </c>
      <c r="P81" s="3">
        <f>IF(O81&gt;21,"",N81)</f>
        <v>5.6662182642599423E-2</v>
      </c>
      <c r="Q81" s="3">
        <f>IF(ISNUMBER(P81),SUMIF(A:A,A81,P:P),"")</f>
        <v>0.87309947356430451</v>
      </c>
      <c r="R81" s="3">
        <f>IFERROR(P81*(1/Q81),"")</f>
        <v>6.4897740014988353E-2</v>
      </c>
      <c r="S81" s="8">
        <f>IFERROR(1/R81,"")</f>
        <v>15.408857069122078</v>
      </c>
    </row>
    <row r="82" spans="1:19" x14ac:dyDescent="0.25">
      <c r="A82" s="10">
        <v>10</v>
      </c>
      <c r="B82" s="11">
        <v>0.61805555555555558</v>
      </c>
      <c r="C82" s="10" t="s">
        <v>30</v>
      </c>
      <c r="D82" s="10">
        <v>4</v>
      </c>
      <c r="E82" s="10">
        <v>11</v>
      </c>
      <c r="F82" s="10" t="s">
        <v>106</v>
      </c>
      <c r="G82" s="2">
        <v>38.8665666666666</v>
      </c>
      <c r="H82" s="6">
        <f>1+COUNTIFS(A:A,A82,O:O,"&lt;"&amp;O82)</f>
        <v>7</v>
      </c>
      <c r="I82" s="2">
        <f>AVERAGEIF(A:A,A82,G:G)</f>
        <v>47.367707407407394</v>
      </c>
      <c r="J82" s="2">
        <f>G82-I82</f>
        <v>-8.5011407407407944</v>
      </c>
      <c r="K82" s="2">
        <f>90+J82</f>
        <v>81.498859259259206</v>
      </c>
      <c r="L82" s="2">
        <f>EXP(0.06*K82)</f>
        <v>132.94447442918238</v>
      </c>
      <c r="M82" s="2">
        <f>SUMIF(A:A,A82,L:L)</f>
        <v>2800.9889188817424</v>
      </c>
      <c r="N82" s="3">
        <f>L82/M82</f>
        <v>4.7463406060977452E-2</v>
      </c>
      <c r="O82" s="7">
        <f>1/N82</f>
        <v>21.068863003958764</v>
      </c>
      <c r="P82" s="3" t="str">
        <f>IF(O82&gt;21,"",N82)</f>
        <v/>
      </c>
      <c r="Q82" s="3" t="str">
        <f>IF(ISNUMBER(P82),SUMIF(A:A,A82,P:P),"")</f>
        <v/>
      </c>
      <c r="R82" s="3" t="str">
        <f>IFERROR(P82*(1/Q82),"")</f>
        <v/>
      </c>
      <c r="S82" s="8" t="str">
        <f>IFERROR(1/R82,"")</f>
        <v/>
      </c>
    </row>
    <row r="83" spans="1:19" x14ac:dyDescent="0.25">
      <c r="A83" s="10">
        <v>10</v>
      </c>
      <c r="B83" s="11">
        <v>0.61805555555555558</v>
      </c>
      <c r="C83" s="10" t="s">
        <v>30</v>
      </c>
      <c r="D83" s="10">
        <v>4</v>
      </c>
      <c r="E83" s="10">
        <v>8</v>
      </c>
      <c r="F83" s="10" t="s">
        <v>103</v>
      </c>
      <c r="G83" s="2">
        <v>36.358633333333302</v>
      </c>
      <c r="H83" s="6">
        <f>1+COUNTIFS(A:A,A83,O:O,"&lt;"&amp;O83)</f>
        <v>8</v>
      </c>
      <c r="I83" s="2">
        <f>AVERAGEIF(A:A,A83,G:G)</f>
        <v>47.367707407407394</v>
      </c>
      <c r="J83" s="2">
        <f>G83-I83</f>
        <v>-11.009074074074093</v>
      </c>
      <c r="K83" s="2">
        <f>90+J83</f>
        <v>78.990925925925907</v>
      </c>
      <c r="L83" s="2">
        <f>EXP(0.06*K83)</f>
        <v>114.37191557200065</v>
      </c>
      <c r="M83" s="2">
        <f>SUMIF(A:A,A83,L:L)</f>
        <v>2800.9889188817424</v>
      </c>
      <c r="N83" s="3">
        <f>L83/M83</f>
        <v>4.0832691197386854E-2</v>
      </c>
      <c r="O83" s="7">
        <f>1/N83</f>
        <v>24.490181045524533</v>
      </c>
      <c r="P83" s="3" t="str">
        <f>IF(O83&gt;21,"",N83)</f>
        <v/>
      </c>
      <c r="Q83" s="3" t="str">
        <f>IF(ISNUMBER(P83),SUMIF(A:A,A83,P:P),"")</f>
        <v/>
      </c>
      <c r="R83" s="3" t="str">
        <f>IFERROR(P83*(1/Q83),"")</f>
        <v/>
      </c>
      <c r="S83" s="8" t="str">
        <f>IFERROR(1/R83,"")</f>
        <v/>
      </c>
    </row>
    <row r="84" spans="1:19" x14ac:dyDescent="0.25">
      <c r="A84" s="1">
        <v>10</v>
      </c>
      <c r="B84" s="5">
        <v>0.61805555555555558</v>
      </c>
      <c r="C84" s="1" t="s">
        <v>30</v>
      </c>
      <c r="D84" s="1">
        <v>4</v>
      </c>
      <c r="E84" s="1">
        <v>5</v>
      </c>
      <c r="F84" s="1" t="s">
        <v>100</v>
      </c>
      <c r="G84" s="2">
        <v>35.423366666666602</v>
      </c>
      <c r="H84" s="6">
        <f>1+COUNTIFS(A:A,A84,O:O,"&lt;"&amp;O84)</f>
        <v>9</v>
      </c>
      <c r="I84" s="2">
        <f>AVERAGEIF(A:A,A84,G:G)</f>
        <v>47.367707407407394</v>
      </c>
      <c r="J84" s="2">
        <f>G84-I84</f>
        <v>-11.944340740740792</v>
      </c>
      <c r="K84" s="2">
        <f>90+J84</f>
        <v>78.055659259259215</v>
      </c>
      <c r="L84" s="2">
        <f>EXP(0.06*K84)</f>
        <v>108.13057834545998</v>
      </c>
      <c r="M84" s="2">
        <f>SUMIF(A:A,A84,L:L)</f>
        <v>2800.9889188817424</v>
      </c>
      <c r="N84" s="3">
        <f>L84/M84</f>
        <v>3.8604429177331298E-2</v>
      </c>
      <c r="O84" s="7">
        <f>1/N84</f>
        <v>25.903763410318852</v>
      </c>
      <c r="P84" s="3" t="str">
        <f>IF(O84&gt;21,"",N84)</f>
        <v/>
      </c>
      <c r="Q84" s="3" t="str">
        <f>IF(ISNUMBER(P84),SUMIF(A:A,A84,P:P),"")</f>
        <v/>
      </c>
      <c r="R84" s="3" t="str">
        <f>IFERROR(P84*(1/Q84),"")</f>
        <v/>
      </c>
      <c r="S84" s="8" t="str">
        <f>IFERROR(1/R84,"")</f>
        <v/>
      </c>
    </row>
    <row r="85" spans="1:19" x14ac:dyDescent="0.25">
      <c r="A85" s="1">
        <v>11</v>
      </c>
      <c r="B85" s="5">
        <v>0.625</v>
      </c>
      <c r="C85" s="1" t="s">
        <v>19</v>
      </c>
      <c r="D85" s="1">
        <v>6</v>
      </c>
      <c r="E85" s="1">
        <v>5</v>
      </c>
      <c r="F85" s="1" t="s">
        <v>111</v>
      </c>
      <c r="G85" s="2">
        <v>69.781833333333296</v>
      </c>
      <c r="H85" s="6">
        <f>1+COUNTIFS(A:A,A85,O:O,"&lt;"&amp;O85)</f>
        <v>1</v>
      </c>
      <c r="I85" s="2">
        <f>AVERAGEIF(A:A,A85,G:G)</f>
        <v>50.412092592592536</v>
      </c>
      <c r="J85" s="2">
        <f>G85-I85</f>
        <v>19.36974074074076</v>
      </c>
      <c r="K85" s="2">
        <f>90+J85</f>
        <v>109.36974074074075</v>
      </c>
      <c r="L85" s="2">
        <f>EXP(0.06*K85)</f>
        <v>707.81619219532536</v>
      </c>
      <c r="M85" s="2">
        <f>SUMIF(A:A,A85,L:L)</f>
        <v>2615.4862065445641</v>
      </c>
      <c r="N85" s="3">
        <f>L85/M85</f>
        <v>0.27062509082410841</v>
      </c>
      <c r="O85" s="7">
        <f>1/N85</f>
        <v>3.6951488753492767</v>
      </c>
      <c r="P85" s="3">
        <f>IF(O85&gt;21,"",N85)</f>
        <v>0.27062509082410841</v>
      </c>
      <c r="Q85" s="3">
        <f>IF(ISNUMBER(P85),SUMIF(A:A,A85,P:P),"")</f>
        <v>0.9584842162577778</v>
      </c>
      <c r="R85" s="3">
        <f>IFERROR(P85*(1/Q85),"")</f>
        <v>0.28234694555609208</v>
      </c>
      <c r="S85" s="8">
        <f>IFERROR(1/R85,"")</f>
        <v>3.5417418737449609</v>
      </c>
    </row>
    <row r="86" spans="1:19" x14ac:dyDescent="0.25">
      <c r="A86" s="10">
        <v>11</v>
      </c>
      <c r="B86" s="11">
        <v>0.625</v>
      </c>
      <c r="C86" s="10" t="s">
        <v>19</v>
      </c>
      <c r="D86" s="10">
        <v>6</v>
      </c>
      <c r="E86" s="10">
        <v>1</v>
      </c>
      <c r="F86" s="10" t="s">
        <v>107</v>
      </c>
      <c r="G86" s="2">
        <v>62.367733333333199</v>
      </c>
      <c r="H86" s="6">
        <f>1+COUNTIFS(A:A,A86,O:O,"&lt;"&amp;O86)</f>
        <v>2</v>
      </c>
      <c r="I86" s="2">
        <f>AVERAGEIF(A:A,A86,G:G)</f>
        <v>50.412092592592536</v>
      </c>
      <c r="J86" s="2">
        <f>G86-I86</f>
        <v>11.955640740740662</v>
      </c>
      <c r="K86" s="2">
        <f>90+J86</f>
        <v>101.95564074074066</v>
      </c>
      <c r="L86" s="2">
        <f>EXP(0.06*K86)</f>
        <v>453.65565651945093</v>
      </c>
      <c r="M86" s="2">
        <f>SUMIF(A:A,A86,L:L)</f>
        <v>2615.4862065445641</v>
      </c>
      <c r="N86" s="3">
        <f>L86/M86</f>
        <v>0.17344983712179302</v>
      </c>
      <c r="O86" s="7">
        <f>1/N86</f>
        <v>5.7653556589841015</v>
      </c>
      <c r="P86" s="3">
        <f>IF(O86&gt;21,"",N86)</f>
        <v>0.17344983712179302</v>
      </c>
      <c r="Q86" s="3">
        <f>IF(ISNUMBER(P86),SUMIF(A:A,A86,P:P),"")</f>
        <v>0.9584842162577778</v>
      </c>
      <c r="R86" s="3">
        <f>IFERROR(P86*(1/Q86),"")</f>
        <v>0.18096264307720727</v>
      </c>
      <c r="S86" s="8">
        <f>IFERROR(1/R86,"")</f>
        <v>5.5260024002487214</v>
      </c>
    </row>
    <row r="87" spans="1:19" x14ac:dyDescent="0.25">
      <c r="A87" s="1">
        <v>11</v>
      </c>
      <c r="B87" s="5">
        <v>0.625</v>
      </c>
      <c r="C87" s="1" t="s">
        <v>19</v>
      </c>
      <c r="D87" s="1">
        <v>6</v>
      </c>
      <c r="E87" s="1">
        <v>4</v>
      </c>
      <c r="F87" s="1" t="s">
        <v>110</v>
      </c>
      <c r="G87" s="2">
        <v>54.759966666666607</v>
      </c>
      <c r="H87" s="6">
        <f>1+COUNTIFS(A:A,A87,O:O,"&lt;"&amp;O87)</f>
        <v>3</v>
      </c>
      <c r="I87" s="2">
        <f>AVERAGEIF(A:A,A87,G:G)</f>
        <v>50.412092592592536</v>
      </c>
      <c r="J87" s="2">
        <f>G87-I87</f>
        <v>4.3478740740740704</v>
      </c>
      <c r="K87" s="2">
        <f>90+J87</f>
        <v>94.34787407407407</v>
      </c>
      <c r="L87" s="2">
        <f>EXP(0.06*K87)</f>
        <v>287.39927310870121</v>
      </c>
      <c r="M87" s="2">
        <f>SUMIF(A:A,A87,L:L)</f>
        <v>2615.4862065445641</v>
      </c>
      <c r="N87" s="3">
        <f>L87/M87</f>
        <v>0.10988368907836729</v>
      </c>
      <c r="O87" s="7">
        <f>1/N87</f>
        <v>9.1005317384895577</v>
      </c>
      <c r="P87" s="3">
        <f>IF(O87&gt;21,"",N87)</f>
        <v>0.10988368907836729</v>
      </c>
      <c r="Q87" s="3">
        <f>IF(ISNUMBER(P87),SUMIF(A:A,A87,P:P),"")</f>
        <v>0.9584842162577778</v>
      </c>
      <c r="R87" s="3">
        <f>IFERROR(P87*(1/Q87),"")</f>
        <v>0.11464319100359063</v>
      </c>
      <c r="S87" s="8">
        <f>IFERROR(1/R87,"")</f>
        <v>8.7227160308951959</v>
      </c>
    </row>
    <row r="88" spans="1:19" x14ac:dyDescent="0.25">
      <c r="A88" s="1">
        <v>11</v>
      </c>
      <c r="B88" s="5">
        <v>0.625</v>
      </c>
      <c r="C88" s="1" t="s">
        <v>19</v>
      </c>
      <c r="D88" s="1">
        <v>6</v>
      </c>
      <c r="E88" s="1">
        <v>3</v>
      </c>
      <c r="F88" s="1" t="s">
        <v>109</v>
      </c>
      <c r="G88" s="2">
        <v>54.344699999999904</v>
      </c>
      <c r="H88" s="6">
        <f>1+COUNTIFS(A:A,A88,O:O,"&lt;"&amp;O88)</f>
        <v>4</v>
      </c>
      <c r="I88" s="2">
        <f>AVERAGEIF(A:A,A88,G:G)</f>
        <v>50.412092592592536</v>
      </c>
      <c r="J88" s="2">
        <f>G88-I88</f>
        <v>3.9326074074073674</v>
      </c>
      <c r="K88" s="2">
        <f>90+J88</f>
        <v>93.932607407407374</v>
      </c>
      <c r="L88" s="2">
        <f>EXP(0.06*K88)</f>
        <v>280.3269062438124</v>
      </c>
      <c r="M88" s="2">
        <f>SUMIF(A:A,A88,L:L)</f>
        <v>2615.4862065445641</v>
      </c>
      <c r="N88" s="3">
        <f>L88/M88</f>
        <v>0.10717965384117427</v>
      </c>
      <c r="O88" s="7">
        <f>1/N88</f>
        <v>9.3301290325294808</v>
      </c>
      <c r="P88" s="3">
        <f>IF(O88&gt;21,"",N88)</f>
        <v>0.10717965384117427</v>
      </c>
      <c r="Q88" s="3">
        <f>IF(ISNUMBER(P88),SUMIF(A:A,A88,P:P),"")</f>
        <v>0.9584842162577778</v>
      </c>
      <c r="R88" s="3">
        <f>IFERROR(P88*(1/Q88),"")</f>
        <v>0.11182203318864985</v>
      </c>
      <c r="S88" s="8">
        <f>IFERROR(1/R88,"")</f>
        <v>8.9427814133279586</v>
      </c>
    </row>
    <row r="89" spans="1:19" x14ac:dyDescent="0.25">
      <c r="A89" s="10">
        <v>11</v>
      </c>
      <c r="B89" s="11">
        <v>0.625</v>
      </c>
      <c r="C89" s="10" t="s">
        <v>19</v>
      </c>
      <c r="D89" s="10">
        <v>6</v>
      </c>
      <c r="E89" s="10">
        <v>2</v>
      </c>
      <c r="F89" s="10" t="s">
        <v>108</v>
      </c>
      <c r="G89" s="2">
        <v>53.302999999999997</v>
      </c>
      <c r="H89" s="6">
        <f>1+COUNTIFS(A:A,A89,O:O,"&lt;"&amp;O89)</f>
        <v>5</v>
      </c>
      <c r="I89" s="2">
        <f>AVERAGEIF(A:A,A89,G:G)</f>
        <v>50.412092592592536</v>
      </c>
      <c r="J89" s="2">
        <f>G89-I89</f>
        <v>2.890907407407461</v>
      </c>
      <c r="K89" s="2">
        <f>90+J89</f>
        <v>92.890907407407468</v>
      </c>
      <c r="L89" s="2">
        <f>EXP(0.06*K89)</f>
        <v>263.34223089853896</v>
      </c>
      <c r="M89" s="2">
        <f>SUMIF(A:A,A89,L:L)</f>
        <v>2615.4862065445641</v>
      </c>
      <c r="N89" s="3">
        <f>L89/M89</f>
        <v>0.10068576551449383</v>
      </c>
      <c r="O89" s="7">
        <f>1/N89</f>
        <v>9.931890519877399</v>
      </c>
      <c r="P89" s="3">
        <f>IF(O89&gt;21,"",N89)</f>
        <v>0.10068576551449383</v>
      </c>
      <c r="Q89" s="3">
        <f>IF(ISNUMBER(P89),SUMIF(A:A,A89,P:P),"")</f>
        <v>0.9584842162577778</v>
      </c>
      <c r="R89" s="3">
        <f>IFERROR(P89*(1/Q89),"")</f>
        <v>0.10504686859383303</v>
      </c>
      <c r="S89" s="8">
        <f>IFERROR(1/R89,"")</f>
        <v>9.519560300902743</v>
      </c>
    </row>
    <row r="90" spans="1:19" x14ac:dyDescent="0.25">
      <c r="A90" s="1">
        <v>11</v>
      </c>
      <c r="B90" s="5">
        <v>0.625</v>
      </c>
      <c r="C90" s="1" t="s">
        <v>19</v>
      </c>
      <c r="D90" s="1">
        <v>6</v>
      </c>
      <c r="E90" s="1">
        <v>7</v>
      </c>
      <c r="F90" s="1" t="s">
        <v>113</v>
      </c>
      <c r="G90" s="2">
        <v>53.237333333333304</v>
      </c>
      <c r="H90" s="6">
        <f>1+COUNTIFS(A:A,A90,O:O,"&lt;"&amp;O90)</f>
        <v>6</v>
      </c>
      <c r="I90" s="2">
        <f>AVERAGEIF(A:A,A90,G:G)</f>
        <v>50.412092592592536</v>
      </c>
      <c r="J90" s="2">
        <f>G90-I90</f>
        <v>2.8252407407407674</v>
      </c>
      <c r="K90" s="2">
        <f>90+J90</f>
        <v>92.825240740740767</v>
      </c>
      <c r="L90" s="2">
        <f>EXP(0.06*K90)</f>
        <v>262.30670383670179</v>
      </c>
      <c r="M90" s="2">
        <f>SUMIF(A:A,A90,L:L)</f>
        <v>2615.4862065445641</v>
      </c>
      <c r="N90" s="3">
        <f>L90/M90</f>
        <v>0.10028984407577776</v>
      </c>
      <c r="O90" s="7">
        <f>1/N90</f>
        <v>9.9710993592173942</v>
      </c>
      <c r="P90" s="3">
        <f>IF(O90&gt;21,"",N90)</f>
        <v>0.10028984407577776</v>
      </c>
      <c r="Q90" s="3">
        <f>IF(ISNUMBER(P90),SUMIF(A:A,A90,P:P),"")</f>
        <v>0.9584842162577778</v>
      </c>
      <c r="R90" s="3">
        <f>IFERROR(P90*(1/Q90),"")</f>
        <v>0.10463379821458164</v>
      </c>
      <c r="S90" s="8">
        <f>IFERROR(1/R90,"")</f>
        <v>9.5571413545479142</v>
      </c>
    </row>
    <row r="91" spans="1:19" x14ac:dyDescent="0.25">
      <c r="A91" s="1">
        <v>11</v>
      </c>
      <c r="B91" s="5">
        <v>0.625</v>
      </c>
      <c r="C91" s="1" t="s">
        <v>19</v>
      </c>
      <c r="D91" s="1">
        <v>6</v>
      </c>
      <c r="E91" s="1">
        <v>6</v>
      </c>
      <c r="F91" s="1" t="s">
        <v>112</v>
      </c>
      <c r="G91" s="2">
        <v>52.572899999999898</v>
      </c>
      <c r="H91" s="6">
        <f>1+COUNTIFS(A:A,A91,O:O,"&lt;"&amp;O91)</f>
        <v>7</v>
      </c>
      <c r="I91" s="2">
        <f>AVERAGEIF(A:A,A91,G:G)</f>
        <v>50.412092592592536</v>
      </c>
      <c r="J91" s="2">
        <f>G91-I91</f>
        <v>2.1608074074073613</v>
      </c>
      <c r="K91" s="2">
        <f>90+J91</f>
        <v>92.160807407407361</v>
      </c>
      <c r="L91" s="2">
        <f>EXP(0.06*K91)</f>
        <v>252.05528401036429</v>
      </c>
      <c r="M91" s="2">
        <f>SUMIF(A:A,A91,L:L)</f>
        <v>2615.4862065445641</v>
      </c>
      <c r="N91" s="3">
        <f>L91/M91</f>
        <v>9.6370335802063278E-2</v>
      </c>
      <c r="O91" s="7">
        <f>1/N91</f>
        <v>10.376637081081855</v>
      </c>
      <c r="P91" s="3">
        <f>IF(O91&gt;21,"",N91)</f>
        <v>9.6370335802063278E-2</v>
      </c>
      <c r="Q91" s="3">
        <f>IF(ISNUMBER(P91),SUMIF(A:A,A91,P:P),"")</f>
        <v>0.9584842162577778</v>
      </c>
      <c r="R91" s="3">
        <f>IFERROR(P91*(1/Q91),"")</f>
        <v>0.10054452036604547</v>
      </c>
      <c r="S91" s="8">
        <f>IFERROR(1/R91,"")</f>
        <v>9.9458428600521369</v>
      </c>
    </row>
    <row r="92" spans="1:19" x14ac:dyDescent="0.25">
      <c r="A92" s="1">
        <v>11</v>
      </c>
      <c r="B92" s="5">
        <v>0.625</v>
      </c>
      <c r="C92" s="1" t="s">
        <v>19</v>
      </c>
      <c r="D92" s="1">
        <v>6</v>
      </c>
      <c r="E92" s="1">
        <v>10</v>
      </c>
      <c r="F92" s="1" t="s">
        <v>115</v>
      </c>
      <c r="G92" s="2">
        <v>29.917899999999996</v>
      </c>
      <c r="H92" s="6">
        <f>1+COUNTIFS(A:A,A92,O:O,"&lt;"&amp;O92)</f>
        <v>8</v>
      </c>
      <c r="I92" s="2">
        <f>AVERAGEIF(A:A,A92,G:G)</f>
        <v>50.412092592592536</v>
      </c>
      <c r="J92" s="2">
        <f>G92-I92</f>
        <v>-20.49419259259254</v>
      </c>
      <c r="K92" s="2">
        <f>90+J92</f>
        <v>69.50580740740746</v>
      </c>
      <c r="L92" s="2">
        <f>EXP(0.06*K92)</f>
        <v>64.738005776281867</v>
      </c>
      <c r="M92" s="2">
        <f>SUMIF(A:A,A92,L:L)</f>
        <v>2615.4862065445641</v>
      </c>
      <c r="N92" s="3">
        <f>L92/M92</f>
        <v>2.4751805463279482E-2</v>
      </c>
      <c r="O92" s="7">
        <f>1/N92</f>
        <v>40.401093224635638</v>
      </c>
      <c r="P92" s="3" t="str">
        <f>IF(O92&gt;21,"",N92)</f>
        <v/>
      </c>
      <c r="Q92" s="3" t="str">
        <f>IF(ISNUMBER(P92),SUMIF(A:A,A92,P:P),"")</f>
        <v/>
      </c>
      <c r="R92" s="3" t="str">
        <f>IFERROR(P92*(1/Q92),"")</f>
        <v/>
      </c>
      <c r="S92" s="8" t="str">
        <f>IFERROR(1/R92,"")</f>
        <v/>
      </c>
    </row>
    <row r="93" spans="1:19" x14ac:dyDescent="0.25">
      <c r="A93" s="1">
        <v>11</v>
      </c>
      <c r="B93" s="5">
        <v>0.625</v>
      </c>
      <c r="C93" s="1" t="s">
        <v>19</v>
      </c>
      <c r="D93" s="1">
        <v>6</v>
      </c>
      <c r="E93" s="1">
        <v>9</v>
      </c>
      <c r="F93" s="1" t="s">
        <v>114</v>
      </c>
      <c r="G93" s="2">
        <v>23.423466666666702</v>
      </c>
      <c r="H93" s="6">
        <f>1+COUNTIFS(A:A,A93,O:O,"&lt;"&amp;O93)</f>
        <v>9</v>
      </c>
      <c r="I93" s="2">
        <f>AVERAGEIF(A:A,A93,G:G)</f>
        <v>50.412092592592536</v>
      </c>
      <c r="J93" s="2">
        <f>G93-I93</f>
        <v>-26.988625925925835</v>
      </c>
      <c r="K93" s="2">
        <f>90+J93</f>
        <v>63.011374074074169</v>
      </c>
      <c r="L93" s="2">
        <f>EXP(0.06*K93)</f>
        <v>43.845953955387387</v>
      </c>
      <c r="M93" s="2">
        <f>SUMIF(A:A,A93,L:L)</f>
        <v>2615.4862065445641</v>
      </c>
      <c r="N93" s="3">
        <f>L93/M93</f>
        <v>1.6763978278942729E-2</v>
      </c>
      <c r="O93" s="7">
        <f>1/N93</f>
        <v>59.651711745302265</v>
      </c>
      <c r="P93" s="3" t="str">
        <f>IF(O93&gt;21,"",N93)</f>
        <v/>
      </c>
      <c r="Q93" s="3" t="str">
        <f>IF(ISNUMBER(P93),SUMIF(A:A,A93,P:P),"")</f>
        <v/>
      </c>
      <c r="R93" s="3" t="str">
        <f>IFERROR(P93*(1/Q93),"")</f>
        <v/>
      </c>
      <c r="S93" s="8" t="str">
        <f>IFERROR(1/R93,"")</f>
        <v/>
      </c>
    </row>
    <row r="94" spans="1:19" x14ac:dyDescent="0.25">
      <c r="A94" s="1">
        <v>12</v>
      </c>
      <c r="B94" s="5">
        <v>0.63194444444444442</v>
      </c>
      <c r="C94" s="1" t="s">
        <v>53</v>
      </c>
      <c r="D94" s="1">
        <v>3</v>
      </c>
      <c r="E94" s="1">
        <v>1</v>
      </c>
      <c r="F94" s="1" t="s">
        <v>116</v>
      </c>
      <c r="G94" s="2">
        <v>65.833466666666595</v>
      </c>
      <c r="H94" s="6">
        <f>1+COUNTIFS(A:A,A94,O:O,"&lt;"&amp;O94)</f>
        <v>1</v>
      </c>
      <c r="I94" s="2">
        <f>AVERAGEIF(A:A,A94,G:G)</f>
        <v>52.025012499999974</v>
      </c>
      <c r="J94" s="2">
        <f>G94-I94</f>
        <v>13.808454166666621</v>
      </c>
      <c r="K94" s="2">
        <f>90+J94</f>
        <v>103.80845416666662</v>
      </c>
      <c r="L94" s="2">
        <f>EXP(0.06*K94)</f>
        <v>506.99809693284038</v>
      </c>
      <c r="M94" s="2">
        <f>SUMIF(A:A,A94,L:L)</f>
        <v>2138.2334491036117</v>
      </c>
      <c r="N94" s="3">
        <f>L94/M94</f>
        <v>0.23711073135881569</v>
      </c>
      <c r="O94" s="7">
        <f>1/N94</f>
        <v>4.217438807047146</v>
      </c>
      <c r="P94" s="3">
        <f>IF(O94&gt;21,"",N94)</f>
        <v>0.23711073135881569</v>
      </c>
      <c r="Q94" s="3">
        <f>IF(ISNUMBER(P94),SUMIF(A:A,A94,P:P),"")</f>
        <v>0.98253212896015429</v>
      </c>
      <c r="R94" s="3">
        <f>IFERROR(P94*(1/Q94),"")</f>
        <v>0.24132618605536868</v>
      </c>
      <c r="S94" s="8">
        <f>IFERROR(1/R94,"")</f>
        <v>4.1437691298472057</v>
      </c>
    </row>
    <row r="95" spans="1:19" x14ac:dyDescent="0.25">
      <c r="A95" s="1">
        <v>12</v>
      </c>
      <c r="B95" s="5">
        <v>0.63194444444444442</v>
      </c>
      <c r="C95" s="1" t="s">
        <v>53</v>
      </c>
      <c r="D95" s="1">
        <v>3</v>
      </c>
      <c r="E95" s="1">
        <v>2</v>
      </c>
      <c r="F95" s="1" t="s">
        <v>117</v>
      </c>
      <c r="G95" s="2">
        <v>60.412066666666696</v>
      </c>
      <c r="H95" s="6">
        <f>1+COUNTIFS(A:A,A95,O:O,"&lt;"&amp;O95)</f>
        <v>2</v>
      </c>
      <c r="I95" s="2">
        <f>AVERAGEIF(A:A,A95,G:G)</f>
        <v>52.025012499999974</v>
      </c>
      <c r="J95" s="2">
        <f>G95-I95</f>
        <v>8.3870541666667222</v>
      </c>
      <c r="K95" s="2">
        <f>90+J95</f>
        <v>98.387054166666729</v>
      </c>
      <c r="L95" s="2">
        <f>EXP(0.06*K95)</f>
        <v>366.21597317191748</v>
      </c>
      <c r="M95" s="2">
        <f>SUMIF(A:A,A95,L:L)</f>
        <v>2138.2334491036117</v>
      </c>
      <c r="N95" s="3">
        <f>L95/M95</f>
        <v>0.17127034156417401</v>
      </c>
      <c r="O95" s="7">
        <f>1/N95</f>
        <v>5.838722518255187</v>
      </c>
      <c r="P95" s="3">
        <f>IF(O95&gt;21,"",N95)</f>
        <v>0.17127034156417401</v>
      </c>
      <c r="Q95" s="3">
        <f>IF(ISNUMBER(P95),SUMIF(A:A,A95,P:P),"")</f>
        <v>0.98253212896015429</v>
      </c>
      <c r="R95" s="3">
        <f>IFERROR(P95*(1/Q95),"")</f>
        <v>0.17431525801139447</v>
      </c>
      <c r="S95" s="8">
        <f>IFERROR(1/R95,"")</f>
        <v>5.7367324662688617</v>
      </c>
    </row>
    <row r="96" spans="1:19" x14ac:dyDescent="0.25">
      <c r="A96" s="1">
        <v>12</v>
      </c>
      <c r="B96" s="5">
        <v>0.63194444444444442</v>
      </c>
      <c r="C96" s="1" t="s">
        <v>53</v>
      </c>
      <c r="D96" s="1">
        <v>3</v>
      </c>
      <c r="E96" s="1">
        <v>6</v>
      </c>
      <c r="F96" s="1" t="s">
        <v>121</v>
      </c>
      <c r="G96" s="2">
        <v>56.750666666666604</v>
      </c>
      <c r="H96" s="6">
        <f>1+COUNTIFS(A:A,A96,O:O,"&lt;"&amp;O96)</f>
        <v>3</v>
      </c>
      <c r="I96" s="2">
        <f>AVERAGEIF(A:A,A96,G:G)</f>
        <v>52.025012499999974</v>
      </c>
      <c r="J96" s="2">
        <f>G96-I96</f>
        <v>4.7256541666666294</v>
      </c>
      <c r="K96" s="2">
        <f>90+J96</f>
        <v>94.725654166666629</v>
      </c>
      <c r="L96" s="2">
        <f>EXP(0.06*K96)</f>
        <v>293.98808814374678</v>
      </c>
      <c r="M96" s="2">
        <f>SUMIF(A:A,A96,L:L)</f>
        <v>2138.2334491036117</v>
      </c>
      <c r="N96" s="3">
        <f>L96/M96</f>
        <v>0.13749110896520311</v>
      </c>
      <c r="O96" s="7">
        <f>1/N96</f>
        <v>7.2731975727469376</v>
      </c>
      <c r="P96" s="3">
        <f>IF(O96&gt;21,"",N96)</f>
        <v>0.13749110896520311</v>
      </c>
      <c r="Q96" s="3">
        <f>IF(ISNUMBER(P96),SUMIF(A:A,A96,P:P),"")</f>
        <v>0.98253212896015429</v>
      </c>
      <c r="R96" s="3">
        <f>IFERROR(P96*(1/Q96),"")</f>
        <v>0.13993548395278882</v>
      </c>
      <c r="S96" s="8">
        <f>IFERROR(1/R96,"")</f>
        <v>7.1461502954988756</v>
      </c>
    </row>
    <row r="97" spans="1:19" x14ac:dyDescent="0.25">
      <c r="A97" s="1">
        <v>12</v>
      </c>
      <c r="B97" s="5">
        <v>0.63194444444444442</v>
      </c>
      <c r="C97" s="1" t="s">
        <v>53</v>
      </c>
      <c r="D97" s="1">
        <v>3</v>
      </c>
      <c r="E97" s="1">
        <v>4</v>
      </c>
      <c r="F97" s="1" t="s">
        <v>119</v>
      </c>
      <c r="G97" s="2">
        <v>56.003866666666703</v>
      </c>
      <c r="H97" s="6">
        <f>1+COUNTIFS(A:A,A97,O:O,"&lt;"&amp;O97)</f>
        <v>4</v>
      </c>
      <c r="I97" s="2">
        <f>AVERAGEIF(A:A,A97,G:G)</f>
        <v>52.025012499999974</v>
      </c>
      <c r="J97" s="2">
        <f>G97-I97</f>
        <v>3.9788541666667285</v>
      </c>
      <c r="K97" s="2">
        <f>90+J97</f>
        <v>93.978854166666736</v>
      </c>
      <c r="L97" s="2">
        <f>EXP(0.06*K97)</f>
        <v>281.10583909444608</v>
      </c>
      <c r="M97" s="2">
        <f>SUMIF(A:A,A97,L:L)</f>
        <v>2138.2334491036117</v>
      </c>
      <c r="N97" s="3">
        <f>L97/M97</f>
        <v>0.13146639306961128</v>
      </c>
      <c r="O97" s="7">
        <f>1/N97</f>
        <v>7.606506702214773</v>
      </c>
      <c r="P97" s="3">
        <f>IF(O97&gt;21,"",N97)</f>
        <v>0.13146639306961128</v>
      </c>
      <c r="Q97" s="3">
        <f>IF(ISNUMBER(P97),SUMIF(A:A,A97,P:P),"")</f>
        <v>0.98253212896015429</v>
      </c>
      <c r="R97" s="3">
        <f>IFERROR(P97*(1/Q97),"")</f>
        <v>0.13380365811420991</v>
      </c>
      <c r="S97" s="8">
        <f>IFERROR(1/R97,"")</f>
        <v>7.4736372240767626</v>
      </c>
    </row>
    <row r="98" spans="1:19" x14ac:dyDescent="0.25">
      <c r="A98" s="1">
        <v>12</v>
      </c>
      <c r="B98" s="5">
        <v>0.63194444444444442</v>
      </c>
      <c r="C98" s="1" t="s">
        <v>53</v>
      </c>
      <c r="D98" s="1">
        <v>3</v>
      </c>
      <c r="E98" s="1">
        <v>3</v>
      </c>
      <c r="F98" s="1" t="s">
        <v>118</v>
      </c>
      <c r="G98" s="2">
        <v>54.144300000000001</v>
      </c>
      <c r="H98" s="6">
        <f>1+COUNTIFS(A:A,A98,O:O,"&lt;"&amp;O98)</f>
        <v>5</v>
      </c>
      <c r="I98" s="2">
        <f>AVERAGEIF(A:A,A98,G:G)</f>
        <v>52.025012499999974</v>
      </c>
      <c r="J98" s="2">
        <f>G98-I98</f>
        <v>2.1192875000000271</v>
      </c>
      <c r="K98" s="2">
        <f>90+J98</f>
        <v>92.119287500000027</v>
      </c>
      <c r="L98" s="2">
        <f>EXP(0.06*K98)</f>
        <v>251.42814677188514</v>
      </c>
      <c r="M98" s="2">
        <f>SUMIF(A:A,A98,L:L)</f>
        <v>2138.2334491036117</v>
      </c>
      <c r="N98" s="3">
        <f>L98/M98</f>
        <v>0.11758685511036628</v>
      </c>
      <c r="O98" s="7">
        <f>1/N98</f>
        <v>8.5043519453038048</v>
      </c>
      <c r="P98" s="3">
        <f>IF(O98&gt;21,"",N98)</f>
        <v>0.11758685511036628</v>
      </c>
      <c r="Q98" s="3">
        <f>IF(ISNUMBER(P98),SUMIF(A:A,A98,P:P),"")</f>
        <v>0.98253212896015429</v>
      </c>
      <c r="R98" s="3">
        <f>IFERROR(P98*(1/Q98),"")</f>
        <v>0.11967736386881543</v>
      </c>
      <c r="S98" s="8">
        <f>IFERROR(1/R98,"")</f>
        <v>8.3557990222457761</v>
      </c>
    </row>
    <row r="99" spans="1:19" x14ac:dyDescent="0.25">
      <c r="A99" s="1">
        <v>12</v>
      </c>
      <c r="B99" s="5">
        <v>0.63194444444444442</v>
      </c>
      <c r="C99" s="1" t="s">
        <v>53</v>
      </c>
      <c r="D99" s="1">
        <v>3</v>
      </c>
      <c r="E99" s="1">
        <v>7</v>
      </c>
      <c r="F99" s="1" t="s">
        <v>122</v>
      </c>
      <c r="G99" s="2">
        <v>51.382000000000005</v>
      </c>
      <c r="H99" s="6">
        <f>1+COUNTIFS(A:A,A99,O:O,"&lt;"&amp;O99)</f>
        <v>6</v>
      </c>
      <c r="I99" s="2">
        <f>AVERAGEIF(A:A,A99,G:G)</f>
        <v>52.025012499999974</v>
      </c>
      <c r="J99" s="2">
        <f>G99-I99</f>
        <v>-0.64301249999996912</v>
      </c>
      <c r="K99" s="2">
        <f>90+J99</f>
        <v>89.356987500000031</v>
      </c>
      <c r="L99" s="2">
        <f>EXP(0.06*K99)</f>
        <v>213.02707067398509</v>
      </c>
      <c r="M99" s="2">
        <f>SUMIF(A:A,A99,L:L)</f>
        <v>2138.2334491036117</v>
      </c>
      <c r="N99" s="3">
        <f>L99/M99</f>
        <v>9.9627601823968334E-2</v>
      </c>
      <c r="O99" s="7">
        <f>1/N99</f>
        <v>10.037379016378377</v>
      </c>
      <c r="P99" s="3">
        <f>IF(O99&gt;21,"",N99)</f>
        <v>9.9627601823968334E-2</v>
      </c>
      <c r="Q99" s="3">
        <f>IF(ISNUMBER(P99),SUMIF(A:A,A99,P:P),"")</f>
        <v>0.98253212896015429</v>
      </c>
      <c r="R99" s="3">
        <f>IFERROR(P99*(1/Q99),"")</f>
        <v>0.1013988233946176</v>
      </c>
      <c r="S99" s="8">
        <f>IFERROR(1/R99,"")</f>
        <v>9.862047374142227</v>
      </c>
    </row>
    <row r="100" spans="1:19" x14ac:dyDescent="0.25">
      <c r="A100" s="1">
        <v>12</v>
      </c>
      <c r="B100" s="5">
        <v>0.63194444444444442</v>
      </c>
      <c r="C100" s="1" t="s">
        <v>53</v>
      </c>
      <c r="D100" s="1">
        <v>3</v>
      </c>
      <c r="E100" s="1">
        <v>5</v>
      </c>
      <c r="F100" s="1" t="s">
        <v>120</v>
      </c>
      <c r="G100" s="2">
        <v>49.309666666666601</v>
      </c>
      <c r="H100" s="6">
        <f>1+COUNTIFS(A:A,A100,O:O,"&lt;"&amp;O100)</f>
        <v>7</v>
      </c>
      <c r="I100" s="2">
        <f>AVERAGEIF(A:A,A100,G:G)</f>
        <v>52.025012499999974</v>
      </c>
      <c r="J100" s="2">
        <f>G100-I100</f>
        <v>-2.7153458333333731</v>
      </c>
      <c r="K100" s="2">
        <f>90+J100</f>
        <v>87.284654166666627</v>
      </c>
      <c r="L100" s="2">
        <f>EXP(0.06*K100)</f>
        <v>188.11984817276425</v>
      </c>
      <c r="M100" s="2">
        <f>SUMIF(A:A,A100,L:L)</f>
        <v>2138.2334491036117</v>
      </c>
      <c r="N100" s="3">
        <f>L100/M100</f>
        <v>8.7979097068015502E-2</v>
      </c>
      <c r="O100" s="7">
        <f>1/N100</f>
        <v>11.366336247198729</v>
      </c>
      <c r="P100" s="3">
        <f>IF(O100&gt;21,"",N100)</f>
        <v>8.7979097068015502E-2</v>
      </c>
      <c r="Q100" s="3">
        <f>IF(ISNUMBER(P100),SUMIF(A:A,A100,P:P),"")</f>
        <v>0.98253212896015429</v>
      </c>
      <c r="R100" s="3">
        <f>IFERROR(P100*(1/Q100),"")</f>
        <v>8.9543226602804976E-2</v>
      </c>
      <c r="S100" s="8">
        <f>IFERROR(1/R100,"")</f>
        <v>11.167790551437138</v>
      </c>
    </row>
    <row r="101" spans="1:19" x14ac:dyDescent="0.25">
      <c r="A101" s="1">
        <v>12</v>
      </c>
      <c r="B101" s="5">
        <v>0.63194444444444442</v>
      </c>
      <c r="C101" s="1" t="s">
        <v>53</v>
      </c>
      <c r="D101" s="1">
        <v>3</v>
      </c>
      <c r="E101" s="1">
        <v>8</v>
      </c>
      <c r="F101" s="1" t="s">
        <v>123</v>
      </c>
      <c r="G101" s="2">
        <v>22.364066666666599</v>
      </c>
      <c r="H101" s="6">
        <f>1+COUNTIFS(A:A,A101,O:O,"&lt;"&amp;O101)</f>
        <v>8</v>
      </c>
      <c r="I101" s="2">
        <f>AVERAGEIF(A:A,A101,G:G)</f>
        <v>52.025012499999974</v>
      </c>
      <c r="J101" s="2">
        <f>G101-I101</f>
        <v>-29.660945833333376</v>
      </c>
      <c r="K101" s="2">
        <f>90+J101</f>
        <v>60.339054166666628</v>
      </c>
      <c r="L101" s="2">
        <f>EXP(0.06*K101)</f>
        <v>37.3503861420268</v>
      </c>
      <c r="M101" s="2">
        <f>SUMIF(A:A,A101,L:L)</f>
        <v>2138.2334491036117</v>
      </c>
      <c r="N101" s="3">
        <f>L101/M101</f>
        <v>1.7467871039845904E-2</v>
      </c>
      <c r="O101" s="7">
        <f>1/N101</f>
        <v>57.247960997588272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8" t="str">
        <f>IFERROR(1/R101,"")</f>
        <v/>
      </c>
    </row>
    <row r="102" spans="1:19" x14ac:dyDescent="0.25">
      <c r="A102" s="1">
        <v>13</v>
      </c>
      <c r="B102" s="5">
        <v>0.64236111111111105</v>
      </c>
      <c r="C102" s="1" t="s">
        <v>30</v>
      </c>
      <c r="D102" s="1">
        <v>5</v>
      </c>
      <c r="E102" s="1">
        <v>2</v>
      </c>
      <c r="F102" s="1" t="s">
        <v>125</v>
      </c>
      <c r="G102" s="2">
        <v>70.950800000000001</v>
      </c>
      <c r="H102" s="6">
        <f>1+COUNTIFS(A:A,A102,O:O,"&lt;"&amp;O102)</f>
        <v>1</v>
      </c>
      <c r="I102" s="2">
        <f>AVERAGEIF(A:A,A102,G:G)</f>
        <v>50.191953333333331</v>
      </c>
      <c r="J102" s="2">
        <f>G102-I102</f>
        <v>20.75884666666667</v>
      </c>
      <c r="K102" s="2">
        <f>90+J102</f>
        <v>110.75884666666667</v>
      </c>
      <c r="L102" s="2">
        <f>EXP(0.06*K102)</f>
        <v>769.3383040429236</v>
      </c>
      <c r="M102" s="2">
        <f>SUMIF(A:A,A102,L:L)</f>
        <v>2795.0677018043339</v>
      </c>
      <c r="N102" s="3">
        <f>L102/M102</f>
        <v>0.27524853997142301</v>
      </c>
      <c r="O102" s="7">
        <f>1/N102</f>
        <v>3.6330801249802178</v>
      </c>
      <c r="P102" s="3">
        <f>IF(O102&gt;21,"",N102)</f>
        <v>0.27524853997142301</v>
      </c>
      <c r="Q102" s="3">
        <f>IF(ISNUMBER(P102),SUMIF(A:A,A102,P:P),"")</f>
        <v>0.92554349686718418</v>
      </c>
      <c r="R102" s="3">
        <f>IFERROR(P102*(1/Q102),"")</f>
        <v>0.29739125271053712</v>
      </c>
      <c r="S102" s="8">
        <f>IFERROR(1/R102,"")</f>
        <v>3.3625736832728577</v>
      </c>
    </row>
    <row r="103" spans="1:19" x14ac:dyDescent="0.25">
      <c r="A103" s="1">
        <v>13</v>
      </c>
      <c r="B103" s="5">
        <v>0.64236111111111105</v>
      </c>
      <c r="C103" s="1" t="s">
        <v>30</v>
      </c>
      <c r="D103" s="1">
        <v>5</v>
      </c>
      <c r="E103" s="1">
        <v>7</v>
      </c>
      <c r="F103" s="1" t="s">
        <v>130</v>
      </c>
      <c r="G103" s="2">
        <v>64.735666666666603</v>
      </c>
      <c r="H103" s="6">
        <f>1+COUNTIFS(A:A,A103,O:O,"&lt;"&amp;O103)</f>
        <v>2</v>
      </c>
      <c r="I103" s="2">
        <f>AVERAGEIF(A:A,A103,G:G)</f>
        <v>50.191953333333331</v>
      </c>
      <c r="J103" s="2">
        <f>G103-I103</f>
        <v>14.543713333333272</v>
      </c>
      <c r="K103" s="2">
        <f>90+J103</f>
        <v>104.54371333333327</v>
      </c>
      <c r="L103" s="2">
        <f>EXP(0.06*K103)</f>
        <v>529.86528765363482</v>
      </c>
      <c r="M103" s="2">
        <f>SUMIF(A:A,A103,L:L)</f>
        <v>2795.0677018043339</v>
      </c>
      <c r="N103" s="3">
        <f>L103/M103</f>
        <v>0.18957153964878362</v>
      </c>
      <c r="O103" s="7">
        <f>1/N103</f>
        <v>5.2750534276014491</v>
      </c>
      <c r="P103" s="3">
        <f>IF(O103&gt;21,"",N103)</f>
        <v>0.18957153964878362</v>
      </c>
      <c r="Q103" s="3">
        <f>IF(ISNUMBER(P103),SUMIF(A:A,A103,P:P),"")</f>
        <v>0.92554349686718418</v>
      </c>
      <c r="R103" s="3">
        <f>IFERROR(P103*(1/Q103),"")</f>
        <v>0.20482185903790884</v>
      </c>
      <c r="S103" s="8">
        <f>IFERROR(1/R103,"")</f>
        <v>4.8822913955434712</v>
      </c>
    </row>
    <row r="104" spans="1:19" x14ac:dyDescent="0.25">
      <c r="A104" s="1">
        <v>13</v>
      </c>
      <c r="B104" s="5">
        <v>0.64236111111111105</v>
      </c>
      <c r="C104" s="1" t="s">
        <v>30</v>
      </c>
      <c r="D104" s="1">
        <v>5</v>
      </c>
      <c r="E104" s="1">
        <v>5</v>
      </c>
      <c r="F104" s="1" t="s">
        <v>128</v>
      </c>
      <c r="G104" s="2">
        <v>59.873633333333295</v>
      </c>
      <c r="H104" s="6">
        <f>1+COUNTIFS(A:A,A104,O:O,"&lt;"&amp;O104)</f>
        <v>3</v>
      </c>
      <c r="I104" s="2">
        <f>AVERAGEIF(A:A,A104,G:G)</f>
        <v>50.191953333333331</v>
      </c>
      <c r="J104" s="2">
        <f>G104-I104</f>
        <v>9.6816799999999645</v>
      </c>
      <c r="K104" s="2">
        <f>90+J104</f>
        <v>99.681679999999972</v>
      </c>
      <c r="L104" s="2">
        <f>EXP(0.06*K104)</f>
        <v>395.79674132533523</v>
      </c>
      <c r="M104" s="2">
        <f>SUMIF(A:A,A104,L:L)</f>
        <v>2795.0677018043339</v>
      </c>
      <c r="N104" s="3">
        <f>L104/M104</f>
        <v>0.14160542196163325</v>
      </c>
      <c r="O104" s="7">
        <f>1/N104</f>
        <v>7.0618764885354546</v>
      </c>
      <c r="P104" s="3">
        <f>IF(O104&gt;21,"",N104)</f>
        <v>0.14160542196163325</v>
      </c>
      <c r="Q104" s="3">
        <f>IF(ISNUMBER(P104),SUMIF(A:A,A104,P:P),"")</f>
        <v>0.92554349686718418</v>
      </c>
      <c r="R104" s="3">
        <f>IFERROR(P104*(1/Q104),"")</f>
        <v>0.15299704707660397</v>
      </c>
      <c r="S104" s="8">
        <f>IFERROR(1/R104,"")</f>
        <v>6.536073859643257</v>
      </c>
    </row>
    <row r="105" spans="1:19" x14ac:dyDescent="0.25">
      <c r="A105" s="1">
        <v>13</v>
      </c>
      <c r="B105" s="5">
        <v>0.64236111111111105</v>
      </c>
      <c r="C105" s="1" t="s">
        <v>30</v>
      </c>
      <c r="D105" s="1">
        <v>5</v>
      </c>
      <c r="E105" s="1">
        <v>4</v>
      </c>
      <c r="F105" s="1" t="s">
        <v>127</v>
      </c>
      <c r="G105" s="2">
        <v>50.066000000000003</v>
      </c>
      <c r="H105" s="6">
        <f>1+COUNTIFS(A:A,A105,O:O,"&lt;"&amp;O105)</f>
        <v>4</v>
      </c>
      <c r="I105" s="2">
        <f>AVERAGEIF(A:A,A105,G:G)</f>
        <v>50.191953333333331</v>
      </c>
      <c r="J105" s="2">
        <f>G105-I105</f>
        <v>-0.12595333333332803</v>
      </c>
      <c r="K105" s="2">
        <f>90+J105</f>
        <v>89.874046666666672</v>
      </c>
      <c r="L105" s="2">
        <f>EXP(0.06*K105)</f>
        <v>219.73951014015535</v>
      </c>
      <c r="M105" s="2">
        <f>SUMIF(A:A,A105,L:L)</f>
        <v>2795.0677018043339</v>
      </c>
      <c r="N105" s="3">
        <f>L105/M105</f>
        <v>7.8616882874895752E-2</v>
      </c>
      <c r="O105" s="7">
        <f>1/N105</f>
        <v>12.719914138434048</v>
      </c>
      <c r="P105" s="3">
        <f>IF(O105&gt;21,"",N105)</f>
        <v>7.8616882874895752E-2</v>
      </c>
      <c r="Q105" s="3">
        <f>IF(ISNUMBER(P105),SUMIF(A:A,A105,P:P),"")</f>
        <v>0.92554349686718418</v>
      </c>
      <c r="R105" s="3">
        <f>IFERROR(P105*(1/Q105),"")</f>
        <v>8.4941316254720872E-2</v>
      </c>
      <c r="S105" s="8">
        <f>IFERROR(1/R105,"")</f>
        <v>11.772833811536584</v>
      </c>
    </row>
    <row r="106" spans="1:19" x14ac:dyDescent="0.25">
      <c r="A106" s="10">
        <v>13</v>
      </c>
      <c r="B106" s="11">
        <v>0.64236111111111105</v>
      </c>
      <c r="C106" s="10" t="s">
        <v>30</v>
      </c>
      <c r="D106" s="10">
        <v>5</v>
      </c>
      <c r="E106" s="10">
        <v>8</v>
      </c>
      <c r="F106" s="10" t="s">
        <v>131</v>
      </c>
      <c r="G106" s="2">
        <v>49.7663333333333</v>
      </c>
      <c r="H106" s="6">
        <f>1+COUNTIFS(A:A,A106,O:O,"&lt;"&amp;O106)</f>
        <v>5</v>
      </c>
      <c r="I106" s="2">
        <f>AVERAGEIF(A:A,A106,G:G)</f>
        <v>50.191953333333331</v>
      </c>
      <c r="J106" s="2">
        <f>G106-I106</f>
        <v>-0.42562000000003053</v>
      </c>
      <c r="K106" s="2">
        <f>90+J106</f>
        <v>89.574379999999962</v>
      </c>
      <c r="L106" s="2">
        <f>EXP(0.06*K106)</f>
        <v>215.82390056400834</v>
      </c>
      <c r="M106" s="2">
        <f>SUMIF(A:A,A106,L:L)</f>
        <v>2795.0677018043339</v>
      </c>
      <c r="N106" s="3">
        <f>L106/M106</f>
        <v>7.7215983149418854E-2</v>
      </c>
      <c r="O106" s="7">
        <f>1/N106</f>
        <v>12.950686622288073</v>
      </c>
      <c r="P106" s="3">
        <f>IF(O106&gt;21,"",N106)</f>
        <v>7.7215983149418854E-2</v>
      </c>
      <c r="Q106" s="3">
        <f>IF(ISNUMBER(P106),SUMIF(A:A,A106,P:P),"")</f>
        <v>0.92554349686718418</v>
      </c>
      <c r="R106" s="3">
        <f>IFERROR(P106*(1/Q106),"")</f>
        <v>8.3427719400311851E-2</v>
      </c>
      <c r="S106" s="8">
        <f>IFERROR(1/R106,"")</f>
        <v>11.986423783223564</v>
      </c>
    </row>
    <row r="107" spans="1:19" x14ac:dyDescent="0.25">
      <c r="A107" s="1">
        <v>13</v>
      </c>
      <c r="B107" s="5">
        <v>0.64236111111111105</v>
      </c>
      <c r="C107" s="1" t="s">
        <v>30</v>
      </c>
      <c r="D107" s="1">
        <v>5</v>
      </c>
      <c r="E107" s="1">
        <v>3</v>
      </c>
      <c r="F107" s="1" t="s">
        <v>126</v>
      </c>
      <c r="G107" s="2">
        <v>45.696733333333299</v>
      </c>
      <c r="H107" s="6">
        <f>1+COUNTIFS(A:A,A107,O:O,"&lt;"&amp;O107)</f>
        <v>6</v>
      </c>
      <c r="I107" s="2">
        <f>AVERAGEIF(A:A,A107,G:G)</f>
        <v>50.191953333333331</v>
      </c>
      <c r="J107" s="2">
        <f>G107-I107</f>
        <v>-4.4952200000000317</v>
      </c>
      <c r="K107" s="2">
        <f>90+J107</f>
        <v>85.504779999999968</v>
      </c>
      <c r="L107" s="2">
        <f>EXP(0.06*K107)</f>
        <v>169.06559910619396</v>
      </c>
      <c r="M107" s="2">
        <f>SUMIF(A:A,A107,L:L)</f>
        <v>2795.0677018043339</v>
      </c>
      <c r="N107" s="3">
        <f>L107/M107</f>
        <v>6.048712129479189E-2</v>
      </c>
      <c r="O107" s="7">
        <f>1/N107</f>
        <v>16.532444900566013</v>
      </c>
      <c r="P107" s="3">
        <f>IF(O107&gt;21,"",N107)</f>
        <v>6.048712129479189E-2</v>
      </c>
      <c r="Q107" s="3">
        <f>IF(ISNUMBER(P107),SUMIF(A:A,A107,P:P),"")</f>
        <v>0.92554349686718418</v>
      </c>
      <c r="R107" s="3">
        <f>IFERROR(P107*(1/Q107),"")</f>
        <v>6.5353083349978747E-2</v>
      </c>
      <c r="S107" s="8">
        <f>IFERROR(1/R107,"")</f>
        <v>15.301496865033917</v>
      </c>
    </row>
    <row r="108" spans="1:19" x14ac:dyDescent="0.25">
      <c r="A108" s="10">
        <v>13</v>
      </c>
      <c r="B108" s="11">
        <v>0.64236111111111105</v>
      </c>
      <c r="C108" s="10" t="s">
        <v>30</v>
      </c>
      <c r="D108" s="10">
        <v>5</v>
      </c>
      <c r="E108" s="10">
        <v>10</v>
      </c>
      <c r="F108" s="10" t="s">
        <v>132</v>
      </c>
      <c r="G108" s="2">
        <v>43.489199999999997</v>
      </c>
      <c r="H108" s="6">
        <f>1+COUNTIFS(A:A,A108,O:O,"&lt;"&amp;O108)</f>
        <v>7</v>
      </c>
      <c r="I108" s="2">
        <f>AVERAGEIF(A:A,A108,G:G)</f>
        <v>50.191953333333331</v>
      </c>
      <c r="J108" s="2">
        <f>G108-I108</f>
        <v>-6.7027533333333338</v>
      </c>
      <c r="K108" s="2">
        <f>90+J108</f>
        <v>83.297246666666666</v>
      </c>
      <c r="L108" s="2">
        <f>EXP(0.06*K108)</f>
        <v>148.09216256674242</v>
      </c>
      <c r="M108" s="2">
        <f>SUMIF(A:A,A108,L:L)</f>
        <v>2795.0677018043339</v>
      </c>
      <c r="N108" s="3">
        <f>L108/M108</f>
        <v>5.2983390159437885E-2</v>
      </c>
      <c r="O108" s="7">
        <f>1/N108</f>
        <v>18.873839461589661</v>
      </c>
      <c r="P108" s="3">
        <f>IF(O108&gt;21,"",N108)</f>
        <v>5.2983390159437885E-2</v>
      </c>
      <c r="Q108" s="3">
        <f>IF(ISNUMBER(P108),SUMIF(A:A,A108,P:P),"")</f>
        <v>0.92554349686718418</v>
      </c>
      <c r="R108" s="3">
        <f>IFERROR(P108*(1/Q108),"")</f>
        <v>5.7245705187036734E-2</v>
      </c>
      <c r="S108" s="8">
        <f>IFERROR(1/R108,"")</f>
        <v>17.468559374589546</v>
      </c>
    </row>
    <row r="109" spans="1:19" x14ac:dyDescent="0.25">
      <c r="A109" s="10">
        <v>13</v>
      </c>
      <c r="B109" s="11">
        <v>0.64236111111111105</v>
      </c>
      <c r="C109" s="10" t="s">
        <v>30</v>
      </c>
      <c r="D109" s="10">
        <v>5</v>
      </c>
      <c r="E109" s="10">
        <v>11</v>
      </c>
      <c r="F109" s="10" t="s">
        <v>133</v>
      </c>
      <c r="G109" s="2">
        <v>42.461366666666699</v>
      </c>
      <c r="H109" s="6">
        <f>1+COUNTIFS(A:A,A109,O:O,"&lt;"&amp;O109)</f>
        <v>8</v>
      </c>
      <c r="I109" s="2">
        <f>AVERAGEIF(A:A,A109,G:G)</f>
        <v>50.191953333333331</v>
      </c>
      <c r="J109" s="2">
        <f>G109-I109</f>
        <v>-7.7305866666666319</v>
      </c>
      <c r="K109" s="2">
        <f>90+J109</f>
        <v>82.269413333333375</v>
      </c>
      <c r="L109" s="2">
        <f>EXP(0.06*K109)</f>
        <v>139.23522930951322</v>
      </c>
      <c r="M109" s="2">
        <f>SUMIF(A:A,A109,L:L)</f>
        <v>2795.0677018043339</v>
      </c>
      <c r="N109" s="3">
        <f>L109/M109</f>
        <v>4.981461780679982E-2</v>
      </c>
      <c r="O109" s="7">
        <f>1/N109</f>
        <v>20.074428832885626</v>
      </c>
      <c r="P109" s="3">
        <f>IF(O109&gt;21,"",N109)</f>
        <v>4.981461780679982E-2</v>
      </c>
      <c r="Q109" s="3">
        <f>IF(ISNUMBER(P109),SUMIF(A:A,A109,P:P),"")</f>
        <v>0.92554349686718418</v>
      </c>
      <c r="R109" s="3">
        <f>IFERROR(P109*(1/Q109),"")</f>
        <v>5.3822016982901705E-2</v>
      </c>
      <c r="S109" s="8">
        <f>IFERROR(1/R109,"")</f>
        <v>18.579757059600389</v>
      </c>
    </row>
    <row r="110" spans="1:19" x14ac:dyDescent="0.25">
      <c r="A110" s="1">
        <v>13</v>
      </c>
      <c r="B110" s="5">
        <v>0.64236111111111105</v>
      </c>
      <c r="C110" s="1" t="s">
        <v>30</v>
      </c>
      <c r="D110" s="1">
        <v>5</v>
      </c>
      <c r="E110" s="1">
        <v>1</v>
      </c>
      <c r="F110" s="1" t="s">
        <v>124</v>
      </c>
      <c r="G110" s="2">
        <v>39.806466666666701</v>
      </c>
      <c r="H110" s="6">
        <f>1+COUNTIFS(A:A,A110,O:O,"&lt;"&amp;O110)</f>
        <v>9</v>
      </c>
      <c r="I110" s="2">
        <f>AVERAGEIF(A:A,A110,G:G)</f>
        <v>50.191953333333331</v>
      </c>
      <c r="J110" s="2">
        <f>G110-I110</f>
        <v>-10.38548666666663</v>
      </c>
      <c r="K110" s="2">
        <f>90+J110</f>
        <v>79.614513333333377</v>
      </c>
      <c r="L110" s="2">
        <f>EXP(0.06*K110)</f>
        <v>118.73223123339187</v>
      </c>
      <c r="M110" s="2">
        <f>SUMIF(A:A,A110,L:L)</f>
        <v>2795.0677018043339</v>
      </c>
      <c r="N110" s="3">
        <f>L110/M110</f>
        <v>4.2479196892706829E-2</v>
      </c>
      <c r="O110" s="7">
        <f>1/N110</f>
        <v>23.540934696241585</v>
      </c>
      <c r="P110" s="3" t="str">
        <f>IF(O110&gt;21,"",N110)</f>
        <v/>
      </c>
      <c r="Q110" s="3" t="str">
        <f>IF(ISNUMBER(P110),SUMIF(A:A,A110,P:P),"")</f>
        <v/>
      </c>
      <c r="R110" s="3" t="str">
        <f>IFERROR(P110*(1/Q110),"")</f>
        <v/>
      </c>
      <c r="S110" s="8" t="str">
        <f>IFERROR(1/R110,"")</f>
        <v/>
      </c>
    </row>
    <row r="111" spans="1:19" x14ac:dyDescent="0.25">
      <c r="A111" s="1">
        <v>13</v>
      </c>
      <c r="B111" s="5">
        <v>0.64236111111111105</v>
      </c>
      <c r="C111" s="1" t="s">
        <v>30</v>
      </c>
      <c r="D111" s="1">
        <v>5</v>
      </c>
      <c r="E111" s="1">
        <v>6</v>
      </c>
      <c r="F111" s="1" t="s">
        <v>129</v>
      </c>
      <c r="G111" s="2">
        <v>35.073333333333302</v>
      </c>
      <c r="H111" s="6">
        <f>1+COUNTIFS(A:A,A111,O:O,"&lt;"&amp;O111)</f>
        <v>10</v>
      </c>
      <c r="I111" s="2">
        <f>AVERAGEIF(A:A,A111,G:G)</f>
        <v>50.191953333333331</v>
      </c>
      <c r="J111" s="2">
        <f>G111-I111</f>
        <v>-15.118620000000028</v>
      </c>
      <c r="K111" s="2">
        <f>90+J111</f>
        <v>74.881379999999979</v>
      </c>
      <c r="L111" s="2">
        <f>EXP(0.06*K111)</f>
        <v>89.378735862435349</v>
      </c>
      <c r="M111" s="2">
        <f>SUMIF(A:A,A111,L:L)</f>
        <v>2795.0677018043339</v>
      </c>
      <c r="N111" s="3">
        <f>L111/M111</f>
        <v>3.197730624010918E-2</v>
      </c>
      <c r="O111" s="7">
        <f>1/N111</f>
        <v>31.272177602805662</v>
      </c>
      <c r="P111" s="3" t="str">
        <f>IF(O111&gt;21,"",N111)</f>
        <v/>
      </c>
      <c r="Q111" s="3" t="str">
        <f>IF(ISNUMBER(P111),SUMIF(A:A,A111,P:P),"")</f>
        <v/>
      </c>
      <c r="R111" s="3" t="str">
        <f>IFERROR(P111*(1/Q111),"")</f>
        <v/>
      </c>
      <c r="S111" s="8" t="str">
        <f>IFERROR(1/R111,"")</f>
        <v/>
      </c>
    </row>
    <row r="112" spans="1:19" x14ac:dyDescent="0.25">
      <c r="A112" s="1">
        <v>14</v>
      </c>
      <c r="B112" s="5">
        <v>0.64583333333333337</v>
      </c>
      <c r="C112" s="1" t="s">
        <v>19</v>
      </c>
      <c r="D112" s="1">
        <v>7</v>
      </c>
      <c r="E112" s="1">
        <v>5</v>
      </c>
      <c r="F112" s="1" t="s">
        <v>138</v>
      </c>
      <c r="G112" s="2">
        <v>72.350533333333303</v>
      </c>
      <c r="H112" s="6">
        <f>1+COUNTIFS(A:A,A112,O:O,"&lt;"&amp;O112)</f>
        <v>1</v>
      </c>
      <c r="I112" s="2">
        <f>AVERAGEIF(A:A,A112,G:G)</f>
        <v>50.662523333333311</v>
      </c>
      <c r="J112" s="2">
        <f>G112-I112</f>
        <v>21.688009999999991</v>
      </c>
      <c r="K112" s="2">
        <f>90+J112</f>
        <v>111.68800999999999</v>
      </c>
      <c r="L112" s="2">
        <f>EXP(0.06*K112)</f>
        <v>813.44685849862515</v>
      </c>
      <c r="M112" s="2">
        <f>SUMIF(A:A,A112,L:L)</f>
        <v>2717.6344865256078</v>
      </c>
      <c r="N112" s="3">
        <f>L112/M112</f>
        <v>0.29932165732065974</v>
      </c>
      <c r="O112" s="7">
        <f>1/N112</f>
        <v>3.3408875553856494</v>
      </c>
      <c r="P112" s="3">
        <f>IF(O112&gt;21,"",N112)</f>
        <v>0.29932165732065974</v>
      </c>
      <c r="Q112" s="3">
        <f>IF(ISNUMBER(P112),SUMIF(A:A,A112,P:P),"")</f>
        <v>0.9375422379569146</v>
      </c>
      <c r="R112" s="3">
        <f>IFERROR(P112*(1/Q112),"")</f>
        <v>0.31926205050018797</v>
      </c>
      <c r="S112" s="8">
        <f>IFERROR(1/R112,"")</f>
        <v>3.1322231954386677</v>
      </c>
    </row>
    <row r="113" spans="1:19" x14ac:dyDescent="0.25">
      <c r="A113" s="1">
        <v>14</v>
      </c>
      <c r="B113" s="5">
        <v>0.64583333333333337</v>
      </c>
      <c r="C113" s="1" t="s">
        <v>19</v>
      </c>
      <c r="D113" s="1">
        <v>7</v>
      </c>
      <c r="E113" s="1">
        <v>7</v>
      </c>
      <c r="F113" s="1" t="s">
        <v>140</v>
      </c>
      <c r="G113" s="2">
        <v>57.483566666666697</v>
      </c>
      <c r="H113" s="6">
        <f>1+COUNTIFS(A:A,A113,O:O,"&lt;"&amp;O113)</f>
        <v>2</v>
      </c>
      <c r="I113" s="2">
        <f>AVERAGEIF(A:A,A113,G:G)</f>
        <v>50.662523333333311</v>
      </c>
      <c r="J113" s="2">
        <f>G113-I113</f>
        <v>6.8210433333333853</v>
      </c>
      <c r="K113" s="2">
        <f>90+J113</f>
        <v>96.821043333333392</v>
      </c>
      <c r="L113" s="2">
        <f>EXP(0.06*K113)</f>
        <v>333.37320561316642</v>
      </c>
      <c r="M113" s="2">
        <f>SUMIF(A:A,A113,L:L)</f>
        <v>2717.6344865256078</v>
      </c>
      <c r="N113" s="3">
        <f>L113/M113</f>
        <v>0.12267036176721888</v>
      </c>
      <c r="O113" s="7">
        <f>1/N113</f>
        <v>8.1519283516715717</v>
      </c>
      <c r="P113" s="3">
        <f>IF(O113&gt;21,"",N113)</f>
        <v>0.12267036176721888</v>
      </c>
      <c r="Q113" s="3">
        <f>IF(ISNUMBER(P113),SUMIF(A:A,A113,P:P),"")</f>
        <v>0.9375422379569146</v>
      </c>
      <c r="R113" s="3">
        <f>IFERROR(P113*(1/Q113),"")</f>
        <v>0.13084249093090594</v>
      </c>
      <c r="S113" s="8">
        <f>IFERROR(1/R113,"")</f>
        <v>7.6427771504905886</v>
      </c>
    </row>
    <row r="114" spans="1:19" x14ac:dyDescent="0.25">
      <c r="A114" s="10">
        <v>14</v>
      </c>
      <c r="B114" s="11">
        <v>0.64583333333333337</v>
      </c>
      <c r="C114" s="10" t="s">
        <v>19</v>
      </c>
      <c r="D114" s="10">
        <v>7</v>
      </c>
      <c r="E114" s="10">
        <v>2</v>
      </c>
      <c r="F114" s="10" t="s">
        <v>135</v>
      </c>
      <c r="G114" s="2">
        <v>54.875733333333301</v>
      </c>
      <c r="H114" s="6">
        <f>1+COUNTIFS(A:A,A114,O:O,"&lt;"&amp;O114)</f>
        <v>3</v>
      </c>
      <c r="I114" s="2">
        <f>AVERAGEIF(A:A,A114,G:G)</f>
        <v>50.662523333333311</v>
      </c>
      <c r="J114" s="2">
        <f>G114-I114</f>
        <v>4.2132099999999895</v>
      </c>
      <c r="K114" s="2">
        <f>90+J114</f>
        <v>94.213209999999989</v>
      </c>
      <c r="L114" s="2">
        <f>EXP(0.06*K114)</f>
        <v>285.08648774381476</v>
      </c>
      <c r="M114" s="2">
        <f>SUMIF(A:A,A114,L:L)</f>
        <v>2717.6344865256078</v>
      </c>
      <c r="N114" s="3">
        <f>L114/M114</f>
        <v>0.10490243966115068</v>
      </c>
      <c r="O114" s="7">
        <f>1/N114</f>
        <v>9.5326667638058531</v>
      </c>
      <c r="P114" s="3">
        <f>IF(O114&gt;21,"",N114)</f>
        <v>0.10490243966115068</v>
      </c>
      <c r="Q114" s="3">
        <f>IF(ISNUMBER(P114),SUMIF(A:A,A114,P:P),"")</f>
        <v>0.9375422379569146</v>
      </c>
      <c r="R114" s="3">
        <f>IFERROR(P114*(1/Q114),"")</f>
        <v>0.11189089452625976</v>
      </c>
      <c r="S114" s="8">
        <f>IFERROR(1/R114,"")</f>
        <v>8.9372777314360388</v>
      </c>
    </row>
    <row r="115" spans="1:19" x14ac:dyDescent="0.25">
      <c r="A115" s="1">
        <v>14</v>
      </c>
      <c r="B115" s="5">
        <v>0.64583333333333337</v>
      </c>
      <c r="C115" s="1" t="s">
        <v>19</v>
      </c>
      <c r="D115" s="1">
        <v>7</v>
      </c>
      <c r="E115" s="1">
        <v>10</v>
      </c>
      <c r="F115" s="1" t="s">
        <v>143</v>
      </c>
      <c r="G115" s="2">
        <v>54.6565333333333</v>
      </c>
      <c r="H115" s="6">
        <f>1+COUNTIFS(A:A,A115,O:O,"&lt;"&amp;O115)</f>
        <v>4</v>
      </c>
      <c r="I115" s="2">
        <f>AVERAGEIF(A:A,A115,G:G)</f>
        <v>50.662523333333311</v>
      </c>
      <c r="J115" s="2">
        <f>G115-I115</f>
        <v>3.9940099999999887</v>
      </c>
      <c r="K115" s="2">
        <f>90+J115</f>
        <v>93.994009999999989</v>
      </c>
      <c r="L115" s="2">
        <f>EXP(0.06*K115)</f>
        <v>281.36157895012116</v>
      </c>
      <c r="M115" s="2">
        <f>SUMIF(A:A,A115,L:L)</f>
        <v>2717.6344865256078</v>
      </c>
      <c r="N115" s="3">
        <f>L115/M115</f>
        <v>0.10353179588541034</v>
      </c>
      <c r="O115" s="7">
        <f>1/N115</f>
        <v>9.658868480430943</v>
      </c>
      <c r="P115" s="3">
        <f>IF(O115&gt;21,"",N115)</f>
        <v>0.10353179588541034</v>
      </c>
      <c r="Q115" s="3">
        <f>IF(ISNUMBER(P115),SUMIF(A:A,A115,P:P),"")</f>
        <v>0.9375422379569146</v>
      </c>
      <c r="R115" s="3">
        <f>IFERROR(P115*(1/Q115),"")</f>
        <v>0.11042894036542406</v>
      </c>
      <c r="S115" s="8">
        <f>IFERROR(1/R115,"")</f>
        <v>9.0555971712747301</v>
      </c>
    </row>
    <row r="116" spans="1:19" x14ac:dyDescent="0.25">
      <c r="A116" s="10">
        <v>14</v>
      </c>
      <c r="B116" s="11">
        <v>0.64583333333333337</v>
      </c>
      <c r="C116" s="10" t="s">
        <v>19</v>
      </c>
      <c r="D116" s="10">
        <v>7</v>
      </c>
      <c r="E116" s="10">
        <v>1</v>
      </c>
      <c r="F116" s="10" t="s">
        <v>134</v>
      </c>
      <c r="G116" s="2">
        <v>51.887866666666604</v>
      </c>
      <c r="H116" s="6">
        <f>1+COUNTIFS(A:A,A116,O:O,"&lt;"&amp;O116)</f>
        <v>5</v>
      </c>
      <c r="I116" s="2">
        <f>AVERAGEIF(A:A,A116,G:G)</f>
        <v>50.662523333333311</v>
      </c>
      <c r="J116" s="2">
        <f>G116-I116</f>
        <v>1.2253433333332922</v>
      </c>
      <c r="K116" s="2">
        <f>90+J116</f>
        <v>91.225343333333285</v>
      </c>
      <c r="L116" s="2">
        <f>EXP(0.06*K116)</f>
        <v>238.29766845925616</v>
      </c>
      <c r="M116" s="2">
        <f>SUMIF(A:A,A116,L:L)</f>
        <v>2717.6344865256078</v>
      </c>
      <c r="N116" s="3">
        <f>L116/M116</f>
        <v>8.768569490885092E-2</v>
      </c>
      <c r="O116" s="7">
        <f>1/N116</f>
        <v>11.404368763222983</v>
      </c>
      <c r="P116" s="3">
        <f>IF(O116&gt;21,"",N116)</f>
        <v>8.768569490885092E-2</v>
      </c>
      <c r="Q116" s="3">
        <f>IF(ISNUMBER(P116),SUMIF(A:A,A116,P:P),"")</f>
        <v>0.9375422379569146</v>
      </c>
      <c r="R116" s="3">
        <f>IFERROR(P116*(1/Q116),"")</f>
        <v>9.3527194145337875E-2</v>
      </c>
      <c r="S116" s="8">
        <f>IFERROR(1/R116,"")</f>
        <v>10.692077412758007</v>
      </c>
    </row>
    <row r="117" spans="1:19" x14ac:dyDescent="0.25">
      <c r="A117" s="1">
        <v>14</v>
      </c>
      <c r="B117" s="5">
        <v>0.64583333333333337</v>
      </c>
      <c r="C117" s="1" t="s">
        <v>19</v>
      </c>
      <c r="D117" s="1">
        <v>7</v>
      </c>
      <c r="E117" s="1">
        <v>9</v>
      </c>
      <c r="F117" s="1" t="s">
        <v>142</v>
      </c>
      <c r="G117" s="2">
        <v>50.710366666666594</v>
      </c>
      <c r="H117" s="6">
        <f>1+COUNTIFS(A:A,A117,O:O,"&lt;"&amp;O117)</f>
        <v>6</v>
      </c>
      <c r="I117" s="2">
        <f>AVERAGEIF(A:A,A117,G:G)</f>
        <v>50.662523333333311</v>
      </c>
      <c r="J117" s="2">
        <f>G117-I117</f>
        <v>4.7843333333283056E-2</v>
      </c>
      <c r="K117" s="2">
        <f>90+J117</f>
        <v>90.047843333333276</v>
      </c>
      <c r="L117" s="2">
        <f>EXP(0.06*K117)</f>
        <v>222.04289856861027</v>
      </c>
      <c r="M117" s="2">
        <f>SUMIF(A:A,A117,L:L)</f>
        <v>2717.6344865256078</v>
      </c>
      <c r="N117" s="3">
        <f>L117/M117</f>
        <v>8.1704474854704862E-2</v>
      </c>
      <c r="O117" s="7">
        <f>1/N117</f>
        <v>12.239231716234647</v>
      </c>
      <c r="P117" s="3">
        <f>IF(O117&gt;21,"",N117)</f>
        <v>8.1704474854704862E-2</v>
      </c>
      <c r="Q117" s="3">
        <f>IF(ISNUMBER(P117),SUMIF(A:A,A117,P:P),"")</f>
        <v>0.9375422379569146</v>
      </c>
      <c r="R117" s="3">
        <f>IFERROR(P117*(1/Q117),"")</f>
        <v>8.7147513516569311E-2</v>
      </c>
      <c r="S117" s="8">
        <f>IFERROR(1/R117,"")</f>
        <v>11.47479669411188</v>
      </c>
    </row>
    <row r="118" spans="1:19" x14ac:dyDescent="0.25">
      <c r="A118" s="1">
        <v>14</v>
      </c>
      <c r="B118" s="5">
        <v>0.64583333333333337</v>
      </c>
      <c r="C118" s="1" t="s">
        <v>19</v>
      </c>
      <c r="D118" s="1">
        <v>7</v>
      </c>
      <c r="E118" s="1">
        <v>8</v>
      </c>
      <c r="F118" s="1" t="s">
        <v>141</v>
      </c>
      <c r="G118" s="2">
        <v>50.2291666666667</v>
      </c>
      <c r="H118" s="6">
        <f>1+COUNTIFS(A:A,A118,O:O,"&lt;"&amp;O118)</f>
        <v>7</v>
      </c>
      <c r="I118" s="2">
        <f>AVERAGEIF(A:A,A118,G:G)</f>
        <v>50.662523333333311</v>
      </c>
      <c r="J118" s="2">
        <f>G118-I118</f>
        <v>-0.43335666666661155</v>
      </c>
      <c r="K118" s="2">
        <f>90+J118</f>
        <v>89.566643333333388</v>
      </c>
      <c r="L118" s="2">
        <f>EXP(0.06*K118)</f>
        <v>215.72373835881419</v>
      </c>
      <c r="M118" s="2">
        <f>SUMIF(A:A,A118,L:L)</f>
        <v>2717.6344865256078</v>
      </c>
      <c r="N118" s="3">
        <f>L118/M118</f>
        <v>7.9379231985905796E-2</v>
      </c>
      <c r="O118" s="7">
        <f>1/N118</f>
        <v>12.597753530514824</v>
      </c>
      <c r="P118" s="3">
        <f>IF(O118&gt;21,"",N118)</f>
        <v>7.9379231985905796E-2</v>
      </c>
      <c r="Q118" s="3">
        <f>IF(ISNUMBER(P118),SUMIF(A:A,A118,P:P),"")</f>
        <v>0.9375422379569146</v>
      </c>
      <c r="R118" s="3">
        <f>IFERROR(P118*(1/Q118),"")</f>
        <v>8.4667366196629665E-2</v>
      </c>
      <c r="S118" s="8">
        <f>IFERROR(1/R118,"")</f>
        <v>11.810926038228491</v>
      </c>
    </row>
    <row r="119" spans="1:19" x14ac:dyDescent="0.25">
      <c r="A119" s="1">
        <v>14</v>
      </c>
      <c r="B119" s="5">
        <v>0.64583333333333337</v>
      </c>
      <c r="C119" s="1" t="s">
        <v>19</v>
      </c>
      <c r="D119" s="1">
        <v>7</v>
      </c>
      <c r="E119" s="1">
        <v>3</v>
      </c>
      <c r="F119" s="1" t="s">
        <v>136</v>
      </c>
      <c r="G119" s="2">
        <v>45.098566666666599</v>
      </c>
      <c r="H119" s="6">
        <f>1+COUNTIFS(A:A,A119,O:O,"&lt;"&amp;O119)</f>
        <v>8</v>
      </c>
      <c r="I119" s="2">
        <f>AVERAGEIF(A:A,A119,G:G)</f>
        <v>50.662523333333311</v>
      </c>
      <c r="J119" s="2">
        <f>G119-I119</f>
        <v>-5.5639566666667122</v>
      </c>
      <c r="K119" s="2">
        <f>90+J119</f>
        <v>84.436043333333288</v>
      </c>
      <c r="L119" s="2">
        <f>EXP(0.06*K119)</f>
        <v>158.56468225370054</v>
      </c>
      <c r="M119" s="2">
        <f>SUMIF(A:A,A119,L:L)</f>
        <v>2717.6344865256078</v>
      </c>
      <c r="N119" s="3">
        <f>L119/M119</f>
        <v>5.8346581573013319E-2</v>
      </c>
      <c r="O119" s="7">
        <f>1/N119</f>
        <v>17.138964666655362</v>
      </c>
      <c r="P119" s="3">
        <f>IF(O119&gt;21,"",N119)</f>
        <v>5.8346581573013319E-2</v>
      </c>
      <c r="Q119" s="3">
        <f>IF(ISNUMBER(P119),SUMIF(A:A,A119,P:P),"")</f>
        <v>0.9375422379569146</v>
      </c>
      <c r="R119" s="3">
        <f>IFERROR(P119*(1/Q119),"")</f>
        <v>6.2233549818685258E-2</v>
      </c>
      <c r="S119" s="8">
        <f>IFERROR(1/R119,"")</f>
        <v>16.068503289840553</v>
      </c>
    </row>
    <row r="120" spans="1:19" x14ac:dyDescent="0.25">
      <c r="A120" s="1">
        <v>14</v>
      </c>
      <c r="B120" s="5">
        <v>0.64583333333333337</v>
      </c>
      <c r="C120" s="1" t="s">
        <v>19</v>
      </c>
      <c r="D120" s="1">
        <v>7</v>
      </c>
      <c r="E120" s="1">
        <v>6</v>
      </c>
      <c r="F120" s="1" t="s">
        <v>139</v>
      </c>
      <c r="G120" s="2">
        <v>35.361599999999996</v>
      </c>
      <c r="H120" s="6">
        <f>1+COUNTIFS(A:A,A120,O:O,"&lt;"&amp;O120)</f>
        <v>9</v>
      </c>
      <c r="I120" s="2">
        <f>AVERAGEIF(A:A,A120,G:G)</f>
        <v>50.662523333333311</v>
      </c>
      <c r="J120" s="2">
        <f>G120-I120</f>
        <v>-15.300923333333316</v>
      </c>
      <c r="K120" s="2">
        <f>90+J120</f>
        <v>74.699076666666684</v>
      </c>
      <c r="L120" s="2">
        <f>EXP(0.06*K120)</f>
        <v>88.406420756674166</v>
      </c>
      <c r="M120" s="2">
        <f>SUMIF(A:A,A120,L:L)</f>
        <v>2717.6344865256078</v>
      </c>
      <c r="N120" s="3">
        <f>L120/M120</f>
        <v>3.2530651636562949E-2</v>
      </c>
      <c r="O120" s="7">
        <f>1/N120</f>
        <v>30.740238811449021</v>
      </c>
      <c r="P120" s="3" t="str">
        <f>IF(O120&gt;21,"",N120)</f>
        <v/>
      </c>
      <c r="Q120" s="3" t="str">
        <f>IF(ISNUMBER(P120),SUMIF(A:A,A120,P:P),"")</f>
        <v/>
      </c>
      <c r="R120" s="3" t="str">
        <f>IFERROR(P120*(1/Q120),"")</f>
        <v/>
      </c>
      <c r="S120" s="8" t="str">
        <f>IFERROR(1/R120,"")</f>
        <v/>
      </c>
    </row>
    <row r="121" spans="1:19" x14ac:dyDescent="0.25">
      <c r="A121" s="1">
        <v>14</v>
      </c>
      <c r="B121" s="5">
        <v>0.64583333333333337</v>
      </c>
      <c r="C121" s="1" t="s">
        <v>19</v>
      </c>
      <c r="D121" s="1">
        <v>7</v>
      </c>
      <c r="E121" s="1">
        <v>4</v>
      </c>
      <c r="F121" s="1" t="s">
        <v>137</v>
      </c>
      <c r="G121" s="2">
        <v>33.971299999999999</v>
      </c>
      <c r="H121" s="6">
        <f>1+COUNTIFS(A:A,A121,O:O,"&lt;"&amp;O121)</f>
        <v>10</v>
      </c>
      <c r="I121" s="2">
        <f>AVERAGEIF(A:A,A121,G:G)</f>
        <v>50.662523333333311</v>
      </c>
      <c r="J121" s="2">
        <f>G121-I121</f>
        <v>-16.691223333333312</v>
      </c>
      <c r="K121" s="2">
        <f>90+J121</f>
        <v>73.308776666666688</v>
      </c>
      <c r="L121" s="2">
        <f>EXP(0.06*K121)</f>
        <v>81.330947322824855</v>
      </c>
      <c r="M121" s="2">
        <f>SUMIF(A:A,A121,L:L)</f>
        <v>2717.6344865256078</v>
      </c>
      <c r="N121" s="3">
        <f>L121/M121</f>
        <v>2.9927110406522465E-2</v>
      </c>
      <c r="O121" s="7">
        <f>1/N121</f>
        <v>33.414519023595908</v>
      </c>
      <c r="P121" s="3" t="str">
        <f>IF(O121&gt;21,"",N121)</f>
        <v/>
      </c>
      <c r="Q121" s="3" t="str">
        <f>IF(ISNUMBER(P121),SUMIF(A:A,A121,P:P),"")</f>
        <v/>
      </c>
      <c r="R121" s="3" t="str">
        <f>IFERROR(P121*(1/Q121),"")</f>
        <v/>
      </c>
      <c r="S121" s="8" t="str">
        <f>IFERROR(1/R121,"")</f>
        <v/>
      </c>
    </row>
    <row r="122" spans="1:19" x14ac:dyDescent="0.25">
      <c r="A122" s="10">
        <v>15</v>
      </c>
      <c r="B122" s="11">
        <v>0.65277777777777779</v>
      </c>
      <c r="C122" s="10" t="s">
        <v>53</v>
      </c>
      <c r="D122" s="10">
        <v>4</v>
      </c>
      <c r="E122" s="10">
        <v>2</v>
      </c>
      <c r="F122" s="10" t="s">
        <v>145</v>
      </c>
      <c r="G122" s="2">
        <v>73.10460000000009</v>
      </c>
      <c r="H122" s="6">
        <f>1+COUNTIFS(A:A,A122,O:O,"&lt;"&amp;O122)</f>
        <v>1</v>
      </c>
      <c r="I122" s="2">
        <f>AVERAGEIF(A:A,A122,G:G)</f>
        <v>48.614811111111123</v>
      </c>
      <c r="J122" s="2">
        <f>G122-I122</f>
        <v>24.489788888888967</v>
      </c>
      <c r="K122" s="2">
        <f>90+J122</f>
        <v>114.48978888888897</v>
      </c>
      <c r="L122" s="2">
        <f>EXP(0.06*K122)</f>
        <v>962.35878001352819</v>
      </c>
      <c r="M122" s="2">
        <f>SUMIF(A:A,A122,L:L)</f>
        <v>3803.8942073769531</v>
      </c>
      <c r="N122" s="3">
        <f>L122/M122</f>
        <v>0.25299304542886875</v>
      </c>
      <c r="O122" s="7">
        <f>1/N122</f>
        <v>3.952677822842205</v>
      </c>
      <c r="P122" s="3">
        <f>IF(O122&gt;21,"",N122)</f>
        <v>0.25299304542886875</v>
      </c>
      <c r="Q122" s="3">
        <f>IF(ISNUMBER(P122),SUMIF(A:A,A122,P:P),"")</f>
        <v>0.90395730979704181</v>
      </c>
      <c r="R122" s="3">
        <f>IFERROR(P122*(1/Q122),"")</f>
        <v>0.2798727801489555</v>
      </c>
      <c r="S122" s="8">
        <f>IFERROR(1/R122,"")</f>
        <v>3.5730520112308679</v>
      </c>
    </row>
    <row r="123" spans="1:19" x14ac:dyDescent="0.25">
      <c r="A123" s="10">
        <v>15</v>
      </c>
      <c r="B123" s="11">
        <v>0.65277777777777779</v>
      </c>
      <c r="C123" s="10" t="s">
        <v>53</v>
      </c>
      <c r="D123" s="10">
        <v>4</v>
      </c>
      <c r="E123" s="10">
        <v>4</v>
      </c>
      <c r="F123" s="10" t="s">
        <v>147</v>
      </c>
      <c r="G123" s="2">
        <v>68.91693333333339</v>
      </c>
      <c r="H123" s="6">
        <f>1+COUNTIFS(A:A,A123,O:O,"&lt;"&amp;O123)</f>
        <v>2</v>
      </c>
      <c r="I123" s="2">
        <f>AVERAGEIF(A:A,A123,G:G)</f>
        <v>48.614811111111123</v>
      </c>
      <c r="J123" s="2">
        <f>G123-I123</f>
        <v>20.302122222222266</v>
      </c>
      <c r="K123" s="2">
        <f>90+J123</f>
        <v>110.30212222222227</v>
      </c>
      <c r="L123" s="2">
        <f>EXP(0.06*K123)</f>
        <v>748.54201409013217</v>
      </c>
      <c r="M123" s="2">
        <f>SUMIF(A:A,A123,L:L)</f>
        <v>3803.8942073769531</v>
      </c>
      <c r="N123" s="3">
        <f>L123/M123</f>
        <v>0.19678307894012212</v>
      </c>
      <c r="O123" s="7">
        <f>1/N123</f>
        <v>5.0817377458774473</v>
      </c>
      <c r="P123" s="3">
        <f>IF(O123&gt;21,"",N123)</f>
        <v>0.19678307894012212</v>
      </c>
      <c r="Q123" s="3">
        <f>IF(ISNUMBER(P123),SUMIF(A:A,A123,P:P),"")</f>
        <v>0.90395730979704181</v>
      </c>
      <c r="R123" s="3">
        <f>IFERROR(P123*(1/Q123),"")</f>
        <v>0.21769067721163096</v>
      </c>
      <c r="S123" s="8">
        <f>IFERROR(1/R123,"")</f>
        <v>4.593673981857461</v>
      </c>
    </row>
    <row r="124" spans="1:19" x14ac:dyDescent="0.25">
      <c r="A124" s="10">
        <v>15</v>
      </c>
      <c r="B124" s="11">
        <v>0.65277777777777779</v>
      </c>
      <c r="C124" s="10" t="s">
        <v>53</v>
      </c>
      <c r="D124" s="10">
        <v>4</v>
      </c>
      <c r="E124" s="10">
        <v>7</v>
      </c>
      <c r="F124" s="10" t="s">
        <v>150</v>
      </c>
      <c r="G124" s="2">
        <v>58.691599999999902</v>
      </c>
      <c r="H124" s="6">
        <f>1+COUNTIFS(A:A,A124,O:O,"&lt;"&amp;O124)</f>
        <v>3</v>
      </c>
      <c r="I124" s="2">
        <f>AVERAGEIF(A:A,A124,G:G)</f>
        <v>48.614811111111123</v>
      </c>
      <c r="J124" s="2">
        <f>G124-I124</f>
        <v>10.076788888888778</v>
      </c>
      <c r="K124" s="2">
        <f>90+J124</f>
        <v>100.07678888888879</v>
      </c>
      <c r="L124" s="2">
        <f>EXP(0.06*K124)</f>
        <v>405.29181290072199</v>
      </c>
      <c r="M124" s="2">
        <f>SUMIF(A:A,A124,L:L)</f>
        <v>3803.8942073769531</v>
      </c>
      <c r="N124" s="3">
        <f>L124/M124</f>
        <v>0.1065465522449949</v>
      </c>
      <c r="O124" s="7">
        <f>1/N124</f>
        <v>9.3855688328664399</v>
      </c>
      <c r="P124" s="3">
        <f>IF(O124&gt;21,"",N124)</f>
        <v>0.1065465522449949</v>
      </c>
      <c r="Q124" s="3">
        <f>IF(ISNUMBER(P124),SUMIF(A:A,A124,P:P),"")</f>
        <v>0.90395730979704181</v>
      </c>
      <c r="R124" s="3">
        <f>IFERROR(P124*(1/Q124),"")</f>
        <v>0.11786679646289594</v>
      </c>
      <c r="S124" s="8">
        <f>IFERROR(1/R124,"")</f>
        <v>8.4841535530729093</v>
      </c>
    </row>
    <row r="125" spans="1:19" x14ac:dyDescent="0.25">
      <c r="A125" s="1">
        <v>15</v>
      </c>
      <c r="B125" s="5">
        <v>0.65277777777777779</v>
      </c>
      <c r="C125" s="1" t="s">
        <v>53</v>
      </c>
      <c r="D125" s="1">
        <v>4</v>
      </c>
      <c r="E125" s="1">
        <v>13</v>
      </c>
      <c r="F125" s="1" t="s">
        <v>155</v>
      </c>
      <c r="G125" s="2">
        <v>56.292299999999997</v>
      </c>
      <c r="H125" s="6">
        <f>1+COUNTIFS(A:A,A125,O:O,"&lt;"&amp;O125)</f>
        <v>4</v>
      </c>
      <c r="I125" s="2">
        <f>AVERAGEIF(A:A,A125,G:G)</f>
        <v>48.614811111111123</v>
      </c>
      <c r="J125" s="2">
        <f>G125-I125</f>
        <v>7.6774888888888739</v>
      </c>
      <c r="K125" s="2">
        <f>90+J125</f>
        <v>97.677488888888874</v>
      </c>
      <c r="L125" s="2">
        <f>EXP(0.06*K125)</f>
        <v>350.95195485200901</v>
      </c>
      <c r="M125" s="2">
        <f>SUMIF(A:A,A125,L:L)</f>
        <v>3803.8942073769531</v>
      </c>
      <c r="N125" s="3">
        <f>L125/M125</f>
        <v>9.2261229077139489E-2</v>
      </c>
      <c r="O125" s="7">
        <f>1/N125</f>
        <v>10.838789055843829</v>
      </c>
      <c r="P125" s="3">
        <f>IF(O125&gt;21,"",N125)</f>
        <v>9.2261229077139489E-2</v>
      </c>
      <c r="Q125" s="3">
        <f>IF(ISNUMBER(P125),SUMIF(A:A,A125,P:P),"")</f>
        <v>0.90395730979704181</v>
      </c>
      <c r="R125" s="3">
        <f>IFERROR(P125*(1/Q125),"")</f>
        <v>0.10206370154565612</v>
      </c>
      <c r="S125" s="8">
        <f>IFERROR(1/R125,"")</f>
        <v>9.7978025963782063</v>
      </c>
    </row>
    <row r="126" spans="1:19" x14ac:dyDescent="0.25">
      <c r="A126" s="10">
        <v>15</v>
      </c>
      <c r="B126" s="11">
        <v>0.65277777777777779</v>
      </c>
      <c r="C126" s="10" t="s">
        <v>53</v>
      </c>
      <c r="D126" s="10">
        <v>4</v>
      </c>
      <c r="E126" s="10">
        <v>10</v>
      </c>
      <c r="F126" s="10" t="s">
        <v>152</v>
      </c>
      <c r="G126" s="2">
        <v>53.076599999999999</v>
      </c>
      <c r="H126" s="6">
        <f>1+COUNTIFS(A:A,A126,O:O,"&lt;"&amp;O126)</f>
        <v>5</v>
      </c>
      <c r="I126" s="2">
        <f>AVERAGEIF(A:A,A126,G:G)</f>
        <v>48.614811111111123</v>
      </c>
      <c r="J126" s="2">
        <f>G126-I126</f>
        <v>4.4617888888888757</v>
      </c>
      <c r="K126" s="2">
        <f>90+J126</f>
        <v>94.461788888888876</v>
      </c>
      <c r="L126" s="2">
        <f>EXP(0.06*K126)</f>
        <v>289.37034355757851</v>
      </c>
      <c r="M126" s="2">
        <f>SUMIF(A:A,A126,L:L)</f>
        <v>3803.8942073769531</v>
      </c>
      <c r="N126" s="3">
        <f>L126/M126</f>
        <v>7.6072132341745452E-2</v>
      </c>
      <c r="O126" s="7">
        <f>1/N126</f>
        <v>13.14541829204436</v>
      </c>
      <c r="P126" s="3">
        <f>IF(O126&gt;21,"",N126)</f>
        <v>7.6072132341745452E-2</v>
      </c>
      <c r="Q126" s="3">
        <f>IF(ISNUMBER(P126),SUMIF(A:A,A126,P:P),"")</f>
        <v>0.90395730979704181</v>
      </c>
      <c r="R126" s="3">
        <f>IFERROR(P126*(1/Q126),"")</f>
        <v>8.4154562961413854E-2</v>
      </c>
      <c r="S126" s="8">
        <f>IFERROR(1/R126,"")</f>
        <v>11.882896955433244</v>
      </c>
    </row>
    <row r="127" spans="1:19" x14ac:dyDescent="0.25">
      <c r="A127" s="10">
        <v>15</v>
      </c>
      <c r="B127" s="11">
        <v>0.65277777777777779</v>
      </c>
      <c r="C127" s="10" t="s">
        <v>53</v>
      </c>
      <c r="D127" s="10">
        <v>4</v>
      </c>
      <c r="E127" s="10">
        <v>3</v>
      </c>
      <c r="F127" s="10" t="s">
        <v>146</v>
      </c>
      <c r="G127" s="2">
        <v>49.626200000000097</v>
      </c>
      <c r="H127" s="6">
        <f>1+COUNTIFS(A:A,A127,O:O,"&lt;"&amp;O127)</f>
        <v>6</v>
      </c>
      <c r="I127" s="2">
        <f>AVERAGEIF(A:A,A127,G:G)</f>
        <v>48.614811111111123</v>
      </c>
      <c r="J127" s="2">
        <f>G127-I127</f>
        <v>1.0113888888889733</v>
      </c>
      <c r="K127" s="2">
        <f>90+J127</f>
        <v>91.011388888888973</v>
      </c>
      <c r="L127" s="2">
        <f>EXP(0.06*K127)</f>
        <v>235.25812917311197</v>
      </c>
      <c r="M127" s="2">
        <f>SUMIF(A:A,A127,L:L)</f>
        <v>3803.8942073769531</v>
      </c>
      <c r="N127" s="3">
        <f>L127/M127</f>
        <v>6.1846654072784703E-2</v>
      </c>
      <c r="O127" s="7">
        <f>1/N127</f>
        <v>16.169023449888535</v>
      </c>
      <c r="P127" s="3">
        <f>IF(O127&gt;21,"",N127)</f>
        <v>6.1846654072784703E-2</v>
      </c>
      <c r="Q127" s="3">
        <f>IF(ISNUMBER(P127),SUMIF(A:A,A127,P:P),"")</f>
        <v>0.90395730979704181</v>
      </c>
      <c r="R127" s="3">
        <f>IFERROR(P127*(1/Q127),"")</f>
        <v>6.8417671279930939E-2</v>
      </c>
      <c r="S127" s="8">
        <f>IFERROR(1/R127,"")</f>
        <v>14.616106939806523</v>
      </c>
    </row>
    <row r="128" spans="1:19" x14ac:dyDescent="0.25">
      <c r="A128" s="10">
        <v>15</v>
      </c>
      <c r="B128" s="11">
        <v>0.65277777777777779</v>
      </c>
      <c r="C128" s="10" t="s">
        <v>53</v>
      </c>
      <c r="D128" s="10">
        <v>4</v>
      </c>
      <c r="E128" s="10">
        <v>6</v>
      </c>
      <c r="F128" s="10" t="s">
        <v>149</v>
      </c>
      <c r="G128" s="2">
        <v>49.3958333333334</v>
      </c>
      <c r="H128" s="6">
        <f>1+COUNTIFS(A:A,A128,O:O,"&lt;"&amp;O128)</f>
        <v>7</v>
      </c>
      <c r="I128" s="2">
        <f>AVERAGEIF(A:A,A128,G:G)</f>
        <v>48.614811111111123</v>
      </c>
      <c r="J128" s="2">
        <f>G128-I128</f>
        <v>0.78102222222227624</v>
      </c>
      <c r="K128" s="2">
        <f>90+J128</f>
        <v>90.781022222222276</v>
      </c>
      <c r="L128" s="2">
        <f>EXP(0.06*K128)</f>
        <v>232.02876088933715</v>
      </c>
      <c r="M128" s="2">
        <f>SUMIF(A:A,A128,L:L)</f>
        <v>3803.8942073769531</v>
      </c>
      <c r="N128" s="3">
        <f>L128/M128</f>
        <v>6.0997690324657308E-2</v>
      </c>
      <c r="O128" s="7">
        <f>1/N128</f>
        <v>16.394063360064088</v>
      </c>
      <c r="P128" s="3">
        <f>IF(O128&gt;21,"",N128)</f>
        <v>6.0997690324657308E-2</v>
      </c>
      <c r="Q128" s="3">
        <f>IF(ISNUMBER(P128),SUMIF(A:A,A128,P:P),"")</f>
        <v>0.90395730979704181</v>
      </c>
      <c r="R128" s="3">
        <f>IFERROR(P128*(1/Q128),"")</f>
        <v>6.7478507738769899E-2</v>
      </c>
      <c r="S128" s="8">
        <f>IFERROR(1/R128,"")</f>
        <v>14.819533411605784</v>
      </c>
    </row>
    <row r="129" spans="1:19" x14ac:dyDescent="0.25">
      <c r="A129" s="10">
        <v>15</v>
      </c>
      <c r="B129" s="11">
        <v>0.65277777777777779</v>
      </c>
      <c r="C129" s="10" t="s">
        <v>53</v>
      </c>
      <c r="D129" s="10">
        <v>4</v>
      </c>
      <c r="E129" s="10">
        <v>9</v>
      </c>
      <c r="F129" s="10" t="s">
        <v>151</v>
      </c>
      <c r="G129" s="2">
        <v>48.106533333333303</v>
      </c>
      <c r="H129" s="6">
        <f>1+COUNTIFS(A:A,A129,O:O,"&lt;"&amp;O129)</f>
        <v>8</v>
      </c>
      <c r="I129" s="2">
        <f>AVERAGEIF(A:A,A129,G:G)</f>
        <v>48.614811111111123</v>
      </c>
      <c r="J129" s="2">
        <f>G129-I129</f>
        <v>-0.50827777777782046</v>
      </c>
      <c r="K129" s="2">
        <f>90+J129</f>
        <v>89.49172222222218</v>
      </c>
      <c r="L129" s="2">
        <f>EXP(0.06*K129)</f>
        <v>214.7561789766022</v>
      </c>
      <c r="M129" s="2">
        <f>SUMIF(A:A,A129,L:L)</f>
        <v>3803.8942073769531</v>
      </c>
      <c r="N129" s="3">
        <f>L129/M129</f>
        <v>5.6456927366729102E-2</v>
      </c>
      <c r="O129" s="7">
        <f>1/N129</f>
        <v>17.712618214311725</v>
      </c>
      <c r="P129" s="3">
        <f>IF(O129&gt;21,"",N129)</f>
        <v>5.6456927366729102E-2</v>
      </c>
      <c r="Q129" s="3">
        <f>IF(ISNUMBER(P129),SUMIF(A:A,A129,P:P),"")</f>
        <v>0.90395730979704181</v>
      </c>
      <c r="R129" s="3">
        <f>IFERROR(P129*(1/Q129),"")</f>
        <v>6.2455302650746766E-2</v>
      </c>
      <c r="S129" s="8">
        <f>IFERROR(1/R129,"")</f>
        <v>16.011450710471308</v>
      </c>
    </row>
    <row r="130" spans="1:19" x14ac:dyDescent="0.25">
      <c r="A130" s="10">
        <v>15</v>
      </c>
      <c r="B130" s="11">
        <v>0.65277777777777779</v>
      </c>
      <c r="C130" s="10" t="s">
        <v>53</v>
      </c>
      <c r="D130" s="10">
        <v>4</v>
      </c>
      <c r="E130" s="10">
        <v>1</v>
      </c>
      <c r="F130" s="10" t="s">
        <v>144</v>
      </c>
      <c r="G130" s="2">
        <v>40.723633333333296</v>
      </c>
      <c r="H130" s="6">
        <f>1+COUNTIFS(A:A,A130,O:O,"&lt;"&amp;O130)</f>
        <v>9</v>
      </c>
      <c r="I130" s="2">
        <f>AVERAGEIF(A:A,A130,G:G)</f>
        <v>48.614811111111123</v>
      </c>
      <c r="J130" s="2">
        <f>G130-I130</f>
        <v>-7.8911777777778269</v>
      </c>
      <c r="K130" s="2">
        <f>90+J130</f>
        <v>82.108822222222173</v>
      </c>
      <c r="L130" s="2">
        <f>EXP(0.06*K130)</f>
        <v>137.90007564286955</v>
      </c>
      <c r="M130" s="2">
        <f>SUMIF(A:A,A130,L:L)</f>
        <v>3803.8942073769531</v>
      </c>
      <c r="N130" s="3">
        <f>L130/M130</f>
        <v>3.6252342500860756E-2</v>
      </c>
      <c r="O130" s="7">
        <f>1/N130</f>
        <v>27.584424371370115</v>
      </c>
      <c r="P130" s="3" t="str">
        <f>IF(O130&gt;21,"",N130)</f>
        <v/>
      </c>
      <c r="Q130" s="3" t="str">
        <f>IF(ISNUMBER(P130),SUMIF(A:A,A130,P:P),"")</f>
        <v/>
      </c>
      <c r="R130" s="3" t="str">
        <f>IFERROR(P130*(1/Q130),"")</f>
        <v/>
      </c>
      <c r="S130" s="8" t="str">
        <f>IFERROR(1/R130,"")</f>
        <v/>
      </c>
    </row>
    <row r="131" spans="1:19" x14ac:dyDescent="0.25">
      <c r="A131" s="10">
        <v>15</v>
      </c>
      <c r="B131" s="11">
        <v>0.65277777777777779</v>
      </c>
      <c r="C131" s="10" t="s">
        <v>53</v>
      </c>
      <c r="D131" s="10">
        <v>4</v>
      </c>
      <c r="E131" s="10">
        <v>5</v>
      </c>
      <c r="F131" s="10" t="s">
        <v>148</v>
      </c>
      <c r="G131" s="2">
        <v>40.183133333333402</v>
      </c>
      <c r="H131" s="6">
        <f>1+COUNTIFS(A:A,A131,O:O,"&lt;"&amp;O131)</f>
        <v>10</v>
      </c>
      <c r="I131" s="2">
        <f>AVERAGEIF(A:A,A131,G:G)</f>
        <v>48.614811111111123</v>
      </c>
      <c r="J131" s="2">
        <f>G131-I131</f>
        <v>-8.4316777777777219</v>
      </c>
      <c r="K131" s="2">
        <f>90+J131</f>
        <v>81.568322222222278</v>
      </c>
      <c r="L131" s="2">
        <f>EXP(0.06*K131)</f>
        <v>133.49971370862681</v>
      </c>
      <c r="M131" s="2">
        <f>SUMIF(A:A,A131,L:L)</f>
        <v>3803.8942073769531</v>
      </c>
      <c r="N131" s="3">
        <f>L131/M131</f>
        <v>3.5095538001485078E-2</v>
      </c>
      <c r="O131" s="7">
        <f>1/N131</f>
        <v>28.493650673133569</v>
      </c>
      <c r="P131" s="3" t="str">
        <f>IF(O131&gt;21,"",N131)</f>
        <v/>
      </c>
      <c r="Q131" s="3" t="str">
        <f>IF(ISNUMBER(P131),SUMIF(A:A,A131,P:P),"")</f>
        <v/>
      </c>
      <c r="R131" s="3" t="str">
        <f>IFERROR(P131*(1/Q131),"")</f>
        <v/>
      </c>
      <c r="S131" s="8" t="str">
        <f>IFERROR(1/R131,"")</f>
        <v/>
      </c>
    </row>
    <row r="132" spans="1:19" x14ac:dyDescent="0.25">
      <c r="A132" s="1">
        <v>15</v>
      </c>
      <c r="B132" s="5">
        <v>0.65277777777777779</v>
      </c>
      <c r="C132" s="1" t="s">
        <v>53</v>
      </c>
      <c r="D132" s="1">
        <v>4</v>
      </c>
      <c r="E132" s="1">
        <v>12</v>
      </c>
      <c r="F132" s="1" t="s">
        <v>154</v>
      </c>
      <c r="G132" s="2">
        <v>24.8126</v>
      </c>
      <c r="H132" s="6">
        <f>1+COUNTIFS(A:A,A132,O:O,"&lt;"&amp;O132)</f>
        <v>11</v>
      </c>
      <c r="I132" s="2">
        <f>AVERAGEIF(A:A,A132,G:G)</f>
        <v>48.614811111111123</v>
      </c>
      <c r="J132" s="2">
        <f>G132-I132</f>
        <v>-23.802211111111124</v>
      </c>
      <c r="K132" s="2">
        <f>90+J132</f>
        <v>66.19778888888888</v>
      </c>
      <c r="L132" s="2">
        <f>EXP(0.06*K132)</f>
        <v>53.083563054565481</v>
      </c>
      <c r="M132" s="2">
        <f>SUMIF(A:A,A132,L:L)</f>
        <v>3803.8942073769531</v>
      </c>
      <c r="N132" s="3">
        <f>L132/M132</f>
        <v>1.3955057675268591E-2</v>
      </c>
      <c r="O132" s="7">
        <f>1/N132</f>
        <v>71.658607457582804</v>
      </c>
      <c r="P132" s="3" t="str">
        <f>IF(O132&gt;21,"",N132)</f>
        <v/>
      </c>
      <c r="Q132" s="3" t="str">
        <f>IF(ISNUMBER(P132),SUMIF(A:A,A132,P:P),"")</f>
        <v/>
      </c>
      <c r="R132" s="3" t="str">
        <f>IFERROR(P132*(1/Q132),"")</f>
        <v/>
      </c>
      <c r="S132" s="8" t="str">
        <f>IFERROR(1/R132,"")</f>
        <v/>
      </c>
    </row>
    <row r="133" spans="1:19" x14ac:dyDescent="0.25">
      <c r="A133" s="10">
        <v>15</v>
      </c>
      <c r="B133" s="11">
        <v>0.65277777777777779</v>
      </c>
      <c r="C133" s="10" t="s">
        <v>53</v>
      </c>
      <c r="D133" s="10">
        <v>4</v>
      </c>
      <c r="E133" s="10">
        <v>11</v>
      </c>
      <c r="F133" s="10" t="s">
        <v>153</v>
      </c>
      <c r="G133" s="2">
        <v>20.447766666666702</v>
      </c>
      <c r="H133" s="6">
        <f>1+COUNTIFS(A:A,A133,O:O,"&lt;"&amp;O133)</f>
        <v>12</v>
      </c>
      <c r="I133" s="2">
        <f>AVERAGEIF(A:A,A133,G:G)</f>
        <v>48.614811111111123</v>
      </c>
      <c r="J133" s="2">
        <f>G133-I133</f>
        <v>-28.167044444444421</v>
      </c>
      <c r="K133" s="2">
        <f>90+J133</f>
        <v>61.832955555555579</v>
      </c>
      <c r="L133" s="2">
        <f>EXP(0.06*K133)</f>
        <v>40.852880517870517</v>
      </c>
      <c r="M133" s="2">
        <f>SUMIF(A:A,A133,L:L)</f>
        <v>3803.8942073769531</v>
      </c>
      <c r="N133" s="3">
        <f>L133/M133</f>
        <v>1.0739752025343888E-2</v>
      </c>
      <c r="O133" s="7">
        <f>1/N133</f>
        <v>93.112019499163424</v>
      </c>
      <c r="P133" s="3" t="str">
        <f>IF(O133&gt;21,"",N133)</f>
        <v/>
      </c>
      <c r="Q133" s="3" t="str">
        <f>IF(ISNUMBER(P133),SUMIF(A:A,A133,P:P),"")</f>
        <v/>
      </c>
      <c r="R133" s="3" t="str">
        <f>IFERROR(P133*(1/Q133),"")</f>
        <v/>
      </c>
      <c r="S133" s="8" t="str">
        <f>IFERROR(1/R133,"")</f>
        <v/>
      </c>
    </row>
    <row r="134" spans="1:19" x14ac:dyDescent="0.25">
      <c r="A134" s="1">
        <v>16</v>
      </c>
      <c r="B134" s="5">
        <v>0.65625</v>
      </c>
      <c r="C134" s="1" t="s">
        <v>36</v>
      </c>
      <c r="D134" s="1">
        <v>4</v>
      </c>
      <c r="E134" s="1">
        <v>8</v>
      </c>
      <c r="F134" s="1" t="s">
        <v>162</v>
      </c>
      <c r="G134" s="2">
        <v>70.725966666666693</v>
      </c>
      <c r="H134" s="6">
        <f>1+COUNTIFS(A:A,A134,O:O,"&lt;"&amp;O134)</f>
        <v>1</v>
      </c>
      <c r="I134" s="2">
        <f>AVERAGEIF(A:A,A134,G:G)</f>
        <v>47.315239393939379</v>
      </c>
      <c r="J134" s="2">
        <f>G134-I134</f>
        <v>23.410727272727314</v>
      </c>
      <c r="K134" s="2">
        <f>90+J134</f>
        <v>113.41072727272731</v>
      </c>
      <c r="L134" s="2">
        <f>EXP(0.06*K134)</f>
        <v>902.02626328585859</v>
      </c>
      <c r="M134" s="2">
        <f>SUMIF(A:A,A134,L:L)</f>
        <v>3371.7192702106167</v>
      </c>
      <c r="N134" s="3">
        <f>L134/M134</f>
        <v>0.26752709552521936</v>
      </c>
      <c r="O134" s="7">
        <f>1/N134</f>
        <v>3.7379391348631885</v>
      </c>
      <c r="P134" s="3">
        <f>IF(O134&gt;21,"",N134)</f>
        <v>0.26752709552521936</v>
      </c>
      <c r="Q134" s="3">
        <f>IF(ISNUMBER(P134),SUMIF(A:A,A134,P:P),"")</f>
        <v>0.88663889704264853</v>
      </c>
      <c r="R134" s="3">
        <f>IFERROR(P134*(1/Q134),"")</f>
        <v>0.30173173816031101</v>
      </c>
      <c r="S134" s="8">
        <f>IFERROR(1/R134,"")</f>
        <v>3.3142022317476489</v>
      </c>
    </row>
    <row r="135" spans="1:19" x14ac:dyDescent="0.25">
      <c r="A135" s="1">
        <v>16</v>
      </c>
      <c r="B135" s="5">
        <v>0.65625</v>
      </c>
      <c r="C135" s="1" t="s">
        <v>36</v>
      </c>
      <c r="D135" s="1">
        <v>4</v>
      </c>
      <c r="E135" s="1">
        <v>10</v>
      </c>
      <c r="F135" s="1" t="s">
        <v>164</v>
      </c>
      <c r="G135" s="2">
        <v>63.247399999999999</v>
      </c>
      <c r="H135" s="6">
        <f>1+COUNTIFS(A:A,A135,O:O,"&lt;"&amp;O135)</f>
        <v>2</v>
      </c>
      <c r="I135" s="2">
        <f>AVERAGEIF(A:A,A135,G:G)</f>
        <v>47.315239393939379</v>
      </c>
      <c r="J135" s="2">
        <f>G135-I135</f>
        <v>15.93216060606062</v>
      </c>
      <c r="K135" s="2">
        <f>90+J135</f>
        <v>105.93216060606062</v>
      </c>
      <c r="L135" s="2">
        <f>EXP(0.06*K135)</f>
        <v>575.89746711156693</v>
      </c>
      <c r="M135" s="2">
        <f>SUMIF(A:A,A135,L:L)</f>
        <v>3371.7192702106167</v>
      </c>
      <c r="N135" s="3">
        <f>L135/M135</f>
        <v>0.17080231803390711</v>
      </c>
      <c r="O135" s="7">
        <f>1/N135</f>
        <v>5.8547214786715207</v>
      </c>
      <c r="P135" s="3">
        <f>IF(O135&gt;21,"",N135)</f>
        <v>0.17080231803390711</v>
      </c>
      <c r="Q135" s="3">
        <f>IF(ISNUMBER(P135),SUMIF(A:A,A135,P:P),"")</f>
        <v>0.88663889704264853</v>
      </c>
      <c r="R135" s="3">
        <f>IFERROR(P135*(1/Q135),"")</f>
        <v>0.19264022659462829</v>
      </c>
      <c r="S135" s="8">
        <f>IFERROR(1/R135,"")</f>
        <v>5.1910237943412216</v>
      </c>
    </row>
    <row r="136" spans="1:19" x14ac:dyDescent="0.25">
      <c r="A136" s="1">
        <v>16</v>
      </c>
      <c r="B136" s="5">
        <v>0.65625</v>
      </c>
      <c r="C136" s="1" t="s">
        <v>36</v>
      </c>
      <c r="D136" s="1">
        <v>4</v>
      </c>
      <c r="E136" s="1">
        <v>4</v>
      </c>
      <c r="F136" s="1" t="s">
        <v>159</v>
      </c>
      <c r="G136" s="2">
        <v>61.290100000000002</v>
      </c>
      <c r="H136" s="6">
        <f>1+COUNTIFS(A:A,A136,O:O,"&lt;"&amp;O136)</f>
        <v>3</v>
      </c>
      <c r="I136" s="2">
        <f>AVERAGEIF(A:A,A136,G:G)</f>
        <v>47.315239393939379</v>
      </c>
      <c r="J136" s="2">
        <f>G136-I136</f>
        <v>13.974860606060624</v>
      </c>
      <c r="K136" s="2">
        <f>90+J136</f>
        <v>103.97486060606062</v>
      </c>
      <c r="L136" s="2">
        <f>EXP(0.06*K136)</f>
        <v>512.08551693890399</v>
      </c>
      <c r="M136" s="2">
        <f>SUMIF(A:A,A136,L:L)</f>
        <v>3371.7192702106167</v>
      </c>
      <c r="N136" s="3">
        <f>L136/M136</f>
        <v>0.15187667652619141</v>
      </c>
      <c r="O136" s="7">
        <f>1/N136</f>
        <v>6.5842894568972756</v>
      </c>
      <c r="P136" s="3">
        <f>IF(O136&gt;21,"",N136)</f>
        <v>0.15187667652619141</v>
      </c>
      <c r="Q136" s="3">
        <f>IF(ISNUMBER(P136),SUMIF(A:A,A136,P:P),"")</f>
        <v>0.88663889704264853</v>
      </c>
      <c r="R136" s="3">
        <f>IFERROR(P136*(1/Q136),"")</f>
        <v>0.17129484960875335</v>
      </c>
      <c r="S136" s="8">
        <f>IFERROR(1/R136,"")</f>
        <v>5.8378871418729386</v>
      </c>
    </row>
    <row r="137" spans="1:19" x14ac:dyDescent="0.25">
      <c r="A137" s="1">
        <v>16</v>
      </c>
      <c r="B137" s="5">
        <v>0.65625</v>
      </c>
      <c r="C137" s="1" t="s">
        <v>36</v>
      </c>
      <c r="D137" s="1">
        <v>4</v>
      </c>
      <c r="E137" s="1">
        <v>9</v>
      </c>
      <c r="F137" s="1" t="s">
        <v>163</v>
      </c>
      <c r="G137" s="2">
        <v>52.643866666666604</v>
      </c>
      <c r="H137" s="6">
        <f>1+COUNTIFS(A:A,A137,O:O,"&lt;"&amp;O137)</f>
        <v>4</v>
      </c>
      <c r="I137" s="2">
        <f>AVERAGEIF(A:A,A137,G:G)</f>
        <v>47.315239393939379</v>
      </c>
      <c r="J137" s="2">
        <f>G137-I137</f>
        <v>5.3286272727272248</v>
      </c>
      <c r="K137" s="2">
        <f>90+J137</f>
        <v>95.328627272727232</v>
      </c>
      <c r="L137" s="2">
        <f>EXP(0.06*K137)</f>
        <v>304.81884104788895</v>
      </c>
      <c r="M137" s="2">
        <f>SUMIF(A:A,A137,L:L)</f>
        <v>3371.7192702106167</v>
      </c>
      <c r="N137" s="3">
        <f>L137/M137</f>
        <v>9.0404573044080339E-2</v>
      </c>
      <c r="O137" s="7">
        <f>1/N137</f>
        <v>11.061387342788626</v>
      </c>
      <c r="P137" s="3">
        <f>IF(O137&gt;21,"",N137)</f>
        <v>9.0404573044080339E-2</v>
      </c>
      <c r="Q137" s="3">
        <f>IF(ISNUMBER(P137),SUMIF(A:A,A137,P:P),"")</f>
        <v>0.88663889704264853</v>
      </c>
      <c r="R137" s="3">
        <f>IFERROR(P137*(1/Q137),"")</f>
        <v>0.10196323818594186</v>
      </c>
      <c r="S137" s="8">
        <f>IFERROR(1/R137,"")</f>
        <v>9.8074562733716188</v>
      </c>
    </row>
    <row r="138" spans="1:19" x14ac:dyDescent="0.25">
      <c r="A138" s="1">
        <v>16</v>
      </c>
      <c r="B138" s="5">
        <v>0.65625</v>
      </c>
      <c r="C138" s="1" t="s">
        <v>36</v>
      </c>
      <c r="D138" s="1">
        <v>4</v>
      </c>
      <c r="E138" s="1">
        <v>1</v>
      </c>
      <c r="F138" s="1" t="s">
        <v>156</v>
      </c>
      <c r="G138" s="2">
        <v>51.178266666666602</v>
      </c>
      <c r="H138" s="6">
        <f>1+COUNTIFS(A:A,A138,O:O,"&lt;"&amp;O138)</f>
        <v>5</v>
      </c>
      <c r="I138" s="2">
        <f>AVERAGEIF(A:A,A138,G:G)</f>
        <v>47.315239393939379</v>
      </c>
      <c r="J138" s="2">
        <f>G138-I138</f>
        <v>3.8630272727272228</v>
      </c>
      <c r="K138" s="2">
        <f>90+J138</f>
        <v>93.863027272727223</v>
      </c>
      <c r="L138" s="2">
        <f>EXP(0.06*K138)</f>
        <v>279.15903472631953</v>
      </c>
      <c r="M138" s="2">
        <f>SUMIF(A:A,A138,L:L)</f>
        <v>3371.7192702106167</v>
      </c>
      <c r="N138" s="3">
        <f>L138/M138</f>
        <v>8.2794269734348808E-2</v>
      </c>
      <c r="O138" s="7">
        <f>1/N138</f>
        <v>12.078130566385449</v>
      </c>
      <c r="P138" s="3">
        <f>IF(O138&gt;21,"",N138)</f>
        <v>8.2794269734348808E-2</v>
      </c>
      <c r="Q138" s="3">
        <f>IF(ISNUMBER(P138),SUMIF(A:A,A138,P:P),"")</f>
        <v>0.88663889704264853</v>
      </c>
      <c r="R138" s="3">
        <f>IFERROR(P138*(1/Q138),"")</f>
        <v>9.3379920518382467E-2</v>
      </c>
      <c r="S138" s="8">
        <f>IFERROR(1/R138,"")</f>
        <v>10.708940363717094</v>
      </c>
    </row>
    <row r="139" spans="1:19" x14ac:dyDescent="0.25">
      <c r="A139" s="1">
        <v>16</v>
      </c>
      <c r="B139" s="5">
        <v>0.65625</v>
      </c>
      <c r="C139" s="1" t="s">
        <v>36</v>
      </c>
      <c r="D139" s="1">
        <v>4</v>
      </c>
      <c r="E139" s="1">
        <v>7</v>
      </c>
      <c r="F139" s="1" t="s">
        <v>161</v>
      </c>
      <c r="G139" s="2">
        <v>47.937233333333303</v>
      </c>
      <c r="H139" s="6">
        <f>1+COUNTIFS(A:A,A139,O:O,"&lt;"&amp;O139)</f>
        <v>6</v>
      </c>
      <c r="I139" s="2">
        <f>AVERAGEIF(A:A,A139,G:G)</f>
        <v>47.315239393939379</v>
      </c>
      <c r="J139" s="2">
        <f>G139-I139</f>
        <v>0.62199393939392422</v>
      </c>
      <c r="K139" s="2">
        <f>90+J139</f>
        <v>90.621993939393917</v>
      </c>
      <c r="L139" s="2">
        <f>EXP(0.06*K139)</f>
        <v>229.82534166127439</v>
      </c>
      <c r="M139" s="2">
        <f>SUMIF(A:A,A139,L:L)</f>
        <v>3371.7192702106167</v>
      </c>
      <c r="N139" s="3">
        <f>L139/M139</f>
        <v>6.8162656272068051E-2</v>
      </c>
      <c r="O139" s="7">
        <f>1/N139</f>
        <v>14.670789765125157</v>
      </c>
      <c r="P139" s="3">
        <f>IF(O139&gt;21,"",N139)</f>
        <v>6.8162656272068051E-2</v>
      </c>
      <c r="Q139" s="3">
        <f>IF(ISNUMBER(P139),SUMIF(A:A,A139,P:P),"")</f>
        <v>0.88663889704264853</v>
      </c>
      <c r="R139" s="3">
        <f>IFERROR(P139*(1/Q139),"")</f>
        <v>7.6877583985342959E-2</v>
      </c>
      <c r="S139" s="8">
        <f>IFERROR(1/R139,"")</f>
        <v>13.007692856095144</v>
      </c>
    </row>
    <row r="140" spans="1:19" x14ac:dyDescent="0.25">
      <c r="A140" s="1">
        <v>16</v>
      </c>
      <c r="B140" s="5">
        <v>0.65625</v>
      </c>
      <c r="C140" s="1" t="s">
        <v>36</v>
      </c>
      <c r="D140" s="1">
        <v>4</v>
      </c>
      <c r="E140" s="1">
        <v>11</v>
      </c>
      <c r="F140" s="1" t="s">
        <v>165</v>
      </c>
      <c r="G140" s="2">
        <v>44.382766666666704</v>
      </c>
      <c r="H140" s="6">
        <f>1+COUNTIFS(A:A,A140,O:O,"&lt;"&amp;O140)</f>
        <v>7</v>
      </c>
      <c r="I140" s="2">
        <f>AVERAGEIF(A:A,A140,G:G)</f>
        <v>47.315239393939379</v>
      </c>
      <c r="J140" s="2">
        <f>G140-I140</f>
        <v>-2.9324727272726747</v>
      </c>
      <c r="K140" s="2">
        <f>90+J140</f>
        <v>87.067527272727318</v>
      </c>
      <c r="L140" s="2">
        <f>EXP(0.06*K140)</f>
        <v>185.68499010517269</v>
      </c>
      <c r="M140" s="2">
        <f>SUMIF(A:A,A140,L:L)</f>
        <v>3371.7192702106167</v>
      </c>
      <c r="N140" s="3">
        <f>L140/M140</f>
        <v>5.5071307906833462E-2</v>
      </c>
      <c r="O140" s="7">
        <f>1/N140</f>
        <v>18.158275842871639</v>
      </c>
      <c r="P140" s="3">
        <f>IF(O140&gt;21,"",N140)</f>
        <v>5.5071307906833462E-2</v>
      </c>
      <c r="Q140" s="3">
        <f>IF(ISNUMBER(P140),SUMIF(A:A,A140,P:P),"")</f>
        <v>0.88663889704264853</v>
      </c>
      <c r="R140" s="3">
        <f>IFERROR(P140*(1/Q140),"")</f>
        <v>6.2112442946640159E-2</v>
      </c>
      <c r="S140" s="8">
        <f>IFERROR(1/R140,"")</f>
        <v>16.099833665519878</v>
      </c>
    </row>
    <row r="141" spans="1:19" x14ac:dyDescent="0.25">
      <c r="A141" s="1">
        <v>16</v>
      </c>
      <c r="B141" s="5">
        <v>0.65625</v>
      </c>
      <c r="C141" s="1" t="s">
        <v>36</v>
      </c>
      <c r="D141" s="1">
        <v>4</v>
      </c>
      <c r="E141" s="1">
        <v>2</v>
      </c>
      <c r="F141" s="1" t="s">
        <v>157</v>
      </c>
      <c r="G141" s="2">
        <v>39.852900000000005</v>
      </c>
      <c r="H141" s="6">
        <f>1+COUNTIFS(A:A,A141,O:O,"&lt;"&amp;O141)</f>
        <v>8</v>
      </c>
      <c r="I141" s="2">
        <f>AVERAGEIF(A:A,A141,G:G)</f>
        <v>47.315239393939379</v>
      </c>
      <c r="J141" s="2">
        <f>G141-I141</f>
        <v>-7.4623393939393736</v>
      </c>
      <c r="K141" s="2">
        <f>90+J141</f>
        <v>82.537660606060626</v>
      </c>
      <c r="L141" s="2">
        <f>EXP(0.06*K141)</f>
        <v>141.49432869182459</v>
      </c>
      <c r="M141" s="2">
        <f>SUMIF(A:A,A141,L:L)</f>
        <v>3371.7192702106167</v>
      </c>
      <c r="N141" s="3">
        <f>L141/M141</f>
        <v>4.1965038412876542E-2</v>
      </c>
      <c r="O141" s="7">
        <f>1/N141</f>
        <v>23.829359815220858</v>
      </c>
      <c r="P141" s="3" t="str">
        <f>IF(O141&gt;21,"",N141)</f>
        <v/>
      </c>
      <c r="Q141" s="3" t="str">
        <f>IF(ISNUMBER(P141),SUMIF(A:A,A141,P:P),"")</f>
        <v/>
      </c>
      <c r="R141" s="3" t="str">
        <f>IFERROR(P141*(1/Q141),"")</f>
        <v/>
      </c>
      <c r="S141" s="8" t="str">
        <f>IFERROR(1/R141,"")</f>
        <v/>
      </c>
    </row>
    <row r="142" spans="1:19" x14ac:dyDescent="0.25">
      <c r="A142" s="1">
        <v>16</v>
      </c>
      <c r="B142" s="5">
        <v>0.65625</v>
      </c>
      <c r="C142" s="1" t="s">
        <v>36</v>
      </c>
      <c r="D142" s="1">
        <v>4</v>
      </c>
      <c r="E142" s="1">
        <v>13</v>
      </c>
      <c r="F142" s="1" t="s">
        <v>166</v>
      </c>
      <c r="G142" s="2">
        <v>35.630666666666599</v>
      </c>
      <c r="H142" s="6">
        <f>1+COUNTIFS(A:A,A142,O:O,"&lt;"&amp;O142)</f>
        <v>9</v>
      </c>
      <c r="I142" s="2">
        <f>AVERAGEIF(A:A,A142,G:G)</f>
        <v>47.315239393939379</v>
      </c>
      <c r="J142" s="2">
        <f>G142-I142</f>
        <v>-11.68457272727278</v>
      </c>
      <c r="K142" s="2">
        <f>90+J142</f>
        <v>78.31542727272722</v>
      </c>
      <c r="L142" s="2">
        <f>EXP(0.06*K142)</f>
        <v>109.82911263906054</v>
      </c>
      <c r="M142" s="2">
        <f>SUMIF(A:A,A142,L:L)</f>
        <v>3371.7192702106167</v>
      </c>
      <c r="N142" s="3">
        <f>L142/M142</f>
        <v>3.2573623079895378E-2</v>
      </c>
      <c r="O142" s="7">
        <f>1/N142</f>
        <v>30.699685986641306</v>
      </c>
      <c r="P142" s="3" t="str">
        <f>IF(O142&gt;21,"",N142)</f>
        <v/>
      </c>
      <c r="Q142" s="3" t="str">
        <f>IF(ISNUMBER(P142),SUMIF(A:A,A142,P:P),"")</f>
        <v/>
      </c>
      <c r="R142" s="3" t="str">
        <f>IFERROR(P142*(1/Q142),"")</f>
        <v/>
      </c>
      <c r="S142" s="8" t="str">
        <f>IFERROR(1/R142,"")</f>
        <v/>
      </c>
    </row>
    <row r="143" spans="1:19" x14ac:dyDescent="0.25">
      <c r="A143" s="1">
        <v>16</v>
      </c>
      <c r="B143" s="5">
        <v>0.65625</v>
      </c>
      <c r="C143" s="1" t="s">
        <v>36</v>
      </c>
      <c r="D143" s="1">
        <v>4</v>
      </c>
      <c r="E143" s="1">
        <v>3</v>
      </c>
      <c r="F143" s="1" t="s">
        <v>158</v>
      </c>
      <c r="G143" s="2">
        <v>29.465200000000003</v>
      </c>
      <c r="H143" s="6">
        <f>1+COUNTIFS(A:A,A143,O:O,"&lt;"&amp;O143)</f>
        <v>10</v>
      </c>
      <c r="I143" s="2">
        <f>AVERAGEIF(A:A,A143,G:G)</f>
        <v>47.315239393939379</v>
      </c>
      <c r="J143" s="2">
        <f>G143-I143</f>
        <v>-17.850039393939376</v>
      </c>
      <c r="K143" s="2">
        <f>90+J143</f>
        <v>72.149960606060631</v>
      </c>
      <c r="L143" s="2">
        <f>EXP(0.06*K143)</f>
        <v>75.868200917056839</v>
      </c>
      <c r="M143" s="2">
        <f>SUMIF(A:A,A143,L:L)</f>
        <v>3371.7192702106167</v>
      </c>
      <c r="N143" s="3">
        <f>L143/M143</f>
        <v>2.2501339772666686E-2</v>
      </c>
      <c r="O143" s="7">
        <f>1/N143</f>
        <v>44.441798137493201</v>
      </c>
      <c r="P143" s="3" t="str">
        <f>IF(O143&gt;21,"",N143)</f>
        <v/>
      </c>
      <c r="Q143" s="3" t="str">
        <f>IF(ISNUMBER(P143),SUMIF(A:A,A143,P:P),"")</f>
        <v/>
      </c>
      <c r="R143" s="3" t="str">
        <f>IFERROR(P143*(1/Q143),"")</f>
        <v/>
      </c>
      <c r="S143" s="8" t="str">
        <f>IFERROR(1/R143,"")</f>
        <v/>
      </c>
    </row>
    <row r="144" spans="1:19" x14ac:dyDescent="0.25">
      <c r="A144" s="1">
        <v>16</v>
      </c>
      <c r="B144" s="5">
        <v>0.65625</v>
      </c>
      <c r="C144" s="1" t="s">
        <v>36</v>
      </c>
      <c r="D144" s="1">
        <v>4</v>
      </c>
      <c r="E144" s="1">
        <v>6</v>
      </c>
      <c r="F144" s="1" t="s">
        <v>160</v>
      </c>
      <c r="G144" s="2">
        <v>24.1132666666667</v>
      </c>
      <c r="H144" s="6">
        <f>1+COUNTIFS(A:A,A144,O:O,"&lt;"&amp;O144)</f>
        <v>11</v>
      </c>
      <c r="I144" s="2">
        <f>AVERAGEIF(A:A,A144,G:G)</f>
        <v>47.315239393939379</v>
      </c>
      <c r="J144" s="2">
        <f>G144-I144</f>
        <v>-23.201972727272679</v>
      </c>
      <c r="K144" s="2">
        <f>90+J144</f>
        <v>66.798027272727325</v>
      </c>
      <c r="L144" s="2">
        <f>EXP(0.06*K144)</f>
        <v>55.03017308568942</v>
      </c>
      <c r="M144" s="2">
        <f>SUMIF(A:A,A144,L:L)</f>
        <v>3371.7192702106167</v>
      </c>
      <c r="N144" s="3">
        <f>L144/M144</f>
        <v>1.6321101691912778E-2</v>
      </c>
      <c r="O144" s="7">
        <f>1/N144</f>
        <v>61.270373708626977</v>
      </c>
      <c r="P144" s="3" t="str">
        <f>IF(O144&gt;21,"",N144)</f>
        <v/>
      </c>
      <c r="Q144" s="3" t="str">
        <f>IF(ISNUMBER(P144),SUMIF(A:A,A144,P:P),"")</f>
        <v/>
      </c>
      <c r="R144" s="3" t="str">
        <f>IFERROR(P144*(1/Q144),"")</f>
        <v/>
      </c>
      <c r="S144" s="8" t="str">
        <f>IFERROR(1/R144,"")</f>
        <v/>
      </c>
    </row>
    <row r="145" spans="1:19" x14ac:dyDescent="0.25">
      <c r="A145" s="1">
        <v>17</v>
      </c>
      <c r="B145" s="5">
        <v>0.67013888888888884</v>
      </c>
      <c r="C145" s="1" t="s">
        <v>30</v>
      </c>
      <c r="D145" s="1">
        <v>6</v>
      </c>
      <c r="E145" s="1">
        <v>5</v>
      </c>
      <c r="F145" s="1" t="s">
        <v>171</v>
      </c>
      <c r="G145" s="2">
        <v>73.831199999999995</v>
      </c>
      <c r="H145" s="6">
        <f>1+COUNTIFS(A:A,A145,O:O,"&lt;"&amp;O145)</f>
        <v>1</v>
      </c>
      <c r="I145" s="2">
        <f>AVERAGEIF(A:A,A145,G:G)</f>
        <v>50.582976666666646</v>
      </c>
      <c r="J145" s="2">
        <f>G145-I145</f>
        <v>23.24822333333335</v>
      </c>
      <c r="K145" s="2">
        <f>90+J145</f>
        <v>113.24822333333336</v>
      </c>
      <c r="L145" s="2">
        <f>EXP(0.06*K145)</f>
        <v>893.27403151419219</v>
      </c>
      <c r="M145" s="2">
        <f>SUMIF(A:A,A145,L:L)</f>
        <v>2780.5903947687425</v>
      </c>
      <c r="N145" s="3">
        <f>L145/M145</f>
        <v>0.3212533687790734</v>
      </c>
      <c r="O145" s="7">
        <f>1/N145</f>
        <v>3.1128078245545248</v>
      </c>
      <c r="P145" s="3">
        <f>IF(O145&gt;21,"",N145)</f>
        <v>0.3212533687790734</v>
      </c>
      <c r="Q145" s="3">
        <f>IF(ISNUMBER(P145),SUMIF(A:A,A145,P:P),"")</f>
        <v>0.97784462517909732</v>
      </c>
      <c r="R145" s="3">
        <f>IFERROR(P145*(1/Q145),"")</f>
        <v>0.32853212106190616</v>
      </c>
      <c r="S145" s="8">
        <f>IFERROR(1/R145,"")</f>
        <v>3.0438424004560805</v>
      </c>
    </row>
    <row r="146" spans="1:19" x14ac:dyDescent="0.25">
      <c r="A146" s="1">
        <v>17</v>
      </c>
      <c r="B146" s="5">
        <v>0.67013888888888884</v>
      </c>
      <c r="C146" s="1" t="s">
        <v>30</v>
      </c>
      <c r="D146" s="1">
        <v>6</v>
      </c>
      <c r="E146" s="1">
        <v>3</v>
      </c>
      <c r="F146" s="1" t="s">
        <v>169</v>
      </c>
      <c r="G146" s="2">
        <v>59.324799999999996</v>
      </c>
      <c r="H146" s="6">
        <f>1+COUNTIFS(A:A,A146,O:O,"&lt;"&amp;O146)</f>
        <v>2</v>
      </c>
      <c r="I146" s="2">
        <f>AVERAGEIF(A:A,A146,G:G)</f>
        <v>50.582976666666646</v>
      </c>
      <c r="J146" s="2">
        <f>G146-I146</f>
        <v>8.7418233333333504</v>
      </c>
      <c r="K146" s="2">
        <f>90+J146</f>
        <v>98.741823333333343</v>
      </c>
      <c r="L146" s="2">
        <f>EXP(0.06*K146)</f>
        <v>374.09485939475081</v>
      </c>
      <c r="M146" s="2">
        <f>SUMIF(A:A,A146,L:L)</f>
        <v>2780.5903947687425</v>
      </c>
      <c r="N146" s="3">
        <f>L146/M146</f>
        <v>0.13453792406769199</v>
      </c>
      <c r="O146" s="7">
        <f>1/N146</f>
        <v>7.4328484472293157</v>
      </c>
      <c r="P146" s="3">
        <f>IF(O146&gt;21,"",N146)</f>
        <v>0.13453792406769199</v>
      </c>
      <c r="Q146" s="3">
        <f>IF(ISNUMBER(P146),SUMIF(A:A,A146,P:P),"")</f>
        <v>0.97784462517909732</v>
      </c>
      <c r="R146" s="3">
        <f>IFERROR(P146*(1/Q146),"")</f>
        <v>0.13758619785126977</v>
      </c>
      <c r="S146" s="8">
        <f>IFERROR(1/R146,"")</f>
        <v>7.2681709038939841</v>
      </c>
    </row>
    <row r="147" spans="1:19" x14ac:dyDescent="0.25">
      <c r="A147" s="1">
        <v>17</v>
      </c>
      <c r="B147" s="5">
        <v>0.67013888888888884</v>
      </c>
      <c r="C147" s="1" t="s">
        <v>30</v>
      </c>
      <c r="D147" s="1">
        <v>6</v>
      </c>
      <c r="E147" s="1">
        <v>9</v>
      </c>
      <c r="F147" s="1" t="s">
        <v>174</v>
      </c>
      <c r="G147" s="2">
        <v>52.370333333333299</v>
      </c>
      <c r="H147" s="6">
        <f>1+COUNTIFS(A:A,A147,O:O,"&lt;"&amp;O147)</f>
        <v>3</v>
      </c>
      <c r="I147" s="2">
        <f>AVERAGEIF(A:A,A147,G:G)</f>
        <v>50.582976666666646</v>
      </c>
      <c r="J147" s="2">
        <f>G147-I147</f>
        <v>1.7873566666666534</v>
      </c>
      <c r="K147" s="2">
        <f>90+J147</f>
        <v>91.787356666666653</v>
      </c>
      <c r="L147" s="2">
        <f>EXP(0.06*K147)</f>
        <v>246.47027549882972</v>
      </c>
      <c r="M147" s="2">
        <f>SUMIF(A:A,A147,L:L)</f>
        <v>2780.5903947687425</v>
      </c>
      <c r="N147" s="3">
        <f>L147/M147</f>
        <v>8.8639547904116336E-2</v>
      </c>
      <c r="O147" s="7">
        <f>1/N147</f>
        <v>11.281645988105959</v>
      </c>
      <c r="P147" s="3">
        <f>IF(O147&gt;21,"",N147)</f>
        <v>8.8639547904116336E-2</v>
      </c>
      <c r="Q147" s="3">
        <f>IF(ISNUMBER(P147),SUMIF(A:A,A147,P:P),"")</f>
        <v>0.97784462517909732</v>
      </c>
      <c r="R147" s="3">
        <f>IFERROR(P147*(1/Q147),"")</f>
        <v>9.0647885790527863E-2</v>
      </c>
      <c r="S147" s="8">
        <f>IFERROR(1/R147,"")</f>
        <v>11.031696892642739</v>
      </c>
    </row>
    <row r="148" spans="1:19" x14ac:dyDescent="0.25">
      <c r="A148" s="1">
        <v>17</v>
      </c>
      <c r="B148" s="5">
        <v>0.67013888888888884</v>
      </c>
      <c r="C148" s="1" t="s">
        <v>30</v>
      </c>
      <c r="D148" s="1">
        <v>6</v>
      </c>
      <c r="E148" s="1">
        <v>4</v>
      </c>
      <c r="F148" s="1" t="s">
        <v>170</v>
      </c>
      <c r="G148" s="2">
        <v>51.9206333333332</v>
      </c>
      <c r="H148" s="6">
        <f>1+COUNTIFS(A:A,A148,O:O,"&lt;"&amp;O148)</f>
        <v>4</v>
      </c>
      <c r="I148" s="2">
        <f>AVERAGEIF(A:A,A148,G:G)</f>
        <v>50.582976666666646</v>
      </c>
      <c r="J148" s="2">
        <f>G148-I148</f>
        <v>1.3376566666665539</v>
      </c>
      <c r="K148" s="2">
        <f>90+J148</f>
        <v>91.337656666666561</v>
      </c>
      <c r="L148" s="2">
        <f>EXP(0.06*K148)</f>
        <v>239.90893168029012</v>
      </c>
      <c r="M148" s="2">
        <f>SUMIF(A:A,A148,L:L)</f>
        <v>2780.5903947687425</v>
      </c>
      <c r="N148" s="3">
        <f>L148/M148</f>
        <v>8.6279853419490432E-2</v>
      </c>
      <c r="O148" s="7">
        <f>1/N148</f>
        <v>11.590191225036344</v>
      </c>
      <c r="P148" s="3">
        <f>IF(O148&gt;21,"",N148)</f>
        <v>8.6279853419490432E-2</v>
      </c>
      <c r="Q148" s="3">
        <f>IF(ISNUMBER(P148),SUMIF(A:A,A148,P:P),"")</f>
        <v>0.97784462517909732</v>
      </c>
      <c r="R148" s="3">
        <f>IFERROR(P148*(1/Q148),"")</f>
        <v>8.8234726865413657E-2</v>
      </c>
      <c r="S148" s="8">
        <f>IFERROR(1/R148,"")</f>
        <v>11.333406194199725</v>
      </c>
    </row>
    <row r="149" spans="1:19" x14ac:dyDescent="0.25">
      <c r="A149" s="1">
        <v>17</v>
      </c>
      <c r="B149" s="5">
        <v>0.67013888888888884</v>
      </c>
      <c r="C149" s="1" t="s">
        <v>30</v>
      </c>
      <c r="D149" s="1">
        <v>6</v>
      </c>
      <c r="E149" s="1">
        <v>1</v>
      </c>
      <c r="F149" s="1" t="s">
        <v>167</v>
      </c>
      <c r="G149" s="2">
        <v>51.792233333333307</v>
      </c>
      <c r="H149" s="6">
        <f>1+COUNTIFS(A:A,A149,O:O,"&lt;"&amp;O149)</f>
        <v>5</v>
      </c>
      <c r="I149" s="2">
        <f>AVERAGEIF(A:A,A149,G:G)</f>
        <v>50.582976666666646</v>
      </c>
      <c r="J149" s="2">
        <f>G149-I149</f>
        <v>1.2092566666666613</v>
      </c>
      <c r="K149" s="2">
        <f>90+J149</f>
        <v>91.209256666666661</v>
      </c>
      <c r="L149" s="2">
        <f>EXP(0.06*K149)</f>
        <v>238.06777451432527</v>
      </c>
      <c r="M149" s="2">
        <f>SUMIF(A:A,A149,L:L)</f>
        <v>2780.5903947687425</v>
      </c>
      <c r="N149" s="3">
        <f>L149/M149</f>
        <v>8.5617707290586029E-2</v>
      </c>
      <c r="O149" s="7">
        <f>1/N149</f>
        <v>11.679826891486425</v>
      </c>
      <c r="P149" s="3">
        <f>IF(O149&gt;21,"",N149)</f>
        <v>8.5617707290586029E-2</v>
      </c>
      <c r="Q149" s="3">
        <f>IF(ISNUMBER(P149),SUMIF(A:A,A149,P:P),"")</f>
        <v>0.97784462517909732</v>
      </c>
      <c r="R149" s="3">
        <f>IFERROR(P149*(1/Q149),"")</f>
        <v>8.7557578255241422E-2</v>
      </c>
      <c r="S149" s="8">
        <f>IFERROR(1/R149,"")</f>
        <v>11.421055948862284</v>
      </c>
    </row>
    <row r="150" spans="1:19" x14ac:dyDescent="0.25">
      <c r="A150" s="1">
        <v>17</v>
      </c>
      <c r="B150" s="5">
        <v>0.67013888888888884</v>
      </c>
      <c r="C150" s="1" t="s">
        <v>30</v>
      </c>
      <c r="D150" s="1">
        <v>6</v>
      </c>
      <c r="E150" s="1">
        <v>2</v>
      </c>
      <c r="F150" s="1" t="s">
        <v>168</v>
      </c>
      <c r="G150" s="2">
        <v>51.098299999999995</v>
      </c>
      <c r="H150" s="6">
        <f>1+COUNTIFS(A:A,A150,O:O,"&lt;"&amp;O150)</f>
        <v>6</v>
      </c>
      <c r="I150" s="2">
        <f>AVERAGEIF(A:A,A150,G:G)</f>
        <v>50.582976666666646</v>
      </c>
      <c r="J150" s="2">
        <f>G150-I150</f>
        <v>0.5153233333333489</v>
      </c>
      <c r="K150" s="2">
        <f>90+J150</f>
        <v>90.515323333333356</v>
      </c>
      <c r="L150" s="2">
        <f>EXP(0.06*K150)</f>
        <v>228.35910229666891</v>
      </c>
      <c r="M150" s="2">
        <f>SUMIF(A:A,A150,L:L)</f>
        <v>2780.5903947687425</v>
      </c>
      <c r="N150" s="3">
        <f>L150/M150</f>
        <v>8.2126120670736616E-2</v>
      </c>
      <c r="O150" s="7">
        <f>1/N150</f>
        <v>12.176393963733423</v>
      </c>
      <c r="P150" s="3">
        <f>IF(O150&gt;21,"",N150)</f>
        <v>8.2126120670736616E-2</v>
      </c>
      <c r="Q150" s="3">
        <f>IF(ISNUMBER(P150),SUMIF(A:A,A150,P:P),"")</f>
        <v>0.97784462517909732</v>
      </c>
      <c r="R150" s="3">
        <f>IFERROR(P150*(1/Q150),"")</f>
        <v>8.3986881510643679E-2</v>
      </c>
      <c r="S150" s="8">
        <f>IFERROR(1/R150,"")</f>
        <v>11.906621391499931</v>
      </c>
    </row>
    <row r="151" spans="1:19" x14ac:dyDescent="0.25">
      <c r="A151" s="1">
        <v>17</v>
      </c>
      <c r="B151" s="5">
        <v>0.67013888888888884</v>
      </c>
      <c r="C151" s="1" t="s">
        <v>30</v>
      </c>
      <c r="D151" s="1">
        <v>6</v>
      </c>
      <c r="E151" s="1">
        <v>7</v>
      </c>
      <c r="F151" s="1" t="s">
        <v>172</v>
      </c>
      <c r="G151" s="2">
        <v>50.430333333333401</v>
      </c>
      <c r="H151" s="6">
        <f>1+COUNTIFS(A:A,A151,O:O,"&lt;"&amp;O151)</f>
        <v>7</v>
      </c>
      <c r="I151" s="2">
        <f>AVERAGEIF(A:A,A151,G:G)</f>
        <v>50.582976666666646</v>
      </c>
      <c r="J151" s="2">
        <f>G151-I151</f>
        <v>-0.15264333333324487</v>
      </c>
      <c r="K151" s="2">
        <f>90+J151</f>
        <v>89.847356666666755</v>
      </c>
      <c r="L151" s="2">
        <f>EXP(0.06*K151)</f>
        <v>219.38790089727991</v>
      </c>
      <c r="M151" s="2">
        <f>SUMIF(A:A,A151,L:L)</f>
        <v>2780.5903947687425</v>
      </c>
      <c r="N151" s="3">
        <f>L151/M151</f>
        <v>7.8899754998084159E-2</v>
      </c>
      <c r="O151" s="7">
        <f>1/N151</f>
        <v>12.674310585936318</v>
      </c>
      <c r="P151" s="3">
        <f>IF(O151&gt;21,"",N151)</f>
        <v>7.8899754998084159E-2</v>
      </c>
      <c r="Q151" s="3">
        <f>IF(ISNUMBER(P151),SUMIF(A:A,A151,P:P),"")</f>
        <v>0.97784462517909732</v>
      </c>
      <c r="R151" s="3">
        <f>IFERROR(P151*(1/Q151),"")</f>
        <v>8.0687414918943046E-2</v>
      </c>
      <c r="S151" s="8">
        <f>IFERROR(1/R151,"")</f>
        <v>12.393506484308363</v>
      </c>
    </row>
    <row r="152" spans="1:19" x14ac:dyDescent="0.25">
      <c r="A152" s="1">
        <v>17</v>
      </c>
      <c r="B152" s="5">
        <v>0.67013888888888884</v>
      </c>
      <c r="C152" s="1" t="s">
        <v>30</v>
      </c>
      <c r="D152" s="1">
        <v>6</v>
      </c>
      <c r="E152" s="1">
        <v>11</v>
      </c>
      <c r="F152" s="1" t="s">
        <v>176</v>
      </c>
      <c r="G152" s="2">
        <v>43.457466666666598</v>
      </c>
      <c r="H152" s="6">
        <f>1+COUNTIFS(A:A,A152,O:O,"&lt;"&amp;O152)</f>
        <v>8</v>
      </c>
      <c r="I152" s="2">
        <f>AVERAGEIF(A:A,A152,G:G)</f>
        <v>50.582976666666646</v>
      </c>
      <c r="J152" s="2">
        <f>G152-I152</f>
        <v>-7.1255100000000482</v>
      </c>
      <c r="K152" s="2">
        <f>90+J152</f>
        <v>82.874489999999952</v>
      </c>
      <c r="L152" s="2">
        <f>EXP(0.06*K152)</f>
        <v>144.38298686167815</v>
      </c>
      <c r="M152" s="2">
        <f>SUMIF(A:A,A152,L:L)</f>
        <v>2780.5903947687425</v>
      </c>
      <c r="N152" s="3">
        <f>L152/M152</f>
        <v>5.1925298718327142E-2</v>
      </c>
      <c r="O152" s="7">
        <f>1/N152</f>
        <v>19.258435188299607</v>
      </c>
      <c r="P152" s="3">
        <f>IF(O152&gt;21,"",N152)</f>
        <v>5.1925298718327142E-2</v>
      </c>
      <c r="Q152" s="3">
        <f>IF(ISNUMBER(P152),SUMIF(A:A,A152,P:P),"")</f>
        <v>0.97784462517909732</v>
      </c>
      <c r="R152" s="3">
        <f>IFERROR(P152*(1/Q152),"")</f>
        <v>5.3101788751783299E-2</v>
      </c>
      <c r="S152" s="8">
        <f>IFERROR(1/R152,"")</f>
        <v>18.831757338238766</v>
      </c>
    </row>
    <row r="153" spans="1:19" x14ac:dyDescent="0.25">
      <c r="A153" s="1">
        <v>17</v>
      </c>
      <c r="B153" s="5">
        <v>0.67013888888888884</v>
      </c>
      <c r="C153" s="1" t="s">
        <v>30</v>
      </c>
      <c r="D153" s="1">
        <v>6</v>
      </c>
      <c r="E153" s="1">
        <v>8</v>
      </c>
      <c r="F153" s="1" t="s">
        <v>173</v>
      </c>
      <c r="G153" s="2">
        <v>42.342433333333304</v>
      </c>
      <c r="H153" s="6">
        <f>1+COUNTIFS(A:A,A153,O:O,"&lt;"&amp;O153)</f>
        <v>9</v>
      </c>
      <c r="I153" s="2">
        <f>AVERAGEIF(A:A,A153,G:G)</f>
        <v>50.582976666666646</v>
      </c>
      <c r="J153" s="2">
        <f>G153-I153</f>
        <v>-8.240543333333342</v>
      </c>
      <c r="K153" s="2">
        <f>90+J153</f>
        <v>81.759456666666665</v>
      </c>
      <c r="L153" s="2">
        <f>EXP(0.06*K153)</f>
        <v>135.03950969122386</v>
      </c>
      <c r="M153" s="2">
        <f>SUMIF(A:A,A153,L:L)</f>
        <v>2780.5903947687425</v>
      </c>
      <c r="N153" s="3">
        <f>L153/M153</f>
        <v>4.8565049330991046E-2</v>
      </c>
      <c r="O153" s="7">
        <f>1/N153</f>
        <v>20.59093965260044</v>
      </c>
      <c r="P153" s="3">
        <f>IF(O153&gt;21,"",N153)</f>
        <v>4.8565049330991046E-2</v>
      </c>
      <c r="Q153" s="3">
        <f>IF(ISNUMBER(P153),SUMIF(A:A,A153,P:P),"")</f>
        <v>0.97784462517909732</v>
      </c>
      <c r="R153" s="3">
        <f>IFERROR(P153*(1/Q153),"")</f>
        <v>4.9665404994271058E-2</v>
      </c>
      <c r="S153" s="8">
        <f>IFERROR(1/R153,"")</f>
        <v>20.134739666682488</v>
      </c>
    </row>
    <row r="154" spans="1:19" x14ac:dyDescent="0.25">
      <c r="A154" s="1">
        <v>17</v>
      </c>
      <c r="B154" s="5">
        <v>0.67013888888888884</v>
      </c>
      <c r="C154" s="1" t="s">
        <v>30</v>
      </c>
      <c r="D154" s="1">
        <v>6</v>
      </c>
      <c r="E154" s="1">
        <v>10</v>
      </c>
      <c r="F154" s="1" t="s">
        <v>175</v>
      </c>
      <c r="G154" s="2">
        <v>29.262033333333299</v>
      </c>
      <c r="H154" s="6">
        <f>1+COUNTIFS(A:A,A154,O:O,"&lt;"&amp;O154)</f>
        <v>10</v>
      </c>
      <c r="I154" s="2">
        <f>AVERAGEIF(A:A,A154,G:G)</f>
        <v>50.582976666666646</v>
      </c>
      <c r="J154" s="2">
        <f>G154-I154</f>
        <v>-21.320943333333346</v>
      </c>
      <c r="K154" s="2">
        <f>90+J154</f>
        <v>68.679056666666654</v>
      </c>
      <c r="L154" s="2">
        <f>EXP(0.06*K154)</f>
        <v>61.60502241950315</v>
      </c>
      <c r="M154" s="2">
        <f>SUMIF(A:A,A154,L:L)</f>
        <v>2780.5903947687425</v>
      </c>
      <c r="N154" s="3">
        <f>L154/M154</f>
        <v>2.2155374820902646E-2</v>
      </c>
      <c r="O154" s="7">
        <f>1/N154</f>
        <v>45.135774415179057</v>
      </c>
      <c r="P154" s="3" t="str">
        <f>IF(O154&gt;21,"",N154)</f>
        <v/>
      </c>
      <c r="Q154" s="3" t="str">
        <f>IF(ISNUMBER(P154),SUMIF(A:A,A154,P:P),"")</f>
        <v/>
      </c>
      <c r="R154" s="3" t="str">
        <f>IFERROR(P154*(1/Q154),"")</f>
        <v/>
      </c>
      <c r="S154" s="8" t="str">
        <f>IFERROR(1/R154,"")</f>
        <v/>
      </c>
    </row>
    <row r="155" spans="1:19" x14ac:dyDescent="0.25">
      <c r="A155" s="1">
        <v>18</v>
      </c>
      <c r="B155" s="5">
        <v>0.67361111111111116</v>
      </c>
      <c r="C155" s="1" t="s">
        <v>19</v>
      </c>
      <c r="D155" s="1">
        <v>8</v>
      </c>
      <c r="E155" s="1">
        <v>2</v>
      </c>
      <c r="F155" s="1" t="s">
        <v>177</v>
      </c>
      <c r="G155" s="2">
        <v>74.888100000000009</v>
      </c>
      <c r="H155" s="6">
        <f>1+COUNTIFS(A:A,A155,O:O,"&lt;"&amp;O155)</f>
        <v>1</v>
      </c>
      <c r="I155" s="2">
        <f>AVERAGEIF(A:A,A155,G:G)</f>
        <v>47.933049999999994</v>
      </c>
      <c r="J155" s="2">
        <f>G155-I155</f>
        <v>26.955050000000014</v>
      </c>
      <c r="K155" s="2">
        <f>90+J155</f>
        <v>116.95505000000001</v>
      </c>
      <c r="L155" s="2">
        <f>EXP(0.06*K155)</f>
        <v>1115.7733155030164</v>
      </c>
      <c r="M155" s="2">
        <f>SUMIF(A:A,A155,L:L)</f>
        <v>2831.8489292127406</v>
      </c>
      <c r="N155" s="3">
        <f>L155/M155</f>
        <v>0.39400877073382706</v>
      </c>
      <c r="O155" s="7">
        <f>1/N155</f>
        <v>2.5380145678928319</v>
      </c>
      <c r="P155" s="3">
        <f>IF(O155&gt;21,"",N155)</f>
        <v>0.39400877073382706</v>
      </c>
      <c r="Q155" s="3">
        <f>IF(ISNUMBER(P155),SUMIF(A:A,A155,P:P),"")</f>
        <v>0.95995006022387852</v>
      </c>
      <c r="R155" s="3">
        <f>IFERROR(P155*(1/Q155),"")</f>
        <v>0.41044715455503666</v>
      </c>
      <c r="S155" s="8">
        <f>IFERROR(1/R155,"")</f>
        <v>2.4363672372978051</v>
      </c>
    </row>
    <row r="156" spans="1:19" x14ac:dyDescent="0.25">
      <c r="A156" s="1">
        <v>18</v>
      </c>
      <c r="B156" s="5">
        <v>0.67361111111111116</v>
      </c>
      <c r="C156" s="1" t="s">
        <v>19</v>
      </c>
      <c r="D156" s="1">
        <v>8</v>
      </c>
      <c r="E156" s="1">
        <v>5</v>
      </c>
      <c r="F156" s="1" t="s">
        <v>180</v>
      </c>
      <c r="G156" s="2">
        <v>53.421433333333304</v>
      </c>
      <c r="H156" s="6">
        <f>1+COUNTIFS(A:A,A156,O:O,"&lt;"&amp;O156)</f>
        <v>2</v>
      </c>
      <c r="I156" s="2">
        <f>AVERAGEIF(A:A,A156,G:G)</f>
        <v>47.933049999999994</v>
      </c>
      <c r="J156" s="2">
        <f>G156-I156</f>
        <v>5.4883833333333101</v>
      </c>
      <c r="K156" s="2">
        <f>90+J156</f>
        <v>95.488383333333303</v>
      </c>
      <c r="L156" s="2">
        <f>EXP(0.06*K156)</f>
        <v>307.75468858709525</v>
      </c>
      <c r="M156" s="2">
        <f>SUMIF(A:A,A156,L:L)</f>
        <v>2831.8489292127406</v>
      </c>
      <c r="N156" s="3">
        <f>L156/M156</f>
        <v>0.10867623813274942</v>
      </c>
      <c r="O156" s="7">
        <f>1/N156</f>
        <v>9.2016434979879147</v>
      </c>
      <c r="P156" s="3">
        <f>IF(O156&gt;21,"",N156)</f>
        <v>0.10867623813274942</v>
      </c>
      <c r="Q156" s="3">
        <f>IF(ISNUMBER(P156),SUMIF(A:A,A156,P:P),"")</f>
        <v>0.95995006022387852</v>
      </c>
      <c r="R156" s="3">
        <f>IFERROR(P156*(1/Q156),"")</f>
        <v>0.11321030398956802</v>
      </c>
      <c r="S156" s="8">
        <f>IFERROR(1/R156,"")</f>
        <v>8.8331182300521593</v>
      </c>
    </row>
    <row r="157" spans="1:19" x14ac:dyDescent="0.25">
      <c r="A157" s="1">
        <v>18</v>
      </c>
      <c r="B157" s="5">
        <v>0.67361111111111116</v>
      </c>
      <c r="C157" s="1" t="s">
        <v>19</v>
      </c>
      <c r="D157" s="1">
        <v>8</v>
      </c>
      <c r="E157" s="1">
        <v>8</v>
      </c>
      <c r="F157" s="1" t="s">
        <v>183</v>
      </c>
      <c r="G157" s="2">
        <v>46.798733333333296</v>
      </c>
      <c r="H157" s="6">
        <f>1+COUNTIFS(A:A,A157,O:O,"&lt;"&amp;O157)</f>
        <v>3</v>
      </c>
      <c r="I157" s="2">
        <f>AVERAGEIF(A:A,A157,G:G)</f>
        <v>47.933049999999994</v>
      </c>
      <c r="J157" s="2">
        <f>G157-I157</f>
        <v>-1.1343166666666988</v>
      </c>
      <c r="K157" s="2">
        <f>90+J157</f>
        <v>88.865683333333294</v>
      </c>
      <c r="L157" s="2">
        <f>EXP(0.06*K157)</f>
        <v>206.83905939144248</v>
      </c>
      <c r="M157" s="2">
        <f>SUMIF(A:A,A157,L:L)</f>
        <v>2831.8489292127406</v>
      </c>
      <c r="N157" s="3">
        <f>L157/M157</f>
        <v>7.3040287304077384E-2</v>
      </c>
      <c r="O157" s="7">
        <f>1/N157</f>
        <v>13.691074294886793</v>
      </c>
      <c r="P157" s="3">
        <f>IF(O157&gt;21,"",N157)</f>
        <v>7.3040287304077384E-2</v>
      </c>
      <c r="Q157" s="3">
        <f>IF(ISNUMBER(P157),SUMIF(A:A,A157,P:P),"")</f>
        <v>0.95995006022387852</v>
      </c>
      <c r="R157" s="3">
        <f>IFERROR(P157*(1/Q157),"")</f>
        <v>7.6087590730545926E-2</v>
      </c>
      <c r="S157" s="8">
        <f>IFERROR(1/R157,"")</f>
        <v>13.142747593906172</v>
      </c>
    </row>
    <row r="158" spans="1:19" x14ac:dyDescent="0.25">
      <c r="A158" s="1">
        <v>18</v>
      </c>
      <c r="B158" s="5">
        <v>0.67361111111111116</v>
      </c>
      <c r="C158" s="1" t="s">
        <v>19</v>
      </c>
      <c r="D158" s="1">
        <v>8</v>
      </c>
      <c r="E158" s="1">
        <v>6</v>
      </c>
      <c r="F158" s="1" t="s">
        <v>181</v>
      </c>
      <c r="G158" s="2">
        <v>45.802266666666604</v>
      </c>
      <c r="H158" s="6">
        <f>1+COUNTIFS(A:A,A158,O:O,"&lt;"&amp;O158)</f>
        <v>4</v>
      </c>
      <c r="I158" s="2">
        <f>AVERAGEIF(A:A,A158,G:G)</f>
        <v>47.933049999999994</v>
      </c>
      <c r="J158" s="2">
        <f>G158-I158</f>
        <v>-2.1307833333333903</v>
      </c>
      <c r="K158" s="2">
        <f>90+J158</f>
        <v>87.869216666666603</v>
      </c>
      <c r="L158" s="2">
        <f>EXP(0.06*K158)</f>
        <v>194.83499093484181</v>
      </c>
      <c r="M158" s="2">
        <f>SUMIF(A:A,A158,L:L)</f>
        <v>2831.8489292127406</v>
      </c>
      <c r="N158" s="3">
        <f>L158/M158</f>
        <v>6.8801336443115382E-2</v>
      </c>
      <c r="O158" s="7">
        <f>1/N158</f>
        <v>14.534601385640165</v>
      </c>
      <c r="P158" s="3">
        <f>IF(O158&gt;21,"",N158)</f>
        <v>6.8801336443115382E-2</v>
      </c>
      <c r="Q158" s="3">
        <f>IF(ISNUMBER(P158),SUMIF(A:A,A158,P:P),"")</f>
        <v>0.95995006022387852</v>
      </c>
      <c r="R158" s="3">
        <f>IFERROR(P158*(1/Q158),"")</f>
        <v>7.167178720429436E-2</v>
      </c>
      <c r="S158" s="8">
        <f>IFERROR(1/R158,"")</f>
        <v>13.952491475475345</v>
      </c>
    </row>
    <row r="159" spans="1:19" x14ac:dyDescent="0.25">
      <c r="A159" s="1">
        <v>18</v>
      </c>
      <c r="B159" s="5">
        <v>0.67361111111111116</v>
      </c>
      <c r="C159" s="1" t="s">
        <v>19</v>
      </c>
      <c r="D159" s="1">
        <v>8</v>
      </c>
      <c r="E159" s="1">
        <v>4</v>
      </c>
      <c r="F159" s="1" t="s">
        <v>179</v>
      </c>
      <c r="G159" s="2">
        <v>45.517233333333401</v>
      </c>
      <c r="H159" s="6">
        <f>1+COUNTIFS(A:A,A159,O:O,"&lt;"&amp;O159)</f>
        <v>5</v>
      </c>
      <c r="I159" s="2">
        <f>AVERAGEIF(A:A,A159,G:G)</f>
        <v>47.933049999999994</v>
      </c>
      <c r="J159" s="2">
        <f>G159-I159</f>
        <v>-2.4158166666665934</v>
      </c>
      <c r="K159" s="2">
        <f>90+J159</f>
        <v>87.584183333333414</v>
      </c>
      <c r="L159" s="2">
        <f>EXP(0.06*K159)</f>
        <v>191.53125369923444</v>
      </c>
      <c r="M159" s="2">
        <f>SUMIF(A:A,A159,L:L)</f>
        <v>2831.8489292127406</v>
      </c>
      <c r="N159" s="3">
        <f>L159/M159</f>
        <v>6.7634700327210071E-2</v>
      </c>
      <c r="O159" s="7">
        <f>1/N159</f>
        <v>14.785309835958431</v>
      </c>
      <c r="P159" s="3">
        <f>IF(O159&gt;21,"",N159)</f>
        <v>6.7634700327210071E-2</v>
      </c>
      <c r="Q159" s="3">
        <f>IF(ISNUMBER(P159),SUMIF(A:A,A159,P:P),"")</f>
        <v>0.95995006022387852</v>
      </c>
      <c r="R159" s="3">
        <f>IFERROR(P159*(1/Q159),"")</f>
        <v>7.0456478029113701E-2</v>
      </c>
      <c r="S159" s="8">
        <f>IFERROR(1/R159,"")</f>
        <v>14.193159067457</v>
      </c>
    </row>
    <row r="160" spans="1:19" x14ac:dyDescent="0.25">
      <c r="A160" s="1">
        <v>18</v>
      </c>
      <c r="B160" s="5">
        <v>0.67361111111111116</v>
      </c>
      <c r="C160" s="1" t="s">
        <v>19</v>
      </c>
      <c r="D160" s="1">
        <v>8</v>
      </c>
      <c r="E160" s="1">
        <v>10</v>
      </c>
      <c r="F160" s="1" t="s">
        <v>185</v>
      </c>
      <c r="G160" s="2">
        <v>45.071066666666695</v>
      </c>
      <c r="H160" s="6">
        <f>1+COUNTIFS(A:A,A160,O:O,"&lt;"&amp;O160)</f>
        <v>6</v>
      </c>
      <c r="I160" s="2">
        <f>AVERAGEIF(A:A,A160,G:G)</f>
        <v>47.933049999999994</v>
      </c>
      <c r="J160" s="2">
        <f>G160-I160</f>
        <v>-2.8619833333332991</v>
      </c>
      <c r="K160" s="2">
        <f>90+J160</f>
        <v>87.138016666666701</v>
      </c>
      <c r="L160" s="2">
        <f>EXP(0.06*K160)</f>
        <v>186.47198251557182</v>
      </c>
      <c r="M160" s="2">
        <f>SUMIF(A:A,A160,L:L)</f>
        <v>2831.8489292127406</v>
      </c>
      <c r="N160" s="3">
        <f>L160/M160</f>
        <v>6.5848139211088286E-2</v>
      </c>
      <c r="O160" s="7">
        <f>1/N160</f>
        <v>15.186457992295221</v>
      </c>
      <c r="P160" s="3">
        <f>IF(O160&gt;21,"",N160)</f>
        <v>6.5848139211088286E-2</v>
      </c>
      <c r="Q160" s="3">
        <f>IF(ISNUMBER(P160),SUMIF(A:A,A160,P:P),"")</f>
        <v>0.95995006022387852</v>
      </c>
      <c r="R160" s="3">
        <f>IFERROR(P160*(1/Q160),"")</f>
        <v>6.8595380051053131E-2</v>
      </c>
      <c r="S160" s="8">
        <f>IFERROR(1/R160,"")</f>
        <v>14.578241264291197</v>
      </c>
    </row>
    <row r="161" spans="1:19" x14ac:dyDescent="0.25">
      <c r="A161" s="1">
        <v>18</v>
      </c>
      <c r="B161" s="5">
        <v>0.67361111111111116</v>
      </c>
      <c r="C161" s="1" t="s">
        <v>19</v>
      </c>
      <c r="D161" s="1">
        <v>8</v>
      </c>
      <c r="E161" s="1">
        <v>7</v>
      </c>
      <c r="F161" s="1" t="s">
        <v>182</v>
      </c>
      <c r="G161" s="2">
        <v>44.282800000000002</v>
      </c>
      <c r="H161" s="6">
        <f>1+COUNTIFS(A:A,A161,O:O,"&lt;"&amp;O161)</f>
        <v>7</v>
      </c>
      <c r="I161" s="2">
        <f>AVERAGEIF(A:A,A161,G:G)</f>
        <v>47.933049999999994</v>
      </c>
      <c r="J161" s="2">
        <f>G161-I161</f>
        <v>-3.6502499999999927</v>
      </c>
      <c r="K161" s="2">
        <f>90+J161</f>
        <v>86.34975</v>
      </c>
      <c r="L161" s="2">
        <f>EXP(0.06*K161)</f>
        <v>177.85791478665354</v>
      </c>
      <c r="M161" s="2">
        <f>SUMIF(A:A,A161,L:L)</f>
        <v>2831.8489292127406</v>
      </c>
      <c r="N161" s="3">
        <f>L161/M161</f>
        <v>6.2806286363622649E-2</v>
      </c>
      <c r="O161" s="7">
        <f>1/N161</f>
        <v>15.921973068275522</v>
      </c>
      <c r="P161" s="3">
        <f>IF(O161&gt;21,"",N161)</f>
        <v>6.2806286363622649E-2</v>
      </c>
      <c r="Q161" s="3">
        <f>IF(ISNUMBER(P161),SUMIF(A:A,A161,P:P),"")</f>
        <v>0.95995006022387852</v>
      </c>
      <c r="R161" s="3">
        <f>IFERROR(P161*(1/Q161),"")</f>
        <v>6.5426618494065239E-2</v>
      </c>
      <c r="S161" s="8">
        <f>IFERROR(1/R161,"")</f>
        <v>15.284299005774059</v>
      </c>
    </row>
    <row r="162" spans="1:19" x14ac:dyDescent="0.25">
      <c r="A162" s="1">
        <v>18</v>
      </c>
      <c r="B162" s="5">
        <v>0.67361111111111116</v>
      </c>
      <c r="C162" s="1" t="s">
        <v>19</v>
      </c>
      <c r="D162" s="1">
        <v>8</v>
      </c>
      <c r="E162" s="1">
        <v>3</v>
      </c>
      <c r="F162" s="1" t="s">
        <v>178</v>
      </c>
      <c r="G162" s="2">
        <v>44.153966666666598</v>
      </c>
      <c r="H162" s="6">
        <f>1+COUNTIFS(A:A,A162,O:O,"&lt;"&amp;O162)</f>
        <v>8</v>
      </c>
      <c r="I162" s="2">
        <f>AVERAGEIF(A:A,A162,G:G)</f>
        <v>47.933049999999994</v>
      </c>
      <c r="J162" s="2">
        <f>G162-I162</f>
        <v>-3.7790833333333964</v>
      </c>
      <c r="K162" s="2">
        <f>90+J162</f>
        <v>86.220916666666596</v>
      </c>
      <c r="L162" s="2">
        <f>EXP(0.06*K162)</f>
        <v>176.48837320307251</v>
      </c>
      <c r="M162" s="2">
        <f>SUMIF(A:A,A162,L:L)</f>
        <v>2831.8489292127406</v>
      </c>
      <c r="N162" s="3">
        <f>L162/M162</f>
        <v>6.2322665373303165E-2</v>
      </c>
      <c r="O162" s="7">
        <f>1/N162</f>
        <v>16.04552684019777</v>
      </c>
      <c r="P162" s="3">
        <f>IF(O162&gt;21,"",N162)</f>
        <v>6.2322665373303165E-2</v>
      </c>
      <c r="Q162" s="3">
        <f>IF(ISNUMBER(P162),SUMIF(A:A,A162,P:P),"")</f>
        <v>0.95995006022387852</v>
      </c>
      <c r="R162" s="3">
        <f>IFERROR(P162*(1/Q162),"")</f>
        <v>6.492282042127101E-2</v>
      </c>
      <c r="S162" s="8">
        <f>IFERROR(1/R162,"")</f>
        <v>15.40290445657171</v>
      </c>
    </row>
    <row r="163" spans="1:19" x14ac:dyDescent="0.25">
      <c r="A163" s="1">
        <v>18</v>
      </c>
      <c r="B163" s="5">
        <v>0.67361111111111116</v>
      </c>
      <c r="C163" s="1" t="s">
        <v>19</v>
      </c>
      <c r="D163" s="1">
        <v>8</v>
      </c>
      <c r="E163" s="1">
        <v>9</v>
      </c>
      <c r="F163" s="1" t="s">
        <v>184</v>
      </c>
      <c r="G163" s="2">
        <v>42.610900000000001</v>
      </c>
      <c r="H163" s="6">
        <f>1+COUNTIFS(A:A,A163,O:O,"&lt;"&amp;O163)</f>
        <v>9</v>
      </c>
      <c r="I163" s="2">
        <f>AVERAGEIF(A:A,A163,G:G)</f>
        <v>47.933049999999994</v>
      </c>
      <c r="J163" s="2">
        <f>G163-I163</f>
        <v>-5.3221499999999935</v>
      </c>
      <c r="K163" s="2">
        <f>90+J163</f>
        <v>84.677850000000007</v>
      </c>
      <c r="L163" s="2">
        <f>EXP(0.06*K163)</f>
        <v>160.88197152176798</v>
      </c>
      <c r="M163" s="2">
        <f>SUMIF(A:A,A163,L:L)</f>
        <v>2831.8489292127406</v>
      </c>
      <c r="N163" s="3">
        <f>L163/M163</f>
        <v>5.6811636334885098E-2</v>
      </c>
      <c r="O163" s="7">
        <f>1/N163</f>
        <v>17.602027762505259</v>
      </c>
      <c r="P163" s="3">
        <f>IF(O163&gt;21,"",N163)</f>
        <v>5.6811636334885098E-2</v>
      </c>
      <c r="Q163" s="3">
        <f>IF(ISNUMBER(P163),SUMIF(A:A,A163,P:P),"")</f>
        <v>0.95995006022387852</v>
      </c>
      <c r="R163" s="3">
        <f>IFERROR(P163*(1/Q163),"")</f>
        <v>5.9181866525051884E-2</v>
      </c>
      <c r="S163" s="8">
        <f>IFERROR(1/R163,"")</f>
        <v>16.897067610679304</v>
      </c>
    </row>
    <row r="164" spans="1:19" x14ac:dyDescent="0.25">
      <c r="A164" s="1">
        <v>18</v>
      </c>
      <c r="B164" s="5">
        <v>0.67361111111111116</v>
      </c>
      <c r="C164" s="1" t="s">
        <v>19</v>
      </c>
      <c r="D164" s="1">
        <v>8</v>
      </c>
      <c r="E164" s="1">
        <v>11</v>
      </c>
      <c r="F164" s="1" t="s">
        <v>186</v>
      </c>
      <c r="G164" s="2">
        <v>36.783999999999999</v>
      </c>
      <c r="H164" s="6">
        <f>1+COUNTIFS(A:A,A164,O:O,"&lt;"&amp;O164)</f>
        <v>10</v>
      </c>
      <c r="I164" s="2">
        <f>AVERAGEIF(A:A,A164,G:G)</f>
        <v>47.933049999999994</v>
      </c>
      <c r="J164" s="2">
        <f>G164-I164</f>
        <v>-11.149049999999995</v>
      </c>
      <c r="K164" s="2">
        <f>90+J164</f>
        <v>78.850950000000012</v>
      </c>
      <c r="L164" s="2">
        <f>EXP(0.06*K164)</f>
        <v>113.41537907004431</v>
      </c>
      <c r="M164" s="2">
        <f>SUMIF(A:A,A164,L:L)</f>
        <v>2831.8489292127406</v>
      </c>
      <c r="N164" s="3">
        <f>L164/M164</f>
        <v>4.0049939776121465E-2</v>
      </c>
      <c r="O164" s="7">
        <f>1/N164</f>
        <v>24.968826559789711</v>
      </c>
      <c r="P164" s="3" t="str">
        <f>IF(O164&gt;21,"",N164)</f>
        <v/>
      </c>
      <c r="Q164" s="3" t="str">
        <f>IF(ISNUMBER(P164),SUMIF(A:A,A164,P:P),"")</f>
        <v/>
      </c>
      <c r="R164" s="3" t="str">
        <f>IFERROR(P164*(1/Q164),"")</f>
        <v/>
      </c>
      <c r="S164" s="8" t="str">
        <f>IFERROR(1/R164,"")</f>
        <v/>
      </c>
    </row>
    <row r="165" spans="1:19" x14ac:dyDescent="0.25">
      <c r="A165" s="1">
        <v>19</v>
      </c>
      <c r="B165" s="5">
        <v>0.69444444444444453</v>
      </c>
      <c r="C165" s="1" t="s">
        <v>30</v>
      </c>
      <c r="D165" s="1">
        <v>7</v>
      </c>
      <c r="E165" s="1">
        <v>3</v>
      </c>
      <c r="F165" s="1" t="s">
        <v>188</v>
      </c>
      <c r="G165" s="2">
        <v>79.195233333333206</v>
      </c>
      <c r="H165" s="6">
        <f>1+COUNTIFS(A:A,A165,O:O,"&lt;"&amp;O165)</f>
        <v>1</v>
      </c>
      <c r="I165" s="2">
        <f>AVERAGEIF(A:A,A165,G:G)</f>
        <v>50.550403703703672</v>
      </c>
      <c r="J165" s="2">
        <f>G165-I165</f>
        <v>28.644829629629534</v>
      </c>
      <c r="K165" s="2">
        <f>90+J165</f>
        <v>118.64482962962953</v>
      </c>
      <c r="L165" s="2">
        <f>EXP(0.06*K165)</f>
        <v>1234.8314694639332</v>
      </c>
      <c r="M165" s="2">
        <f>SUMIF(A:A,A165,L:L)</f>
        <v>3181.185282746414</v>
      </c>
      <c r="N165" s="3">
        <f>L165/M165</f>
        <v>0.38816710116232706</v>
      </c>
      <c r="O165" s="7">
        <f>1/N165</f>
        <v>2.5762100832492019</v>
      </c>
      <c r="P165" s="3">
        <f>IF(O165&gt;21,"",N165)</f>
        <v>0.38816710116232706</v>
      </c>
      <c r="Q165" s="3">
        <f>IF(ISNUMBER(P165),SUMIF(A:A,A165,P:P),"")</f>
        <v>0.9189975328562705</v>
      </c>
      <c r="R165" s="3">
        <f>IFERROR(P165*(1/Q165),"")</f>
        <v>0.42238100461041789</v>
      </c>
      <c r="S165" s="8">
        <f>IFERROR(1/R165,"")</f>
        <v>2.3675307106254637</v>
      </c>
    </row>
    <row r="166" spans="1:19" x14ac:dyDescent="0.25">
      <c r="A166" s="1">
        <v>19</v>
      </c>
      <c r="B166" s="5">
        <v>0.69444444444444453</v>
      </c>
      <c r="C166" s="1" t="s">
        <v>30</v>
      </c>
      <c r="D166" s="1">
        <v>7</v>
      </c>
      <c r="E166" s="1">
        <v>2</v>
      </c>
      <c r="F166" s="1" t="s">
        <v>187</v>
      </c>
      <c r="G166" s="2">
        <v>69.518999999999991</v>
      </c>
      <c r="H166" s="6">
        <f>1+COUNTIFS(A:A,A166,O:O,"&lt;"&amp;O166)</f>
        <v>2</v>
      </c>
      <c r="I166" s="2">
        <f>AVERAGEIF(A:A,A166,G:G)</f>
        <v>50.550403703703672</v>
      </c>
      <c r="J166" s="2">
        <f>G166-I166</f>
        <v>18.968596296296319</v>
      </c>
      <c r="K166" s="2">
        <f>90+J166</f>
        <v>108.96859629629631</v>
      </c>
      <c r="L166" s="2">
        <f>EXP(0.06*K166)</f>
        <v>690.98338442075487</v>
      </c>
      <c r="M166" s="2">
        <f>SUMIF(A:A,A166,L:L)</f>
        <v>3181.185282746414</v>
      </c>
      <c r="N166" s="3">
        <f>L166/M166</f>
        <v>0.21720941190329157</v>
      </c>
      <c r="O166" s="7">
        <f>1/N166</f>
        <v>4.6038520671711556</v>
      </c>
      <c r="P166" s="3">
        <f>IF(O166&gt;21,"",N166)</f>
        <v>0.21720941190329157</v>
      </c>
      <c r="Q166" s="3">
        <f>IF(ISNUMBER(P166),SUMIF(A:A,A166,P:P),"")</f>
        <v>0.9189975328562705</v>
      </c>
      <c r="R166" s="3">
        <f>IFERROR(P166*(1/Q166),"")</f>
        <v>0.23635472799170476</v>
      </c>
      <c r="S166" s="8">
        <f>IFERROR(1/R166,"")</f>
        <v>4.2309286913655333</v>
      </c>
    </row>
    <row r="167" spans="1:19" x14ac:dyDescent="0.25">
      <c r="A167" s="1">
        <v>19</v>
      </c>
      <c r="B167" s="5">
        <v>0.69444444444444453</v>
      </c>
      <c r="C167" s="1" t="s">
        <v>30</v>
      </c>
      <c r="D167" s="1">
        <v>7</v>
      </c>
      <c r="E167" s="1">
        <v>7</v>
      </c>
      <c r="F167" s="1" t="s">
        <v>191</v>
      </c>
      <c r="G167" s="2">
        <v>56.8076333333333</v>
      </c>
      <c r="H167" s="6">
        <f>1+COUNTIFS(A:A,A167,O:O,"&lt;"&amp;O167)</f>
        <v>3</v>
      </c>
      <c r="I167" s="2">
        <f>AVERAGEIF(A:A,A167,G:G)</f>
        <v>50.550403703703672</v>
      </c>
      <c r="J167" s="2">
        <f>G167-I167</f>
        <v>6.2572296296296273</v>
      </c>
      <c r="K167" s="2">
        <f>90+J167</f>
        <v>96.25722962962962</v>
      </c>
      <c r="L167" s="2">
        <f>EXP(0.06*K167)</f>
        <v>322.28420412773204</v>
      </c>
      <c r="M167" s="2">
        <f>SUMIF(A:A,A167,L:L)</f>
        <v>3181.185282746414</v>
      </c>
      <c r="N167" s="3">
        <f>L167/M167</f>
        <v>0.10130947287971051</v>
      </c>
      <c r="O167" s="7">
        <f>1/N167</f>
        <v>9.870745267694236</v>
      </c>
      <c r="P167" s="3">
        <f>IF(O167&gt;21,"",N167)</f>
        <v>0.10130947287971051</v>
      </c>
      <c r="Q167" s="3">
        <f>IF(ISNUMBER(P167),SUMIF(A:A,A167,P:P),"")</f>
        <v>0.9189975328562705</v>
      </c>
      <c r="R167" s="3">
        <f>IFERROR(P167*(1/Q167),"")</f>
        <v>0.11023911300919143</v>
      </c>
      <c r="S167" s="8">
        <f>IFERROR(1/R167,"")</f>
        <v>9.0711905484637096</v>
      </c>
    </row>
    <row r="168" spans="1:19" x14ac:dyDescent="0.25">
      <c r="A168" s="1">
        <v>19</v>
      </c>
      <c r="B168" s="5">
        <v>0.69444444444444453</v>
      </c>
      <c r="C168" s="1" t="s">
        <v>30</v>
      </c>
      <c r="D168" s="1">
        <v>7</v>
      </c>
      <c r="E168" s="1">
        <v>9</v>
      </c>
      <c r="F168" s="1" t="s">
        <v>192</v>
      </c>
      <c r="G168" s="2">
        <v>55.149866666666604</v>
      </c>
      <c r="H168" s="6">
        <f>1+COUNTIFS(A:A,A168,O:O,"&lt;"&amp;O168)</f>
        <v>4</v>
      </c>
      <c r="I168" s="2">
        <f>AVERAGEIF(A:A,A168,G:G)</f>
        <v>50.550403703703672</v>
      </c>
      <c r="J168" s="2">
        <f>G168-I168</f>
        <v>4.5994629629629316</v>
      </c>
      <c r="K168" s="2">
        <f>90+J168</f>
        <v>94.599462962962932</v>
      </c>
      <c r="L168" s="2">
        <f>EXP(0.06*K168)</f>
        <v>291.77057102897965</v>
      </c>
      <c r="M168" s="2">
        <f>SUMIF(A:A,A168,L:L)</f>
        <v>3181.185282746414</v>
      </c>
      <c r="N168" s="3">
        <f>L168/M168</f>
        <v>9.1717565968708753E-2</v>
      </c>
      <c r="O168" s="7">
        <f>1/N168</f>
        <v>10.903036833109697</v>
      </c>
      <c r="P168" s="3">
        <f>IF(O168&gt;21,"",N168)</f>
        <v>9.1717565968708753E-2</v>
      </c>
      <c r="Q168" s="3">
        <f>IF(ISNUMBER(P168),SUMIF(A:A,A168,P:P),"")</f>
        <v>0.9189975328562705</v>
      </c>
      <c r="R168" s="3">
        <f>IFERROR(P168*(1/Q168),"")</f>
        <v>9.9801754291600708E-2</v>
      </c>
      <c r="S168" s="8">
        <f>IFERROR(1/R168,"")</f>
        <v>10.019863950268856</v>
      </c>
    </row>
    <row r="169" spans="1:19" x14ac:dyDescent="0.25">
      <c r="A169" s="1">
        <v>19</v>
      </c>
      <c r="B169" s="5">
        <v>0.69444444444444453</v>
      </c>
      <c r="C169" s="1" t="s">
        <v>30</v>
      </c>
      <c r="D169" s="1">
        <v>7</v>
      </c>
      <c r="E169" s="1">
        <v>4</v>
      </c>
      <c r="F169" s="1" t="s">
        <v>189</v>
      </c>
      <c r="G169" s="2">
        <v>50.861500000000007</v>
      </c>
      <c r="H169" s="6">
        <f>1+COUNTIFS(A:A,A169,O:O,"&lt;"&amp;O169)</f>
        <v>5</v>
      </c>
      <c r="I169" s="2">
        <f>AVERAGEIF(A:A,A169,G:G)</f>
        <v>50.550403703703672</v>
      </c>
      <c r="J169" s="2">
        <f>G169-I169</f>
        <v>0.31109629629633417</v>
      </c>
      <c r="K169" s="2">
        <f>90+J169</f>
        <v>90.311096296296341</v>
      </c>
      <c r="L169" s="2">
        <f>EXP(0.06*K169)</f>
        <v>225.57795051711076</v>
      </c>
      <c r="M169" s="2">
        <f>SUMIF(A:A,A169,L:L)</f>
        <v>3181.185282746414</v>
      </c>
      <c r="N169" s="3">
        <f>L169/M169</f>
        <v>7.0910032100476222E-2</v>
      </c>
      <c r="O169" s="7">
        <f>1/N169</f>
        <v>14.102376918727755</v>
      </c>
      <c r="P169" s="3">
        <f>IF(O169&gt;21,"",N169)</f>
        <v>7.0910032100476222E-2</v>
      </c>
      <c r="Q169" s="3">
        <f>IF(ISNUMBER(P169),SUMIF(A:A,A169,P:P),"")</f>
        <v>0.9189975328562705</v>
      </c>
      <c r="R169" s="3">
        <f>IFERROR(P169*(1/Q169),"")</f>
        <v>7.7160198548178724E-2</v>
      </c>
      <c r="S169" s="8">
        <f>IFERROR(1/R169,"")</f>
        <v>12.960049595720019</v>
      </c>
    </row>
    <row r="170" spans="1:19" x14ac:dyDescent="0.25">
      <c r="A170" s="1">
        <v>19</v>
      </c>
      <c r="B170" s="5">
        <v>0.69444444444444453</v>
      </c>
      <c r="C170" s="1" t="s">
        <v>30</v>
      </c>
      <c r="D170" s="1">
        <v>7</v>
      </c>
      <c r="E170" s="1">
        <v>11</v>
      </c>
      <c r="F170" s="1" t="s">
        <v>194</v>
      </c>
      <c r="G170" s="2">
        <v>44.932666666666599</v>
      </c>
      <c r="H170" s="6">
        <f>1+COUNTIFS(A:A,A170,O:O,"&lt;"&amp;O170)</f>
        <v>6</v>
      </c>
      <c r="I170" s="2">
        <f>AVERAGEIF(A:A,A170,G:G)</f>
        <v>50.550403703703672</v>
      </c>
      <c r="J170" s="2">
        <f>G170-I170</f>
        <v>-5.6177370370370738</v>
      </c>
      <c r="K170" s="2">
        <f>90+J170</f>
        <v>84.382262962962926</v>
      </c>
      <c r="L170" s="2">
        <f>EXP(0.06*K170)</f>
        <v>158.05384684412144</v>
      </c>
      <c r="M170" s="2">
        <f>SUMIF(A:A,A170,L:L)</f>
        <v>3181.185282746414</v>
      </c>
      <c r="N170" s="3">
        <f>L170/M170</f>
        <v>4.9683948841756476E-2</v>
      </c>
      <c r="O170" s="7">
        <f>1/N170</f>
        <v>20.127224653277921</v>
      </c>
      <c r="P170" s="3">
        <f>IF(O170&gt;21,"",N170)</f>
        <v>4.9683948841756476E-2</v>
      </c>
      <c r="Q170" s="3">
        <f>IF(ISNUMBER(P170),SUMIF(A:A,A170,P:P),"")</f>
        <v>0.9189975328562705</v>
      </c>
      <c r="R170" s="3">
        <f>IFERROR(P170*(1/Q170),"")</f>
        <v>5.4063201548906613E-2</v>
      </c>
      <c r="S170" s="8">
        <f>IFERROR(1/R170,"")</f>
        <v>18.496869799606312</v>
      </c>
    </row>
    <row r="171" spans="1:19" x14ac:dyDescent="0.25">
      <c r="A171" s="1">
        <v>19</v>
      </c>
      <c r="B171" s="5">
        <v>0.69444444444444453</v>
      </c>
      <c r="C171" s="1" t="s">
        <v>30</v>
      </c>
      <c r="D171" s="1">
        <v>7</v>
      </c>
      <c r="E171" s="1">
        <v>10</v>
      </c>
      <c r="F171" s="1" t="s">
        <v>193</v>
      </c>
      <c r="G171" s="2">
        <v>41.533066666666699</v>
      </c>
      <c r="H171" s="6">
        <f>1+COUNTIFS(A:A,A171,O:O,"&lt;"&amp;O171)</f>
        <v>7</v>
      </c>
      <c r="I171" s="2">
        <f>AVERAGEIF(A:A,A171,G:G)</f>
        <v>50.550403703703672</v>
      </c>
      <c r="J171" s="2">
        <f>G171-I171</f>
        <v>-9.0173370370369739</v>
      </c>
      <c r="K171" s="2">
        <f>90+J171</f>
        <v>80.982662962963019</v>
      </c>
      <c r="L171" s="2">
        <f>EXP(0.06*K171)</f>
        <v>128.89005804705437</v>
      </c>
      <c r="M171" s="2">
        <f>SUMIF(A:A,A171,L:L)</f>
        <v>3181.185282746414</v>
      </c>
      <c r="N171" s="3">
        <f>L171/M171</f>
        <v>4.0516363113493235E-2</v>
      </c>
      <c r="O171" s="7">
        <f>1/N171</f>
        <v>24.681386066138998</v>
      </c>
      <c r="P171" s="3" t="str">
        <f>IF(O171&gt;21,"",N171)</f>
        <v/>
      </c>
      <c r="Q171" s="3" t="str">
        <f>IF(ISNUMBER(P171),SUMIF(A:A,A171,P:P),"")</f>
        <v/>
      </c>
      <c r="R171" s="3" t="str">
        <f>IFERROR(P171*(1/Q171),"")</f>
        <v/>
      </c>
      <c r="S171" s="8" t="str">
        <f>IFERROR(1/R171,"")</f>
        <v/>
      </c>
    </row>
    <row r="172" spans="1:19" x14ac:dyDescent="0.25">
      <c r="A172" s="1">
        <v>19</v>
      </c>
      <c r="B172" s="5">
        <v>0.69444444444444453</v>
      </c>
      <c r="C172" s="1" t="s">
        <v>30</v>
      </c>
      <c r="D172" s="1">
        <v>7</v>
      </c>
      <c r="E172" s="1">
        <v>6</v>
      </c>
      <c r="F172" s="1" t="s">
        <v>190</v>
      </c>
      <c r="G172" s="2">
        <v>35.632300000000001</v>
      </c>
      <c r="H172" s="6">
        <f>1+COUNTIFS(A:A,A172,O:O,"&lt;"&amp;O172)</f>
        <v>8</v>
      </c>
      <c r="I172" s="2">
        <f>AVERAGEIF(A:A,A172,G:G)</f>
        <v>50.550403703703672</v>
      </c>
      <c r="J172" s="2">
        <f>G172-I172</f>
        <v>-14.918103703703672</v>
      </c>
      <c r="K172" s="2">
        <f>90+J172</f>
        <v>75.081896296296321</v>
      </c>
      <c r="L172" s="2">
        <f>EXP(0.06*K172)</f>
        <v>90.460544003478049</v>
      </c>
      <c r="M172" s="2">
        <f>SUMIF(A:A,A172,L:L)</f>
        <v>3181.185282746414</v>
      </c>
      <c r="N172" s="3">
        <f>L172/M172</f>
        <v>2.8436112946360895E-2</v>
      </c>
      <c r="O172" s="7">
        <f>1/N172</f>
        <v>35.16655043135826</v>
      </c>
      <c r="P172" s="3" t="str">
        <f>IF(O172&gt;21,"",N172)</f>
        <v/>
      </c>
      <c r="Q172" s="3" t="str">
        <f>IF(ISNUMBER(P172),SUMIF(A:A,A172,P:P),"")</f>
        <v/>
      </c>
      <c r="R172" s="3" t="str">
        <f>IFERROR(P172*(1/Q172),"")</f>
        <v/>
      </c>
      <c r="S172" s="8" t="str">
        <f>IFERROR(1/R172,"")</f>
        <v/>
      </c>
    </row>
    <row r="173" spans="1:19" x14ac:dyDescent="0.25">
      <c r="A173" s="1">
        <v>19</v>
      </c>
      <c r="B173" s="5">
        <v>0.69444444444444453</v>
      </c>
      <c r="C173" s="1" t="s">
        <v>30</v>
      </c>
      <c r="D173" s="1">
        <v>7</v>
      </c>
      <c r="E173" s="1">
        <v>12</v>
      </c>
      <c r="F173" s="1" t="s">
        <v>195</v>
      </c>
      <c r="G173" s="2">
        <v>21.322366666666699</v>
      </c>
      <c r="H173" s="6">
        <f>1+COUNTIFS(A:A,A173,O:O,"&lt;"&amp;O173)</f>
        <v>9</v>
      </c>
      <c r="I173" s="2">
        <f>AVERAGEIF(A:A,A173,G:G)</f>
        <v>50.550403703703672</v>
      </c>
      <c r="J173" s="2">
        <f>G173-I173</f>
        <v>-29.228037037036973</v>
      </c>
      <c r="K173" s="2">
        <f>90+J173</f>
        <v>60.77196296296303</v>
      </c>
      <c r="L173" s="2">
        <f>EXP(0.06*K173)</f>
        <v>38.333254293249396</v>
      </c>
      <c r="M173" s="2">
        <f>SUMIF(A:A,A173,L:L)</f>
        <v>3181.185282746414</v>
      </c>
      <c r="N173" s="3">
        <f>L173/M173</f>
        <v>1.2049991083875231E-2</v>
      </c>
      <c r="O173" s="7">
        <f>1/N173</f>
        <v>82.987613272026081</v>
      </c>
      <c r="P173" s="3" t="str">
        <f>IF(O173&gt;21,"",N173)</f>
        <v/>
      </c>
      <c r="Q173" s="3" t="str">
        <f>IF(ISNUMBER(P173),SUMIF(A:A,A173,P:P),"")</f>
        <v/>
      </c>
      <c r="R173" s="3" t="str">
        <f>IFERROR(P173*(1/Q173),"")</f>
        <v/>
      </c>
      <c r="S173" s="8" t="str">
        <f>IFERROR(1/R173,"")</f>
        <v/>
      </c>
    </row>
    <row r="174" spans="1:19" x14ac:dyDescent="0.25">
      <c r="A174" s="1">
        <v>20</v>
      </c>
      <c r="B174" s="5">
        <v>0.69791666666666663</v>
      </c>
      <c r="C174" s="1" t="s">
        <v>53</v>
      </c>
      <c r="D174" s="1">
        <v>6</v>
      </c>
      <c r="E174" s="1">
        <v>3</v>
      </c>
      <c r="F174" s="1" t="s">
        <v>198</v>
      </c>
      <c r="G174" s="2">
        <v>64.951999999999998</v>
      </c>
      <c r="H174" s="6">
        <f>1+COUNTIFS(A:A,A174,O:O,"&lt;"&amp;O174)</f>
        <v>1</v>
      </c>
      <c r="I174" s="2">
        <f>AVERAGEIF(A:A,A174,G:G)</f>
        <v>47.863507407407411</v>
      </c>
      <c r="J174" s="2">
        <f>G174-I174</f>
        <v>17.088492592592587</v>
      </c>
      <c r="K174" s="2">
        <f>90+J174</f>
        <v>107.08849259259259</v>
      </c>
      <c r="L174" s="2">
        <f>EXP(0.06*K174)</f>
        <v>617.2718679069651</v>
      </c>
      <c r="M174" s="2">
        <f>SUMIF(A:A,A174,L:L)</f>
        <v>2333.3121561916514</v>
      </c>
      <c r="N174" s="3">
        <f>L174/M174</f>
        <v>0.26454748725710758</v>
      </c>
      <c r="O174" s="7">
        <f>1/N174</f>
        <v>3.7800396834921481</v>
      </c>
      <c r="P174" s="3">
        <f>IF(O174&gt;21,"",N174)</f>
        <v>0.26454748725710758</v>
      </c>
      <c r="Q174" s="3">
        <f>IF(ISNUMBER(P174),SUMIF(A:A,A174,P:P),"")</f>
        <v>0.95909817139870723</v>
      </c>
      <c r="R174" s="3">
        <f>IFERROR(P174*(1/Q174),"")</f>
        <v>0.27582941470037731</v>
      </c>
      <c r="S174" s="8">
        <f>IFERROR(1/R174,"")</f>
        <v>3.6254291482518672</v>
      </c>
    </row>
    <row r="175" spans="1:19" x14ac:dyDescent="0.25">
      <c r="A175" s="1">
        <v>20</v>
      </c>
      <c r="B175" s="5">
        <v>0.69791666666666663</v>
      </c>
      <c r="C175" s="1" t="s">
        <v>53</v>
      </c>
      <c r="D175" s="1">
        <v>6</v>
      </c>
      <c r="E175" s="1">
        <v>6</v>
      </c>
      <c r="F175" s="1" t="s">
        <v>201</v>
      </c>
      <c r="G175" s="2">
        <v>55.414099999999998</v>
      </c>
      <c r="H175" s="6">
        <f>1+COUNTIFS(A:A,A175,O:O,"&lt;"&amp;O175)</f>
        <v>2</v>
      </c>
      <c r="I175" s="2">
        <f>AVERAGEIF(A:A,A175,G:G)</f>
        <v>47.863507407407411</v>
      </c>
      <c r="J175" s="2">
        <f>G175-I175</f>
        <v>7.5505925925925865</v>
      </c>
      <c r="K175" s="2">
        <f>90+J175</f>
        <v>97.550592592592579</v>
      </c>
      <c r="L175" s="2">
        <f>EXP(0.06*K175)</f>
        <v>348.29003116401134</v>
      </c>
      <c r="M175" s="2">
        <f>SUMIF(A:A,A175,L:L)</f>
        <v>2333.3121561916514</v>
      </c>
      <c r="N175" s="3">
        <f>L175/M175</f>
        <v>0.14926851096189284</v>
      </c>
      <c r="O175" s="7">
        <f>1/N175</f>
        <v>6.6993366086119313</v>
      </c>
      <c r="P175" s="3">
        <f>IF(O175&gt;21,"",N175)</f>
        <v>0.14926851096189284</v>
      </c>
      <c r="Q175" s="3">
        <f>IF(ISNUMBER(P175),SUMIF(A:A,A175,P:P),"")</f>
        <v>0.95909817139870723</v>
      </c>
      <c r="R175" s="3">
        <f>IFERROR(P175*(1/Q175),"")</f>
        <v>0.15563423579903826</v>
      </c>
      <c r="S175" s="8">
        <f>IFERROR(1/R175,"")</f>
        <v>6.4253214909041203</v>
      </c>
    </row>
    <row r="176" spans="1:19" x14ac:dyDescent="0.25">
      <c r="A176" s="1">
        <v>20</v>
      </c>
      <c r="B176" s="5">
        <v>0.69791666666666663</v>
      </c>
      <c r="C176" s="1" t="s">
        <v>53</v>
      </c>
      <c r="D176" s="1">
        <v>6</v>
      </c>
      <c r="E176" s="1">
        <v>1</v>
      </c>
      <c r="F176" s="1" t="s">
        <v>196</v>
      </c>
      <c r="G176" s="2">
        <v>51.242399999999996</v>
      </c>
      <c r="H176" s="6">
        <f>1+COUNTIFS(A:A,A176,O:O,"&lt;"&amp;O176)</f>
        <v>3</v>
      </c>
      <c r="I176" s="2">
        <f>AVERAGEIF(A:A,A176,G:G)</f>
        <v>47.863507407407411</v>
      </c>
      <c r="J176" s="2">
        <f>G176-I176</f>
        <v>3.3788925925925852</v>
      </c>
      <c r="K176" s="2">
        <f>90+J176</f>
        <v>93.378892592592592</v>
      </c>
      <c r="L176" s="2">
        <f>EXP(0.06*K176)</f>
        <v>271.16664431292742</v>
      </c>
      <c r="M176" s="2">
        <f>SUMIF(A:A,A176,L:L)</f>
        <v>2333.3121561916514</v>
      </c>
      <c r="N176" s="3">
        <f>L176/M176</f>
        <v>0.11621533089490946</v>
      </c>
      <c r="O176" s="7">
        <f>1/N176</f>
        <v>8.6047167124987531</v>
      </c>
      <c r="P176" s="3">
        <f>IF(O176&gt;21,"",N176)</f>
        <v>0.11621533089490946</v>
      </c>
      <c r="Q176" s="3">
        <f>IF(ISNUMBER(P176),SUMIF(A:A,A176,P:P),"")</f>
        <v>0.95909817139870723</v>
      </c>
      <c r="R176" s="3">
        <f>IFERROR(P176*(1/Q176),"")</f>
        <v>0.1211714654042412</v>
      </c>
      <c r="S176" s="8">
        <f>IFERROR(1/R176,"")</f>
        <v>8.2527680643614492</v>
      </c>
    </row>
    <row r="177" spans="1:19" x14ac:dyDescent="0.25">
      <c r="A177" s="1">
        <v>20</v>
      </c>
      <c r="B177" s="5">
        <v>0.69791666666666663</v>
      </c>
      <c r="C177" s="1" t="s">
        <v>53</v>
      </c>
      <c r="D177" s="1">
        <v>6</v>
      </c>
      <c r="E177" s="1">
        <v>5</v>
      </c>
      <c r="F177" s="1" t="s">
        <v>200</v>
      </c>
      <c r="G177" s="2">
        <v>51.057466666666699</v>
      </c>
      <c r="H177" s="6">
        <f>1+COUNTIFS(A:A,A177,O:O,"&lt;"&amp;O177)</f>
        <v>4</v>
      </c>
      <c r="I177" s="2">
        <f>AVERAGEIF(A:A,A177,G:G)</f>
        <v>47.863507407407411</v>
      </c>
      <c r="J177" s="2">
        <f>G177-I177</f>
        <v>3.1939592592592874</v>
      </c>
      <c r="K177" s="2">
        <f>90+J177</f>
        <v>93.193959259259287</v>
      </c>
      <c r="L177" s="2">
        <f>EXP(0.06*K177)</f>
        <v>268.17441083949785</v>
      </c>
      <c r="M177" s="2">
        <f>SUMIF(A:A,A177,L:L)</f>
        <v>2333.3121561916514</v>
      </c>
      <c r="N177" s="3">
        <f>L177/M177</f>
        <v>0.1149329334816489</v>
      </c>
      <c r="O177" s="7">
        <f>1/N177</f>
        <v>8.700726325406702</v>
      </c>
      <c r="P177" s="3">
        <f>IF(O177&gt;21,"",N177)</f>
        <v>0.1149329334816489</v>
      </c>
      <c r="Q177" s="3">
        <f>IF(ISNUMBER(P177),SUMIF(A:A,A177,P:P),"")</f>
        <v>0.95909817139870723</v>
      </c>
      <c r="R177" s="3">
        <f>IFERROR(P177*(1/Q177),"")</f>
        <v>0.11983437869976926</v>
      </c>
      <c r="S177" s="8">
        <f>IFERROR(1/R177,"")</f>
        <v>8.3448507085381625</v>
      </c>
    </row>
    <row r="178" spans="1:19" x14ac:dyDescent="0.25">
      <c r="A178" s="1">
        <v>20</v>
      </c>
      <c r="B178" s="5">
        <v>0.69791666666666663</v>
      </c>
      <c r="C178" s="1" t="s">
        <v>53</v>
      </c>
      <c r="D178" s="1">
        <v>6</v>
      </c>
      <c r="E178" s="1">
        <v>2</v>
      </c>
      <c r="F178" s="1" t="s">
        <v>197</v>
      </c>
      <c r="G178" s="2">
        <v>50.109266666666699</v>
      </c>
      <c r="H178" s="6">
        <f>1+COUNTIFS(A:A,A178,O:O,"&lt;"&amp;O178)</f>
        <v>5</v>
      </c>
      <c r="I178" s="2">
        <f>AVERAGEIF(A:A,A178,G:G)</f>
        <v>47.863507407407411</v>
      </c>
      <c r="J178" s="2">
        <f>G178-I178</f>
        <v>2.2457592592592874</v>
      </c>
      <c r="K178" s="2">
        <f>90+J178</f>
        <v>92.245759259259287</v>
      </c>
      <c r="L178" s="2">
        <f>EXP(0.06*K178)</f>
        <v>253.34331763571092</v>
      </c>
      <c r="M178" s="2">
        <f>SUMIF(A:A,A178,L:L)</f>
        <v>2333.3121561916514</v>
      </c>
      <c r="N178" s="3">
        <f>L178/M178</f>
        <v>0.10857669299130931</v>
      </c>
      <c r="O178" s="7">
        <f>1/N178</f>
        <v>9.2100797367262039</v>
      </c>
      <c r="P178" s="3">
        <f>IF(O178&gt;21,"",N178)</f>
        <v>0.10857669299130931</v>
      </c>
      <c r="Q178" s="3">
        <f>IF(ISNUMBER(P178),SUMIF(A:A,A178,P:P),"")</f>
        <v>0.95909817139870723</v>
      </c>
      <c r="R178" s="3">
        <f>IFERROR(P178*(1/Q178),"")</f>
        <v>0.11320706912929024</v>
      </c>
      <c r="S178" s="8">
        <f>IFERROR(1/R178,"")</f>
        <v>8.8333706339303895</v>
      </c>
    </row>
    <row r="179" spans="1:19" x14ac:dyDescent="0.25">
      <c r="A179" s="1">
        <v>20</v>
      </c>
      <c r="B179" s="5">
        <v>0.69791666666666663</v>
      </c>
      <c r="C179" s="1" t="s">
        <v>53</v>
      </c>
      <c r="D179" s="1">
        <v>6</v>
      </c>
      <c r="E179" s="1">
        <v>8</v>
      </c>
      <c r="F179" s="1" t="s">
        <v>203</v>
      </c>
      <c r="G179" s="2">
        <v>49.462000000000003</v>
      </c>
      <c r="H179" s="6">
        <f>1+COUNTIFS(A:A,A179,O:O,"&lt;"&amp;O179)</f>
        <v>6</v>
      </c>
      <c r="I179" s="2">
        <f>AVERAGEIF(A:A,A179,G:G)</f>
        <v>47.863507407407411</v>
      </c>
      <c r="J179" s="2">
        <f>G179-I179</f>
        <v>1.5984925925925921</v>
      </c>
      <c r="K179" s="2">
        <f>90+J179</f>
        <v>91.598492592592592</v>
      </c>
      <c r="L179" s="2">
        <f>EXP(0.06*K179)</f>
        <v>243.69307778138858</v>
      </c>
      <c r="M179" s="2">
        <f>SUMIF(A:A,A179,L:L)</f>
        <v>2333.3121561916514</v>
      </c>
      <c r="N179" s="3">
        <f>L179/M179</f>
        <v>0.10444083837420866</v>
      </c>
      <c r="O179" s="7">
        <f>1/N179</f>
        <v>9.5747986665620921</v>
      </c>
      <c r="P179" s="3">
        <f>IF(O179&gt;21,"",N179)</f>
        <v>0.10444083837420866</v>
      </c>
      <c r="Q179" s="3">
        <f>IF(ISNUMBER(P179),SUMIF(A:A,A179,P:P),"")</f>
        <v>0.95909817139870723</v>
      </c>
      <c r="R179" s="3">
        <f>IFERROR(P179*(1/Q179),"")</f>
        <v>0.10889483630429267</v>
      </c>
      <c r="S179" s="8">
        <f>IFERROR(1/R179,"")</f>
        <v>9.1831718926104831</v>
      </c>
    </row>
    <row r="180" spans="1:19" x14ac:dyDescent="0.25">
      <c r="A180" s="1">
        <v>20</v>
      </c>
      <c r="B180" s="5">
        <v>0.69791666666666663</v>
      </c>
      <c r="C180" s="1" t="s">
        <v>53</v>
      </c>
      <c r="D180" s="1">
        <v>6</v>
      </c>
      <c r="E180" s="1">
        <v>7</v>
      </c>
      <c r="F180" s="1" t="s">
        <v>202</v>
      </c>
      <c r="G180" s="2">
        <v>38.208366666666599</v>
      </c>
      <c r="H180" s="6">
        <f>1+COUNTIFS(A:A,A180,O:O,"&lt;"&amp;O180)</f>
        <v>7</v>
      </c>
      <c r="I180" s="2">
        <f>AVERAGEIF(A:A,A180,G:G)</f>
        <v>47.863507407407411</v>
      </c>
      <c r="J180" s="2">
        <f>G180-I180</f>
        <v>-9.6551407407408121</v>
      </c>
      <c r="K180" s="2">
        <f>90+J180</f>
        <v>80.344859259259181</v>
      </c>
      <c r="L180" s="2">
        <f>EXP(0.06*K180)</f>
        <v>124.05084917697725</v>
      </c>
      <c r="M180" s="2">
        <f>SUMIF(A:A,A180,L:L)</f>
        <v>2333.3121561916514</v>
      </c>
      <c r="N180" s="3">
        <f>L180/M180</f>
        <v>5.316513216964875E-2</v>
      </c>
      <c r="O180" s="7">
        <f>1/N180</f>
        <v>18.8093203043119</v>
      </c>
      <c r="P180" s="3">
        <f>IF(O180&gt;21,"",N180)</f>
        <v>5.316513216964875E-2</v>
      </c>
      <c r="Q180" s="3">
        <f>IF(ISNUMBER(P180),SUMIF(A:A,A180,P:P),"")</f>
        <v>0.95909817139870723</v>
      </c>
      <c r="R180" s="3">
        <f>IFERROR(P180*(1/Q180),"")</f>
        <v>5.5432419490608578E-2</v>
      </c>
      <c r="S180" s="8">
        <f>IFERROR(1/R180,"")</f>
        <v>18.039984709118119</v>
      </c>
    </row>
    <row r="181" spans="1:19" x14ac:dyDescent="0.25">
      <c r="A181" s="1">
        <v>20</v>
      </c>
      <c r="B181" s="5">
        <v>0.69791666666666663</v>
      </c>
      <c r="C181" s="1" t="s">
        <v>53</v>
      </c>
      <c r="D181" s="1">
        <v>6</v>
      </c>
      <c r="E181" s="1">
        <v>4</v>
      </c>
      <c r="F181" s="1" t="s">
        <v>199</v>
      </c>
      <c r="G181" s="2">
        <v>36.488066666666704</v>
      </c>
      <c r="H181" s="6">
        <f>1+COUNTIFS(A:A,A181,O:O,"&lt;"&amp;O181)</f>
        <v>8</v>
      </c>
      <c r="I181" s="2">
        <f>AVERAGEIF(A:A,A181,G:G)</f>
        <v>47.863507407407411</v>
      </c>
      <c r="J181" s="2">
        <f>G181-I181</f>
        <v>-11.375440740740707</v>
      </c>
      <c r="K181" s="2">
        <f>90+J181</f>
        <v>78.624559259259286</v>
      </c>
      <c r="L181" s="2">
        <f>EXP(0.06*K181)</f>
        <v>111.88522348830891</v>
      </c>
      <c r="M181" s="2">
        <f>SUMIF(A:A,A181,L:L)</f>
        <v>2333.3121561916514</v>
      </c>
      <c r="N181" s="3">
        <f>L181/M181</f>
        <v>4.795124526798162E-2</v>
      </c>
      <c r="O181" s="7">
        <f>1/N181</f>
        <v>20.854515756814511</v>
      </c>
      <c r="P181" s="3">
        <f>IF(O181&gt;21,"",N181)</f>
        <v>4.795124526798162E-2</v>
      </c>
      <c r="Q181" s="3">
        <f>IF(ISNUMBER(P181),SUMIF(A:A,A181,P:P),"")</f>
        <v>0.95909817139870723</v>
      </c>
      <c r="R181" s="3">
        <f>IFERROR(P181*(1/Q181),"")</f>
        <v>4.9996180472382301E-2</v>
      </c>
      <c r="S181" s="8">
        <f>IFERROR(1/R181,"")</f>
        <v>20.001527927766325</v>
      </c>
    </row>
    <row r="182" spans="1:19" x14ac:dyDescent="0.25">
      <c r="A182" s="1">
        <v>20</v>
      </c>
      <c r="B182" s="5">
        <v>0.69791666666666663</v>
      </c>
      <c r="C182" s="1" t="s">
        <v>53</v>
      </c>
      <c r="D182" s="1">
        <v>6</v>
      </c>
      <c r="E182" s="1">
        <v>9</v>
      </c>
      <c r="F182" s="1" t="s">
        <v>204</v>
      </c>
      <c r="G182" s="2">
        <v>33.837899999999998</v>
      </c>
      <c r="H182" s="6">
        <f>1+COUNTIFS(A:A,A182,O:O,"&lt;"&amp;O182)</f>
        <v>9</v>
      </c>
      <c r="I182" s="2">
        <f>AVERAGEIF(A:A,A182,G:G)</f>
        <v>47.863507407407411</v>
      </c>
      <c r="J182" s="2">
        <f>G182-I182</f>
        <v>-14.025607407407414</v>
      </c>
      <c r="K182" s="2">
        <f>90+J182</f>
        <v>75.974392592592579</v>
      </c>
      <c r="L182" s="2">
        <f>EXP(0.06*K182)</f>
        <v>95.436733885864058</v>
      </c>
      <c r="M182" s="2">
        <f>SUMIF(A:A,A182,L:L)</f>
        <v>2333.3121561916514</v>
      </c>
      <c r="N182" s="3">
        <f>L182/M182</f>
        <v>4.0901828601292885E-2</v>
      </c>
      <c r="O182" s="7">
        <f>1/N182</f>
        <v>24.448784667988917</v>
      </c>
      <c r="P182" s="3" t="str">
        <f>IF(O182&gt;21,"",N182)</f>
        <v/>
      </c>
      <c r="Q182" s="3" t="str">
        <f>IF(ISNUMBER(P182),SUMIF(A:A,A182,P:P),"")</f>
        <v/>
      </c>
      <c r="R182" s="3" t="str">
        <f>IFERROR(P182*(1/Q182),"")</f>
        <v/>
      </c>
      <c r="S182" s="8" t="str">
        <f>IFERROR(1/R182,"")</f>
        <v/>
      </c>
    </row>
    <row r="183" spans="1:19" x14ac:dyDescent="0.25">
      <c r="A183" s="1">
        <v>21</v>
      </c>
      <c r="B183" s="5">
        <v>0.71180555555555547</v>
      </c>
      <c r="C183" s="1" t="s">
        <v>36</v>
      </c>
      <c r="D183" s="1">
        <v>6</v>
      </c>
      <c r="E183" s="1">
        <v>1</v>
      </c>
      <c r="F183" s="1" t="s">
        <v>205</v>
      </c>
      <c r="G183" s="2">
        <v>65.356933333333302</v>
      </c>
      <c r="H183" s="6">
        <f>1+COUNTIFS(A:A,A183,O:O,"&lt;"&amp;O183)</f>
        <v>1</v>
      </c>
      <c r="I183" s="2">
        <f>AVERAGEIF(A:A,A183,G:G)</f>
        <v>47.8566476190476</v>
      </c>
      <c r="J183" s="2">
        <f>G183-I183</f>
        <v>17.500285714285702</v>
      </c>
      <c r="K183" s="2">
        <f>90+J183</f>
        <v>107.5002857142857</v>
      </c>
      <c r="L183" s="2">
        <f>EXP(0.06*K183)</f>
        <v>632.71313923024093</v>
      </c>
      <c r="M183" s="2">
        <f>SUMIF(A:A,A183,L:L)</f>
        <v>1884.820898782601</v>
      </c>
      <c r="N183" s="3">
        <f>L183/M183</f>
        <v>0.33568873288645518</v>
      </c>
      <c r="O183" s="7">
        <f>1/N183</f>
        <v>2.9789501464687063</v>
      </c>
      <c r="P183" s="3">
        <f>IF(O183&gt;21,"",N183)</f>
        <v>0.33568873288645518</v>
      </c>
      <c r="Q183" s="3">
        <f>IF(ISNUMBER(P183),SUMIF(A:A,A183,P:P),"")</f>
        <v>1</v>
      </c>
      <c r="R183" s="3">
        <f>IFERROR(P183*(1/Q183),"")</f>
        <v>0.33568873288645518</v>
      </c>
      <c r="S183" s="8">
        <f>IFERROR(1/R183,"")</f>
        <v>2.9789501464687063</v>
      </c>
    </row>
    <row r="184" spans="1:19" x14ac:dyDescent="0.25">
      <c r="A184" s="1">
        <v>21</v>
      </c>
      <c r="B184" s="5">
        <v>0.71180555555555547</v>
      </c>
      <c r="C184" s="1" t="s">
        <v>36</v>
      </c>
      <c r="D184" s="1">
        <v>6</v>
      </c>
      <c r="E184" s="1">
        <v>2</v>
      </c>
      <c r="F184" s="1" t="s">
        <v>206</v>
      </c>
      <c r="G184" s="2">
        <v>55.9583333333333</v>
      </c>
      <c r="H184" s="6">
        <f>1+COUNTIFS(A:A,A184,O:O,"&lt;"&amp;O184)</f>
        <v>2</v>
      </c>
      <c r="I184" s="2">
        <f>AVERAGEIF(A:A,A184,G:G)</f>
        <v>47.8566476190476</v>
      </c>
      <c r="J184" s="2">
        <f>G184-I184</f>
        <v>8.1016857142857006</v>
      </c>
      <c r="K184" s="2">
        <f>90+J184</f>
        <v>98.101685714285708</v>
      </c>
      <c r="L184" s="2">
        <f>EXP(0.06*K184)</f>
        <v>359.99896010801706</v>
      </c>
      <c r="M184" s="2">
        <f>SUMIF(A:A,A184,L:L)</f>
        <v>1884.820898782601</v>
      </c>
      <c r="N184" s="3">
        <f>L184/M184</f>
        <v>0.19099902825809023</v>
      </c>
      <c r="O184" s="7">
        <f>1/N184</f>
        <v>5.2356287313081786</v>
      </c>
      <c r="P184" s="3">
        <f>IF(O184&gt;21,"",N184)</f>
        <v>0.19099902825809023</v>
      </c>
      <c r="Q184" s="3">
        <f>IF(ISNUMBER(P184),SUMIF(A:A,A184,P:P),"")</f>
        <v>1</v>
      </c>
      <c r="R184" s="3">
        <f>IFERROR(P184*(1/Q184),"")</f>
        <v>0.19099902825809023</v>
      </c>
      <c r="S184" s="8">
        <f>IFERROR(1/R184,"")</f>
        <v>5.2356287313081786</v>
      </c>
    </row>
    <row r="185" spans="1:19" x14ac:dyDescent="0.25">
      <c r="A185" s="1">
        <v>21</v>
      </c>
      <c r="B185" s="5">
        <v>0.71180555555555547</v>
      </c>
      <c r="C185" s="1" t="s">
        <v>36</v>
      </c>
      <c r="D185" s="1">
        <v>6</v>
      </c>
      <c r="E185" s="1">
        <v>9</v>
      </c>
      <c r="F185" s="1" t="s">
        <v>210</v>
      </c>
      <c r="G185" s="2">
        <v>54.607900000000001</v>
      </c>
      <c r="H185" s="6">
        <f>1+COUNTIFS(A:A,A185,O:O,"&lt;"&amp;O185)</f>
        <v>3</v>
      </c>
      <c r="I185" s="2">
        <f>AVERAGEIF(A:A,A185,G:G)</f>
        <v>47.8566476190476</v>
      </c>
      <c r="J185" s="2">
        <f>G185-I185</f>
        <v>6.7512523809524012</v>
      </c>
      <c r="K185" s="2">
        <f>90+J185</f>
        <v>96.751252380952394</v>
      </c>
      <c r="L185" s="2">
        <f>EXP(0.06*K185)</f>
        <v>331.98013834242568</v>
      </c>
      <c r="M185" s="2">
        <f>SUMIF(A:A,A185,L:L)</f>
        <v>1884.820898782601</v>
      </c>
      <c r="N185" s="3">
        <f>L185/M185</f>
        <v>0.17613351940062338</v>
      </c>
      <c r="O185" s="7">
        <f>1/N185</f>
        <v>5.6775110348272566</v>
      </c>
      <c r="P185" s="3">
        <f>IF(O185&gt;21,"",N185)</f>
        <v>0.17613351940062338</v>
      </c>
      <c r="Q185" s="3">
        <f>IF(ISNUMBER(P185),SUMIF(A:A,A185,P:P),"")</f>
        <v>1</v>
      </c>
      <c r="R185" s="3">
        <f>IFERROR(P185*(1/Q185),"")</f>
        <v>0.17613351940062338</v>
      </c>
      <c r="S185" s="8">
        <f>IFERROR(1/R185,"")</f>
        <v>5.6775110348272566</v>
      </c>
    </row>
    <row r="186" spans="1:19" x14ac:dyDescent="0.25">
      <c r="A186" s="1">
        <v>21</v>
      </c>
      <c r="B186" s="5">
        <v>0.71180555555555547</v>
      </c>
      <c r="C186" s="1" t="s">
        <v>36</v>
      </c>
      <c r="D186" s="1">
        <v>6</v>
      </c>
      <c r="E186" s="1">
        <v>5</v>
      </c>
      <c r="F186" s="1" t="s">
        <v>208</v>
      </c>
      <c r="G186" s="2">
        <v>45.114333333333299</v>
      </c>
      <c r="H186" s="6">
        <f>1+COUNTIFS(A:A,A186,O:O,"&lt;"&amp;O186)</f>
        <v>4</v>
      </c>
      <c r="I186" s="2">
        <f>AVERAGEIF(A:A,A186,G:G)</f>
        <v>47.8566476190476</v>
      </c>
      <c r="J186" s="2">
        <f>G186-I186</f>
        <v>-2.7423142857143006</v>
      </c>
      <c r="K186" s="2">
        <f>90+J186</f>
        <v>87.257685714285699</v>
      </c>
      <c r="L186" s="2">
        <f>EXP(0.06*K186)</f>
        <v>187.81569624428971</v>
      </c>
      <c r="M186" s="2">
        <f>SUMIF(A:A,A186,L:L)</f>
        <v>1884.820898782601</v>
      </c>
      <c r="N186" s="3">
        <f>L186/M186</f>
        <v>9.964644193281133E-2</v>
      </c>
      <c r="O186" s="7">
        <f>1/N186</f>
        <v>10.035481253553144</v>
      </c>
      <c r="P186" s="3">
        <f>IF(O186&gt;21,"",N186)</f>
        <v>9.964644193281133E-2</v>
      </c>
      <c r="Q186" s="3">
        <f>IF(ISNUMBER(P186),SUMIF(A:A,A186,P:P),"")</f>
        <v>1</v>
      </c>
      <c r="R186" s="3">
        <f>IFERROR(P186*(1/Q186),"")</f>
        <v>9.964644193281133E-2</v>
      </c>
      <c r="S186" s="8">
        <f>IFERROR(1/R186,"")</f>
        <v>10.035481253553144</v>
      </c>
    </row>
    <row r="187" spans="1:19" x14ac:dyDescent="0.25">
      <c r="A187" s="1">
        <v>21</v>
      </c>
      <c r="B187" s="5">
        <v>0.71180555555555547</v>
      </c>
      <c r="C187" s="1" t="s">
        <v>36</v>
      </c>
      <c r="D187" s="1">
        <v>6</v>
      </c>
      <c r="E187" s="1">
        <v>10</v>
      </c>
      <c r="F187" s="1" t="s">
        <v>211</v>
      </c>
      <c r="G187" s="2">
        <v>40.558266666666697</v>
      </c>
      <c r="H187" s="6">
        <f>1+COUNTIFS(A:A,A187,O:O,"&lt;"&amp;O187)</f>
        <v>5</v>
      </c>
      <c r="I187" s="2">
        <f>AVERAGEIF(A:A,A187,G:G)</f>
        <v>47.8566476190476</v>
      </c>
      <c r="J187" s="2">
        <f>G187-I187</f>
        <v>-7.2983809523809029</v>
      </c>
      <c r="K187" s="2">
        <f>90+J187</f>
        <v>82.70161904761909</v>
      </c>
      <c r="L187" s="2">
        <f>EXP(0.06*K187)</f>
        <v>142.89314924117832</v>
      </c>
      <c r="M187" s="2">
        <f>SUMIF(A:A,A187,L:L)</f>
        <v>1884.820898782601</v>
      </c>
      <c r="N187" s="3">
        <f>L187/M187</f>
        <v>7.5812587463070097E-2</v>
      </c>
      <c r="O187" s="7">
        <f>1/N187</f>
        <v>13.190421715748997</v>
      </c>
      <c r="P187" s="3">
        <f>IF(O187&gt;21,"",N187)</f>
        <v>7.5812587463070097E-2</v>
      </c>
      <c r="Q187" s="3">
        <f>IF(ISNUMBER(P187),SUMIF(A:A,A187,P:P),"")</f>
        <v>1</v>
      </c>
      <c r="R187" s="3">
        <f>IFERROR(P187*(1/Q187),"")</f>
        <v>7.5812587463070097E-2</v>
      </c>
      <c r="S187" s="8">
        <f>IFERROR(1/R187,"")</f>
        <v>13.190421715748997</v>
      </c>
    </row>
    <row r="188" spans="1:19" x14ac:dyDescent="0.25">
      <c r="A188" s="1">
        <v>21</v>
      </c>
      <c r="B188" s="5">
        <v>0.71180555555555547</v>
      </c>
      <c r="C188" s="1" t="s">
        <v>36</v>
      </c>
      <c r="D188" s="1">
        <v>6</v>
      </c>
      <c r="E188" s="1">
        <v>8</v>
      </c>
      <c r="F188" s="1" t="s">
        <v>209</v>
      </c>
      <c r="G188" s="2">
        <v>39.263866666666701</v>
      </c>
      <c r="H188" s="6">
        <f>1+COUNTIFS(A:A,A188,O:O,"&lt;"&amp;O188)</f>
        <v>6</v>
      </c>
      <c r="I188" s="2">
        <f>AVERAGEIF(A:A,A188,G:G)</f>
        <v>47.8566476190476</v>
      </c>
      <c r="J188" s="2">
        <f>G188-I188</f>
        <v>-8.5927809523808989</v>
      </c>
      <c r="K188" s="2">
        <f>90+J188</f>
        <v>81.407219047619094</v>
      </c>
      <c r="L188" s="2">
        <f>EXP(0.06*K188)</f>
        <v>132.21549678932348</v>
      </c>
      <c r="M188" s="2">
        <f>SUMIF(A:A,A188,L:L)</f>
        <v>1884.820898782601</v>
      </c>
      <c r="N188" s="3">
        <f>L188/M188</f>
        <v>7.0147512092380238E-2</v>
      </c>
      <c r="O188" s="7">
        <f>1/N188</f>
        <v>14.255673083359785</v>
      </c>
      <c r="P188" s="3">
        <f>IF(O188&gt;21,"",N188)</f>
        <v>7.0147512092380238E-2</v>
      </c>
      <c r="Q188" s="3">
        <f>IF(ISNUMBER(P188),SUMIF(A:A,A188,P:P),"")</f>
        <v>1</v>
      </c>
      <c r="R188" s="3">
        <f>IFERROR(P188*(1/Q188),"")</f>
        <v>7.0147512092380238E-2</v>
      </c>
      <c r="S188" s="8">
        <f>IFERROR(1/R188,"")</f>
        <v>14.255673083359785</v>
      </c>
    </row>
    <row r="189" spans="1:19" x14ac:dyDescent="0.25">
      <c r="A189" s="1">
        <v>21</v>
      </c>
      <c r="B189" s="5">
        <v>0.71180555555555547</v>
      </c>
      <c r="C189" s="1" t="s">
        <v>36</v>
      </c>
      <c r="D189" s="1">
        <v>6</v>
      </c>
      <c r="E189" s="1">
        <v>4</v>
      </c>
      <c r="F189" s="1" t="s">
        <v>207</v>
      </c>
      <c r="G189" s="2">
        <v>34.136899999999997</v>
      </c>
      <c r="H189" s="6">
        <f>1+COUNTIFS(A:A,A189,O:O,"&lt;"&amp;O189)</f>
        <v>7</v>
      </c>
      <c r="I189" s="2">
        <f>AVERAGEIF(A:A,A189,G:G)</f>
        <v>47.8566476190476</v>
      </c>
      <c r="J189" s="2">
        <f>G189-I189</f>
        <v>-13.719747619047602</v>
      </c>
      <c r="K189" s="2">
        <f>90+J189</f>
        <v>76.28025238095239</v>
      </c>
      <c r="L189" s="2">
        <f>EXP(0.06*K189)</f>
        <v>97.204318827125888</v>
      </c>
      <c r="M189" s="2">
        <f>SUMIF(A:A,A189,L:L)</f>
        <v>1884.820898782601</v>
      </c>
      <c r="N189" s="3">
        <f>L189/M189</f>
        <v>5.1572177966569557E-2</v>
      </c>
      <c r="O189" s="7">
        <f>1/N189</f>
        <v>19.390299952975155</v>
      </c>
      <c r="P189" s="3">
        <f>IF(O189&gt;21,"",N189)</f>
        <v>5.1572177966569557E-2</v>
      </c>
      <c r="Q189" s="3">
        <f>IF(ISNUMBER(P189),SUMIF(A:A,A189,P:P),"")</f>
        <v>1</v>
      </c>
      <c r="R189" s="3">
        <f>IFERROR(P189*(1/Q189),"")</f>
        <v>5.1572177966569557E-2</v>
      </c>
      <c r="S189" s="8">
        <f>IFERROR(1/R189,"")</f>
        <v>19.390299952975155</v>
      </c>
    </row>
    <row r="190" spans="1:19" x14ac:dyDescent="0.25">
      <c r="A190" s="1">
        <v>22</v>
      </c>
      <c r="B190" s="5">
        <v>0.71875</v>
      </c>
      <c r="C190" s="1" t="s">
        <v>53</v>
      </c>
      <c r="D190" s="1">
        <v>7</v>
      </c>
      <c r="E190" s="1">
        <v>1</v>
      </c>
      <c r="F190" s="1" t="s">
        <v>212</v>
      </c>
      <c r="G190" s="2">
        <v>71.523099999999999</v>
      </c>
      <c r="H190" s="6">
        <f>1+COUNTIFS(A:A,A190,O:O,"&lt;"&amp;O190)</f>
        <v>1</v>
      </c>
      <c r="I190" s="2">
        <f>AVERAGEIF(A:A,A190,G:G)</f>
        <v>48.85470333333334</v>
      </c>
      <c r="J190" s="2">
        <f>G190-I190</f>
        <v>22.668396666666659</v>
      </c>
      <c r="K190" s="2">
        <f>90+J190</f>
        <v>112.66839666666667</v>
      </c>
      <c r="L190" s="2">
        <f>EXP(0.06*K190)</f>
        <v>862.73174269656386</v>
      </c>
      <c r="M190" s="2">
        <f>SUMIF(A:A,A190,L:L)</f>
        <v>2909.6948549540843</v>
      </c>
      <c r="N190" s="3">
        <f>L190/M190</f>
        <v>0.29650248074215257</v>
      </c>
      <c r="O190" s="7">
        <f>1/N190</f>
        <v>3.3726530634650236</v>
      </c>
      <c r="P190" s="3">
        <f>IF(O190&gt;21,"",N190)</f>
        <v>0.29650248074215257</v>
      </c>
      <c r="Q190" s="3">
        <f>IF(ISNUMBER(P190),SUMIF(A:A,A190,P:P),"")</f>
        <v>0.95850335656095043</v>
      </c>
      <c r="R190" s="3">
        <f>IFERROR(P190*(1/Q190),"")</f>
        <v>0.30933901140000675</v>
      </c>
      <c r="S190" s="8">
        <f>IFERROR(1/R190,"")</f>
        <v>3.2326992818467972</v>
      </c>
    </row>
    <row r="191" spans="1:19" x14ac:dyDescent="0.25">
      <c r="A191" s="1">
        <v>22</v>
      </c>
      <c r="B191" s="5">
        <v>0.71875</v>
      </c>
      <c r="C191" s="1" t="s">
        <v>53</v>
      </c>
      <c r="D191" s="1">
        <v>7</v>
      </c>
      <c r="E191" s="1">
        <v>4</v>
      </c>
      <c r="F191" s="1" t="s">
        <v>215</v>
      </c>
      <c r="G191" s="2">
        <v>58.107500000000002</v>
      </c>
      <c r="H191" s="6">
        <f>1+COUNTIFS(A:A,A191,O:O,"&lt;"&amp;O191)</f>
        <v>2</v>
      </c>
      <c r="I191" s="2">
        <f>AVERAGEIF(A:A,A191,G:G)</f>
        <v>48.85470333333334</v>
      </c>
      <c r="J191" s="2">
        <f>G191-I191</f>
        <v>9.2527966666666615</v>
      </c>
      <c r="K191" s="2">
        <f>90+J191</f>
        <v>99.252796666666654</v>
      </c>
      <c r="L191" s="2">
        <f>EXP(0.06*K191)</f>
        <v>385.7416326936571</v>
      </c>
      <c r="M191" s="2">
        <f>SUMIF(A:A,A191,L:L)</f>
        <v>2909.6948549540843</v>
      </c>
      <c r="N191" s="3">
        <f>L191/M191</f>
        <v>0.13257116361768601</v>
      </c>
      <c r="O191" s="7">
        <f>1/N191</f>
        <v>7.5431185237525691</v>
      </c>
      <c r="P191" s="3">
        <f>IF(O191&gt;21,"",N191)</f>
        <v>0.13257116361768601</v>
      </c>
      <c r="Q191" s="3">
        <f>IF(ISNUMBER(P191),SUMIF(A:A,A191,P:P),"")</f>
        <v>0.95850335656095043</v>
      </c>
      <c r="R191" s="3">
        <f>IFERROR(P191*(1/Q191),"")</f>
        <v>0.13831058880517955</v>
      </c>
      <c r="S191" s="8">
        <f>IFERROR(1/R191,"")</f>
        <v>7.2301044239539189</v>
      </c>
    </row>
    <row r="192" spans="1:19" x14ac:dyDescent="0.25">
      <c r="A192" s="1">
        <v>22</v>
      </c>
      <c r="B192" s="5">
        <v>0.71875</v>
      </c>
      <c r="C192" s="1" t="s">
        <v>53</v>
      </c>
      <c r="D192" s="1">
        <v>7</v>
      </c>
      <c r="E192" s="1">
        <v>5</v>
      </c>
      <c r="F192" s="1" t="s">
        <v>216</v>
      </c>
      <c r="G192" s="2">
        <v>57.462599999999995</v>
      </c>
      <c r="H192" s="6">
        <f>1+COUNTIFS(A:A,A192,O:O,"&lt;"&amp;O192)</f>
        <v>3</v>
      </c>
      <c r="I192" s="2">
        <f>AVERAGEIF(A:A,A192,G:G)</f>
        <v>48.85470333333334</v>
      </c>
      <c r="J192" s="2">
        <f>G192-I192</f>
        <v>8.6078966666666545</v>
      </c>
      <c r="K192" s="2">
        <f>90+J192</f>
        <v>98.607896666666647</v>
      </c>
      <c r="L192" s="2">
        <f>EXP(0.06*K192)</f>
        <v>371.10082827142639</v>
      </c>
      <c r="M192" s="2">
        <f>SUMIF(A:A,A192,L:L)</f>
        <v>2909.6948549540843</v>
      </c>
      <c r="N192" s="3">
        <f>L192/M192</f>
        <v>0.12753943171724186</v>
      </c>
      <c r="O192" s="7">
        <f>1/N192</f>
        <v>7.8407123705633666</v>
      </c>
      <c r="P192" s="3">
        <f>IF(O192&gt;21,"",N192)</f>
        <v>0.12753943171724186</v>
      </c>
      <c r="Q192" s="3">
        <f>IF(ISNUMBER(P192),SUMIF(A:A,A192,P:P),"")</f>
        <v>0.95850335656095043</v>
      </c>
      <c r="R192" s="3">
        <f>IFERROR(P192*(1/Q192),"")</f>
        <v>0.13306101730811387</v>
      </c>
      <c r="S192" s="8">
        <f>IFERROR(1/R192,"")</f>
        <v>7.5153491250139526</v>
      </c>
    </row>
    <row r="193" spans="1:19" x14ac:dyDescent="0.25">
      <c r="A193" s="1">
        <v>22</v>
      </c>
      <c r="B193" s="5">
        <v>0.71875</v>
      </c>
      <c r="C193" s="1" t="s">
        <v>53</v>
      </c>
      <c r="D193" s="1">
        <v>7</v>
      </c>
      <c r="E193" s="1">
        <v>2</v>
      </c>
      <c r="F193" s="1" t="s">
        <v>213</v>
      </c>
      <c r="G193" s="2">
        <v>53.371133333333297</v>
      </c>
      <c r="H193" s="6">
        <f>1+COUNTIFS(A:A,A193,O:O,"&lt;"&amp;O193)</f>
        <v>4</v>
      </c>
      <c r="I193" s="2">
        <f>AVERAGEIF(A:A,A193,G:G)</f>
        <v>48.85470333333334</v>
      </c>
      <c r="J193" s="2">
        <f>G193-I193</f>
        <v>4.5164299999999571</v>
      </c>
      <c r="K193" s="2">
        <f>90+J193</f>
        <v>94.516429999999957</v>
      </c>
      <c r="L193" s="2">
        <f>EXP(0.06*K193)</f>
        <v>290.32059141007562</v>
      </c>
      <c r="M193" s="2">
        <f>SUMIF(A:A,A193,L:L)</f>
        <v>2909.6948549540843</v>
      </c>
      <c r="N193" s="3">
        <f>L193/M193</f>
        <v>9.9776988956684576E-2</v>
      </c>
      <c r="O193" s="7">
        <f>1/N193</f>
        <v>10.022350949417028</v>
      </c>
      <c r="P193" s="3">
        <f>IF(O193&gt;21,"",N193)</f>
        <v>9.9776988956684576E-2</v>
      </c>
      <c r="Q193" s="3">
        <f>IF(ISNUMBER(P193),SUMIF(A:A,A193,P:P),"")</f>
        <v>0.95850335656095043</v>
      </c>
      <c r="R193" s="3">
        <f>IFERROR(P193*(1/Q193),"")</f>
        <v>0.10409665054766018</v>
      </c>
      <c r="S193" s="8">
        <f>IFERROR(1/R193,"")</f>
        <v>9.6064570256480497</v>
      </c>
    </row>
    <row r="194" spans="1:19" x14ac:dyDescent="0.25">
      <c r="A194" s="1">
        <v>22</v>
      </c>
      <c r="B194" s="5">
        <v>0.71875</v>
      </c>
      <c r="C194" s="1" t="s">
        <v>53</v>
      </c>
      <c r="D194" s="1">
        <v>7</v>
      </c>
      <c r="E194" s="1">
        <v>10</v>
      </c>
      <c r="F194" s="1" t="s">
        <v>220</v>
      </c>
      <c r="G194" s="2">
        <v>52.6126</v>
      </c>
      <c r="H194" s="6">
        <f>1+COUNTIFS(A:A,A194,O:O,"&lt;"&amp;O194)</f>
        <v>5</v>
      </c>
      <c r="I194" s="2">
        <f>AVERAGEIF(A:A,A194,G:G)</f>
        <v>48.85470333333334</v>
      </c>
      <c r="J194" s="2">
        <f>G194-I194</f>
        <v>3.7578966666666602</v>
      </c>
      <c r="K194" s="2">
        <f>90+J194</f>
        <v>93.757896666666653</v>
      </c>
      <c r="L194" s="2">
        <f>EXP(0.06*K194)</f>
        <v>277.40368725839062</v>
      </c>
      <c r="M194" s="2">
        <f>SUMIF(A:A,A194,L:L)</f>
        <v>2909.6948549540843</v>
      </c>
      <c r="N194" s="3">
        <f>L194/M194</f>
        <v>9.5337724774156127E-2</v>
      </c>
      <c r="O194" s="7">
        <f>1/N194</f>
        <v>10.48902732227859</v>
      </c>
      <c r="P194" s="3">
        <f>IF(O194&gt;21,"",N194)</f>
        <v>9.5337724774156127E-2</v>
      </c>
      <c r="Q194" s="3">
        <f>IF(ISNUMBER(P194),SUMIF(A:A,A194,P:P),"")</f>
        <v>0.95850335656095043</v>
      </c>
      <c r="R194" s="3">
        <f>IFERROR(P194*(1/Q194),"")</f>
        <v>9.9465196570851733E-2</v>
      </c>
      <c r="S194" s="8">
        <f>IFERROR(1/R194,"")</f>
        <v>10.053767895463547</v>
      </c>
    </row>
    <row r="195" spans="1:19" x14ac:dyDescent="0.25">
      <c r="A195" s="1">
        <v>22</v>
      </c>
      <c r="B195" s="5">
        <v>0.71875</v>
      </c>
      <c r="C195" s="1" t="s">
        <v>53</v>
      </c>
      <c r="D195" s="1">
        <v>7</v>
      </c>
      <c r="E195" s="1">
        <v>9</v>
      </c>
      <c r="F195" s="1" t="s">
        <v>219</v>
      </c>
      <c r="G195" s="2">
        <v>50.026199999999996</v>
      </c>
      <c r="H195" s="6">
        <f>1+COUNTIFS(A:A,A195,O:O,"&lt;"&amp;O195)</f>
        <v>6</v>
      </c>
      <c r="I195" s="2">
        <f>AVERAGEIF(A:A,A195,G:G)</f>
        <v>48.85470333333334</v>
      </c>
      <c r="J195" s="2">
        <f>G195-I195</f>
        <v>1.1714966666666555</v>
      </c>
      <c r="K195" s="2">
        <f>90+J195</f>
        <v>91.171496666666656</v>
      </c>
      <c r="L195" s="2">
        <f>EXP(0.06*K195)</f>
        <v>237.52901869742516</v>
      </c>
      <c r="M195" s="2">
        <f>SUMIF(A:A,A195,L:L)</f>
        <v>2909.6948549540843</v>
      </c>
      <c r="N195" s="3">
        <f>L195/M195</f>
        <v>8.1633652509301852E-2</v>
      </c>
      <c r="O195" s="7">
        <f>1/N195</f>
        <v>12.249850022159105</v>
      </c>
      <c r="P195" s="3">
        <f>IF(O195&gt;21,"",N195)</f>
        <v>8.1633652509301852E-2</v>
      </c>
      <c r="Q195" s="3">
        <f>IF(ISNUMBER(P195),SUMIF(A:A,A195,P:P),"")</f>
        <v>0.95850335656095043</v>
      </c>
      <c r="R195" s="3">
        <f>IFERROR(P195*(1/Q195),"")</f>
        <v>8.5167831651835044E-2</v>
      </c>
      <c r="S195" s="8">
        <f>IFERROR(1/R195,"")</f>
        <v>11.741522363607736</v>
      </c>
    </row>
    <row r="196" spans="1:19" x14ac:dyDescent="0.25">
      <c r="A196" s="1">
        <v>22</v>
      </c>
      <c r="B196" s="5">
        <v>0.71875</v>
      </c>
      <c r="C196" s="1" t="s">
        <v>53</v>
      </c>
      <c r="D196" s="1">
        <v>7</v>
      </c>
      <c r="E196" s="1">
        <v>11</v>
      </c>
      <c r="F196" s="1" t="s">
        <v>221</v>
      </c>
      <c r="G196" s="2">
        <v>47.015433333333299</v>
      </c>
      <c r="H196" s="6">
        <f>1+COUNTIFS(A:A,A196,O:O,"&lt;"&amp;O196)</f>
        <v>7</v>
      </c>
      <c r="I196" s="2">
        <f>AVERAGEIF(A:A,A196,G:G)</f>
        <v>48.85470333333334</v>
      </c>
      <c r="J196" s="2">
        <f>G196-I196</f>
        <v>-1.8392700000000417</v>
      </c>
      <c r="K196" s="2">
        <f>90+J196</f>
        <v>88.160729999999958</v>
      </c>
      <c r="L196" s="2">
        <f>EXP(0.06*K196)</f>
        <v>198.27278806250823</v>
      </c>
      <c r="M196" s="2">
        <f>SUMIF(A:A,A196,L:L)</f>
        <v>2909.6948549540843</v>
      </c>
      <c r="N196" s="3">
        <f>L196/M196</f>
        <v>6.8142124156052447E-2</v>
      </c>
      <c r="O196" s="7">
        <f>1/N196</f>
        <v>14.675210266558429</v>
      </c>
      <c r="P196" s="3">
        <f>IF(O196&gt;21,"",N196)</f>
        <v>6.8142124156052447E-2</v>
      </c>
      <c r="Q196" s="3">
        <f>IF(ISNUMBER(P196),SUMIF(A:A,A196,P:P),"")</f>
        <v>0.95850335656095043</v>
      </c>
      <c r="R196" s="3">
        <f>IFERROR(P196*(1/Q196),"")</f>
        <v>7.109221234294065E-2</v>
      </c>
      <c r="S196" s="8">
        <f>IFERROR(1/R196,"")</f>
        <v>14.066238298733975</v>
      </c>
    </row>
    <row r="197" spans="1:19" x14ac:dyDescent="0.25">
      <c r="A197" s="1">
        <v>22</v>
      </c>
      <c r="B197" s="5">
        <v>0.71875</v>
      </c>
      <c r="C197" s="1" t="s">
        <v>53</v>
      </c>
      <c r="D197" s="1">
        <v>7</v>
      </c>
      <c r="E197" s="1">
        <v>7</v>
      </c>
      <c r="F197" s="1" t="s">
        <v>217</v>
      </c>
      <c r="G197" s="2">
        <v>44.039633333333299</v>
      </c>
      <c r="H197" s="6">
        <f>1+COUNTIFS(A:A,A197,O:O,"&lt;"&amp;O197)</f>
        <v>8</v>
      </c>
      <c r="I197" s="2">
        <f>AVERAGEIF(A:A,A197,G:G)</f>
        <v>48.85470333333334</v>
      </c>
      <c r="J197" s="2">
        <f>G197-I197</f>
        <v>-4.8150700000000413</v>
      </c>
      <c r="K197" s="2">
        <f>90+J197</f>
        <v>85.184929999999952</v>
      </c>
      <c r="L197" s="2">
        <f>EXP(0.06*K197)</f>
        <v>165.85199595157042</v>
      </c>
      <c r="M197" s="2">
        <f>SUMIF(A:A,A197,L:L)</f>
        <v>2909.6948549540843</v>
      </c>
      <c r="N197" s="3">
        <f>L197/M197</f>
        <v>5.6999790087674883E-2</v>
      </c>
      <c r="O197" s="7">
        <f>1/N197</f>
        <v>17.543924257647941</v>
      </c>
      <c r="P197" s="3">
        <f>IF(O197&gt;21,"",N197)</f>
        <v>5.6999790087674883E-2</v>
      </c>
      <c r="Q197" s="3">
        <f>IF(ISNUMBER(P197),SUMIF(A:A,A197,P:P),"")</f>
        <v>0.95850335656095043</v>
      </c>
      <c r="R197" s="3">
        <f>IFERROR(P197*(1/Q197),"")</f>
        <v>5.9467491373412118E-2</v>
      </c>
      <c r="S197" s="8">
        <f>IFERROR(1/R197,"")</f>
        <v>16.815910288206634</v>
      </c>
    </row>
    <row r="198" spans="1:19" x14ac:dyDescent="0.25">
      <c r="A198" s="1">
        <v>22</v>
      </c>
      <c r="B198" s="5">
        <v>0.71875</v>
      </c>
      <c r="C198" s="1" t="s">
        <v>53</v>
      </c>
      <c r="D198" s="1">
        <v>7</v>
      </c>
      <c r="E198" s="1">
        <v>3</v>
      </c>
      <c r="F198" s="1" t="s">
        <v>214</v>
      </c>
      <c r="G198" s="2">
        <v>27.4639666666667</v>
      </c>
      <c r="H198" s="6">
        <f>1+COUNTIFS(A:A,A198,O:O,"&lt;"&amp;O198)</f>
        <v>9</v>
      </c>
      <c r="I198" s="2">
        <f>AVERAGEIF(A:A,A198,G:G)</f>
        <v>48.85470333333334</v>
      </c>
      <c r="J198" s="2">
        <f>G198-I198</f>
        <v>-21.390736666666641</v>
      </c>
      <c r="K198" s="2">
        <f>90+J198</f>
        <v>68.609263333333359</v>
      </c>
      <c r="L198" s="2">
        <f>EXP(0.06*K198)</f>
        <v>61.347584627071335</v>
      </c>
      <c r="M198" s="2">
        <f>SUMIF(A:A,A198,L:L)</f>
        <v>2909.6948549540843</v>
      </c>
      <c r="N198" s="3">
        <f>L198/M198</f>
        <v>2.1083855072507051E-2</v>
      </c>
      <c r="O198" s="7">
        <f>1/N198</f>
        <v>47.429656320488618</v>
      </c>
      <c r="P198" s="3" t="str">
        <f>IF(O198&gt;21,"",N198)</f>
        <v/>
      </c>
      <c r="Q198" s="3" t="str">
        <f>IF(ISNUMBER(P198),SUMIF(A:A,A198,P:P),"")</f>
        <v/>
      </c>
      <c r="R198" s="3" t="str">
        <f>IFERROR(P198*(1/Q198),"")</f>
        <v/>
      </c>
      <c r="S198" s="8" t="str">
        <f>IFERROR(1/R198,"")</f>
        <v/>
      </c>
    </row>
    <row r="199" spans="1:19" x14ac:dyDescent="0.25">
      <c r="A199" s="1">
        <v>22</v>
      </c>
      <c r="B199" s="5">
        <v>0.71875</v>
      </c>
      <c r="C199" s="1" t="s">
        <v>53</v>
      </c>
      <c r="D199" s="1">
        <v>7</v>
      </c>
      <c r="E199" s="1">
        <v>8</v>
      </c>
      <c r="F199" s="1" t="s">
        <v>218</v>
      </c>
      <c r="G199" s="2">
        <v>26.924866666666702</v>
      </c>
      <c r="H199" s="6">
        <f>1+COUNTIFS(A:A,A199,O:O,"&lt;"&amp;O199)</f>
        <v>10</v>
      </c>
      <c r="I199" s="2">
        <f>AVERAGEIF(A:A,A199,G:G)</f>
        <v>48.85470333333334</v>
      </c>
      <c r="J199" s="2">
        <f>G199-I199</f>
        <v>-21.929836666666638</v>
      </c>
      <c r="K199" s="2">
        <f>90+J199</f>
        <v>68.070163333333369</v>
      </c>
      <c r="L199" s="2">
        <f>EXP(0.06*K199)</f>
        <v>59.394985285395364</v>
      </c>
      <c r="M199" s="2">
        <f>SUMIF(A:A,A199,L:L)</f>
        <v>2909.6948549540843</v>
      </c>
      <c r="N199" s="3">
        <f>L199/M199</f>
        <v>2.0412788366542523E-2</v>
      </c>
      <c r="O199" s="7">
        <f>1/N199</f>
        <v>48.988897648056984</v>
      </c>
      <c r="P199" s="3" t="str">
        <f>IF(O199&gt;21,"",N199)</f>
        <v/>
      </c>
      <c r="Q199" s="3" t="str">
        <f>IF(ISNUMBER(P199),SUMIF(A:A,A199,P:P),"")</f>
        <v/>
      </c>
      <c r="R199" s="3" t="str">
        <f>IFERROR(P199*(1/Q199),"")</f>
        <v/>
      </c>
      <c r="S199" s="8" t="str">
        <f>IFERROR(1/R199,"")</f>
        <v/>
      </c>
    </row>
    <row r="200" spans="1:19" x14ac:dyDescent="0.25">
      <c r="A200" s="1">
        <v>23</v>
      </c>
      <c r="B200" s="5">
        <v>0.72222222222222221</v>
      </c>
      <c r="C200" s="1" t="s">
        <v>30</v>
      </c>
      <c r="D200" s="1">
        <v>8</v>
      </c>
      <c r="E200" s="1">
        <v>3</v>
      </c>
      <c r="F200" s="1" t="s">
        <v>224</v>
      </c>
      <c r="G200" s="2">
        <v>71.079000000000008</v>
      </c>
      <c r="H200" s="6">
        <f>1+COUNTIFS(A:A,A200,O:O,"&lt;"&amp;O200)</f>
        <v>1</v>
      </c>
      <c r="I200" s="2">
        <f>AVERAGEIF(A:A,A200,G:G)</f>
        <v>51.733792307692312</v>
      </c>
      <c r="J200" s="2">
        <f>G200-I200</f>
        <v>19.345207692307696</v>
      </c>
      <c r="K200" s="2">
        <f>90+J200</f>
        <v>109.3452076923077</v>
      </c>
      <c r="L200" s="2">
        <f>EXP(0.06*K200)</f>
        <v>706.77506530831272</v>
      </c>
      <c r="M200" s="2">
        <f>SUMIF(A:A,A200,L:L)</f>
        <v>3513.5270596961918</v>
      </c>
      <c r="N200" s="3">
        <f>L200/M200</f>
        <v>0.2011582814931917</v>
      </c>
      <c r="O200" s="7">
        <f>1/N200</f>
        <v>4.9712096990341683</v>
      </c>
      <c r="P200" s="3">
        <f>IF(O200&gt;21,"",N200)</f>
        <v>0.2011582814931917</v>
      </c>
      <c r="Q200" s="3">
        <f>IF(ISNUMBER(P200),SUMIF(A:A,A200,P:P),"")</f>
        <v>0.87181413435679156</v>
      </c>
      <c r="R200" s="3">
        <f>IFERROR(P200*(1/Q200),"")</f>
        <v>0.23073528354940309</v>
      </c>
      <c r="S200" s="8">
        <f>IFERROR(1/R200,"")</f>
        <v>4.3339708804695594</v>
      </c>
    </row>
    <row r="201" spans="1:19" x14ac:dyDescent="0.25">
      <c r="A201" s="1">
        <v>23</v>
      </c>
      <c r="B201" s="5">
        <v>0.72222222222222221</v>
      </c>
      <c r="C201" s="1" t="s">
        <v>30</v>
      </c>
      <c r="D201" s="1">
        <v>8</v>
      </c>
      <c r="E201" s="1">
        <v>1</v>
      </c>
      <c r="F201" s="1" t="s">
        <v>222</v>
      </c>
      <c r="G201" s="2">
        <v>67.390599999999907</v>
      </c>
      <c r="H201" s="6">
        <f>1+COUNTIFS(A:A,A201,O:O,"&lt;"&amp;O201)</f>
        <v>2</v>
      </c>
      <c r="I201" s="2">
        <f>AVERAGEIF(A:A,A201,G:G)</f>
        <v>51.733792307692312</v>
      </c>
      <c r="J201" s="2">
        <f>G201-I201</f>
        <v>15.656807692307595</v>
      </c>
      <c r="K201" s="2">
        <f>90+J201</f>
        <v>105.65680769230759</v>
      </c>
      <c r="L201" s="2">
        <f>EXP(0.06*K201)</f>
        <v>566.46112871004675</v>
      </c>
      <c r="M201" s="2">
        <f>SUMIF(A:A,A201,L:L)</f>
        <v>3513.5270596961918</v>
      </c>
      <c r="N201" s="3">
        <f>L201/M201</f>
        <v>0.16122293043020638</v>
      </c>
      <c r="O201" s="7">
        <f>1/N201</f>
        <v>6.2025916371300625</v>
      </c>
      <c r="P201" s="3">
        <f>IF(O201&gt;21,"",N201)</f>
        <v>0.16122293043020638</v>
      </c>
      <c r="Q201" s="3">
        <f>IF(ISNUMBER(P201),SUMIF(A:A,A201,P:P),"")</f>
        <v>0.87181413435679156</v>
      </c>
      <c r="R201" s="3">
        <f>IFERROR(P201*(1/Q201),"")</f>
        <v>0.1849280988649647</v>
      </c>
      <c r="S201" s="8">
        <f>IFERROR(1/R201,"")</f>
        <v>5.4075070588932208</v>
      </c>
    </row>
    <row r="202" spans="1:19" x14ac:dyDescent="0.25">
      <c r="A202" s="1">
        <v>23</v>
      </c>
      <c r="B202" s="5">
        <v>0.72222222222222221</v>
      </c>
      <c r="C202" s="1" t="s">
        <v>30</v>
      </c>
      <c r="D202" s="1">
        <v>8</v>
      </c>
      <c r="E202" s="1">
        <v>10</v>
      </c>
      <c r="F202" s="1" t="s">
        <v>230</v>
      </c>
      <c r="G202" s="2">
        <v>59.131433333333305</v>
      </c>
      <c r="H202" s="6">
        <f>1+COUNTIFS(A:A,A202,O:O,"&lt;"&amp;O202)</f>
        <v>3</v>
      </c>
      <c r="I202" s="2">
        <f>AVERAGEIF(A:A,A202,G:G)</f>
        <v>51.733792307692312</v>
      </c>
      <c r="J202" s="2">
        <f>G202-I202</f>
        <v>7.3976410256409935</v>
      </c>
      <c r="K202" s="2">
        <f>90+J202</f>
        <v>97.397641025640993</v>
      </c>
      <c r="L202" s="2">
        <f>EXP(0.06*K202)</f>
        <v>345.10836236936211</v>
      </c>
      <c r="M202" s="2">
        <f>SUMIF(A:A,A202,L:L)</f>
        <v>3513.5270596961918</v>
      </c>
      <c r="N202" s="3">
        <f>L202/M202</f>
        <v>9.8222770596564868E-2</v>
      </c>
      <c r="O202" s="7">
        <f>1/N202</f>
        <v>10.180938634966308</v>
      </c>
      <c r="P202" s="3">
        <f>IF(O202&gt;21,"",N202)</f>
        <v>9.8222770596564868E-2</v>
      </c>
      <c r="Q202" s="3">
        <f>IF(ISNUMBER(P202),SUMIF(A:A,A202,P:P),"")</f>
        <v>0.87181413435679156</v>
      </c>
      <c r="R202" s="3">
        <f>IFERROR(P202*(1/Q202),"")</f>
        <v>0.11266480632254468</v>
      </c>
      <c r="S202" s="8">
        <f>IFERROR(1/R202,"")</f>
        <v>8.8758862029827679</v>
      </c>
    </row>
    <row r="203" spans="1:19" x14ac:dyDescent="0.25">
      <c r="A203" s="1">
        <v>23</v>
      </c>
      <c r="B203" s="5">
        <v>0.72222222222222221</v>
      </c>
      <c r="C203" s="1" t="s">
        <v>30</v>
      </c>
      <c r="D203" s="1">
        <v>8</v>
      </c>
      <c r="E203" s="1">
        <v>11</v>
      </c>
      <c r="F203" s="1" t="s">
        <v>231</v>
      </c>
      <c r="G203" s="2">
        <v>58.401066666666701</v>
      </c>
      <c r="H203" s="6">
        <f>1+COUNTIFS(A:A,A203,O:O,"&lt;"&amp;O203)</f>
        <v>4</v>
      </c>
      <c r="I203" s="2">
        <f>AVERAGEIF(A:A,A203,G:G)</f>
        <v>51.733792307692312</v>
      </c>
      <c r="J203" s="2">
        <f>G203-I203</f>
        <v>6.6672743589743888</v>
      </c>
      <c r="K203" s="2">
        <f>90+J203</f>
        <v>96.667274358974396</v>
      </c>
      <c r="L203" s="2">
        <f>EXP(0.06*K203)</f>
        <v>330.3116033593169</v>
      </c>
      <c r="M203" s="2">
        <f>SUMIF(A:A,A203,L:L)</f>
        <v>3513.5270596961918</v>
      </c>
      <c r="N203" s="3">
        <f>L203/M203</f>
        <v>9.401140157659077E-2</v>
      </c>
      <c r="O203" s="7">
        <f>1/N203</f>
        <v>10.637007673854361</v>
      </c>
      <c r="P203" s="3">
        <f>IF(O203&gt;21,"",N203)</f>
        <v>9.401140157659077E-2</v>
      </c>
      <c r="Q203" s="3">
        <f>IF(ISNUMBER(P203),SUMIF(A:A,A203,P:P),"")</f>
        <v>0.87181413435679156</v>
      </c>
      <c r="R203" s="3">
        <f>IFERROR(P203*(1/Q203),"")</f>
        <v>0.10783422506214659</v>
      </c>
      <c r="S203" s="8">
        <f>IFERROR(1/R203,"")</f>
        <v>9.2734936373278902</v>
      </c>
    </row>
    <row r="204" spans="1:19" x14ac:dyDescent="0.25">
      <c r="A204" s="1">
        <v>23</v>
      </c>
      <c r="B204" s="5">
        <v>0.72222222222222221</v>
      </c>
      <c r="C204" s="1" t="s">
        <v>30</v>
      </c>
      <c r="D204" s="1">
        <v>8</v>
      </c>
      <c r="E204" s="1">
        <v>5</v>
      </c>
      <c r="F204" s="1" t="s">
        <v>226</v>
      </c>
      <c r="G204" s="2">
        <v>55.7184666666667</v>
      </c>
      <c r="H204" s="6">
        <f>1+COUNTIFS(A:A,A204,O:O,"&lt;"&amp;O204)</f>
        <v>5</v>
      </c>
      <c r="I204" s="2">
        <f>AVERAGEIF(A:A,A204,G:G)</f>
        <v>51.733792307692312</v>
      </c>
      <c r="J204" s="2">
        <f>G204-I204</f>
        <v>3.984674358974388</v>
      </c>
      <c r="K204" s="2">
        <f>90+J204</f>
        <v>93.984674358974388</v>
      </c>
      <c r="L204" s="2">
        <f>EXP(0.06*K204)</f>
        <v>281.20402163922716</v>
      </c>
      <c r="M204" s="2">
        <f>SUMIF(A:A,A204,L:L)</f>
        <v>3513.5270596961918</v>
      </c>
      <c r="N204" s="3">
        <f>L204/M204</f>
        <v>8.0034682204366561E-2</v>
      </c>
      <c r="O204" s="7">
        <f>1/N204</f>
        <v>12.494583253876426</v>
      </c>
      <c r="P204" s="3">
        <f>IF(O204&gt;21,"",N204)</f>
        <v>8.0034682204366561E-2</v>
      </c>
      <c r="Q204" s="3">
        <f>IF(ISNUMBER(P204),SUMIF(A:A,A204,P:P),"")</f>
        <v>0.87181413435679156</v>
      </c>
      <c r="R204" s="3">
        <f>IFERROR(P204*(1/Q204),"")</f>
        <v>9.1802460008766282E-2</v>
      </c>
      <c r="S204" s="8">
        <f>IFERROR(1/R204,"")</f>
        <v>10.892954283627141</v>
      </c>
    </row>
    <row r="205" spans="1:19" x14ac:dyDescent="0.25">
      <c r="A205" s="1">
        <v>23</v>
      </c>
      <c r="B205" s="5">
        <v>0.72222222222222221</v>
      </c>
      <c r="C205" s="1" t="s">
        <v>30</v>
      </c>
      <c r="D205" s="1">
        <v>8</v>
      </c>
      <c r="E205" s="1">
        <v>8</v>
      </c>
      <c r="F205" s="1" t="s">
        <v>228</v>
      </c>
      <c r="G205" s="2">
        <v>53.9470666666667</v>
      </c>
      <c r="H205" s="6">
        <f>1+COUNTIFS(A:A,A205,O:O,"&lt;"&amp;O205)</f>
        <v>6</v>
      </c>
      <c r="I205" s="2">
        <f>AVERAGEIF(A:A,A205,G:G)</f>
        <v>51.733792307692312</v>
      </c>
      <c r="J205" s="2">
        <f>G205-I205</f>
        <v>2.2132743589743882</v>
      </c>
      <c r="K205" s="2">
        <f>90+J205</f>
        <v>92.213274358974388</v>
      </c>
      <c r="L205" s="2">
        <f>EXP(0.06*K205)</f>
        <v>252.8500086000534</v>
      </c>
      <c r="M205" s="2">
        <f>SUMIF(A:A,A205,L:L)</f>
        <v>3513.5270596961918</v>
      </c>
      <c r="N205" s="3">
        <f>L205/M205</f>
        <v>7.1964724991165102E-2</v>
      </c>
      <c r="O205" s="7">
        <f>1/N205</f>
        <v>13.895696817055398</v>
      </c>
      <c r="P205" s="3">
        <f>IF(O205&gt;21,"",N205)</f>
        <v>7.1964724991165102E-2</v>
      </c>
      <c r="Q205" s="3">
        <f>IF(ISNUMBER(P205),SUMIF(A:A,A205,P:P),"")</f>
        <v>0.87181413435679156</v>
      </c>
      <c r="R205" s="3">
        <f>IFERROR(P205*(1/Q205),"")</f>
        <v>8.2545948907170846E-2</v>
      </c>
      <c r="S205" s="8">
        <f>IFERROR(1/R205,"")</f>
        <v>12.114464891845577</v>
      </c>
    </row>
    <row r="206" spans="1:19" x14ac:dyDescent="0.25">
      <c r="A206" s="1">
        <v>23</v>
      </c>
      <c r="B206" s="5">
        <v>0.72222222222222221</v>
      </c>
      <c r="C206" s="1" t="s">
        <v>30</v>
      </c>
      <c r="D206" s="1">
        <v>8</v>
      </c>
      <c r="E206" s="1">
        <v>2</v>
      </c>
      <c r="F206" s="1" t="s">
        <v>223</v>
      </c>
      <c r="G206" s="2">
        <v>50.221299999999999</v>
      </c>
      <c r="H206" s="6">
        <f>1+COUNTIFS(A:A,A206,O:O,"&lt;"&amp;O206)</f>
        <v>7</v>
      </c>
      <c r="I206" s="2">
        <f>AVERAGEIF(A:A,A206,G:G)</f>
        <v>51.733792307692312</v>
      </c>
      <c r="J206" s="2">
        <f>G206-I206</f>
        <v>-1.5124923076923125</v>
      </c>
      <c r="K206" s="2">
        <f>90+J206</f>
        <v>88.487507692307688</v>
      </c>
      <c r="L206" s="2">
        <f>EXP(0.06*K206)</f>
        <v>202.19861593604963</v>
      </c>
      <c r="M206" s="2">
        <f>SUMIF(A:A,A206,L:L)</f>
        <v>3513.5270596961918</v>
      </c>
      <c r="N206" s="3">
        <f>L206/M206</f>
        <v>5.7548614967414931E-2</v>
      </c>
      <c r="O206" s="7">
        <f>1/N206</f>
        <v>17.376612809295551</v>
      </c>
      <c r="P206" s="3">
        <f>IF(O206&gt;21,"",N206)</f>
        <v>5.7548614967414931E-2</v>
      </c>
      <c r="Q206" s="3">
        <f>IF(ISNUMBER(P206),SUMIF(A:A,A206,P:P),"")</f>
        <v>0.87181413435679156</v>
      </c>
      <c r="R206" s="3">
        <f>IFERROR(P206*(1/Q206),"")</f>
        <v>6.6010188065915257E-2</v>
      </c>
      <c r="S206" s="8">
        <f>IFERROR(1/R206,"")</f>
        <v>15.149176654389139</v>
      </c>
    </row>
    <row r="207" spans="1:19" x14ac:dyDescent="0.25">
      <c r="A207" s="1">
        <v>23</v>
      </c>
      <c r="B207" s="5">
        <v>0.72222222222222221</v>
      </c>
      <c r="C207" s="1" t="s">
        <v>30</v>
      </c>
      <c r="D207" s="1">
        <v>8</v>
      </c>
      <c r="E207" s="1">
        <v>14</v>
      </c>
      <c r="F207" s="1" t="s">
        <v>234</v>
      </c>
      <c r="G207" s="2">
        <v>49.406333333333301</v>
      </c>
      <c r="H207" s="6">
        <f>1+COUNTIFS(A:A,A207,O:O,"&lt;"&amp;O207)</f>
        <v>8</v>
      </c>
      <c r="I207" s="2">
        <f>AVERAGEIF(A:A,A207,G:G)</f>
        <v>51.733792307692312</v>
      </c>
      <c r="J207" s="2">
        <f>G207-I207</f>
        <v>-2.3274589743590113</v>
      </c>
      <c r="K207" s="2">
        <f>90+J207</f>
        <v>87.672541025640982</v>
      </c>
      <c r="L207" s="2">
        <f>EXP(0.06*K207)</f>
        <v>192.54934557710266</v>
      </c>
      <c r="M207" s="2">
        <f>SUMIF(A:A,A207,L:L)</f>
        <v>3513.5270596961918</v>
      </c>
      <c r="N207" s="3">
        <f>L207/M207</f>
        <v>5.4802294761251119E-2</v>
      </c>
      <c r="O207" s="7">
        <f>1/N207</f>
        <v>18.247411068396843</v>
      </c>
      <c r="P207" s="3">
        <f>IF(O207&gt;21,"",N207)</f>
        <v>5.4802294761251119E-2</v>
      </c>
      <c r="Q207" s="3">
        <f>IF(ISNUMBER(P207),SUMIF(A:A,A207,P:P),"")</f>
        <v>0.87181413435679156</v>
      </c>
      <c r="R207" s="3">
        <f>IFERROR(P207*(1/Q207),"")</f>
        <v>6.2860066844044965E-2</v>
      </c>
      <c r="S207" s="8">
        <f>IFERROR(1/R207,"")</f>
        <v>15.908350884846932</v>
      </c>
    </row>
    <row r="208" spans="1:19" x14ac:dyDescent="0.25">
      <c r="A208" s="1">
        <v>23</v>
      </c>
      <c r="B208" s="5">
        <v>0.72222222222222221</v>
      </c>
      <c r="C208" s="1" t="s">
        <v>30</v>
      </c>
      <c r="D208" s="1">
        <v>8</v>
      </c>
      <c r="E208" s="1">
        <v>9</v>
      </c>
      <c r="F208" s="1" t="s">
        <v>229</v>
      </c>
      <c r="G208" s="2">
        <v>48.801266666666699</v>
      </c>
      <c r="H208" s="6">
        <f>1+COUNTIFS(A:A,A208,O:O,"&lt;"&amp;O208)</f>
        <v>9</v>
      </c>
      <c r="I208" s="2">
        <f>AVERAGEIF(A:A,A208,G:G)</f>
        <v>51.733792307692312</v>
      </c>
      <c r="J208" s="2">
        <f>G208-I208</f>
        <v>-2.9325256410256131</v>
      </c>
      <c r="K208" s="2">
        <f>90+J208</f>
        <v>87.06747435897438</v>
      </c>
      <c r="L208" s="2">
        <f>EXP(0.06*K208)</f>
        <v>185.68440058872693</v>
      </c>
      <c r="M208" s="2">
        <f>SUMIF(A:A,A208,L:L)</f>
        <v>3513.5270596961918</v>
      </c>
      <c r="N208" s="3">
        <f>L208/M208</f>
        <v>5.2848433336040029E-2</v>
      </c>
      <c r="O208" s="7">
        <f>1/N208</f>
        <v>18.922036792300695</v>
      </c>
      <c r="P208" s="3">
        <f>IF(O208&gt;21,"",N208)</f>
        <v>5.2848433336040029E-2</v>
      </c>
      <c r="Q208" s="3">
        <f>IF(ISNUMBER(P208),SUMIF(A:A,A208,P:P),"")</f>
        <v>0.87181413435679156</v>
      </c>
      <c r="R208" s="3">
        <f>IFERROR(P208*(1/Q208),"")</f>
        <v>6.0618922375043426E-2</v>
      </c>
      <c r="S208" s="8">
        <f>IFERROR(1/R208,"")</f>
        <v>16.496499126346993</v>
      </c>
    </row>
    <row r="209" spans="1:19" x14ac:dyDescent="0.25">
      <c r="A209" s="1">
        <v>23</v>
      </c>
      <c r="B209" s="5">
        <v>0.72222222222222221</v>
      </c>
      <c r="C209" s="1" t="s">
        <v>30</v>
      </c>
      <c r="D209" s="1">
        <v>8</v>
      </c>
      <c r="E209" s="1">
        <v>4</v>
      </c>
      <c r="F209" s="1" t="s">
        <v>225</v>
      </c>
      <c r="G209" s="2">
        <v>46.072966666666701</v>
      </c>
      <c r="H209" s="6">
        <f>1+COUNTIFS(A:A,A209,O:O,"&lt;"&amp;O209)</f>
        <v>10</v>
      </c>
      <c r="I209" s="2">
        <f>AVERAGEIF(A:A,A209,G:G)</f>
        <v>51.733792307692312</v>
      </c>
      <c r="J209" s="2">
        <f>G209-I209</f>
        <v>-5.6608256410256104</v>
      </c>
      <c r="K209" s="2">
        <f>90+J209</f>
        <v>84.33917435897439</v>
      </c>
      <c r="L209" s="2">
        <f>EXP(0.06*K209)</f>
        <v>157.64575541718835</v>
      </c>
      <c r="M209" s="2">
        <f>SUMIF(A:A,A209,L:L)</f>
        <v>3513.5270596961918</v>
      </c>
      <c r="N209" s="3">
        <f>L209/M209</f>
        <v>4.4868234323722465E-2</v>
      </c>
      <c r="O209" s="7">
        <f>1/N209</f>
        <v>22.287482783143219</v>
      </c>
      <c r="P209" s="3" t="str">
        <f>IF(O209&gt;21,"",N209)</f>
        <v/>
      </c>
      <c r="Q209" s="3" t="str">
        <f>IF(ISNUMBER(P209),SUMIF(A:A,A209,P:P),"")</f>
        <v/>
      </c>
      <c r="R209" s="3" t="str">
        <f>IFERROR(P209*(1/Q209),"")</f>
        <v/>
      </c>
      <c r="S209" s="8" t="str">
        <f>IFERROR(1/R209,"")</f>
        <v/>
      </c>
    </row>
    <row r="210" spans="1:19" x14ac:dyDescent="0.25">
      <c r="A210" s="1">
        <v>23</v>
      </c>
      <c r="B210" s="5">
        <v>0.72222222222222221</v>
      </c>
      <c r="C210" s="1" t="s">
        <v>30</v>
      </c>
      <c r="D210" s="1">
        <v>8</v>
      </c>
      <c r="E210" s="1">
        <v>12</v>
      </c>
      <c r="F210" s="1" t="s">
        <v>232</v>
      </c>
      <c r="G210" s="2">
        <v>43.5681333333333</v>
      </c>
      <c r="H210" s="6">
        <f>1+COUNTIFS(A:A,A210,O:O,"&lt;"&amp;O210)</f>
        <v>11</v>
      </c>
      <c r="I210" s="2">
        <f>AVERAGEIF(A:A,A210,G:G)</f>
        <v>51.733792307692312</v>
      </c>
      <c r="J210" s="2">
        <f>G210-I210</f>
        <v>-8.1656589743590118</v>
      </c>
      <c r="K210" s="2">
        <f>90+J210</f>
        <v>81.834341025640981</v>
      </c>
      <c r="L210" s="2">
        <f>EXP(0.06*K210)</f>
        <v>135.64761562406252</v>
      </c>
      <c r="M210" s="2">
        <f>SUMIF(A:A,A210,L:L)</f>
        <v>3513.5270596961918</v>
      </c>
      <c r="N210" s="3">
        <f>L210/M210</f>
        <v>3.8607249444605592E-2</v>
      </c>
      <c r="O210" s="7">
        <f>1/N210</f>
        <v>25.90187113523378</v>
      </c>
      <c r="P210" s="3" t="str">
        <f>IF(O210&gt;21,"",N210)</f>
        <v/>
      </c>
      <c r="Q210" s="3" t="str">
        <f>IF(ISNUMBER(P210),SUMIF(A:A,A210,P:P),"")</f>
        <v/>
      </c>
      <c r="R210" s="3" t="str">
        <f>IFERROR(P210*(1/Q210),"")</f>
        <v/>
      </c>
      <c r="S210" s="8" t="str">
        <f>IFERROR(1/R210,"")</f>
        <v/>
      </c>
    </row>
    <row r="211" spans="1:19" x14ac:dyDescent="0.25">
      <c r="A211" s="1">
        <v>23</v>
      </c>
      <c r="B211" s="5">
        <v>0.72222222222222221</v>
      </c>
      <c r="C211" s="1" t="s">
        <v>30</v>
      </c>
      <c r="D211" s="1">
        <v>8</v>
      </c>
      <c r="E211" s="1">
        <v>6</v>
      </c>
      <c r="F211" s="1" t="s">
        <v>227</v>
      </c>
      <c r="G211" s="2">
        <v>35.826966666666699</v>
      </c>
      <c r="H211" s="6">
        <f>1+COUNTIFS(A:A,A211,O:O,"&lt;"&amp;O211)</f>
        <v>12</v>
      </c>
      <c r="I211" s="2">
        <f>AVERAGEIF(A:A,A211,G:G)</f>
        <v>51.733792307692312</v>
      </c>
      <c r="J211" s="2">
        <f>G211-I211</f>
        <v>-15.906825641025613</v>
      </c>
      <c r="K211" s="2">
        <f>90+J211</f>
        <v>74.09317435897438</v>
      </c>
      <c r="L211" s="2">
        <f>EXP(0.06*K211)</f>
        <v>85.250199943439284</v>
      </c>
      <c r="M211" s="2">
        <f>SUMIF(A:A,A211,L:L)</f>
        <v>3513.5270596961918</v>
      </c>
      <c r="N211" s="3">
        <f>L211/M211</f>
        <v>2.4263424898970525E-2</v>
      </c>
      <c r="O211" s="7">
        <f>1/N211</f>
        <v>41.214296999036975</v>
      </c>
      <c r="P211" s="3" t="str">
        <f>IF(O211&gt;21,"",N211)</f>
        <v/>
      </c>
      <c r="Q211" s="3" t="str">
        <f>IF(ISNUMBER(P211),SUMIF(A:A,A211,P:P),"")</f>
        <v/>
      </c>
      <c r="R211" s="3" t="str">
        <f>IFERROR(P211*(1/Q211),"")</f>
        <v/>
      </c>
      <c r="S211" s="8" t="str">
        <f>IFERROR(1/R211,"")</f>
        <v/>
      </c>
    </row>
    <row r="212" spans="1:19" x14ac:dyDescent="0.25">
      <c r="A212" s="1">
        <v>23</v>
      </c>
      <c r="B212" s="5">
        <v>0.72222222222222221</v>
      </c>
      <c r="C212" s="1" t="s">
        <v>30</v>
      </c>
      <c r="D212" s="1">
        <v>8</v>
      </c>
      <c r="E212" s="1">
        <v>13</v>
      </c>
      <c r="F212" s="1" t="s">
        <v>233</v>
      </c>
      <c r="G212" s="2">
        <v>32.974699999999999</v>
      </c>
      <c r="H212" s="6">
        <f>1+COUNTIFS(A:A,A212,O:O,"&lt;"&amp;O212)</f>
        <v>13</v>
      </c>
      <c r="I212" s="2">
        <f>AVERAGEIF(A:A,A212,G:G)</f>
        <v>51.733792307692312</v>
      </c>
      <c r="J212" s="2">
        <f>G212-I212</f>
        <v>-18.759092307692313</v>
      </c>
      <c r="K212" s="2">
        <f>90+J212</f>
        <v>71.240907692307687</v>
      </c>
      <c r="L212" s="2">
        <f>EXP(0.06*K212)</f>
        <v>71.840936623303719</v>
      </c>
      <c r="M212" s="2">
        <f>SUMIF(A:A,A212,L:L)</f>
        <v>3513.5270596961918</v>
      </c>
      <c r="N212" s="3">
        <f>L212/M212</f>
        <v>2.0446956975910032E-2</v>
      </c>
      <c r="O212" s="7">
        <f>1/N212</f>
        <v>48.907033021009866</v>
      </c>
      <c r="P212" s="3" t="str">
        <f>IF(O212&gt;21,"",N212)</f>
        <v/>
      </c>
      <c r="Q212" s="3" t="str">
        <f>IF(ISNUMBER(P212),SUMIF(A:A,A212,P:P),"")</f>
        <v/>
      </c>
      <c r="R212" s="3" t="str">
        <f>IFERROR(P212*(1/Q212),"")</f>
        <v/>
      </c>
      <c r="S212" s="8" t="str">
        <f>IFERROR(1/R212,"")</f>
        <v/>
      </c>
    </row>
    <row r="213" spans="1:19" x14ac:dyDescent="0.25">
      <c r="A213" s="1">
        <v>24</v>
      </c>
      <c r="B213" s="5">
        <v>0.7270833333333333</v>
      </c>
      <c r="C213" s="1" t="s">
        <v>235</v>
      </c>
      <c r="D213" s="1">
        <v>3</v>
      </c>
      <c r="E213" s="1">
        <v>7</v>
      </c>
      <c r="F213" s="1" t="s">
        <v>241</v>
      </c>
      <c r="G213" s="2">
        <v>68.316166666666604</v>
      </c>
      <c r="H213" s="6">
        <f>1+COUNTIFS(A:A,A213,O:O,"&lt;"&amp;O213)</f>
        <v>1</v>
      </c>
      <c r="I213" s="2">
        <f>AVERAGEIF(A:A,A213,G:G)</f>
        <v>46.09634999999998</v>
      </c>
      <c r="J213" s="2">
        <f>G213-I213</f>
        <v>22.219816666666624</v>
      </c>
      <c r="K213" s="2">
        <f>90+J213</f>
        <v>112.21981666666662</v>
      </c>
      <c r="L213" s="2">
        <f>EXP(0.06*K213)</f>
        <v>839.82118989089713</v>
      </c>
      <c r="M213" s="2">
        <f>SUMIF(A:A,A213,L:L)</f>
        <v>3905.1907728351216</v>
      </c>
      <c r="N213" s="3">
        <f>L213/M213</f>
        <v>0.21505253872173755</v>
      </c>
      <c r="O213" s="7">
        <f>1/N213</f>
        <v>4.6500264816400412</v>
      </c>
      <c r="P213" s="3">
        <f>IF(O213&gt;21,"",N213)</f>
        <v>0.21505253872173755</v>
      </c>
      <c r="Q213" s="3">
        <f>IF(ISNUMBER(P213),SUMIF(A:A,A213,P:P),"")</f>
        <v>0.85524566307971439</v>
      </c>
      <c r="R213" s="3">
        <f>IFERROR(P213*(1/Q213),"")</f>
        <v>0.25145118882841183</v>
      </c>
      <c r="S213" s="8">
        <f>IFERROR(1/R213,"")</f>
        <v>3.9769149816284686</v>
      </c>
    </row>
    <row r="214" spans="1:19" x14ac:dyDescent="0.25">
      <c r="A214" s="1">
        <v>24</v>
      </c>
      <c r="B214" s="5">
        <v>0.7270833333333333</v>
      </c>
      <c r="C214" s="1" t="s">
        <v>235</v>
      </c>
      <c r="D214" s="1">
        <v>3</v>
      </c>
      <c r="E214" s="1">
        <v>14</v>
      </c>
      <c r="F214" s="1" t="s">
        <v>248</v>
      </c>
      <c r="G214" s="2">
        <v>59.513566666666698</v>
      </c>
      <c r="H214" s="6">
        <f>1+COUNTIFS(A:A,A214,O:O,"&lt;"&amp;O214)</f>
        <v>2</v>
      </c>
      <c r="I214" s="2">
        <f>AVERAGEIF(A:A,A214,G:G)</f>
        <v>46.09634999999998</v>
      </c>
      <c r="J214" s="2">
        <f>G214-I214</f>
        <v>13.417216666666718</v>
      </c>
      <c r="K214" s="2">
        <f>90+J214</f>
        <v>103.41721666666672</v>
      </c>
      <c r="L214" s="2">
        <f>EXP(0.06*K214)</f>
        <v>495.23529843538324</v>
      </c>
      <c r="M214" s="2">
        <f>SUMIF(A:A,A214,L:L)</f>
        <v>3905.1907728351216</v>
      </c>
      <c r="N214" s="3">
        <f>L214/M214</f>
        <v>0.12681462372601285</v>
      </c>
      <c r="O214" s="7">
        <f>1/N214</f>
        <v>7.8855259008656038</v>
      </c>
      <c r="P214" s="3">
        <f>IF(O214&gt;21,"",N214)</f>
        <v>0.12681462372601285</v>
      </c>
      <c r="Q214" s="3">
        <f>IF(ISNUMBER(P214),SUMIF(A:A,A214,P:P),"")</f>
        <v>0.85524566307971439</v>
      </c>
      <c r="R214" s="3">
        <f>IFERROR(P214*(1/Q214),"")</f>
        <v>0.14827859315808412</v>
      </c>
      <c r="S214" s="8">
        <f>IFERROR(1/R214,"")</f>
        <v>6.7440618278180651</v>
      </c>
    </row>
    <row r="215" spans="1:19" x14ac:dyDescent="0.25">
      <c r="A215" s="1">
        <v>24</v>
      </c>
      <c r="B215" s="5">
        <v>0.7270833333333333</v>
      </c>
      <c r="C215" s="1" t="s">
        <v>235</v>
      </c>
      <c r="D215" s="1">
        <v>3</v>
      </c>
      <c r="E215" s="1">
        <v>2</v>
      </c>
      <c r="F215" s="1" t="s">
        <v>236</v>
      </c>
      <c r="G215" s="2">
        <v>57.725799999999907</v>
      </c>
      <c r="H215" s="6">
        <f>1+COUNTIFS(A:A,A215,O:O,"&lt;"&amp;O215)</f>
        <v>3</v>
      </c>
      <c r="I215" s="2">
        <f>AVERAGEIF(A:A,A215,G:G)</f>
        <v>46.09634999999998</v>
      </c>
      <c r="J215" s="2">
        <f>G215-I215</f>
        <v>11.629449999999927</v>
      </c>
      <c r="K215" s="2">
        <f>90+J215</f>
        <v>101.62944999999993</v>
      </c>
      <c r="L215" s="2">
        <f>EXP(0.06*K215)</f>
        <v>444.86328044283783</v>
      </c>
      <c r="M215" s="2">
        <f>SUMIF(A:A,A215,L:L)</f>
        <v>3905.1907728351216</v>
      </c>
      <c r="N215" s="3">
        <f>L215/M215</f>
        <v>0.11391588947135416</v>
      </c>
      <c r="O215" s="7">
        <f>1/N215</f>
        <v>8.7784066352873875</v>
      </c>
      <c r="P215" s="3">
        <f>IF(O215&gt;21,"",N215)</f>
        <v>0.11391588947135416</v>
      </c>
      <c r="Q215" s="3">
        <f>IF(ISNUMBER(P215),SUMIF(A:A,A215,P:P),"")</f>
        <v>0.85524566307971439</v>
      </c>
      <c r="R215" s="3">
        <f>IFERROR(P215*(1/Q215),"")</f>
        <v>0.13319668767585024</v>
      </c>
      <c r="S215" s="8">
        <f>IFERROR(1/R215,"")</f>
        <v>7.5076942035797263</v>
      </c>
    </row>
    <row r="216" spans="1:19" x14ac:dyDescent="0.25">
      <c r="A216" s="1">
        <v>24</v>
      </c>
      <c r="B216" s="5">
        <v>0.7270833333333333</v>
      </c>
      <c r="C216" s="1" t="s">
        <v>235</v>
      </c>
      <c r="D216" s="1">
        <v>3</v>
      </c>
      <c r="E216" s="1">
        <v>15</v>
      </c>
      <c r="F216" s="1" t="s">
        <v>249</v>
      </c>
      <c r="G216" s="2">
        <v>56.169599999999996</v>
      </c>
      <c r="H216" s="6">
        <f>1+COUNTIFS(A:A,A216,O:O,"&lt;"&amp;O216)</f>
        <v>4</v>
      </c>
      <c r="I216" s="2">
        <f>AVERAGEIF(A:A,A216,G:G)</f>
        <v>46.09634999999998</v>
      </c>
      <c r="J216" s="2">
        <f>G216-I216</f>
        <v>10.073250000000016</v>
      </c>
      <c r="K216" s="2">
        <f>90+J216</f>
        <v>100.07325000000002</v>
      </c>
      <c r="L216" s="2">
        <f>EXP(0.06*K216)</f>
        <v>405.20576507485293</v>
      </c>
      <c r="M216" s="2">
        <f>SUMIF(A:A,A216,L:L)</f>
        <v>3905.1907728351216</v>
      </c>
      <c r="N216" s="3">
        <f>L216/M216</f>
        <v>0.10376081186442997</v>
      </c>
      <c r="O216" s="7">
        <f>1/N216</f>
        <v>9.6375498806482263</v>
      </c>
      <c r="P216" s="3">
        <f>IF(O216&gt;21,"",N216)</f>
        <v>0.10376081186442997</v>
      </c>
      <c r="Q216" s="3">
        <f>IF(ISNUMBER(P216),SUMIF(A:A,A216,P:P),"")</f>
        <v>0.85524566307971439</v>
      </c>
      <c r="R216" s="3">
        <f>IFERROR(P216*(1/Q216),"")</f>
        <v>0.12132281558820228</v>
      </c>
      <c r="S216" s="8">
        <f>IFERROR(1/R216,"")</f>
        <v>8.2424727381388134</v>
      </c>
    </row>
    <row r="217" spans="1:19" x14ac:dyDescent="0.25">
      <c r="A217" s="1">
        <v>24</v>
      </c>
      <c r="B217" s="5">
        <v>0.7270833333333333</v>
      </c>
      <c r="C217" s="1" t="s">
        <v>235</v>
      </c>
      <c r="D217" s="1">
        <v>3</v>
      </c>
      <c r="E217" s="1">
        <v>8</v>
      </c>
      <c r="F217" s="1" t="s">
        <v>242</v>
      </c>
      <c r="G217" s="2">
        <v>48.409566666666599</v>
      </c>
      <c r="H217" s="6">
        <f>1+COUNTIFS(A:A,A217,O:O,"&lt;"&amp;O217)</f>
        <v>5</v>
      </c>
      <c r="I217" s="2">
        <f>AVERAGEIF(A:A,A217,G:G)</f>
        <v>46.09634999999998</v>
      </c>
      <c r="J217" s="2">
        <f>G217-I217</f>
        <v>2.3132166666666194</v>
      </c>
      <c r="K217" s="2">
        <f>90+J217</f>
        <v>92.313216666666619</v>
      </c>
      <c r="L217" s="2">
        <f>EXP(0.06*K217)</f>
        <v>254.37078855228586</v>
      </c>
      <c r="M217" s="2">
        <f>SUMIF(A:A,A217,L:L)</f>
        <v>3905.1907728351216</v>
      </c>
      <c r="N217" s="3">
        <f>L217/M217</f>
        <v>6.5136584445941351E-2</v>
      </c>
      <c r="O217" s="7">
        <f>1/N217</f>
        <v>15.35235549278651</v>
      </c>
      <c r="P217" s="3">
        <f>IF(O217&gt;21,"",N217)</f>
        <v>6.5136584445941351E-2</v>
      </c>
      <c r="Q217" s="3">
        <f>IF(ISNUMBER(P217),SUMIF(A:A,A217,P:P),"")</f>
        <v>0.85524566307971439</v>
      </c>
      <c r="R217" s="3">
        <f>IFERROR(P217*(1/Q217),"")</f>
        <v>7.6161256651552531E-2</v>
      </c>
      <c r="S217" s="8">
        <f>IFERROR(1/R217,"")</f>
        <v>13.130035453263693</v>
      </c>
    </row>
    <row r="218" spans="1:19" x14ac:dyDescent="0.25">
      <c r="A218" s="1">
        <v>24</v>
      </c>
      <c r="B218" s="5">
        <v>0.7270833333333333</v>
      </c>
      <c r="C218" s="1" t="s">
        <v>235</v>
      </c>
      <c r="D218" s="1">
        <v>3</v>
      </c>
      <c r="E218" s="1">
        <v>5</v>
      </c>
      <c r="F218" s="1" t="s">
        <v>239</v>
      </c>
      <c r="G218" s="2">
        <v>47.929166666666703</v>
      </c>
      <c r="H218" s="6">
        <f>1+COUNTIFS(A:A,A218,O:O,"&lt;"&amp;O218)</f>
        <v>6</v>
      </c>
      <c r="I218" s="2">
        <f>AVERAGEIF(A:A,A218,G:G)</f>
        <v>46.09634999999998</v>
      </c>
      <c r="J218" s="2">
        <f>G218-I218</f>
        <v>1.8328166666667229</v>
      </c>
      <c r="K218" s="2">
        <f>90+J218</f>
        <v>91.83281666666673</v>
      </c>
      <c r="L218" s="2">
        <f>EXP(0.06*K218)</f>
        <v>247.14346550144037</v>
      </c>
      <c r="M218" s="2">
        <f>SUMIF(A:A,A218,L:L)</f>
        <v>3905.1907728351216</v>
      </c>
      <c r="N218" s="3">
        <f>L218/M218</f>
        <v>6.3285887906064361E-2</v>
      </c>
      <c r="O218" s="7">
        <f>1/N218</f>
        <v>15.801311051909492</v>
      </c>
      <c r="P218" s="3">
        <f>IF(O218&gt;21,"",N218)</f>
        <v>6.3285887906064361E-2</v>
      </c>
      <c r="Q218" s="3">
        <f>IF(ISNUMBER(P218),SUMIF(A:A,A218,P:P),"")</f>
        <v>0.85524566307971439</v>
      </c>
      <c r="R218" s="3">
        <f>IFERROR(P218*(1/Q218),"")</f>
        <v>7.3997321048286574E-2</v>
      </c>
      <c r="S218" s="8">
        <f>IFERROR(1/R218,"")</f>
        <v>13.514002748119154</v>
      </c>
    </row>
    <row r="219" spans="1:19" x14ac:dyDescent="0.25">
      <c r="A219" s="1">
        <v>24</v>
      </c>
      <c r="B219" s="5">
        <v>0.7270833333333333</v>
      </c>
      <c r="C219" s="1" t="s">
        <v>235</v>
      </c>
      <c r="D219" s="1">
        <v>3</v>
      </c>
      <c r="E219" s="1">
        <v>9</v>
      </c>
      <c r="F219" s="1" t="s">
        <v>243</v>
      </c>
      <c r="G219" s="2">
        <v>47.833666666666602</v>
      </c>
      <c r="H219" s="6">
        <f>1+COUNTIFS(A:A,A219,O:O,"&lt;"&amp;O219)</f>
        <v>7</v>
      </c>
      <c r="I219" s="2">
        <f>AVERAGEIF(A:A,A219,G:G)</f>
        <v>46.09634999999998</v>
      </c>
      <c r="J219" s="2">
        <f>G219-I219</f>
        <v>1.7373166666666222</v>
      </c>
      <c r="K219" s="2">
        <f>90+J219</f>
        <v>91.737316666666629</v>
      </c>
      <c r="L219" s="2">
        <f>EXP(0.06*K219)</f>
        <v>245.731382924261</v>
      </c>
      <c r="M219" s="2">
        <f>SUMIF(A:A,A219,L:L)</f>
        <v>3905.1907728351216</v>
      </c>
      <c r="N219" s="3">
        <f>L219/M219</f>
        <v>6.2924296716460534E-2</v>
      </c>
      <c r="O219" s="7">
        <f>1/N219</f>
        <v>15.892112461837135</v>
      </c>
      <c r="P219" s="3">
        <f>IF(O219&gt;21,"",N219)</f>
        <v>6.2924296716460534E-2</v>
      </c>
      <c r="Q219" s="3">
        <f>IF(ISNUMBER(P219),SUMIF(A:A,A219,P:P),"")</f>
        <v>0.85524566307971439</v>
      </c>
      <c r="R219" s="3">
        <f>IFERROR(P219*(1/Q219),"")</f>
        <v>7.357452885510346E-2</v>
      </c>
      <c r="S219" s="8">
        <f>IFERROR(1/R219,"")</f>
        <v>13.591660260161293</v>
      </c>
    </row>
    <row r="220" spans="1:19" x14ac:dyDescent="0.25">
      <c r="A220" s="1">
        <v>24</v>
      </c>
      <c r="B220" s="5">
        <v>0.7270833333333333</v>
      </c>
      <c r="C220" s="1" t="s">
        <v>235</v>
      </c>
      <c r="D220" s="1">
        <v>3</v>
      </c>
      <c r="E220" s="1">
        <v>12</v>
      </c>
      <c r="F220" s="1" t="s">
        <v>246</v>
      </c>
      <c r="G220" s="2">
        <v>44.861266666666701</v>
      </c>
      <c r="H220" s="6">
        <f>1+COUNTIFS(A:A,A220,O:O,"&lt;"&amp;O220)</f>
        <v>8</v>
      </c>
      <c r="I220" s="2">
        <f>AVERAGEIF(A:A,A220,G:G)</f>
        <v>46.09634999999998</v>
      </c>
      <c r="J220" s="2">
        <f>G220-I220</f>
        <v>-1.2350833333332787</v>
      </c>
      <c r="K220" s="2">
        <f>90+J220</f>
        <v>88.764916666666721</v>
      </c>
      <c r="L220" s="2">
        <f>EXP(0.06*K220)</f>
        <v>205.5922832405646</v>
      </c>
      <c r="M220" s="2">
        <f>SUMIF(A:A,A220,L:L)</f>
        <v>3905.1907728351216</v>
      </c>
      <c r="N220" s="3">
        <f>L220/M220</f>
        <v>5.2645900085261925E-2</v>
      </c>
      <c r="O220" s="7">
        <f>1/N220</f>
        <v>18.994831475584313</v>
      </c>
      <c r="P220" s="3">
        <f>IF(O220&gt;21,"",N220)</f>
        <v>5.2645900085261925E-2</v>
      </c>
      <c r="Q220" s="3">
        <f>IF(ISNUMBER(P220),SUMIF(A:A,A220,P:P),"")</f>
        <v>0.85524566307971439</v>
      </c>
      <c r="R220" s="3">
        <f>IFERROR(P220*(1/Q220),"")</f>
        <v>6.1556465420339684E-2</v>
      </c>
      <c r="S220" s="8">
        <f>IFERROR(1/R220,"")</f>
        <v>16.245247240423534</v>
      </c>
    </row>
    <row r="221" spans="1:19" x14ac:dyDescent="0.25">
      <c r="A221" s="1">
        <v>24</v>
      </c>
      <c r="B221" s="5">
        <v>0.7270833333333333</v>
      </c>
      <c r="C221" s="1" t="s">
        <v>235</v>
      </c>
      <c r="D221" s="1">
        <v>3</v>
      </c>
      <c r="E221" s="1">
        <v>11</v>
      </c>
      <c r="F221" s="1" t="s">
        <v>245</v>
      </c>
      <c r="G221" s="2">
        <v>44.562033333333304</v>
      </c>
      <c r="H221" s="6">
        <f>1+COUNTIFS(A:A,A221,O:O,"&lt;"&amp;O221)</f>
        <v>9</v>
      </c>
      <c r="I221" s="2">
        <f>AVERAGEIF(A:A,A221,G:G)</f>
        <v>46.09634999999998</v>
      </c>
      <c r="J221" s="2">
        <f>G221-I221</f>
        <v>-1.5343166666666761</v>
      </c>
      <c r="K221" s="2">
        <f>90+J221</f>
        <v>88.465683333333317</v>
      </c>
      <c r="L221" s="2">
        <f>EXP(0.06*K221)</f>
        <v>201.93401790363293</v>
      </c>
      <c r="M221" s="2">
        <f>SUMIF(A:A,A221,L:L)</f>
        <v>3905.1907728351216</v>
      </c>
      <c r="N221" s="3">
        <f>L221/M221</f>
        <v>5.1709130142451723E-2</v>
      </c>
      <c r="O221" s="7">
        <f>1/N221</f>
        <v>19.338944539293816</v>
      </c>
      <c r="P221" s="3">
        <f>IF(O221&gt;21,"",N221)</f>
        <v>5.1709130142451723E-2</v>
      </c>
      <c r="Q221" s="3">
        <f>IF(ISNUMBER(P221),SUMIF(A:A,A221,P:P),"")</f>
        <v>0.85524566307971439</v>
      </c>
      <c r="R221" s="3">
        <f>IFERROR(P221*(1/Q221),"")</f>
        <v>6.0461142774169321E-2</v>
      </c>
      <c r="S221" s="8">
        <f>IFERROR(1/R221,"")</f>
        <v>16.539548445770162</v>
      </c>
    </row>
    <row r="222" spans="1:19" x14ac:dyDescent="0.25">
      <c r="A222" s="1">
        <v>24</v>
      </c>
      <c r="B222" s="5">
        <v>0.7270833333333333</v>
      </c>
      <c r="C222" s="1" t="s">
        <v>235</v>
      </c>
      <c r="D222" s="1">
        <v>3</v>
      </c>
      <c r="E222" s="1">
        <v>13</v>
      </c>
      <c r="F222" s="1" t="s">
        <v>247</v>
      </c>
      <c r="G222" s="2">
        <v>41.305066666666605</v>
      </c>
      <c r="H222" s="6">
        <f>1+COUNTIFS(A:A,A222,O:O,"&lt;"&amp;O222)</f>
        <v>10</v>
      </c>
      <c r="I222" s="2">
        <f>AVERAGEIF(A:A,A222,G:G)</f>
        <v>46.09634999999998</v>
      </c>
      <c r="J222" s="2">
        <f>G222-I222</f>
        <v>-4.7912833333333751</v>
      </c>
      <c r="K222" s="2">
        <f>90+J222</f>
        <v>85.208716666666618</v>
      </c>
      <c r="L222" s="2">
        <f>EXP(0.06*K222)</f>
        <v>166.08886891253027</v>
      </c>
      <c r="M222" s="2">
        <f>SUMIF(A:A,A222,L:L)</f>
        <v>3905.1907728351216</v>
      </c>
      <c r="N222" s="3">
        <f>L222/M222</f>
        <v>4.2530283044777288E-2</v>
      </c>
      <c r="O222" s="7">
        <f>1/N222</f>
        <v>23.512658002937975</v>
      </c>
      <c r="P222" s="3" t="str">
        <f>IF(O222&gt;21,"",N222)</f>
        <v/>
      </c>
      <c r="Q222" s="3" t="str">
        <f>IF(ISNUMBER(P222),SUMIF(A:A,A222,P:P),"")</f>
        <v/>
      </c>
      <c r="R222" s="3" t="str">
        <f>IFERROR(P222*(1/Q222),"")</f>
        <v/>
      </c>
      <c r="S222" s="8" t="str">
        <f>IFERROR(1/R222,"")</f>
        <v/>
      </c>
    </row>
    <row r="223" spans="1:19" x14ac:dyDescent="0.25">
      <c r="A223" s="1">
        <v>24</v>
      </c>
      <c r="B223" s="5">
        <v>0.7270833333333333</v>
      </c>
      <c r="C223" s="1" t="s">
        <v>235</v>
      </c>
      <c r="D223" s="1">
        <v>3</v>
      </c>
      <c r="E223" s="1">
        <v>4</v>
      </c>
      <c r="F223" s="1" t="s">
        <v>238</v>
      </c>
      <c r="G223" s="2">
        <v>37.988100000000003</v>
      </c>
      <c r="H223" s="6">
        <f>1+COUNTIFS(A:A,A223,O:O,"&lt;"&amp;O223)</f>
        <v>11</v>
      </c>
      <c r="I223" s="2">
        <f>AVERAGEIF(A:A,A223,G:G)</f>
        <v>46.09634999999998</v>
      </c>
      <c r="J223" s="2">
        <f>G223-I223</f>
        <v>-8.1082499999999769</v>
      </c>
      <c r="K223" s="2">
        <f>90+J223</f>
        <v>81.89175000000003</v>
      </c>
      <c r="L223" s="2">
        <f>EXP(0.06*K223)</f>
        <v>136.11566469703567</v>
      </c>
      <c r="M223" s="2">
        <f>SUMIF(A:A,A223,L:L)</f>
        <v>3905.1907728351216</v>
      </c>
      <c r="N223" s="3">
        <f>L223/M223</f>
        <v>3.4855061536012318E-2</v>
      </c>
      <c r="O223" s="7">
        <f>1/N223</f>
        <v>28.690237685186641</v>
      </c>
      <c r="P223" s="3" t="str">
        <f>IF(O223&gt;21,"",N223)</f>
        <v/>
      </c>
      <c r="Q223" s="3" t="str">
        <f>IF(ISNUMBER(P223),SUMIF(A:A,A223,P:P),"")</f>
        <v/>
      </c>
      <c r="R223" s="3" t="str">
        <f>IFERROR(P223*(1/Q223),"")</f>
        <v/>
      </c>
      <c r="S223" s="8" t="str">
        <f>IFERROR(1/R223,"")</f>
        <v/>
      </c>
    </row>
    <row r="224" spans="1:19" x14ac:dyDescent="0.25">
      <c r="A224" s="1">
        <v>24</v>
      </c>
      <c r="B224" s="5">
        <v>0.7270833333333333</v>
      </c>
      <c r="C224" s="1" t="s">
        <v>235</v>
      </c>
      <c r="D224" s="1">
        <v>3</v>
      </c>
      <c r="E224" s="1">
        <v>10</v>
      </c>
      <c r="F224" s="1" t="s">
        <v>244</v>
      </c>
      <c r="G224" s="2">
        <v>35.2077666666667</v>
      </c>
      <c r="H224" s="6">
        <f>1+COUNTIFS(A:A,A224,O:O,"&lt;"&amp;O224)</f>
        <v>12</v>
      </c>
      <c r="I224" s="2">
        <f>AVERAGEIF(A:A,A224,G:G)</f>
        <v>46.09634999999998</v>
      </c>
      <c r="J224" s="2">
        <f>G224-I224</f>
        <v>-10.88858333333328</v>
      </c>
      <c r="K224" s="2">
        <f>90+J224</f>
        <v>79.111416666666713</v>
      </c>
      <c r="L224" s="2">
        <f>EXP(0.06*K224)</f>
        <v>115.20175701364076</v>
      </c>
      <c r="M224" s="2">
        <f>SUMIF(A:A,A224,L:L)</f>
        <v>3905.1907728351216</v>
      </c>
      <c r="N224" s="3">
        <f>L224/M224</f>
        <v>2.9499648983858904E-2</v>
      </c>
      <c r="O224" s="7">
        <f>1/N224</f>
        <v>33.898708440468639</v>
      </c>
      <c r="P224" s="3" t="str">
        <f>IF(O224&gt;21,"",N224)</f>
        <v/>
      </c>
      <c r="Q224" s="3" t="str">
        <f>IF(ISNUMBER(P224),SUMIF(A:A,A224,P:P),"")</f>
        <v/>
      </c>
      <c r="R224" s="3" t="str">
        <f>IFERROR(P224*(1/Q224),"")</f>
        <v/>
      </c>
      <c r="S224" s="8" t="str">
        <f>IFERROR(1/R224,"")</f>
        <v/>
      </c>
    </row>
    <row r="225" spans="1:19" x14ac:dyDescent="0.25">
      <c r="A225" s="1">
        <v>24</v>
      </c>
      <c r="B225" s="5">
        <v>0.7270833333333333</v>
      </c>
      <c r="C225" s="1" t="s">
        <v>235</v>
      </c>
      <c r="D225" s="1">
        <v>3</v>
      </c>
      <c r="E225" s="1">
        <v>6</v>
      </c>
      <c r="F225" s="1" t="s">
        <v>240</v>
      </c>
      <c r="G225" s="2">
        <v>29.111799999999999</v>
      </c>
      <c r="H225" s="6">
        <f>1+COUNTIFS(A:A,A225,O:O,"&lt;"&amp;O225)</f>
        <v>13</v>
      </c>
      <c r="I225" s="2">
        <f>AVERAGEIF(A:A,A225,G:G)</f>
        <v>46.09634999999998</v>
      </c>
      <c r="J225" s="2">
        <f>G225-I225</f>
        <v>-16.984549999999981</v>
      </c>
      <c r="K225" s="2">
        <f>90+J225</f>
        <v>73.015450000000016</v>
      </c>
      <c r="L225" s="2">
        <f>EXP(0.06*K225)</f>
        <v>79.912077576222046</v>
      </c>
      <c r="M225" s="2">
        <f>SUMIF(A:A,A225,L:L)</f>
        <v>3905.1907728351216</v>
      </c>
      <c r="N225" s="3">
        <f>L225/M225</f>
        <v>2.0463040661700335E-2</v>
      </c>
      <c r="O225" s="7">
        <f>1/N225</f>
        <v>48.868592724425881</v>
      </c>
      <c r="P225" s="3" t="str">
        <f>IF(O225&gt;21,"",N225)</f>
        <v/>
      </c>
      <c r="Q225" s="3" t="str">
        <f>IF(ISNUMBER(P225),SUMIF(A:A,A225,P:P),"")</f>
        <v/>
      </c>
      <c r="R225" s="3" t="str">
        <f>IFERROR(P225*(1/Q225),"")</f>
        <v/>
      </c>
      <c r="S225" s="8" t="str">
        <f>IFERROR(1/R225,"")</f>
        <v/>
      </c>
    </row>
    <row r="226" spans="1:19" x14ac:dyDescent="0.25">
      <c r="A226" s="1">
        <v>24</v>
      </c>
      <c r="B226" s="5">
        <v>0.7270833333333333</v>
      </c>
      <c r="C226" s="1" t="s">
        <v>235</v>
      </c>
      <c r="D226" s="1">
        <v>3</v>
      </c>
      <c r="E226" s="1">
        <v>3</v>
      </c>
      <c r="F226" s="1" t="s">
        <v>237</v>
      </c>
      <c r="G226" s="2">
        <v>26.415333333333301</v>
      </c>
      <c r="H226" s="6">
        <f>1+COUNTIFS(A:A,A226,O:O,"&lt;"&amp;O226)</f>
        <v>14</v>
      </c>
      <c r="I226" s="2">
        <f>AVERAGEIF(A:A,A226,G:G)</f>
        <v>46.09634999999998</v>
      </c>
      <c r="J226" s="2">
        <f>G226-I226</f>
        <v>-19.681016666666679</v>
      </c>
      <c r="K226" s="2">
        <f>90+J226</f>
        <v>70.318983333333321</v>
      </c>
      <c r="L226" s="2">
        <f>EXP(0.06*K226)</f>
        <v>67.974932669535917</v>
      </c>
      <c r="M226" s="2">
        <f>SUMIF(A:A,A226,L:L)</f>
        <v>3905.1907728351216</v>
      </c>
      <c r="N226" s="3">
        <f>L226/M226</f>
        <v>1.7406302693936494E-2</v>
      </c>
      <c r="O226" s="7">
        <f>1/N226</f>
        <v>57.450454446500643</v>
      </c>
      <c r="P226" s="3" t="str">
        <f>IF(O226&gt;21,"",N226)</f>
        <v/>
      </c>
      <c r="Q226" s="3" t="str">
        <f>IF(ISNUMBER(P226),SUMIF(A:A,A226,P:P),"")</f>
        <v/>
      </c>
      <c r="R226" s="3" t="str">
        <f>IFERROR(P226*(1/Q226),"")</f>
        <v/>
      </c>
      <c r="S226" s="8" t="str">
        <f>IFERROR(1/R226,"")</f>
        <v/>
      </c>
    </row>
    <row r="227" spans="1:19" x14ac:dyDescent="0.25">
      <c r="A227" s="1">
        <v>25</v>
      </c>
      <c r="B227" s="5">
        <v>0.72916666666666663</v>
      </c>
      <c r="C227" s="1" t="s">
        <v>250</v>
      </c>
      <c r="D227" s="1">
        <v>4</v>
      </c>
      <c r="E227" s="1">
        <v>7</v>
      </c>
      <c r="F227" s="1" t="s">
        <v>257</v>
      </c>
      <c r="G227" s="2">
        <v>70.372066666666697</v>
      </c>
      <c r="H227" s="6">
        <f>1+COUNTIFS(A:A,A227,O:O,"&lt;"&amp;O227)</f>
        <v>1</v>
      </c>
      <c r="I227" s="2">
        <f>AVERAGEIF(A:A,A227,G:G)</f>
        <v>49.103612121212109</v>
      </c>
      <c r="J227" s="2">
        <f>G227-I227</f>
        <v>21.268454545454588</v>
      </c>
      <c r="K227" s="2">
        <f>90+J227</f>
        <v>111.26845454545459</v>
      </c>
      <c r="L227" s="2">
        <f>EXP(0.06*K227)</f>
        <v>793.22528451093592</v>
      </c>
      <c r="M227" s="2">
        <f>SUMIF(A:A,A227,L:L)</f>
        <v>3465.0381102960955</v>
      </c>
      <c r="N227" s="3">
        <f>L227/M227</f>
        <v>0.22892252819786532</v>
      </c>
      <c r="O227" s="7">
        <f>1/N227</f>
        <v>4.3682900406187501</v>
      </c>
      <c r="P227" s="3">
        <f>IF(O227&gt;21,"",N227)</f>
        <v>0.22892252819786532</v>
      </c>
      <c r="Q227" s="3">
        <f>IF(ISNUMBER(P227),SUMIF(A:A,A227,P:P),"")</f>
        <v>0.93958176747792854</v>
      </c>
      <c r="R227" s="3">
        <f>IFERROR(P227*(1/Q227),"")</f>
        <v>0.2436430081145044</v>
      </c>
      <c r="S227" s="8">
        <f>IFERROR(1/R227,"")</f>
        <v>4.1043656772207973</v>
      </c>
    </row>
    <row r="228" spans="1:19" x14ac:dyDescent="0.25">
      <c r="A228" s="1">
        <v>25</v>
      </c>
      <c r="B228" s="5">
        <v>0.72916666666666663</v>
      </c>
      <c r="C228" s="1" t="s">
        <v>250</v>
      </c>
      <c r="D228" s="1">
        <v>4</v>
      </c>
      <c r="E228" s="1">
        <v>11</v>
      </c>
      <c r="F228" s="1" t="s">
        <v>260</v>
      </c>
      <c r="G228" s="2">
        <v>70.051166666666603</v>
      </c>
      <c r="H228" s="6">
        <f>1+COUNTIFS(A:A,A228,O:O,"&lt;"&amp;O228)</f>
        <v>2</v>
      </c>
      <c r="I228" s="2">
        <f>AVERAGEIF(A:A,A228,G:G)</f>
        <v>49.103612121212109</v>
      </c>
      <c r="J228" s="2">
        <f>G228-I228</f>
        <v>20.947554545454494</v>
      </c>
      <c r="K228" s="2">
        <f>90+J228</f>
        <v>110.94755454545449</v>
      </c>
      <c r="L228" s="2">
        <f>EXP(0.06*K228)</f>
        <v>778.09861662065146</v>
      </c>
      <c r="M228" s="2">
        <f>SUMIF(A:A,A228,L:L)</f>
        <v>3465.0381102960955</v>
      </c>
      <c r="N228" s="3">
        <f>L228/M228</f>
        <v>0.22455701549388185</v>
      </c>
      <c r="O228" s="7">
        <f>1/N228</f>
        <v>4.4532120174497303</v>
      </c>
      <c r="P228" s="3">
        <f>IF(O228&gt;21,"",N228)</f>
        <v>0.22455701549388185</v>
      </c>
      <c r="Q228" s="3">
        <f>IF(ISNUMBER(P228),SUMIF(A:A,A228,P:P),"")</f>
        <v>0.93958176747792854</v>
      </c>
      <c r="R228" s="3">
        <f>IFERROR(P228*(1/Q228),"")</f>
        <v>0.23899677842477596</v>
      </c>
      <c r="S228" s="8">
        <f>IFERROR(1/R228,"")</f>
        <v>4.1841568183093694</v>
      </c>
    </row>
    <row r="229" spans="1:19" x14ac:dyDescent="0.25">
      <c r="A229" s="1">
        <v>25</v>
      </c>
      <c r="B229" s="5">
        <v>0.72916666666666663</v>
      </c>
      <c r="C229" s="1" t="s">
        <v>250</v>
      </c>
      <c r="D229" s="1">
        <v>4</v>
      </c>
      <c r="E229" s="1">
        <v>6</v>
      </c>
      <c r="F229" s="1" t="s">
        <v>256</v>
      </c>
      <c r="G229" s="2">
        <v>59.522100000000002</v>
      </c>
      <c r="H229" s="6">
        <f>1+COUNTIFS(A:A,A229,O:O,"&lt;"&amp;O229)</f>
        <v>3</v>
      </c>
      <c r="I229" s="2">
        <f>AVERAGEIF(A:A,A229,G:G)</f>
        <v>49.103612121212109</v>
      </c>
      <c r="J229" s="2">
        <f>G229-I229</f>
        <v>10.418487878787893</v>
      </c>
      <c r="K229" s="2">
        <f>90+J229</f>
        <v>100.41848787878789</v>
      </c>
      <c r="L229" s="2">
        <f>EXP(0.06*K229)</f>
        <v>413.68684424300625</v>
      </c>
      <c r="M229" s="2">
        <f>SUMIF(A:A,A229,L:L)</f>
        <v>3465.0381102960955</v>
      </c>
      <c r="N229" s="3">
        <f>L229/M229</f>
        <v>0.11938882952362558</v>
      </c>
      <c r="O229" s="7">
        <f>1/N229</f>
        <v>8.3759929969169544</v>
      </c>
      <c r="P229" s="3">
        <f>IF(O229&gt;21,"",N229)</f>
        <v>0.11938882952362558</v>
      </c>
      <c r="Q229" s="3">
        <f>IF(ISNUMBER(P229),SUMIF(A:A,A229,P:P),"")</f>
        <v>0.93958176747792854</v>
      </c>
      <c r="R229" s="3">
        <f>IFERROR(P229*(1/Q229),"")</f>
        <v>0.12706592832691394</v>
      </c>
      <c r="S229" s="8">
        <f>IFERROR(1/R229,"")</f>
        <v>7.8699303044259832</v>
      </c>
    </row>
    <row r="230" spans="1:19" x14ac:dyDescent="0.25">
      <c r="A230" s="1">
        <v>25</v>
      </c>
      <c r="B230" s="5">
        <v>0.72916666666666663</v>
      </c>
      <c r="C230" s="1" t="s">
        <v>250</v>
      </c>
      <c r="D230" s="1">
        <v>4</v>
      </c>
      <c r="E230" s="1">
        <v>4</v>
      </c>
      <c r="F230" s="1" t="s">
        <v>254</v>
      </c>
      <c r="G230" s="2">
        <v>55.575566666666695</v>
      </c>
      <c r="H230" s="6">
        <f>1+COUNTIFS(A:A,A230,O:O,"&lt;"&amp;O230)</f>
        <v>4</v>
      </c>
      <c r="I230" s="2">
        <f>AVERAGEIF(A:A,A230,G:G)</f>
        <v>49.103612121212109</v>
      </c>
      <c r="J230" s="2">
        <f>G230-I230</f>
        <v>6.4719545454545866</v>
      </c>
      <c r="K230" s="2">
        <f>90+J230</f>
        <v>96.471954545454594</v>
      </c>
      <c r="L230" s="2">
        <f>EXP(0.06*K230)</f>
        <v>326.46321336204721</v>
      </c>
      <c r="M230" s="2">
        <f>SUMIF(A:A,A230,L:L)</f>
        <v>3465.0381102960955</v>
      </c>
      <c r="N230" s="3">
        <f>L230/M230</f>
        <v>9.4216341341812879E-2</v>
      </c>
      <c r="O230" s="7">
        <f>1/N230</f>
        <v>10.613870011912717</v>
      </c>
      <c r="P230" s="3">
        <f>IF(O230&gt;21,"",N230)</f>
        <v>9.4216341341812879E-2</v>
      </c>
      <c r="Q230" s="3">
        <f>IF(ISNUMBER(P230),SUMIF(A:A,A230,P:P),"")</f>
        <v>0.93958176747792854</v>
      </c>
      <c r="R230" s="3">
        <f>IFERROR(P230*(1/Q230),"")</f>
        <v>0.10027476543602268</v>
      </c>
      <c r="S230" s="8">
        <f>IFERROR(1/R230,"")</f>
        <v>9.9725987455739311</v>
      </c>
    </row>
    <row r="231" spans="1:19" x14ac:dyDescent="0.25">
      <c r="A231" s="1">
        <v>25</v>
      </c>
      <c r="B231" s="5">
        <v>0.72916666666666663</v>
      </c>
      <c r="C231" s="1" t="s">
        <v>250</v>
      </c>
      <c r="D231" s="1">
        <v>4</v>
      </c>
      <c r="E231" s="1">
        <v>12</v>
      </c>
      <c r="F231" s="1" t="s">
        <v>261</v>
      </c>
      <c r="G231" s="2">
        <v>55.277566666666601</v>
      </c>
      <c r="H231" s="6">
        <f>1+COUNTIFS(A:A,A231,O:O,"&lt;"&amp;O231)</f>
        <v>5</v>
      </c>
      <c r="I231" s="2">
        <f>AVERAGEIF(A:A,A231,G:G)</f>
        <v>49.103612121212109</v>
      </c>
      <c r="J231" s="2">
        <f>G231-I231</f>
        <v>6.1739545454544924</v>
      </c>
      <c r="K231" s="2">
        <f>90+J231</f>
        <v>96.173954545454492</v>
      </c>
      <c r="L231" s="2">
        <f>EXP(0.06*K231)</f>
        <v>320.67792570497039</v>
      </c>
      <c r="M231" s="2">
        <f>SUMIF(A:A,A231,L:L)</f>
        <v>3465.0381102960955</v>
      </c>
      <c r="N231" s="3">
        <f>L231/M231</f>
        <v>9.2546724017868801E-2</v>
      </c>
      <c r="O231" s="7">
        <f>1/N231</f>
        <v>10.805352762210376</v>
      </c>
      <c r="P231" s="3">
        <f>IF(O231&gt;21,"",N231)</f>
        <v>9.2546724017868801E-2</v>
      </c>
      <c r="Q231" s="3">
        <f>IF(ISNUMBER(P231),SUMIF(A:A,A231,P:P),"")</f>
        <v>0.93958176747792854</v>
      </c>
      <c r="R231" s="3">
        <f>IFERROR(P231*(1/Q231),"")</f>
        <v>9.8497786165314016E-2</v>
      </c>
      <c r="S231" s="8">
        <f>IFERROR(1/R231,"")</f>
        <v>10.152512446540143</v>
      </c>
    </row>
    <row r="232" spans="1:19" x14ac:dyDescent="0.25">
      <c r="A232" s="1">
        <v>25</v>
      </c>
      <c r="B232" s="5">
        <v>0.72916666666666663</v>
      </c>
      <c r="C232" s="1" t="s">
        <v>250</v>
      </c>
      <c r="D232" s="1">
        <v>4</v>
      </c>
      <c r="E232" s="1">
        <v>8</v>
      </c>
      <c r="F232" s="1" t="s">
        <v>258</v>
      </c>
      <c r="G232" s="2">
        <v>52.187199999999997</v>
      </c>
      <c r="H232" s="6">
        <f>1+COUNTIFS(A:A,A232,O:O,"&lt;"&amp;O232)</f>
        <v>6</v>
      </c>
      <c r="I232" s="2">
        <f>AVERAGEIF(A:A,A232,G:G)</f>
        <v>49.103612121212109</v>
      </c>
      <c r="J232" s="2">
        <f>G232-I232</f>
        <v>3.0835878787878883</v>
      </c>
      <c r="K232" s="2">
        <f>90+J232</f>
        <v>93.083587878787881</v>
      </c>
      <c r="L232" s="2">
        <f>EXP(0.06*K232)</f>
        <v>266.40435142939896</v>
      </c>
      <c r="M232" s="2">
        <f>SUMIF(A:A,A232,L:L)</f>
        <v>3465.0381102960955</v>
      </c>
      <c r="N232" s="3">
        <f>L232/M232</f>
        <v>7.6883527092472329E-2</v>
      </c>
      <c r="O232" s="7">
        <f>1/N232</f>
        <v>13.00668735966342</v>
      </c>
      <c r="P232" s="3">
        <f>IF(O232&gt;21,"",N232)</f>
        <v>7.6883527092472329E-2</v>
      </c>
      <c r="Q232" s="3">
        <f>IF(ISNUMBER(P232),SUMIF(A:A,A232,P:P),"")</f>
        <v>0.93958176747792854</v>
      </c>
      <c r="R232" s="3">
        <f>IFERROR(P232*(1/Q232),"")</f>
        <v>8.1827393584750871E-2</v>
      </c>
      <c r="S232" s="8">
        <f>IFERROR(1/R232,"")</f>
        <v>12.220846298425387</v>
      </c>
    </row>
    <row r="233" spans="1:19" x14ac:dyDescent="0.25">
      <c r="A233" s="1">
        <v>25</v>
      </c>
      <c r="B233" s="5">
        <v>0.72916666666666663</v>
      </c>
      <c r="C233" s="1" t="s">
        <v>250</v>
      </c>
      <c r="D233" s="1">
        <v>4</v>
      </c>
      <c r="E233" s="1">
        <v>5</v>
      </c>
      <c r="F233" s="1" t="s">
        <v>255</v>
      </c>
      <c r="G233" s="2">
        <v>45.9782333333333</v>
      </c>
      <c r="H233" s="6">
        <f>1+COUNTIFS(A:A,A233,O:O,"&lt;"&amp;O233)</f>
        <v>7</v>
      </c>
      <c r="I233" s="2">
        <f>AVERAGEIF(A:A,A233,G:G)</f>
        <v>49.103612121212109</v>
      </c>
      <c r="J233" s="2">
        <f>G233-I233</f>
        <v>-3.1253787878788089</v>
      </c>
      <c r="K233" s="2">
        <f>90+J233</f>
        <v>86.874621212121184</v>
      </c>
      <c r="L233" s="2">
        <f>EXP(0.06*K233)</f>
        <v>183.54819438796278</v>
      </c>
      <c r="M233" s="2">
        <f>SUMIF(A:A,A233,L:L)</f>
        <v>3465.0381102960955</v>
      </c>
      <c r="N233" s="3">
        <f>L233/M233</f>
        <v>5.297147925806743E-2</v>
      </c>
      <c r="O233" s="7">
        <f>1/N233</f>
        <v>18.878083338548684</v>
      </c>
      <c r="P233" s="3">
        <f>IF(O233&gt;21,"",N233)</f>
        <v>5.297147925806743E-2</v>
      </c>
      <c r="Q233" s="3">
        <f>IF(ISNUMBER(P233),SUMIF(A:A,A233,P:P),"")</f>
        <v>0.93958176747792854</v>
      </c>
      <c r="R233" s="3">
        <f>IFERROR(P233*(1/Q233),"")</f>
        <v>5.63777215475946E-2</v>
      </c>
      <c r="S233" s="8">
        <f>IFERROR(1/R233,"")</f>
        <v>17.737502909829207</v>
      </c>
    </row>
    <row r="234" spans="1:19" x14ac:dyDescent="0.25">
      <c r="A234" s="1">
        <v>25</v>
      </c>
      <c r="B234" s="5">
        <v>0.72916666666666663</v>
      </c>
      <c r="C234" s="1" t="s">
        <v>250</v>
      </c>
      <c r="D234" s="1">
        <v>4</v>
      </c>
      <c r="E234" s="1">
        <v>10</v>
      </c>
      <c r="F234" s="1" t="s">
        <v>259</v>
      </c>
      <c r="G234" s="2">
        <v>45.047800000000002</v>
      </c>
      <c r="H234" s="6">
        <f>1+COUNTIFS(A:A,A234,O:O,"&lt;"&amp;O234)</f>
        <v>8</v>
      </c>
      <c r="I234" s="2">
        <f>AVERAGEIF(A:A,A234,G:G)</f>
        <v>49.103612121212109</v>
      </c>
      <c r="J234" s="2">
        <f>G234-I234</f>
        <v>-4.0558121212121065</v>
      </c>
      <c r="K234" s="2">
        <f>90+J234</f>
        <v>85.944187878787886</v>
      </c>
      <c r="L234" s="2">
        <f>EXP(0.06*K234)</f>
        <v>173.58220179141389</v>
      </c>
      <c r="M234" s="2">
        <f>SUMIF(A:A,A234,L:L)</f>
        <v>3465.0381102960955</v>
      </c>
      <c r="N234" s="3">
        <f>L234/M234</f>
        <v>5.0095322552334322E-2</v>
      </c>
      <c r="O234" s="7">
        <f>1/N234</f>
        <v>19.961943531859792</v>
      </c>
      <c r="P234" s="3">
        <f>IF(O234&gt;21,"",N234)</f>
        <v>5.0095322552334322E-2</v>
      </c>
      <c r="Q234" s="3">
        <f>IF(ISNUMBER(P234),SUMIF(A:A,A234,P:P),"")</f>
        <v>0.93958176747792854</v>
      </c>
      <c r="R234" s="3">
        <f>IFERROR(P234*(1/Q234),"")</f>
        <v>5.3316618400123542E-2</v>
      </c>
      <c r="S234" s="8">
        <f>IFERROR(1/R234,"")</f>
        <v>18.755878185959425</v>
      </c>
    </row>
    <row r="235" spans="1:19" x14ac:dyDescent="0.25">
      <c r="A235" s="1">
        <v>25</v>
      </c>
      <c r="B235" s="5">
        <v>0.72916666666666663</v>
      </c>
      <c r="C235" s="1" t="s">
        <v>250</v>
      </c>
      <c r="D235" s="1">
        <v>4</v>
      </c>
      <c r="E235" s="1">
        <v>3</v>
      </c>
      <c r="F235" s="1" t="s">
        <v>253</v>
      </c>
      <c r="G235" s="2">
        <v>37.186</v>
      </c>
      <c r="H235" s="6">
        <f>1+COUNTIFS(A:A,A235,O:O,"&lt;"&amp;O235)</f>
        <v>9</v>
      </c>
      <c r="I235" s="2">
        <f>AVERAGEIF(A:A,A235,G:G)</f>
        <v>49.103612121212109</v>
      </c>
      <c r="J235" s="2">
        <f>G235-I235</f>
        <v>-11.917612121212109</v>
      </c>
      <c r="K235" s="2">
        <f>90+J235</f>
        <v>78.082387878787898</v>
      </c>
      <c r="L235" s="2">
        <f>EXP(0.06*K235)</f>
        <v>108.30412833609451</v>
      </c>
      <c r="M235" s="2">
        <f>SUMIF(A:A,A235,L:L)</f>
        <v>3465.0381102960955</v>
      </c>
      <c r="N235" s="3">
        <f>L235/M235</f>
        <v>3.1256258917983351E-2</v>
      </c>
      <c r="O235" s="7">
        <f>1/N235</f>
        <v>31.993592151383414</v>
      </c>
      <c r="P235" s="3" t="str">
        <f>IF(O235&gt;21,"",N235)</f>
        <v/>
      </c>
      <c r="Q235" s="3" t="str">
        <f>IF(ISNUMBER(P235),SUMIF(A:A,A235,P:P),"")</f>
        <v/>
      </c>
      <c r="R235" s="3" t="str">
        <f>IFERROR(P235*(1/Q235),"")</f>
        <v/>
      </c>
      <c r="S235" s="8" t="str">
        <f>IFERROR(1/R235,"")</f>
        <v/>
      </c>
    </row>
    <row r="236" spans="1:19" x14ac:dyDescent="0.25">
      <c r="A236" s="1">
        <v>25</v>
      </c>
      <c r="B236" s="5">
        <v>0.72916666666666663</v>
      </c>
      <c r="C236" s="1" t="s">
        <v>250</v>
      </c>
      <c r="D236" s="1">
        <v>4</v>
      </c>
      <c r="E236" s="1">
        <v>1</v>
      </c>
      <c r="F236" s="1" t="s">
        <v>251</v>
      </c>
      <c r="G236" s="2">
        <v>24.941133333333301</v>
      </c>
      <c r="H236" s="6">
        <f>1+COUNTIFS(A:A,A236,O:O,"&lt;"&amp;O236)</f>
        <v>10</v>
      </c>
      <c r="I236" s="2">
        <f>AVERAGEIF(A:A,A236,G:G)</f>
        <v>49.103612121212109</v>
      </c>
      <c r="J236" s="2">
        <f>G236-I236</f>
        <v>-24.162478787878808</v>
      </c>
      <c r="K236" s="2">
        <f>90+J236</f>
        <v>65.837521212121189</v>
      </c>
      <c r="L236" s="2">
        <f>EXP(0.06*K236)</f>
        <v>51.948418415782349</v>
      </c>
      <c r="M236" s="2">
        <f>SUMIF(A:A,A236,L:L)</f>
        <v>3465.0381102960955</v>
      </c>
      <c r="N236" s="3">
        <f>L236/M236</f>
        <v>1.4992163653675727E-2</v>
      </c>
      <c r="O236" s="7">
        <f>1/N236</f>
        <v>66.701513077121689</v>
      </c>
      <c r="P236" s="3" t="str">
        <f>IF(O236&gt;21,"",N236)</f>
        <v/>
      </c>
      <c r="Q236" s="3" t="str">
        <f>IF(ISNUMBER(P236),SUMIF(A:A,A236,P:P),"")</f>
        <v/>
      </c>
      <c r="R236" s="3" t="str">
        <f>IFERROR(P236*(1/Q236),"")</f>
        <v/>
      </c>
      <c r="S236" s="8" t="str">
        <f>IFERROR(1/R236,"")</f>
        <v/>
      </c>
    </row>
    <row r="237" spans="1:19" x14ac:dyDescent="0.25">
      <c r="A237" s="1">
        <v>25</v>
      </c>
      <c r="B237" s="5">
        <v>0.72916666666666663</v>
      </c>
      <c r="C237" s="1" t="s">
        <v>250</v>
      </c>
      <c r="D237" s="1">
        <v>4</v>
      </c>
      <c r="E237" s="1">
        <v>2</v>
      </c>
      <c r="F237" s="1" t="s">
        <v>252</v>
      </c>
      <c r="G237" s="2">
        <v>24.000900000000001</v>
      </c>
      <c r="H237" s="6">
        <f>1+COUNTIFS(A:A,A237,O:O,"&lt;"&amp;O237)</f>
        <v>11</v>
      </c>
      <c r="I237" s="2">
        <f>AVERAGEIF(A:A,A237,G:G)</f>
        <v>49.103612121212109</v>
      </c>
      <c r="J237" s="2">
        <f>G237-I237</f>
        <v>-25.102712121212107</v>
      </c>
      <c r="K237" s="2">
        <f>90+J237</f>
        <v>64.897287878787893</v>
      </c>
      <c r="L237" s="2">
        <f>EXP(0.06*K237)</f>
        <v>49.098931493832296</v>
      </c>
      <c r="M237" s="2">
        <f>SUMIF(A:A,A237,L:L)</f>
        <v>3465.0381102960955</v>
      </c>
      <c r="N237" s="3">
        <f>L237/M237</f>
        <v>1.4169809950412546E-2</v>
      </c>
      <c r="O237" s="7">
        <f>1/N237</f>
        <v>70.572576731763832</v>
      </c>
      <c r="P237" s="3" t="str">
        <f>IF(O237&gt;21,"",N237)</f>
        <v/>
      </c>
      <c r="Q237" s="3" t="str">
        <f>IF(ISNUMBER(P237),SUMIF(A:A,A237,P:P),"")</f>
        <v/>
      </c>
      <c r="R237" s="3" t="str">
        <f>IFERROR(P237*(1/Q237),"")</f>
        <v/>
      </c>
      <c r="S237" s="8" t="str">
        <f>IFERROR(1/R237,"")</f>
        <v/>
      </c>
    </row>
    <row r="238" spans="1:19" x14ac:dyDescent="0.25">
      <c r="A238" s="1">
        <v>26</v>
      </c>
      <c r="B238" s="5">
        <v>0.73611111111111116</v>
      </c>
      <c r="C238" s="1" t="s">
        <v>36</v>
      </c>
      <c r="D238" s="1">
        <v>7</v>
      </c>
      <c r="E238" s="1">
        <v>1</v>
      </c>
      <c r="F238" s="1" t="s">
        <v>262</v>
      </c>
      <c r="G238" s="2">
        <v>71.755366666666703</v>
      </c>
      <c r="H238" s="6">
        <f>1+COUNTIFS(A:A,A238,O:O,"&lt;"&amp;O238)</f>
        <v>1</v>
      </c>
      <c r="I238" s="2">
        <f>AVERAGEIF(A:A,A238,G:G)</f>
        <v>50.446557142857124</v>
      </c>
      <c r="J238" s="2">
        <f>G238-I238</f>
        <v>21.308809523809579</v>
      </c>
      <c r="K238" s="2">
        <f>90+J238</f>
        <v>111.30880952380957</v>
      </c>
      <c r="L238" s="2">
        <f>EXP(0.06*K238)</f>
        <v>795.14824695591744</v>
      </c>
      <c r="M238" s="2">
        <f>SUMIF(A:A,A238,L:L)</f>
        <v>2190.5132638393043</v>
      </c>
      <c r="N238" s="3">
        <f>L238/M238</f>
        <v>0.36299631692814505</v>
      </c>
      <c r="O238" s="7">
        <f>1/N238</f>
        <v>2.7548488878964288</v>
      </c>
      <c r="P238" s="3">
        <f>IF(O238&gt;21,"",N238)</f>
        <v>0.36299631692814505</v>
      </c>
      <c r="Q238" s="3">
        <f>IF(ISNUMBER(P238),SUMIF(A:A,A238,P:P),"")</f>
        <v>0.93118839330272229</v>
      </c>
      <c r="R238" s="3">
        <f>IFERROR(P238*(1/Q238),"")</f>
        <v>0.38982049125491802</v>
      </c>
      <c r="S238" s="8">
        <f>IFERROR(1/R238,"")</f>
        <v>2.5652833097120671</v>
      </c>
    </row>
    <row r="239" spans="1:19" x14ac:dyDescent="0.25">
      <c r="A239" s="1">
        <v>26</v>
      </c>
      <c r="B239" s="5">
        <v>0.73611111111111116</v>
      </c>
      <c r="C239" s="1" t="s">
        <v>36</v>
      </c>
      <c r="D239" s="1">
        <v>7</v>
      </c>
      <c r="E239" s="1">
        <v>4</v>
      </c>
      <c r="F239" s="1" t="s">
        <v>264</v>
      </c>
      <c r="G239" s="2">
        <v>66.785733333333297</v>
      </c>
      <c r="H239" s="6">
        <f>1+COUNTIFS(A:A,A239,O:O,"&lt;"&amp;O239)</f>
        <v>2</v>
      </c>
      <c r="I239" s="2">
        <f>AVERAGEIF(A:A,A239,G:G)</f>
        <v>50.446557142857124</v>
      </c>
      <c r="J239" s="2">
        <f>G239-I239</f>
        <v>16.339176190476174</v>
      </c>
      <c r="K239" s="2">
        <f>90+J239</f>
        <v>106.33917619047617</v>
      </c>
      <c r="L239" s="2">
        <f>EXP(0.06*K239)</f>
        <v>590.13455571308566</v>
      </c>
      <c r="M239" s="2">
        <f>SUMIF(A:A,A239,L:L)</f>
        <v>2190.5132638393043</v>
      </c>
      <c r="N239" s="3">
        <f>L239/M239</f>
        <v>0.26940469407556067</v>
      </c>
      <c r="O239" s="7">
        <f>1/N239</f>
        <v>3.7118878103865827</v>
      </c>
      <c r="P239" s="3">
        <f>IF(O239&gt;21,"",N239)</f>
        <v>0.26940469407556067</v>
      </c>
      <c r="Q239" s="3">
        <f>IF(ISNUMBER(P239),SUMIF(A:A,A239,P:P),"")</f>
        <v>0.93118839330272229</v>
      </c>
      <c r="R239" s="3">
        <f>IFERROR(P239*(1/Q239),"")</f>
        <v>0.289312770662917</v>
      </c>
      <c r="S239" s="8">
        <f>IFERROR(1/R239,"")</f>
        <v>3.4564668462738419</v>
      </c>
    </row>
    <row r="240" spans="1:19" x14ac:dyDescent="0.25">
      <c r="A240" s="1">
        <v>26</v>
      </c>
      <c r="B240" s="5">
        <v>0.73611111111111116</v>
      </c>
      <c r="C240" s="1" t="s">
        <v>36</v>
      </c>
      <c r="D240" s="1">
        <v>7</v>
      </c>
      <c r="E240" s="1">
        <v>2</v>
      </c>
      <c r="F240" s="1" t="s">
        <v>263</v>
      </c>
      <c r="G240" s="2">
        <v>53.230266666666601</v>
      </c>
      <c r="H240" s="6">
        <f>1+COUNTIFS(A:A,A240,O:O,"&lt;"&amp;O240)</f>
        <v>3</v>
      </c>
      <c r="I240" s="2">
        <f>AVERAGEIF(A:A,A240,G:G)</f>
        <v>50.446557142857124</v>
      </c>
      <c r="J240" s="2">
        <f>G240-I240</f>
        <v>2.7837095238094776</v>
      </c>
      <c r="K240" s="2">
        <f>90+J240</f>
        <v>92.783709523809478</v>
      </c>
      <c r="L240" s="2">
        <f>EXP(0.06*K240)</f>
        <v>261.65388255120416</v>
      </c>
      <c r="M240" s="2">
        <f>SUMIF(A:A,A240,L:L)</f>
        <v>2190.5132638393043</v>
      </c>
      <c r="N240" s="3">
        <f>L240/M240</f>
        <v>0.11944866386821343</v>
      </c>
      <c r="O240" s="7">
        <f>1/N240</f>
        <v>8.3717972860984897</v>
      </c>
      <c r="P240" s="3">
        <f>IF(O240&gt;21,"",N240)</f>
        <v>0.11944866386821343</v>
      </c>
      <c r="Q240" s="3">
        <f>IF(ISNUMBER(P240),SUMIF(A:A,A240,P:P),"")</f>
        <v>0.93118839330272229</v>
      </c>
      <c r="R240" s="3">
        <f>IFERROR(P240*(1/Q240),"")</f>
        <v>0.12827550764948331</v>
      </c>
      <c r="S240" s="8">
        <f>IFERROR(1/R240,"")</f>
        <v>7.7957204638981441</v>
      </c>
    </row>
    <row r="241" spans="1:19" x14ac:dyDescent="0.25">
      <c r="A241" s="1">
        <v>26</v>
      </c>
      <c r="B241" s="5">
        <v>0.73611111111111116</v>
      </c>
      <c r="C241" s="1" t="s">
        <v>36</v>
      </c>
      <c r="D241" s="1">
        <v>7</v>
      </c>
      <c r="E241" s="1">
        <v>5</v>
      </c>
      <c r="F241" s="1" t="s">
        <v>265</v>
      </c>
      <c r="G241" s="2">
        <v>48.795699999999997</v>
      </c>
      <c r="H241" s="6">
        <f>1+COUNTIFS(A:A,A241,O:O,"&lt;"&amp;O241)</f>
        <v>4</v>
      </c>
      <c r="I241" s="2">
        <f>AVERAGEIF(A:A,A241,G:G)</f>
        <v>50.446557142857124</v>
      </c>
      <c r="J241" s="2">
        <f>G241-I241</f>
        <v>-1.6508571428571273</v>
      </c>
      <c r="K241" s="2">
        <f>90+J241</f>
        <v>88.34914285714288</v>
      </c>
      <c r="L241" s="2">
        <f>EXP(0.06*K241)</f>
        <v>200.52693390763457</v>
      </c>
      <c r="M241" s="2">
        <f>SUMIF(A:A,A241,L:L)</f>
        <v>2190.5132638393043</v>
      </c>
      <c r="N241" s="3">
        <f>L241/M241</f>
        <v>9.1543355257375517E-2</v>
      </c>
      <c r="O241" s="7">
        <f>1/N241</f>
        <v>10.923785753629906</v>
      </c>
      <c r="P241" s="3">
        <f>IF(O241&gt;21,"",N241)</f>
        <v>9.1543355257375517E-2</v>
      </c>
      <c r="Q241" s="3">
        <f>IF(ISNUMBER(P241),SUMIF(A:A,A241,P:P),"")</f>
        <v>0.93118839330272229</v>
      </c>
      <c r="R241" s="3">
        <f>IFERROR(P241*(1/Q241),"")</f>
        <v>9.8308093094557569E-2</v>
      </c>
      <c r="S241" s="8">
        <f>IFERROR(1/R241,"")</f>
        <v>10.1721025047058</v>
      </c>
    </row>
    <row r="242" spans="1:19" x14ac:dyDescent="0.25">
      <c r="A242" s="1">
        <v>26</v>
      </c>
      <c r="B242" s="5">
        <v>0.73611111111111116</v>
      </c>
      <c r="C242" s="1" t="s">
        <v>36</v>
      </c>
      <c r="D242" s="1">
        <v>7</v>
      </c>
      <c r="E242" s="1">
        <v>6</v>
      </c>
      <c r="F242" s="1" t="s">
        <v>266</v>
      </c>
      <c r="G242" s="2">
        <v>48.098966666666698</v>
      </c>
      <c r="H242" s="6">
        <f>1+COUNTIFS(A:A,A242,O:O,"&lt;"&amp;O242)</f>
        <v>5</v>
      </c>
      <c r="I242" s="2">
        <f>AVERAGEIF(A:A,A242,G:G)</f>
        <v>50.446557142857124</v>
      </c>
      <c r="J242" s="2">
        <f>G242-I242</f>
        <v>-2.347590476190426</v>
      </c>
      <c r="K242" s="2">
        <f>90+J242</f>
        <v>87.652409523809581</v>
      </c>
      <c r="L242" s="2">
        <f>EXP(0.06*K242)</f>
        <v>192.31690753498205</v>
      </c>
      <c r="M242" s="2">
        <f>SUMIF(A:A,A242,L:L)</f>
        <v>2190.5132638393043</v>
      </c>
      <c r="N242" s="3">
        <f>L242/M242</f>
        <v>8.7795363173427649E-2</v>
      </c>
      <c r="O242" s="7">
        <f>1/N242</f>
        <v>11.390123166580423</v>
      </c>
      <c r="P242" s="3">
        <f>IF(O242&gt;21,"",N242)</f>
        <v>8.7795363173427649E-2</v>
      </c>
      <c r="Q242" s="3">
        <f>IF(ISNUMBER(P242),SUMIF(A:A,A242,P:P),"")</f>
        <v>0.93118839330272229</v>
      </c>
      <c r="R242" s="3">
        <f>IFERROR(P242*(1/Q242),"")</f>
        <v>9.428313733812406E-2</v>
      </c>
      <c r="S242" s="8">
        <f>IFERROR(1/R242,"")</f>
        <v>10.60635049100814</v>
      </c>
    </row>
    <row r="243" spans="1:19" x14ac:dyDescent="0.25">
      <c r="A243" s="1">
        <v>26</v>
      </c>
      <c r="B243" s="5">
        <v>0.73611111111111116</v>
      </c>
      <c r="C243" s="1" t="s">
        <v>36</v>
      </c>
      <c r="D243" s="1">
        <v>7</v>
      </c>
      <c r="E243" s="1">
        <v>9</v>
      </c>
      <c r="F243" s="1" t="s">
        <v>268</v>
      </c>
      <c r="G243" s="2">
        <v>35.158466666666598</v>
      </c>
      <c r="H243" s="6">
        <f>1+COUNTIFS(A:A,A243,O:O,"&lt;"&amp;O243)</f>
        <v>6</v>
      </c>
      <c r="I243" s="2">
        <f>AVERAGEIF(A:A,A243,G:G)</f>
        <v>50.446557142857124</v>
      </c>
      <c r="J243" s="2">
        <f>G243-I243</f>
        <v>-15.288090476190526</v>
      </c>
      <c r="K243" s="2">
        <f>90+J243</f>
        <v>74.711909523809481</v>
      </c>
      <c r="L243" s="2">
        <f>EXP(0.06*K243)</f>
        <v>88.474517387624559</v>
      </c>
      <c r="M243" s="2">
        <f>SUMIF(A:A,A243,L:L)</f>
        <v>2190.5132638393043</v>
      </c>
      <c r="N243" s="3">
        <f>L243/M243</f>
        <v>4.0389856956426551E-2</v>
      </c>
      <c r="O243" s="7">
        <f>1/N243</f>
        <v>24.758691299125459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8" t="str">
        <f>IFERROR(1/R243,"")</f>
        <v/>
      </c>
    </row>
    <row r="244" spans="1:19" x14ac:dyDescent="0.25">
      <c r="A244" s="1">
        <v>26</v>
      </c>
      <c r="B244" s="5">
        <v>0.73611111111111116</v>
      </c>
      <c r="C244" s="1" t="s">
        <v>36</v>
      </c>
      <c r="D244" s="1">
        <v>7</v>
      </c>
      <c r="E244" s="1">
        <v>7</v>
      </c>
      <c r="F244" s="1" t="s">
        <v>267</v>
      </c>
      <c r="G244" s="2">
        <v>29.301400000000001</v>
      </c>
      <c r="H244" s="6">
        <f>1+COUNTIFS(A:A,A244,O:O,"&lt;"&amp;O244)</f>
        <v>7</v>
      </c>
      <c r="I244" s="2">
        <f>AVERAGEIF(A:A,A244,G:G)</f>
        <v>50.446557142857124</v>
      </c>
      <c r="J244" s="2">
        <f>G244-I244</f>
        <v>-21.145157142857123</v>
      </c>
      <c r="K244" s="2">
        <f>90+J244</f>
        <v>68.85484285714287</v>
      </c>
      <c r="L244" s="2">
        <f>EXP(0.06*K244)</f>
        <v>62.258219788856167</v>
      </c>
      <c r="M244" s="2">
        <f>SUMIF(A:A,A244,L:L)</f>
        <v>2190.5132638393043</v>
      </c>
      <c r="N244" s="3">
        <f>L244/M244</f>
        <v>2.8421749740851338E-2</v>
      </c>
      <c r="O244" s="7">
        <f>1/N244</f>
        <v>35.184322186986023</v>
      </c>
      <c r="P244" s="3" t="str">
        <f>IF(O244&gt;21,"",N244)</f>
        <v/>
      </c>
      <c r="Q244" s="3" t="str">
        <f>IF(ISNUMBER(P244),SUMIF(A:A,A244,P:P),"")</f>
        <v/>
      </c>
      <c r="R244" s="3" t="str">
        <f>IFERROR(P244*(1/Q244),"")</f>
        <v/>
      </c>
      <c r="S244" s="8" t="str">
        <f>IFERROR(1/R244,"")</f>
        <v/>
      </c>
    </row>
    <row r="245" spans="1:19" x14ac:dyDescent="0.25">
      <c r="A245" s="1">
        <v>27</v>
      </c>
      <c r="B245" s="5">
        <v>0.73958333333333337</v>
      </c>
      <c r="C245" s="1" t="s">
        <v>53</v>
      </c>
      <c r="D245" s="1">
        <v>8</v>
      </c>
      <c r="E245" s="1">
        <v>1</v>
      </c>
      <c r="F245" s="1" t="s">
        <v>269</v>
      </c>
      <c r="G245" s="2">
        <v>71.077399999999997</v>
      </c>
      <c r="H245" s="6">
        <f>1+COUNTIFS(A:A,A245,O:O,"&lt;"&amp;O245)</f>
        <v>1</v>
      </c>
      <c r="I245" s="2">
        <f>AVERAGEIF(A:A,A245,G:G)</f>
        <v>48.016647222222218</v>
      </c>
      <c r="J245" s="2">
        <f>G245-I245</f>
        <v>23.060752777777779</v>
      </c>
      <c r="K245" s="2">
        <f>90+J245</f>
        <v>113.06075277777778</v>
      </c>
      <c r="L245" s="2">
        <f>EXP(0.06*K245)</f>
        <v>883.28257523820196</v>
      </c>
      <c r="M245" s="2">
        <f>SUMIF(A:A,A245,L:L)</f>
        <v>3339.4273226144437</v>
      </c>
      <c r="N245" s="3">
        <f>L245/M245</f>
        <v>0.26450121230567114</v>
      </c>
      <c r="O245" s="7">
        <f>1/N245</f>
        <v>3.7807010080708014</v>
      </c>
      <c r="P245" s="3">
        <f>IF(O245&gt;21,"",N245)</f>
        <v>0.26450121230567114</v>
      </c>
      <c r="Q245" s="3">
        <f>IF(ISNUMBER(P245),SUMIF(A:A,A245,P:P),"")</f>
        <v>0.95094378060813844</v>
      </c>
      <c r="R245" s="3">
        <f>IFERROR(P245*(1/Q245),"")</f>
        <v>0.2781460036854333</v>
      </c>
      <c r="S245" s="8">
        <f>IFERROR(1/R245,"")</f>
        <v>3.5952341099638483</v>
      </c>
    </row>
    <row r="246" spans="1:19" x14ac:dyDescent="0.25">
      <c r="A246" s="1">
        <v>27</v>
      </c>
      <c r="B246" s="5">
        <v>0.73958333333333337</v>
      </c>
      <c r="C246" s="1" t="s">
        <v>53</v>
      </c>
      <c r="D246" s="1">
        <v>8</v>
      </c>
      <c r="E246" s="1">
        <v>10</v>
      </c>
      <c r="F246" s="1" t="s">
        <v>275</v>
      </c>
      <c r="G246" s="2">
        <v>60.602633333333301</v>
      </c>
      <c r="H246" s="6">
        <f>1+COUNTIFS(A:A,A246,O:O,"&lt;"&amp;O246)</f>
        <v>2</v>
      </c>
      <c r="I246" s="2">
        <f>AVERAGEIF(A:A,A246,G:G)</f>
        <v>48.016647222222218</v>
      </c>
      <c r="J246" s="2">
        <f>G246-I246</f>
        <v>12.585986111111083</v>
      </c>
      <c r="K246" s="2">
        <f>90+J246</f>
        <v>102.58598611111108</v>
      </c>
      <c r="L246" s="2">
        <f>EXP(0.06*K246)</f>
        <v>471.14182656724523</v>
      </c>
      <c r="M246" s="2">
        <f>SUMIF(A:A,A246,L:L)</f>
        <v>3339.4273226144437</v>
      </c>
      <c r="N246" s="3">
        <f>L246/M246</f>
        <v>0.1410846175260935</v>
      </c>
      <c r="O246" s="7">
        <f>1/N246</f>
        <v>7.0879449335789619</v>
      </c>
      <c r="P246" s="3">
        <f>IF(O246&gt;21,"",N246)</f>
        <v>0.1410846175260935</v>
      </c>
      <c r="Q246" s="3">
        <f>IF(ISNUMBER(P246),SUMIF(A:A,A246,P:P),"")</f>
        <v>0.95094378060813844</v>
      </c>
      <c r="R246" s="3">
        <f>IFERROR(P246*(1/Q246),"")</f>
        <v>0.14836273226990182</v>
      </c>
      <c r="S246" s="8">
        <f>IFERROR(1/R246,"")</f>
        <v>6.7402371518798789</v>
      </c>
    </row>
    <row r="247" spans="1:19" x14ac:dyDescent="0.25">
      <c r="A247" s="1">
        <v>27</v>
      </c>
      <c r="B247" s="5">
        <v>0.73958333333333337</v>
      </c>
      <c r="C247" s="1" t="s">
        <v>53</v>
      </c>
      <c r="D247" s="1">
        <v>8</v>
      </c>
      <c r="E247" s="1">
        <v>12</v>
      </c>
      <c r="F247" s="1" t="s">
        <v>277</v>
      </c>
      <c r="G247" s="2">
        <v>53.461599999999997</v>
      </c>
      <c r="H247" s="6">
        <f>1+COUNTIFS(A:A,A247,O:O,"&lt;"&amp;O247)</f>
        <v>3</v>
      </c>
      <c r="I247" s="2">
        <f>AVERAGEIF(A:A,A247,G:G)</f>
        <v>48.016647222222218</v>
      </c>
      <c r="J247" s="2">
        <f>G247-I247</f>
        <v>5.4449527777777789</v>
      </c>
      <c r="K247" s="2">
        <f>90+J247</f>
        <v>95.444952777777786</v>
      </c>
      <c r="L247" s="2">
        <f>EXP(0.06*K247)</f>
        <v>306.95377513777566</v>
      </c>
      <c r="M247" s="2">
        <f>SUMIF(A:A,A247,L:L)</f>
        <v>3339.4273226144437</v>
      </c>
      <c r="N247" s="3">
        <f>L247/M247</f>
        <v>9.1918088188085195E-2</v>
      </c>
      <c r="O247" s="7">
        <f>1/N247</f>
        <v>10.879251513083844</v>
      </c>
      <c r="P247" s="3">
        <f>IF(O247&gt;21,"",N247)</f>
        <v>9.1918088188085195E-2</v>
      </c>
      <c r="Q247" s="3">
        <f>IF(ISNUMBER(P247),SUMIF(A:A,A247,P:P),"")</f>
        <v>0.95094378060813844</v>
      </c>
      <c r="R247" s="3">
        <f>IFERROR(P247*(1/Q247),"")</f>
        <v>9.6659855253801247E-2</v>
      </c>
      <c r="S247" s="8">
        <f>IFERROR(1/R247,"")</f>
        <v>10.345556564038761</v>
      </c>
    </row>
    <row r="248" spans="1:19" x14ac:dyDescent="0.25">
      <c r="A248" s="1">
        <v>27</v>
      </c>
      <c r="B248" s="5">
        <v>0.73958333333333337</v>
      </c>
      <c r="C248" s="1" t="s">
        <v>53</v>
      </c>
      <c r="D248" s="1">
        <v>8</v>
      </c>
      <c r="E248" s="1">
        <v>9</v>
      </c>
      <c r="F248" s="1" t="s">
        <v>274</v>
      </c>
      <c r="G248" s="2">
        <v>51.210233333333399</v>
      </c>
      <c r="H248" s="6">
        <f>1+COUNTIFS(A:A,A248,O:O,"&lt;"&amp;O248)</f>
        <v>4</v>
      </c>
      <c r="I248" s="2">
        <f>AVERAGEIF(A:A,A248,G:G)</f>
        <v>48.016647222222218</v>
      </c>
      <c r="J248" s="2">
        <f>G248-I248</f>
        <v>3.1935861111111805</v>
      </c>
      <c r="K248" s="2">
        <f>90+J248</f>
        <v>93.193586111111188</v>
      </c>
      <c r="L248" s="2">
        <f>EXP(0.06*K248)</f>
        <v>268.16840677962387</v>
      </c>
      <c r="M248" s="2">
        <f>SUMIF(A:A,A248,L:L)</f>
        <v>3339.4273226144437</v>
      </c>
      <c r="N248" s="3">
        <f>L248/M248</f>
        <v>8.0303711047579954E-2</v>
      </c>
      <c r="O248" s="7">
        <f>1/N248</f>
        <v>12.452724624488399</v>
      </c>
      <c r="P248" s="3">
        <f>IF(O248&gt;21,"",N248)</f>
        <v>8.0303711047579954E-2</v>
      </c>
      <c r="Q248" s="3">
        <f>IF(ISNUMBER(P248),SUMIF(A:A,A248,P:P),"")</f>
        <v>0.95094378060813844</v>
      </c>
      <c r="R248" s="3">
        <f>IFERROR(P248*(1/Q248),"")</f>
        <v>8.4446328673841151E-2</v>
      </c>
      <c r="S248" s="8">
        <f>IFERROR(1/R248,"")</f>
        <v>11.84184103328306</v>
      </c>
    </row>
    <row r="249" spans="1:19" x14ac:dyDescent="0.25">
      <c r="A249" s="1">
        <v>27</v>
      </c>
      <c r="B249" s="5">
        <v>0.73958333333333337</v>
      </c>
      <c r="C249" s="1" t="s">
        <v>53</v>
      </c>
      <c r="D249" s="1">
        <v>8</v>
      </c>
      <c r="E249" s="1">
        <v>11</v>
      </c>
      <c r="F249" s="1" t="s">
        <v>276</v>
      </c>
      <c r="G249" s="2">
        <v>51.099166666666697</v>
      </c>
      <c r="H249" s="6">
        <f>1+COUNTIFS(A:A,A249,O:O,"&lt;"&amp;O249)</f>
        <v>5</v>
      </c>
      <c r="I249" s="2">
        <f>AVERAGEIF(A:A,A249,G:G)</f>
        <v>48.016647222222218</v>
      </c>
      <c r="J249" s="2">
        <f>G249-I249</f>
        <v>3.082519444444479</v>
      </c>
      <c r="K249" s="2">
        <f>90+J249</f>
        <v>93.082519444444472</v>
      </c>
      <c r="L249" s="2">
        <f>EXP(0.06*K249)</f>
        <v>266.38727384329508</v>
      </c>
      <c r="M249" s="2">
        <f>SUMIF(A:A,A249,L:L)</f>
        <v>3339.4273226144437</v>
      </c>
      <c r="N249" s="3">
        <f>L249/M249</f>
        <v>7.9770346262466346E-2</v>
      </c>
      <c r="O249" s="7">
        <f>1/N249</f>
        <v>12.535986702498763</v>
      </c>
      <c r="P249" s="3">
        <f>IF(O249&gt;21,"",N249)</f>
        <v>7.9770346262466346E-2</v>
      </c>
      <c r="Q249" s="3">
        <f>IF(ISNUMBER(P249),SUMIF(A:A,A249,P:P),"")</f>
        <v>0.95094378060813844</v>
      </c>
      <c r="R249" s="3">
        <f>IFERROR(P249*(1/Q249),"")</f>
        <v>8.388544926541544E-2</v>
      </c>
      <c r="S249" s="8">
        <f>IFERROR(1/R249,"")</f>
        <v>11.921018588527524</v>
      </c>
    </row>
    <row r="250" spans="1:19" x14ac:dyDescent="0.25">
      <c r="A250" s="1">
        <v>27</v>
      </c>
      <c r="B250" s="5">
        <v>0.73958333333333337</v>
      </c>
      <c r="C250" s="1" t="s">
        <v>53</v>
      </c>
      <c r="D250" s="1">
        <v>8</v>
      </c>
      <c r="E250" s="1">
        <v>5</v>
      </c>
      <c r="F250" s="1" t="s">
        <v>271</v>
      </c>
      <c r="G250" s="2">
        <v>49.8256333333333</v>
      </c>
      <c r="H250" s="6">
        <f>1+COUNTIFS(A:A,A250,O:O,"&lt;"&amp;O250)</f>
        <v>6</v>
      </c>
      <c r="I250" s="2">
        <f>AVERAGEIF(A:A,A250,G:G)</f>
        <v>48.016647222222218</v>
      </c>
      <c r="J250" s="2">
        <f>G250-I250</f>
        <v>1.8089861111110821</v>
      </c>
      <c r="K250" s="2">
        <f>90+J250</f>
        <v>91.808986111111082</v>
      </c>
      <c r="L250" s="2">
        <f>EXP(0.06*K250)</f>
        <v>246.79034404892204</v>
      </c>
      <c r="M250" s="2">
        <f>SUMIF(A:A,A250,L:L)</f>
        <v>3339.4273226144437</v>
      </c>
      <c r="N250" s="3">
        <f>L250/M250</f>
        <v>7.390199582355618E-2</v>
      </c>
      <c r="O250" s="7">
        <f>1/N250</f>
        <v>13.531434284772741</v>
      </c>
      <c r="P250" s="3">
        <f>IF(O250&gt;21,"",N250)</f>
        <v>7.390199582355618E-2</v>
      </c>
      <c r="Q250" s="3">
        <f>IF(ISNUMBER(P250),SUMIF(A:A,A250,P:P),"")</f>
        <v>0.95094378060813844</v>
      </c>
      <c r="R250" s="3">
        <f>IFERROR(P250*(1/Q250),"")</f>
        <v>7.7714368957011407E-2</v>
      </c>
      <c r="S250" s="8">
        <f>IFERROR(1/R250,"")</f>
        <v>12.867633275812372</v>
      </c>
    </row>
    <row r="251" spans="1:19" x14ac:dyDescent="0.25">
      <c r="A251" s="1">
        <v>27</v>
      </c>
      <c r="B251" s="5">
        <v>0.73958333333333337</v>
      </c>
      <c r="C251" s="1" t="s">
        <v>53</v>
      </c>
      <c r="D251" s="1">
        <v>8</v>
      </c>
      <c r="E251" s="1">
        <v>13</v>
      </c>
      <c r="F251" s="1" t="s">
        <v>278</v>
      </c>
      <c r="G251" s="2">
        <v>45.828899999999997</v>
      </c>
      <c r="H251" s="6">
        <f>1+COUNTIFS(A:A,A251,O:O,"&lt;"&amp;O251)</f>
        <v>7</v>
      </c>
      <c r="I251" s="2">
        <f>AVERAGEIF(A:A,A251,G:G)</f>
        <v>48.016647222222218</v>
      </c>
      <c r="J251" s="2">
        <f>G251-I251</f>
        <v>-2.187747222222221</v>
      </c>
      <c r="K251" s="2">
        <f>90+J251</f>
        <v>87.812252777777786</v>
      </c>
      <c r="L251" s="2">
        <f>EXP(0.06*K251)</f>
        <v>194.17021410366931</v>
      </c>
      <c r="M251" s="2">
        <f>SUMIF(A:A,A251,L:L)</f>
        <v>3339.4273226144437</v>
      </c>
      <c r="N251" s="3">
        <f>L251/M251</f>
        <v>5.8144764160237242E-2</v>
      </c>
      <c r="O251" s="7">
        <f>1/N251</f>
        <v>17.198453109968206</v>
      </c>
      <c r="P251" s="3">
        <f>IF(O251&gt;21,"",N251)</f>
        <v>5.8144764160237242E-2</v>
      </c>
      <c r="Q251" s="3">
        <f>IF(ISNUMBER(P251),SUMIF(A:A,A251,P:P),"")</f>
        <v>0.95094378060813844</v>
      </c>
      <c r="R251" s="3">
        <f>IFERROR(P251*(1/Q251),"")</f>
        <v>6.1144270929510747E-2</v>
      </c>
      <c r="S251" s="8">
        <f>IFERROR(1/R251,"")</f>
        <v>16.354762021004959</v>
      </c>
    </row>
    <row r="252" spans="1:19" x14ac:dyDescent="0.25">
      <c r="A252" s="1">
        <v>27</v>
      </c>
      <c r="B252" s="5">
        <v>0.73958333333333337</v>
      </c>
      <c r="C252" s="1" t="s">
        <v>53</v>
      </c>
      <c r="D252" s="1">
        <v>8</v>
      </c>
      <c r="E252" s="1">
        <v>8</v>
      </c>
      <c r="F252" s="1" t="s">
        <v>273</v>
      </c>
      <c r="G252" s="2">
        <v>45.624400000000001</v>
      </c>
      <c r="H252" s="6">
        <f>1+COUNTIFS(A:A,A252,O:O,"&lt;"&amp;O252)</f>
        <v>8</v>
      </c>
      <c r="I252" s="2">
        <f>AVERAGEIF(A:A,A252,G:G)</f>
        <v>48.016647222222218</v>
      </c>
      <c r="J252" s="2">
        <f>G252-I252</f>
        <v>-2.3922472222222169</v>
      </c>
      <c r="K252" s="2">
        <f>90+J252</f>
        <v>87.60775277777779</v>
      </c>
      <c r="L252" s="2">
        <f>EXP(0.06*K252)</f>
        <v>191.80230242270321</v>
      </c>
      <c r="M252" s="2">
        <f>SUMIF(A:A,A252,L:L)</f>
        <v>3339.4273226144437</v>
      </c>
      <c r="N252" s="3">
        <f>L252/M252</f>
        <v>5.7435686988552524E-2</v>
      </c>
      <c r="O252" s="7">
        <f>1/N252</f>
        <v>17.410778079477129</v>
      </c>
      <c r="P252" s="3">
        <f>IF(O252&gt;21,"",N252)</f>
        <v>5.7435686988552524E-2</v>
      </c>
      <c r="Q252" s="3">
        <f>IF(ISNUMBER(P252),SUMIF(A:A,A252,P:P),"")</f>
        <v>0.95094378060813844</v>
      </c>
      <c r="R252" s="3">
        <f>IFERROR(P252*(1/Q252),"")</f>
        <v>6.039861468132407E-2</v>
      </c>
      <c r="S252" s="8">
        <f>IFERROR(1/R252,"")</f>
        <v>16.556671130227283</v>
      </c>
    </row>
    <row r="253" spans="1:19" x14ac:dyDescent="0.25">
      <c r="A253" s="1">
        <v>27</v>
      </c>
      <c r="B253" s="5">
        <v>0.73958333333333337</v>
      </c>
      <c r="C253" s="1" t="s">
        <v>53</v>
      </c>
      <c r="D253" s="1">
        <v>8</v>
      </c>
      <c r="E253" s="1">
        <v>7</v>
      </c>
      <c r="F253" s="1" t="s">
        <v>272</v>
      </c>
      <c r="G253" s="2">
        <v>44.505133333333305</v>
      </c>
      <c r="H253" s="6">
        <f>1+COUNTIFS(A:A,A253,O:O,"&lt;"&amp;O253)</f>
        <v>9</v>
      </c>
      <c r="I253" s="2">
        <f>AVERAGEIF(A:A,A253,G:G)</f>
        <v>48.016647222222218</v>
      </c>
      <c r="J253" s="2">
        <f>G253-I253</f>
        <v>-3.5115138888889135</v>
      </c>
      <c r="K253" s="2">
        <f>90+J253</f>
        <v>86.488486111111087</v>
      </c>
      <c r="L253" s="2">
        <f>EXP(0.06*K253)</f>
        <v>179.34461288906735</v>
      </c>
      <c r="M253" s="2">
        <f>SUMIF(A:A,A253,L:L)</f>
        <v>3339.4273226144437</v>
      </c>
      <c r="N253" s="3">
        <f>L253/M253</f>
        <v>5.3705200192426444E-2</v>
      </c>
      <c r="O253" s="7">
        <f>1/N253</f>
        <v>18.620170791971479</v>
      </c>
      <c r="P253" s="3">
        <f>IF(O253&gt;21,"",N253)</f>
        <v>5.3705200192426444E-2</v>
      </c>
      <c r="Q253" s="3">
        <f>IF(ISNUMBER(P253),SUMIF(A:A,A253,P:P),"")</f>
        <v>0.95094378060813844</v>
      </c>
      <c r="R253" s="3">
        <f>IFERROR(P253*(1/Q253),"")</f>
        <v>5.6475683723470393E-2</v>
      </c>
      <c r="S253" s="8">
        <f>IFERROR(1/R253,"")</f>
        <v>17.706735608486593</v>
      </c>
    </row>
    <row r="254" spans="1:19" x14ac:dyDescent="0.25">
      <c r="A254" s="1">
        <v>27</v>
      </c>
      <c r="B254" s="5">
        <v>0.73958333333333337</v>
      </c>
      <c r="C254" s="1" t="s">
        <v>53</v>
      </c>
      <c r="D254" s="1">
        <v>8</v>
      </c>
      <c r="E254" s="1">
        <v>15</v>
      </c>
      <c r="F254" s="1" t="s">
        <v>280</v>
      </c>
      <c r="G254" s="2">
        <v>43.372966666666699</v>
      </c>
      <c r="H254" s="6">
        <f>1+COUNTIFS(A:A,A254,O:O,"&lt;"&amp;O254)</f>
        <v>10</v>
      </c>
      <c r="I254" s="2">
        <f>AVERAGEIF(A:A,A254,G:G)</f>
        <v>48.016647222222218</v>
      </c>
      <c r="J254" s="2">
        <f>G254-I254</f>
        <v>-4.6436805555555196</v>
      </c>
      <c r="K254" s="2">
        <f>90+J254</f>
        <v>85.35631944444448</v>
      </c>
      <c r="L254" s="2">
        <f>EXP(0.06*K254)</f>
        <v>167.56631220258907</v>
      </c>
      <c r="M254" s="2">
        <f>SUMIF(A:A,A254,L:L)</f>
        <v>3339.4273226144437</v>
      </c>
      <c r="N254" s="3">
        <f>L254/M254</f>
        <v>5.0178158113469921E-2</v>
      </c>
      <c r="O254" s="7">
        <f>1/N254</f>
        <v>19.928989775564482</v>
      </c>
      <c r="P254" s="3">
        <f>IF(O254&gt;21,"",N254)</f>
        <v>5.0178158113469921E-2</v>
      </c>
      <c r="Q254" s="3">
        <f>IF(ISNUMBER(P254),SUMIF(A:A,A254,P:P),"")</f>
        <v>0.95094378060813844</v>
      </c>
      <c r="R254" s="3">
        <f>IFERROR(P254*(1/Q254),"")</f>
        <v>5.2766692560290436E-2</v>
      </c>
      <c r="S254" s="8">
        <f>IFERROR(1/R254,"")</f>
        <v>18.951348880876225</v>
      </c>
    </row>
    <row r="255" spans="1:19" x14ac:dyDescent="0.25">
      <c r="A255" s="1">
        <v>27</v>
      </c>
      <c r="B255" s="5">
        <v>0.73958333333333337</v>
      </c>
      <c r="C255" s="1" t="s">
        <v>53</v>
      </c>
      <c r="D255" s="1">
        <v>8</v>
      </c>
      <c r="E255" s="1">
        <v>4</v>
      </c>
      <c r="F255" s="1" t="s">
        <v>270</v>
      </c>
      <c r="G255" s="2">
        <v>37.3297666666666</v>
      </c>
      <c r="H255" s="6">
        <f>1+COUNTIFS(A:A,A255,O:O,"&lt;"&amp;O255)</f>
        <v>11</v>
      </c>
      <c r="I255" s="2">
        <f>AVERAGEIF(A:A,A255,G:G)</f>
        <v>48.016647222222218</v>
      </c>
      <c r="J255" s="2">
        <f>G255-I255</f>
        <v>-10.686880555555618</v>
      </c>
      <c r="K255" s="2">
        <f>90+J255</f>
        <v>79.313119444444382</v>
      </c>
      <c r="L255" s="2">
        <f>EXP(0.06*K255)</f>
        <v>116.60441837839328</v>
      </c>
      <c r="M255" s="2">
        <f>SUMIF(A:A,A255,L:L)</f>
        <v>3339.4273226144437</v>
      </c>
      <c r="N255" s="3">
        <f>L255/M255</f>
        <v>3.4917489471549108E-2</v>
      </c>
      <c r="O255" s="7">
        <f>1/N255</f>
        <v>28.638943266949461</v>
      </c>
      <c r="P255" s="3" t="str">
        <f>IF(O255&gt;21,"",N255)</f>
        <v/>
      </c>
      <c r="Q255" s="3" t="str">
        <f>IF(ISNUMBER(P255),SUMIF(A:A,A255,P:P),"")</f>
        <v/>
      </c>
      <c r="R255" s="3" t="str">
        <f>IFERROR(P255*(1/Q255),"")</f>
        <v/>
      </c>
      <c r="S255" s="8" t="str">
        <f>IFERROR(1/R255,"")</f>
        <v/>
      </c>
    </row>
    <row r="256" spans="1:19" x14ac:dyDescent="0.25">
      <c r="A256" s="1">
        <v>27</v>
      </c>
      <c r="B256" s="5">
        <v>0.73958333333333337</v>
      </c>
      <c r="C256" s="1" t="s">
        <v>53</v>
      </c>
      <c r="D256" s="1">
        <v>8</v>
      </c>
      <c r="E256" s="1">
        <v>14</v>
      </c>
      <c r="F256" s="1" t="s">
        <v>279</v>
      </c>
      <c r="G256" s="2">
        <v>22.2619333333333</v>
      </c>
      <c r="H256" s="6">
        <f>1+COUNTIFS(A:A,A256,O:O,"&lt;"&amp;O256)</f>
        <v>12</v>
      </c>
      <c r="I256" s="2">
        <f>AVERAGEIF(A:A,A256,G:G)</f>
        <v>48.016647222222218</v>
      </c>
      <c r="J256" s="2">
        <f>G256-I256</f>
        <v>-25.754713888888919</v>
      </c>
      <c r="K256" s="2">
        <f>90+J256</f>
        <v>64.245286111111085</v>
      </c>
      <c r="L256" s="2">
        <f>EXP(0.06*K256)</f>
        <v>47.215261002957725</v>
      </c>
      <c r="M256" s="2">
        <f>SUMIF(A:A,A256,L:L)</f>
        <v>3339.4273226144437</v>
      </c>
      <c r="N256" s="3">
        <f>L256/M256</f>
        <v>1.4138729920312447E-2</v>
      </c>
      <c r="O256" s="7">
        <f>1/N256</f>
        <v>70.727710737535702</v>
      </c>
      <c r="P256" s="3" t="str">
        <f>IF(O256&gt;21,"",N256)</f>
        <v/>
      </c>
      <c r="Q256" s="3" t="str">
        <f>IF(ISNUMBER(P256),SUMIF(A:A,A256,P:P),"")</f>
        <v/>
      </c>
      <c r="R256" s="3" t="str">
        <f>IFERROR(P256*(1/Q256),"")</f>
        <v/>
      </c>
      <c r="S256" s="8" t="str">
        <f>IFERROR(1/R256,"")</f>
        <v/>
      </c>
    </row>
    <row r="257" spans="1:19" x14ac:dyDescent="0.25">
      <c r="A257" s="1">
        <v>28</v>
      </c>
      <c r="B257" s="5">
        <v>0.75</v>
      </c>
      <c r="C257" s="1" t="s">
        <v>250</v>
      </c>
      <c r="D257" s="1">
        <v>5</v>
      </c>
      <c r="E257" s="1">
        <v>1</v>
      </c>
      <c r="F257" s="1" t="s">
        <v>281</v>
      </c>
      <c r="G257" s="2">
        <v>63.363199999999999</v>
      </c>
      <c r="H257" s="6">
        <f>1+COUNTIFS(A:A,A257,O:O,"&lt;"&amp;O257)</f>
        <v>1</v>
      </c>
      <c r="I257" s="2">
        <f>AVERAGEIF(A:A,A257,G:G)</f>
        <v>49.017066666666672</v>
      </c>
      <c r="J257" s="2">
        <f>G257-I257</f>
        <v>14.346133333333327</v>
      </c>
      <c r="K257" s="2">
        <f>90+J257</f>
        <v>104.34613333333333</v>
      </c>
      <c r="L257" s="2">
        <f>EXP(0.06*K257)</f>
        <v>523.62092659705684</v>
      </c>
      <c r="M257" s="2">
        <f>SUMIF(A:A,A257,L:L)</f>
        <v>2490.1743310715169</v>
      </c>
      <c r="N257" s="3">
        <f>L257/M257</f>
        <v>0.21027480689343697</v>
      </c>
      <c r="O257" s="7">
        <f>1/N257</f>
        <v>4.7556814569173751</v>
      </c>
      <c r="P257" s="3">
        <f>IF(O257&gt;21,"",N257)</f>
        <v>0.21027480689343697</v>
      </c>
      <c r="Q257" s="3">
        <f>IF(ISNUMBER(P257),SUMIF(A:A,A257,P:P),"")</f>
        <v>0.93082463327120357</v>
      </c>
      <c r="R257" s="3">
        <f>IFERROR(P257*(1/Q257),"")</f>
        <v>0.2259016353644045</v>
      </c>
      <c r="S257" s="8">
        <f>IFERROR(1/R257,"")</f>
        <v>4.4267054480897787</v>
      </c>
    </row>
    <row r="258" spans="1:19" x14ac:dyDescent="0.25">
      <c r="A258" s="1">
        <v>28</v>
      </c>
      <c r="B258" s="5">
        <v>0.75</v>
      </c>
      <c r="C258" s="1" t="s">
        <v>250</v>
      </c>
      <c r="D258" s="1">
        <v>5</v>
      </c>
      <c r="E258" s="1">
        <v>7</v>
      </c>
      <c r="F258" s="1" t="s">
        <v>287</v>
      </c>
      <c r="G258" s="2">
        <v>61.165066666666704</v>
      </c>
      <c r="H258" s="6">
        <f>1+COUNTIFS(A:A,A258,O:O,"&lt;"&amp;O258)</f>
        <v>2</v>
      </c>
      <c r="I258" s="2">
        <f>AVERAGEIF(A:A,A258,G:G)</f>
        <v>49.017066666666672</v>
      </c>
      <c r="J258" s="2">
        <f>G258-I258</f>
        <v>12.148000000000032</v>
      </c>
      <c r="K258" s="2">
        <f>90+J258</f>
        <v>102.14800000000002</v>
      </c>
      <c r="L258" s="2">
        <f>EXP(0.06*K258)</f>
        <v>458.92188023078438</v>
      </c>
      <c r="M258" s="2">
        <f>SUMIF(A:A,A258,L:L)</f>
        <v>2490.1743310715169</v>
      </c>
      <c r="N258" s="3">
        <f>L258/M258</f>
        <v>0.18429307318147128</v>
      </c>
      <c r="O258" s="7">
        <f>1/N258</f>
        <v>5.4261399125691039</v>
      </c>
      <c r="P258" s="3">
        <f>IF(O258&gt;21,"",N258)</f>
        <v>0.18429307318147128</v>
      </c>
      <c r="Q258" s="3">
        <f>IF(ISNUMBER(P258),SUMIF(A:A,A258,P:P),"")</f>
        <v>0.93082463327120357</v>
      </c>
      <c r="R258" s="3">
        <f>IFERROR(P258*(1/Q258),"")</f>
        <v>0.1979890374557545</v>
      </c>
      <c r="S258" s="8">
        <f>IFERROR(1/R258,"")</f>
        <v>5.0507846941953769</v>
      </c>
    </row>
    <row r="259" spans="1:19" x14ac:dyDescent="0.25">
      <c r="A259" s="1">
        <v>28</v>
      </c>
      <c r="B259" s="5">
        <v>0.75</v>
      </c>
      <c r="C259" s="1" t="s">
        <v>250</v>
      </c>
      <c r="D259" s="1">
        <v>5</v>
      </c>
      <c r="E259" s="1">
        <v>2</v>
      </c>
      <c r="F259" s="1" t="s">
        <v>282</v>
      </c>
      <c r="G259" s="2">
        <v>60.484166666666702</v>
      </c>
      <c r="H259" s="6">
        <f>1+COUNTIFS(A:A,A259,O:O,"&lt;"&amp;O259)</f>
        <v>3</v>
      </c>
      <c r="I259" s="2">
        <f>AVERAGEIF(A:A,A259,G:G)</f>
        <v>49.017066666666672</v>
      </c>
      <c r="J259" s="2">
        <f>G259-I259</f>
        <v>11.46710000000003</v>
      </c>
      <c r="K259" s="2">
        <f>90+J259</f>
        <v>101.46710000000003</v>
      </c>
      <c r="L259" s="2">
        <f>EXP(0.06*K259)</f>
        <v>440.55090475285283</v>
      </c>
      <c r="M259" s="2">
        <f>SUMIF(A:A,A259,L:L)</f>
        <v>2490.1743310715169</v>
      </c>
      <c r="N259" s="3">
        <f>L259/M259</f>
        <v>0.17691568789213433</v>
      </c>
      <c r="O259" s="7">
        <f>1/N259</f>
        <v>5.6524099807909689</v>
      </c>
      <c r="P259" s="3">
        <f>IF(O259&gt;21,"",N259)</f>
        <v>0.17691568789213433</v>
      </c>
      <c r="Q259" s="3">
        <f>IF(ISNUMBER(P259),SUMIF(A:A,A259,P:P),"")</f>
        <v>0.93082463327120357</v>
      </c>
      <c r="R259" s="3">
        <f>IFERROR(P259*(1/Q259),"")</f>
        <v>0.19006339279010942</v>
      </c>
      <c r="S259" s="8">
        <f>IFERROR(1/R259,"")</f>
        <v>5.2614024474682441</v>
      </c>
    </row>
    <row r="260" spans="1:19" x14ac:dyDescent="0.25">
      <c r="A260" s="1">
        <v>28</v>
      </c>
      <c r="B260" s="5">
        <v>0.75</v>
      </c>
      <c r="C260" s="1" t="s">
        <v>250</v>
      </c>
      <c r="D260" s="1">
        <v>5</v>
      </c>
      <c r="E260" s="1">
        <v>3</v>
      </c>
      <c r="F260" s="1" t="s">
        <v>283</v>
      </c>
      <c r="G260" s="2">
        <v>58.542333333333296</v>
      </c>
      <c r="H260" s="6">
        <f>1+COUNTIFS(A:A,A260,O:O,"&lt;"&amp;O260)</f>
        <v>4</v>
      </c>
      <c r="I260" s="2">
        <f>AVERAGEIF(A:A,A260,G:G)</f>
        <v>49.017066666666672</v>
      </c>
      <c r="J260" s="2">
        <f>G260-I260</f>
        <v>9.5252666666666244</v>
      </c>
      <c r="K260" s="2">
        <f>90+J260</f>
        <v>99.525266666666624</v>
      </c>
      <c r="L260" s="2">
        <f>EXP(0.06*K260)</f>
        <v>392.09964346430326</v>
      </c>
      <c r="M260" s="2">
        <f>SUMIF(A:A,A260,L:L)</f>
        <v>2490.1743310715169</v>
      </c>
      <c r="N260" s="3">
        <f>L260/M260</f>
        <v>0.1574587122563357</v>
      </c>
      <c r="O260" s="7">
        <f>1/N260</f>
        <v>6.3508711945519085</v>
      </c>
      <c r="P260" s="3">
        <f>IF(O260&gt;21,"",N260)</f>
        <v>0.1574587122563357</v>
      </c>
      <c r="Q260" s="3">
        <f>IF(ISNUMBER(P260),SUMIF(A:A,A260,P:P),"")</f>
        <v>0.93082463327120357</v>
      </c>
      <c r="R260" s="3">
        <f>IFERROR(P260*(1/Q260),"")</f>
        <v>0.1691604483037556</v>
      </c>
      <c r="S260" s="8">
        <f>IFERROR(1/R260,"")</f>
        <v>5.9115473506214311</v>
      </c>
    </row>
    <row r="261" spans="1:19" x14ac:dyDescent="0.25">
      <c r="A261" s="1">
        <v>28</v>
      </c>
      <c r="B261" s="5">
        <v>0.75</v>
      </c>
      <c r="C261" s="1" t="s">
        <v>250</v>
      </c>
      <c r="D261" s="1">
        <v>5</v>
      </c>
      <c r="E261" s="1">
        <v>10</v>
      </c>
      <c r="F261" s="1" t="s">
        <v>289</v>
      </c>
      <c r="G261" s="2">
        <v>50.001766666666704</v>
      </c>
      <c r="H261" s="6">
        <f>1+COUNTIFS(A:A,A261,O:O,"&lt;"&amp;O261)</f>
        <v>5</v>
      </c>
      <c r="I261" s="2">
        <f>AVERAGEIF(A:A,A261,G:G)</f>
        <v>49.017066666666672</v>
      </c>
      <c r="J261" s="2">
        <f>G261-I261</f>
        <v>0.98470000000003211</v>
      </c>
      <c r="K261" s="2">
        <f>90+J261</f>
        <v>90.984700000000032</v>
      </c>
      <c r="L261" s="2">
        <f>EXP(0.06*K261)</f>
        <v>234.88170396048676</v>
      </c>
      <c r="M261" s="2">
        <f>SUMIF(A:A,A261,L:L)</f>
        <v>2490.1743310715169</v>
      </c>
      <c r="N261" s="3">
        <f>L261/M261</f>
        <v>9.4323397775696149E-2</v>
      </c>
      <c r="O261" s="7">
        <f>1/N261</f>
        <v>10.601823339507233</v>
      </c>
      <c r="P261" s="3">
        <f>IF(O261&gt;21,"",N261)</f>
        <v>9.4323397775696149E-2</v>
      </c>
      <c r="Q261" s="3">
        <f>IF(ISNUMBER(P261),SUMIF(A:A,A261,P:P),"")</f>
        <v>0.93082463327120357</v>
      </c>
      <c r="R261" s="3">
        <f>IFERROR(P261*(1/Q261),"")</f>
        <v>0.10133315600406359</v>
      </c>
      <c r="S261" s="8">
        <f>IFERROR(1/R261,"")</f>
        <v>9.8684383220029055</v>
      </c>
    </row>
    <row r="262" spans="1:19" x14ac:dyDescent="0.25">
      <c r="A262" s="1">
        <v>28</v>
      </c>
      <c r="B262" s="5">
        <v>0.75</v>
      </c>
      <c r="C262" s="1" t="s">
        <v>250</v>
      </c>
      <c r="D262" s="1">
        <v>5</v>
      </c>
      <c r="E262" s="1">
        <v>5</v>
      </c>
      <c r="F262" s="1" t="s">
        <v>285</v>
      </c>
      <c r="G262" s="2">
        <v>40.981933333333295</v>
      </c>
      <c r="H262" s="6">
        <f>1+COUNTIFS(A:A,A262,O:O,"&lt;"&amp;O262)</f>
        <v>6</v>
      </c>
      <c r="I262" s="2">
        <f>AVERAGEIF(A:A,A262,G:G)</f>
        <v>49.017066666666672</v>
      </c>
      <c r="J262" s="2">
        <f>G262-I262</f>
        <v>-8.035133333333377</v>
      </c>
      <c r="K262" s="2">
        <f>90+J262</f>
        <v>81.964866666666623</v>
      </c>
      <c r="L262" s="2">
        <f>EXP(0.06*K262)</f>
        <v>136.71411586088482</v>
      </c>
      <c r="M262" s="2">
        <f>SUMIF(A:A,A262,L:L)</f>
        <v>2490.1743310715169</v>
      </c>
      <c r="N262" s="3">
        <f>L262/M262</f>
        <v>5.4901423629267358E-2</v>
      </c>
      <c r="O262" s="7">
        <f>1/N262</f>
        <v>18.214463922697092</v>
      </c>
      <c r="P262" s="3">
        <f>IF(O262&gt;21,"",N262)</f>
        <v>5.4901423629267358E-2</v>
      </c>
      <c r="Q262" s="3">
        <f>IF(ISNUMBER(P262),SUMIF(A:A,A262,P:P),"")</f>
        <v>0.93082463327120357</v>
      </c>
      <c r="R262" s="3">
        <f>IFERROR(P262*(1/Q262),"")</f>
        <v>5.8981489817611393E-2</v>
      </c>
      <c r="S262" s="8">
        <f>IFERROR(1/R262,"")</f>
        <v>16.954471701076091</v>
      </c>
    </row>
    <row r="263" spans="1:19" x14ac:dyDescent="0.25">
      <c r="A263" s="1">
        <v>28</v>
      </c>
      <c r="B263" s="5">
        <v>0.75</v>
      </c>
      <c r="C263" s="1" t="s">
        <v>250</v>
      </c>
      <c r="D263" s="1">
        <v>5</v>
      </c>
      <c r="E263" s="1">
        <v>4</v>
      </c>
      <c r="F263" s="1" t="s">
        <v>284</v>
      </c>
      <c r="G263" s="2">
        <v>40.286433333333299</v>
      </c>
      <c r="H263" s="6">
        <f>1+COUNTIFS(A:A,A263,O:O,"&lt;"&amp;O263)</f>
        <v>7</v>
      </c>
      <c r="I263" s="2">
        <f>AVERAGEIF(A:A,A263,G:G)</f>
        <v>49.017066666666672</v>
      </c>
      <c r="J263" s="2">
        <f>G263-I263</f>
        <v>-8.7306333333333725</v>
      </c>
      <c r="K263" s="2">
        <f>90+J263</f>
        <v>81.269366666666627</v>
      </c>
      <c r="L263" s="2">
        <f>EXP(0.06*K263)</f>
        <v>131.12643363464082</v>
      </c>
      <c r="M263" s="2">
        <f>SUMIF(A:A,A263,L:L)</f>
        <v>2490.1743310715169</v>
      </c>
      <c r="N263" s="3">
        <f>L263/M263</f>
        <v>5.2657531642861882E-2</v>
      </c>
      <c r="O263" s="7">
        <f>1/N263</f>
        <v>18.990635694477284</v>
      </c>
      <c r="P263" s="3">
        <f>IF(O263&gt;21,"",N263)</f>
        <v>5.2657531642861882E-2</v>
      </c>
      <c r="Q263" s="3">
        <f>IF(ISNUMBER(P263),SUMIF(A:A,A263,P:P),"")</f>
        <v>0.93082463327120357</v>
      </c>
      <c r="R263" s="3">
        <f>IFERROR(P263*(1/Q263),"")</f>
        <v>5.6570840264301071E-2</v>
      </c>
      <c r="S263" s="8">
        <f>IFERROR(1/R263,"")</f>
        <v>17.676951505898849</v>
      </c>
    </row>
    <row r="264" spans="1:19" x14ac:dyDescent="0.25">
      <c r="A264" s="1">
        <v>28</v>
      </c>
      <c r="B264" s="5">
        <v>0.75</v>
      </c>
      <c r="C264" s="1" t="s">
        <v>250</v>
      </c>
      <c r="D264" s="1">
        <v>5</v>
      </c>
      <c r="E264" s="1">
        <v>9</v>
      </c>
      <c r="F264" s="1" t="s">
        <v>288</v>
      </c>
      <c r="G264" s="2">
        <v>35.1405666666667</v>
      </c>
      <c r="H264" s="6">
        <f>1+COUNTIFS(A:A,A264,O:O,"&lt;"&amp;O264)</f>
        <v>8</v>
      </c>
      <c r="I264" s="2">
        <f>AVERAGEIF(A:A,A264,G:G)</f>
        <v>49.017066666666672</v>
      </c>
      <c r="J264" s="2">
        <f>G264-I264</f>
        <v>-13.876499999999972</v>
      </c>
      <c r="K264" s="2">
        <f>90+J264</f>
        <v>76.123500000000035</v>
      </c>
      <c r="L264" s="2">
        <f>EXP(0.06*K264)</f>
        <v>96.294384062926213</v>
      </c>
      <c r="M264" s="2">
        <f>SUMIF(A:A,A264,L:L)</f>
        <v>2490.1743310715169</v>
      </c>
      <c r="N264" s="3">
        <f>L264/M264</f>
        <v>3.8669736034702008E-2</v>
      </c>
      <c r="O264" s="7">
        <f>1/N264</f>
        <v>25.86001619205793</v>
      </c>
      <c r="P264" s="3" t="str">
        <f>IF(O264&gt;21,"",N264)</f>
        <v/>
      </c>
      <c r="Q264" s="3" t="str">
        <f>IF(ISNUMBER(P264),SUMIF(A:A,A264,P:P),"")</f>
        <v/>
      </c>
      <c r="R264" s="3" t="str">
        <f>IFERROR(P264*(1/Q264),"")</f>
        <v/>
      </c>
      <c r="S264" s="8" t="str">
        <f>IFERROR(1/R264,"")</f>
        <v/>
      </c>
    </row>
    <row r="265" spans="1:19" x14ac:dyDescent="0.25">
      <c r="A265" s="1">
        <v>28</v>
      </c>
      <c r="B265" s="5">
        <v>0.75</v>
      </c>
      <c r="C265" s="1" t="s">
        <v>250</v>
      </c>
      <c r="D265" s="1">
        <v>5</v>
      </c>
      <c r="E265" s="1">
        <v>6</v>
      </c>
      <c r="F265" s="1" t="s">
        <v>286</v>
      </c>
      <c r="G265" s="2">
        <v>31.188133333333301</v>
      </c>
      <c r="H265" s="6">
        <f>1+COUNTIFS(A:A,A265,O:O,"&lt;"&amp;O265)</f>
        <v>9</v>
      </c>
      <c r="I265" s="2">
        <f>AVERAGEIF(A:A,A265,G:G)</f>
        <v>49.017066666666672</v>
      </c>
      <c r="J265" s="2">
        <f>G265-I265</f>
        <v>-17.828933333333371</v>
      </c>
      <c r="K265" s="2">
        <f>90+J265</f>
        <v>72.171066666666633</v>
      </c>
      <c r="L265" s="2">
        <f>EXP(0.06*K265)</f>
        <v>75.964338507580834</v>
      </c>
      <c r="M265" s="2">
        <f>SUMIF(A:A,A265,L:L)</f>
        <v>2490.1743310715169</v>
      </c>
      <c r="N265" s="3">
        <f>L265/M265</f>
        <v>3.0505630694094229E-2</v>
      </c>
      <c r="O265" s="7">
        <f>1/N265</f>
        <v>32.780833480475984</v>
      </c>
      <c r="P265" s="3" t="str">
        <f>IF(O265&gt;21,"",N265)</f>
        <v/>
      </c>
      <c r="Q265" s="3" t="str">
        <f>IF(ISNUMBER(P265),SUMIF(A:A,A265,P:P),"")</f>
        <v/>
      </c>
      <c r="R265" s="3" t="str">
        <f>IFERROR(P265*(1/Q265),"")</f>
        <v/>
      </c>
      <c r="S265" s="8" t="str">
        <f>IFERROR(1/R265,"")</f>
        <v/>
      </c>
    </row>
    <row r="266" spans="1:19" x14ac:dyDescent="0.25">
      <c r="A266" s="1">
        <v>29</v>
      </c>
      <c r="B266" s="5">
        <v>0.75347222222222221</v>
      </c>
      <c r="C266" s="1" t="s">
        <v>235</v>
      </c>
      <c r="D266" s="1">
        <v>4</v>
      </c>
      <c r="E266" s="1">
        <v>5</v>
      </c>
      <c r="F266" s="1" t="s">
        <v>293</v>
      </c>
      <c r="G266" s="2">
        <v>71.318433333333303</v>
      </c>
      <c r="H266" s="6">
        <f>1+COUNTIFS(A:A,A266,O:O,"&lt;"&amp;O266)</f>
        <v>1</v>
      </c>
      <c r="I266" s="2">
        <f>AVERAGEIF(A:A,A266,G:G)</f>
        <v>48.77913333333332</v>
      </c>
      <c r="J266" s="2">
        <f>G266-I266</f>
        <v>22.539299999999983</v>
      </c>
      <c r="K266" s="2">
        <f>90+J266</f>
        <v>112.53929999999998</v>
      </c>
      <c r="L266" s="2">
        <f>EXP(0.06*K266)</f>
        <v>856.07500930892184</v>
      </c>
      <c r="M266" s="2">
        <f>SUMIF(A:A,A266,L:L)</f>
        <v>3021.822023091167</v>
      </c>
      <c r="N266" s="3">
        <f>L266/M266</f>
        <v>0.28329762731466279</v>
      </c>
      <c r="O266" s="7">
        <f>1/N266</f>
        <v>3.5298566016201947</v>
      </c>
      <c r="P266" s="3">
        <f>IF(O266&gt;21,"",N266)</f>
        <v>0.28329762731466279</v>
      </c>
      <c r="Q266" s="3">
        <f>IF(ISNUMBER(P266),SUMIF(A:A,A266,P:P),"")</f>
        <v>0.90087147371685872</v>
      </c>
      <c r="R266" s="3">
        <f>IFERROR(P266*(1/Q266),"")</f>
        <v>0.31447063824301136</v>
      </c>
      <c r="S266" s="8">
        <f>IFERROR(1/R266,"")</f>
        <v>3.1799471187107673</v>
      </c>
    </row>
    <row r="267" spans="1:19" x14ac:dyDescent="0.25">
      <c r="A267" s="1">
        <v>29</v>
      </c>
      <c r="B267" s="5">
        <v>0.75347222222222221</v>
      </c>
      <c r="C267" s="1" t="s">
        <v>235</v>
      </c>
      <c r="D267" s="1">
        <v>4</v>
      </c>
      <c r="E267" s="1">
        <v>1</v>
      </c>
      <c r="F267" s="1" t="s">
        <v>290</v>
      </c>
      <c r="G267" s="2">
        <v>67.433833333333297</v>
      </c>
      <c r="H267" s="6">
        <f>1+COUNTIFS(A:A,A267,O:O,"&lt;"&amp;O267)</f>
        <v>2</v>
      </c>
      <c r="I267" s="2">
        <f>AVERAGEIF(A:A,A267,G:G)</f>
        <v>48.77913333333332</v>
      </c>
      <c r="J267" s="2">
        <f>G267-I267</f>
        <v>18.654699999999977</v>
      </c>
      <c r="K267" s="2">
        <f>90+J267</f>
        <v>108.65469999999998</v>
      </c>
      <c r="L267" s="2">
        <f>EXP(0.06*K267)</f>
        <v>678.09134092863508</v>
      </c>
      <c r="M267" s="2">
        <f>SUMIF(A:A,A267,L:L)</f>
        <v>3021.822023091167</v>
      </c>
      <c r="N267" s="3">
        <f>L267/M267</f>
        <v>0.22439817293904782</v>
      </c>
      <c r="O267" s="7">
        <f>1/N267</f>
        <v>4.4563642693812175</v>
      </c>
      <c r="P267" s="3">
        <f>IF(O267&gt;21,"",N267)</f>
        <v>0.22439817293904782</v>
      </c>
      <c r="Q267" s="3">
        <f>IF(ISNUMBER(P267),SUMIF(A:A,A267,P:P),"")</f>
        <v>0.90087147371685872</v>
      </c>
      <c r="R267" s="3">
        <f>IFERROR(P267*(1/Q267),"")</f>
        <v>0.24909010828505321</v>
      </c>
      <c r="S267" s="8">
        <f>IFERROR(1/R267,"")</f>
        <v>4.0146114467766107</v>
      </c>
    </row>
    <row r="268" spans="1:19" x14ac:dyDescent="0.25">
      <c r="A268" s="1">
        <v>29</v>
      </c>
      <c r="B268" s="5">
        <v>0.75347222222222221</v>
      </c>
      <c r="C268" s="1" t="s">
        <v>235</v>
      </c>
      <c r="D268" s="1">
        <v>4</v>
      </c>
      <c r="E268" s="1">
        <v>4</v>
      </c>
      <c r="F268" s="1" t="s">
        <v>292</v>
      </c>
      <c r="G268" s="2">
        <v>58.308499999999995</v>
      </c>
      <c r="H268" s="6">
        <f>1+COUNTIFS(A:A,A268,O:O,"&lt;"&amp;O268)</f>
        <v>3</v>
      </c>
      <c r="I268" s="2">
        <f>AVERAGEIF(A:A,A268,G:G)</f>
        <v>48.77913333333332</v>
      </c>
      <c r="J268" s="2">
        <f>G268-I268</f>
        <v>9.5293666666666752</v>
      </c>
      <c r="K268" s="2">
        <f>90+J268</f>
        <v>99.529366666666675</v>
      </c>
      <c r="L268" s="2">
        <f>EXP(0.06*K268)</f>
        <v>392.19611184172032</v>
      </c>
      <c r="M268" s="2">
        <f>SUMIF(A:A,A268,L:L)</f>
        <v>3021.822023091167</v>
      </c>
      <c r="N268" s="3">
        <f>L268/M268</f>
        <v>0.12978795867022111</v>
      </c>
      <c r="O268" s="7">
        <f>1/N268</f>
        <v>7.7048750149534682</v>
      </c>
      <c r="P268" s="3">
        <f>IF(O268&gt;21,"",N268)</f>
        <v>0.12978795867022111</v>
      </c>
      <c r="Q268" s="3">
        <f>IF(ISNUMBER(P268),SUMIF(A:A,A268,P:P),"")</f>
        <v>0.90087147371685872</v>
      </c>
      <c r="R268" s="3">
        <f>IFERROR(P268*(1/Q268),"")</f>
        <v>0.14406934002997757</v>
      </c>
      <c r="S268" s="8">
        <f>IFERROR(1/R268,"")</f>
        <v>6.9411021095253345</v>
      </c>
    </row>
    <row r="269" spans="1:19" x14ac:dyDescent="0.25">
      <c r="A269" s="1">
        <v>29</v>
      </c>
      <c r="B269" s="5">
        <v>0.75347222222222221</v>
      </c>
      <c r="C269" s="1" t="s">
        <v>235</v>
      </c>
      <c r="D269" s="1">
        <v>4</v>
      </c>
      <c r="E269" s="1">
        <v>8</v>
      </c>
      <c r="F269" s="1" t="s">
        <v>296</v>
      </c>
      <c r="G269" s="2">
        <v>52.511733333333396</v>
      </c>
      <c r="H269" s="6">
        <f>1+COUNTIFS(A:A,A269,O:O,"&lt;"&amp;O269)</f>
        <v>4</v>
      </c>
      <c r="I269" s="2">
        <f>AVERAGEIF(A:A,A269,G:G)</f>
        <v>48.77913333333332</v>
      </c>
      <c r="J269" s="2">
        <f>G269-I269</f>
        <v>3.7326000000000761</v>
      </c>
      <c r="K269" s="2">
        <f>90+J269</f>
        <v>93.732600000000076</v>
      </c>
      <c r="L269" s="2">
        <f>EXP(0.06*K269)</f>
        <v>276.98296331004468</v>
      </c>
      <c r="M269" s="2">
        <f>SUMIF(A:A,A269,L:L)</f>
        <v>3021.822023091167</v>
      </c>
      <c r="N269" s="3">
        <f>L269/M269</f>
        <v>9.1660912255416518E-2</v>
      </c>
      <c r="O269" s="7">
        <f>1/N269</f>
        <v>10.909775774579497</v>
      </c>
      <c r="P269" s="3">
        <f>IF(O269&gt;21,"",N269)</f>
        <v>9.1660912255416518E-2</v>
      </c>
      <c r="Q269" s="3">
        <f>IF(ISNUMBER(P269),SUMIF(A:A,A269,P:P),"")</f>
        <v>0.90087147371685872</v>
      </c>
      <c r="R269" s="3">
        <f>IFERROR(P269*(1/Q269),"")</f>
        <v>0.10174693608316571</v>
      </c>
      <c r="S269" s="8">
        <f>IFERROR(1/R269,"")</f>
        <v>9.8283057799659144</v>
      </c>
    </row>
    <row r="270" spans="1:19" x14ac:dyDescent="0.25">
      <c r="A270" s="1">
        <v>29</v>
      </c>
      <c r="B270" s="5">
        <v>0.75347222222222221</v>
      </c>
      <c r="C270" s="1" t="s">
        <v>235</v>
      </c>
      <c r="D270" s="1">
        <v>4</v>
      </c>
      <c r="E270" s="1">
        <v>6</v>
      </c>
      <c r="F270" s="1" t="s">
        <v>294</v>
      </c>
      <c r="G270" s="2">
        <v>46.609833333333299</v>
      </c>
      <c r="H270" s="6">
        <f>1+COUNTIFS(A:A,A270,O:O,"&lt;"&amp;O270)</f>
        <v>5</v>
      </c>
      <c r="I270" s="2">
        <f>AVERAGEIF(A:A,A270,G:G)</f>
        <v>48.77913333333332</v>
      </c>
      <c r="J270" s="2">
        <f>G270-I270</f>
        <v>-2.1693000000000211</v>
      </c>
      <c r="K270" s="2">
        <f>90+J270</f>
        <v>87.830699999999979</v>
      </c>
      <c r="L270" s="2">
        <f>EXP(0.06*K270)</f>
        <v>194.38524714989845</v>
      </c>
      <c r="M270" s="2">
        <f>SUMIF(A:A,A270,L:L)</f>
        <v>3021.822023091167</v>
      </c>
      <c r="N270" s="3">
        <f>L270/M270</f>
        <v>6.4327166082088591E-2</v>
      </c>
      <c r="O270" s="7">
        <f>1/N270</f>
        <v>15.545531707768522</v>
      </c>
      <c r="P270" s="3">
        <f>IF(O270&gt;21,"",N270)</f>
        <v>6.4327166082088591E-2</v>
      </c>
      <c r="Q270" s="3">
        <f>IF(ISNUMBER(P270),SUMIF(A:A,A270,P:P),"")</f>
        <v>0.90087147371685872</v>
      </c>
      <c r="R270" s="3">
        <f>IFERROR(P270*(1/Q270),"")</f>
        <v>7.1405486752382646E-2</v>
      </c>
      <c r="S270" s="8">
        <f>IFERROR(1/R270,"")</f>
        <v>14.004526059289585</v>
      </c>
    </row>
    <row r="271" spans="1:19" x14ac:dyDescent="0.25">
      <c r="A271" s="1">
        <v>29</v>
      </c>
      <c r="B271" s="5">
        <v>0.75347222222222221</v>
      </c>
      <c r="C271" s="1" t="s">
        <v>235</v>
      </c>
      <c r="D271" s="1">
        <v>4</v>
      </c>
      <c r="E271" s="1">
        <v>9</v>
      </c>
      <c r="F271" s="1" t="s">
        <v>297</v>
      </c>
      <c r="G271" s="2">
        <v>44.312733333333298</v>
      </c>
      <c r="H271" s="6">
        <f>1+COUNTIFS(A:A,A271,O:O,"&lt;"&amp;O271)</f>
        <v>6</v>
      </c>
      <c r="I271" s="2">
        <f>AVERAGEIF(A:A,A271,G:G)</f>
        <v>48.77913333333332</v>
      </c>
      <c r="J271" s="2">
        <f>G271-I271</f>
        <v>-4.4664000000000215</v>
      </c>
      <c r="K271" s="2">
        <f>90+J271</f>
        <v>85.533599999999979</v>
      </c>
      <c r="L271" s="2">
        <f>EXP(0.06*K271)</f>
        <v>169.35820025020794</v>
      </c>
      <c r="M271" s="2">
        <f>SUMIF(A:A,A271,L:L)</f>
        <v>3021.822023091167</v>
      </c>
      <c r="N271" s="3">
        <f>L271/M271</f>
        <v>5.6045061210111671E-2</v>
      </c>
      <c r="O271" s="7">
        <f>1/N271</f>
        <v>17.842785401750611</v>
      </c>
      <c r="P271" s="3">
        <f>IF(O271&gt;21,"",N271)</f>
        <v>5.6045061210111671E-2</v>
      </c>
      <c r="Q271" s="3">
        <f>IF(ISNUMBER(P271),SUMIF(A:A,A271,P:P),"")</f>
        <v>0.90087147371685872</v>
      </c>
      <c r="R271" s="3">
        <f>IFERROR(P271*(1/Q271),"")</f>
        <v>6.2212050048469476E-2</v>
      </c>
      <c r="S271" s="8">
        <f>IFERROR(1/R271,"")</f>
        <v>16.074056380088727</v>
      </c>
    </row>
    <row r="272" spans="1:19" x14ac:dyDescent="0.25">
      <c r="A272" s="1">
        <v>29</v>
      </c>
      <c r="B272" s="5">
        <v>0.75347222222222221</v>
      </c>
      <c r="C272" s="1" t="s">
        <v>235</v>
      </c>
      <c r="D272" s="1">
        <v>4</v>
      </c>
      <c r="E272" s="1">
        <v>10</v>
      </c>
      <c r="F272" s="1" t="s">
        <v>298</v>
      </c>
      <c r="G272" s="2">
        <v>42.856033333333301</v>
      </c>
      <c r="H272" s="6">
        <f>1+COUNTIFS(A:A,A272,O:O,"&lt;"&amp;O272)</f>
        <v>7</v>
      </c>
      <c r="I272" s="2">
        <f>AVERAGEIF(A:A,A272,G:G)</f>
        <v>48.77913333333332</v>
      </c>
      <c r="J272" s="2">
        <f>G272-I272</f>
        <v>-5.9231000000000193</v>
      </c>
      <c r="K272" s="2">
        <f>90+J272</f>
        <v>84.076899999999981</v>
      </c>
      <c r="L272" s="2">
        <f>EXP(0.06*K272)</f>
        <v>155.18438646277116</v>
      </c>
      <c r="M272" s="2">
        <f>SUMIF(A:A,A272,L:L)</f>
        <v>3021.822023091167</v>
      </c>
      <c r="N272" s="3">
        <f>L272/M272</f>
        <v>5.1354575245310306E-2</v>
      </c>
      <c r="O272" s="7">
        <f>1/N272</f>
        <v>19.472461708099122</v>
      </c>
      <c r="P272" s="3">
        <f>IF(O272&gt;21,"",N272)</f>
        <v>5.1354575245310306E-2</v>
      </c>
      <c r="Q272" s="3">
        <f>IF(ISNUMBER(P272),SUMIF(A:A,A272,P:P),"")</f>
        <v>0.90087147371685872</v>
      </c>
      <c r="R272" s="3">
        <f>IFERROR(P272*(1/Q272),"")</f>
        <v>5.7005440557940122E-2</v>
      </c>
      <c r="S272" s="8">
        <f>IFERROR(1/R272,"")</f>
        <v>17.542185275870356</v>
      </c>
    </row>
    <row r="273" spans="1:19" x14ac:dyDescent="0.25">
      <c r="A273" s="1">
        <v>29</v>
      </c>
      <c r="B273" s="5">
        <v>0.75347222222222221</v>
      </c>
      <c r="C273" s="1" t="s">
        <v>235</v>
      </c>
      <c r="D273" s="1">
        <v>4</v>
      </c>
      <c r="E273" s="1">
        <v>11</v>
      </c>
      <c r="F273" s="1" t="s">
        <v>299</v>
      </c>
      <c r="G273" s="2">
        <v>40.946800000000003</v>
      </c>
      <c r="H273" s="6">
        <f>1+COUNTIFS(A:A,A273,O:O,"&lt;"&amp;O273)</f>
        <v>8</v>
      </c>
      <c r="I273" s="2">
        <f>AVERAGEIF(A:A,A273,G:G)</f>
        <v>48.77913333333332</v>
      </c>
      <c r="J273" s="2">
        <f>G273-I273</f>
        <v>-7.8323333333333167</v>
      </c>
      <c r="K273" s="2">
        <f>90+J273</f>
        <v>82.16766666666669</v>
      </c>
      <c r="L273" s="2">
        <f>EXP(0.06*K273)</f>
        <v>138.3878153597893</v>
      </c>
      <c r="M273" s="2">
        <f>SUMIF(A:A,A273,L:L)</f>
        <v>3021.822023091167</v>
      </c>
      <c r="N273" s="3">
        <f>L273/M273</f>
        <v>4.5796150237274978E-2</v>
      </c>
      <c r="O273" s="7">
        <f>1/N273</f>
        <v>21.835896572504197</v>
      </c>
      <c r="P273" s="3" t="str">
        <f>IF(O273&gt;21,"",N273)</f>
        <v/>
      </c>
      <c r="Q273" s="3" t="str">
        <f>IF(ISNUMBER(P273),SUMIF(A:A,A273,P:P),"")</f>
        <v/>
      </c>
      <c r="R273" s="3" t="str">
        <f>IFERROR(P273*(1/Q273),"")</f>
        <v/>
      </c>
      <c r="S273" s="8" t="str">
        <f>IFERROR(1/R273,"")</f>
        <v/>
      </c>
    </row>
    <row r="274" spans="1:19" x14ac:dyDescent="0.25">
      <c r="A274" s="1">
        <v>29</v>
      </c>
      <c r="B274" s="5">
        <v>0.75347222222222221</v>
      </c>
      <c r="C274" s="1" t="s">
        <v>235</v>
      </c>
      <c r="D274" s="1">
        <v>4</v>
      </c>
      <c r="E274" s="1">
        <v>7</v>
      </c>
      <c r="F274" s="1" t="s">
        <v>295</v>
      </c>
      <c r="G274" s="2">
        <v>34.245966666666696</v>
      </c>
      <c r="H274" s="6">
        <f>1+COUNTIFS(A:A,A274,O:O,"&lt;"&amp;O274)</f>
        <v>9</v>
      </c>
      <c r="I274" s="2">
        <f>AVERAGEIF(A:A,A274,G:G)</f>
        <v>48.77913333333332</v>
      </c>
      <c r="J274" s="2">
        <f>G274-I274</f>
        <v>-14.533166666666624</v>
      </c>
      <c r="K274" s="2">
        <f>90+J274</f>
        <v>75.466833333333369</v>
      </c>
      <c r="L274" s="2">
        <f>EXP(0.06*K274)</f>
        <v>92.574155090375797</v>
      </c>
      <c r="M274" s="2">
        <f>SUMIF(A:A,A274,L:L)</f>
        <v>3021.822023091167</v>
      </c>
      <c r="N274" s="3">
        <f>L274/M274</f>
        <v>3.0635210936637906E-2</v>
      </c>
      <c r="O274" s="7">
        <f>1/N274</f>
        <v>32.642177723805354</v>
      </c>
      <c r="P274" s="3" t="str">
        <f>IF(O274&gt;21,"",N274)</f>
        <v/>
      </c>
      <c r="Q274" s="3" t="str">
        <f>IF(ISNUMBER(P274),SUMIF(A:A,A274,P:P),"")</f>
        <v/>
      </c>
      <c r="R274" s="3" t="str">
        <f>IFERROR(P274*(1/Q274),"")</f>
        <v/>
      </c>
      <c r="S274" s="8" t="str">
        <f>IFERROR(1/R274,"")</f>
        <v/>
      </c>
    </row>
    <row r="275" spans="1:19" x14ac:dyDescent="0.25">
      <c r="A275" s="1">
        <v>29</v>
      </c>
      <c r="B275" s="5">
        <v>0.75347222222222221</v>
      </c>
      <c r="C275" s="1" t="s">
        <v>235</v>
      </c>
      <c r="D275" s="1">
        <v>4</v>
      </c>
      <c r="E275" s="1">
        <v>3</v>
      </c>
      <c r="F275" s="1" t="s">
        <v>291</v>
      </c>
      <c r="G275" s="2">
        <v>29.2474666666666</v>
      </c>
      <c r="H275" s="6">
        <f>1+COUNTIFS(A:A,A275,O:O,"&lt;"&amp;O275)</f>
        <v>10</v>
      </c>
      <c r="I275" s="2">
        <f>AVERAGEIF(A:A,A275,G:G)</f>
        <v>48.77913333333332</v>
      </c>
      <c r="J275" s="2">
        <f>G275-I275</f>
        <v>-19.53166666666672</v>
      </c>
      <c r="K275" s="2">
        <f>90+J275</f>
        <v>70.468333333333277</v>
      </c>
      <c r="L275" s="2">
        <f>EXP(0.06*K275)</f>
        <v>68.586793388802064</v>
      </c>
      <c r="M275" s="2">
        <f>SUMIF(A:A,A275,L:L)</f>
        <v>3021.822023091167</v>
      </c>
      <c r="N275" s="3">
        <f>L275/M275</f>
        <v>2.2697165109228153E-2</v>
      </c>
      <c r="O275" s="7">
        <f>1/N275</f>
        <v>44.058365667588269</v>
      </c>
      <c r="P275" s="3" t="str">
        <f>IF(O275&gt;21,"",N275)</f>
        <v/>
      </c>
      <c r="Q275" s="3" t="str">
        <f>IF(ISNUMBER(P275),SUMIF(A:A,A275,P:P),"")</f>
        <v/>
      </c>
      <c r="R275" s="3" t="str">
        <f>IFERROR(P275*(1/Q275),"")</f>
        <v/>
      </c>
      <c r="S275" s="8" t="str">
        <f>IFERROR(1/R275,"")</f>
        <v/>
      </c>
    </row>
    <row r="276" spans="1:19" x14ac:dyDescent="0.25">
      <c r="A276" s="1">
        <v>30</v>
      </c>
      <c r="B276" s="5">
        <v>0.76388888888888884</v>
      </c>
      <c r="C276" s="1" t="s">
        <v>36</v>
      </c>
      <c r="D276" s="1">
        <v>8</v>
      </c>
      <c r="E276" s="1">
        <v>5</v>
      </c>
      <c r="F276" s="1" t="s">
        <v>303</v>
      </c>
      <c r="G276" s="2">
        <v>66.782866666666692</v>
      </c>
      <c r="H276" s="6">
        <f>1+COUNTIFS(A:A,A276,O:O,"&lt;"&amp;O276)</f>
        <v>1</v>
      </c>
      <c r="I276" s="2">
        <f>AVERAGEIF(A:A,A276,G:G)</f>
        <v>50.721025925925915</v>
      </c>
      <c r="J276" s="2">
        <f>G276-I276</f>
        <v>16.061840740740777</v>
      </c>
      <c r="K276" s="2">
        <f>90+J276</f>
        <v>106.06184074074078</v>
      </c>
      <c r="L276" s="2">
        <f>EXP(0.06*K276)</f>
        <v>580.3958927758664</v>
      </c>
      <c r="M276" s="2">
        <f>SUMIF(A:A,A276,L:L)</f>
        <v>2503.3846330438901</v>
      </c>
      <c r="N276" s="3">
        <f>L276/M276</f>
        <v>0.23184447372362324</v>
      </c>
      <c r="O276" s="7">
        <f>1/N276</f>
        <v>4.3132362999174969</v>
      </c>
      <c r="P276" s="3">
        <f>IF(O276&gt;21,"",N276)</f>
        <v>0.23184447372362324</v>
      </c>
      <c r="Q276" s="3">
        <f>IF(ISNUMBER(P276),SUMIF(A:A,A276,P:P),"")</f>
        <v>0.94708259400450168</v>
      </c>
      <c r="R276" s="3">
        <f>IFERROR(P276*(1/Q276),"")</f>
        <v>0.24479857954450088</v>
      </c>
      <c r="S276" s="8">
        <f>IFERROR(1/R276,"")</f>
        <v>4.0849910234802413</v>
      </c>
    </row>
    <row r="277" spans="1:19" x14ac:dyDescent="0.25">
      <c r="A277" s="1">
        <v>30</v>
      </c>
      <c r="B277" s="5">
        <v>0.76388888888888884</v>
      </c>
      <c r="C277" s="1" t="s">
        <v>36</v>
      </c>
      <c r="D277" s="1">
        <v>8</v>
      </c>
      <c r="E277" s="1">
        <v>11</v>
      </c>
      <c r="F277" s="1" t="s">
        <v>307</v>
      </c>
      <c r="G277" s="2">
        <v>61.976999999999904</v>
      </c>
      <c r="H277" s="6">
        <f>1+COUNTIFS(A:A,A277,O:O,"&lt;"&amp;O277)</f>
        <v>2</v>
      </c>
      <c r="I277" s="2">
        <f>AVERAGEIF(A:A,A277,G:G)</f>
        <v>50.721025925925915</v>
      </c>
      <c r="J277" s="2">
        <f>G277-I277</f>
        <v>11.25597407407399</v>
      </c>
      <c r="K277" s="2">
        <f>90+J277</f>
        <v>101.25597407407399</v>
      </c>
      <c r="L277" s="2">
        <f>EXP(0.06*K277)</f>
        <v>435.00539984326844</v>
      </c>
      <c r="M277" s="2">
        <f>SUMIF(A:A,A277,L:L)</f>
        <v>2503.3846330438901</v>
      </c>
      <c r="N277" s="3">
        <f>L277/M277</f>
        <v>0.17376690505379555</v>
      </c>
      <c r="O277" s="7">
        <f>1/N277</f>
        <v>5.7548357651326958</v>
      </c>
      <c r="P277" s="3">
        <f>IF(O277&gt;21,"",N277)</f>
        <v>0.17376690505379555</v>
      </c>
      <c r="Q277" s="3">
        <f>IF(ISNUMBER(P277),SUMIF(A:A,A277,P:P),"")</f>
        <v>0.94708259400450168</v>
      </c>
      <c r="R277" s="3">
        <f>IFERROR(P277*(1/Q277),"")</f>
        <v>0.18347597786489317</v>
      </c>
      <c r="S277" s="8">
        <f>IFERROR(1/R277,"")</f>
        <v>5.4503047845117543</v>
      </c>
    </row>
    <row r="278" spans="1:19" x14ac:dyDescent="0.25">
      <c r="A278" s="1">
        <v>30</v>
      </c>
      <c r="B278" s="5">
        <v>0.76388888888888884</v>
      </c>
      <c r="C278" s="1" t="s">
        <v>36</v>
      </c>
      <c r="D278" s="1">
        <v>8</v>
      </c>
      <c r="E278" s="1">
        <v>7</v>
      </c>
      <c r="F278" s="1" t="s">
        <v>305</v>
      </c>
      <c r="G278" s="2">
        <v>59.338533333333402</v>
      </c>
      <c r="H278" s="6">
        <f>1+COUNTIFS(A:A,A278,O:O,"&lt;"&amp;O278)</f>
        <v>3</v>
      </c>
      <c r="I278" s="2">
        <f>AVERAGEIF(A:A,A278,G:G)</f>
        <v>50.721025925925915</v>
      </c>
      <c r="J278" s="2">
        <f>G278-I278</f>
        <v>8.6175074074074871</v>
      </c>
      <c r="K278" s="2">
        <f>90+J278</f>
        <v>98.617507407407487</v>
      </c>
      <c r="L278" s="2">
        <f>EXP(0.06*K278)</f>
        <v>371.31488321324508</v>
      </c>
      <c r="M278" s="2">
        <f>SUMIF(A:A,A278,L:L)</f>
        <v>2503.3846330438901</v>
      </c>
      <c r="N278" s="3">
        <f>L278/M278</f>
        <v>0.14832514281345557</v>
      </c>
      <c r="O278" s="7">
        <f>1/N278</f>
        <v>6.7419453036203869</v>
      </c>
      <c r="P278" s="3">
        <f>IF(O278&gt;21,"",N278)</f>
        <v>0.14832514281345557</v>
      </c>
      <c r="Q278" s="3">
        <f>IF(ISNUMBER(P278),SUMIF(A:A,A278,P:P),"")</f>
        <v>0.94708259400450168</v>
      </c>
      <c r="R278" s="3">
        <f>IFERROR(P278*(1/Q278),"")</f>
        <v>0.15661267956187414</v>
      </c>
      <c r="S278" s="8">
        <f>IFERROR(1/R278,"")</f>
        <v>6.385179046789264</v>
      </c>
    </row>
    <row r="279" spans="1:19" x14ac:dyDescent="0.25">
      <c r="A279" s="1">
        <v>30</v>
      </c>
      <c r="B279" s="5">
        <v>0.76388888888888884</v>
      </c>
      <c r="C279" s="1" t="s">
        <v>36</v>
      </c>
      <c r="D279" s="1">
        <v>8</v>
      </c>
      <c r="E279" s="1">
        <v>4</v>
      </c>
      <c r="F279" s="1" t="s">
        <v>302</v>
      </c>
      <c r="G279" s="2">
        <v>57.262166666666602</v>
      </c>
      <c r="H279" s="6">
        <f>1+COUNTIFS(A:A,A279,O:O,"&lt;"&amp;O279)</f>
        <v>4</v>
      </c>
      <c r="I279" s="2">
        <f>AVERAGEIF(A:A,A279,G:G)</f>
        <v>50.721025925925915</v>
      </c>
      <c r="J279" s="2">
        <f>G279-I279</f>
        <v>6.541140740740687</v>
      </c>
      <c r="K279" s="2">
        <f>90+J279</f>
        <v>96.541140740740687</v>
      </c>
      <c r="L279" s="2">
        <f>EXP(0.06*K279)</f>
        <v>327.82123496033154</v>
      </c>
      <c r="M279" s="2">
        <f>SUMIF(A:A,A279,L:L)</f>
        <v>2503.3846330438901</v>
      </c>
      <c r="N279" s="3">
        <f>L279/M279</f>
        <v>0.13095120527353021</v>
      </c>
      <c r="O279" s="7">
        <f>1/N279</f>
        <v>7.6364321955739554</v>
      </c>
      <c r="P279" s="3">
        <f>IF(O279&gt;21,"",N279)</f>
        <v>0.13095120527353021</v>
      </c>
      <c r="Q279" s="3">
        <f>IF(ISNUMBER(P279),SUMIF(A:A,A279,P:P),"")</f>
        <v>0.94708259400450168</v>
      </c>
      <c r="R279" s="3">
        <f>IFERROR(P279*(1/Q279),"")</f>
        <v>0.13826798856035968</v>
      </c>
      <c r="S279" s="8">
        <f>IFERROR(1/R279,"")</f>
        <v>7.2323320127236732</v>
      </c>
    </row>
    <row r="280" spans="1:19" x14ac:dyDescent="0.25">
      <c r="A280" s="1">
        <v>30</v>
      </c>
      <c r="B280" s="5">
        <v>0.76388888888888884</v>
      </c>
      <c r="C280" s="1" t="s">
        <v>36</v>
      </c>
      <c r="D280" s="1">
        <v>8</v>
      </c>
      <c r="E280" s="1">
        <v>6</v>
      </c>
      <c r="F280" s="1" t="s">
        <v>304</v>
      </c>
      <c r="G280" s="2">
        <v>53.588733333333302</v>
      </c>
      <c r="H280" s="6">
        <f>1+COUNTIFS(A:A,A280,O:O,"&lt;"&amp;O280)</f>
        <v>5</v>
      </c>
      <c r="I280" s="2">
        <f>AVERAGEIF(A:A,A280,G:G)</f>
        <v>50.721025925925915</v>
      </c>
      <c r="J280" s="2">
        <f>G280-I280</f>
        <v>2.8677074074073872</v>
      </c>
      <c r="K280" s="2">
        <f>90+J280</f>
        <v>92.86770740740738</v>
      </c>
      <c r="L280" s="2">
        <f>EXP(0.06*K280)</f>
        <v>262.97591352916589</v>
      </c>
      <c r="M280" s="2">
        <f>SUMIF(A:A,A280,L:L)</f>
        <v>2503.3846330438901</v>
      </c>
      <c r="N280" s="3">
        <f>L280/M280</f>
        <v>0.10504814564169106</v>
      </c>
      <c r="O280" s="7">
        <f>1/N280</f>
        <v>9.5194445736424722</v>
      </c>
      <c r="P280" s="3">
        <f>IF(O280&gt;21,"",N280)</f>
        <v>0.10504814564169106</v>
      </c>
      <c r="Q280" s="3">
        <f>IF(ISNUMBER(P280),SUMIF(A:A,A280,P:P),"")</f>
        <v>0.94708259400450168</v>
      </c>
      <c r="R280" s="3">
        <f>IFERROR(P280*(1/Q280),"")</f>
        <v>0.11091761828028247</v>
      </c>
      <c r="S280" s="8">
        <f>IFERROR(1/R280,"")</f>
        <v>9.0157002602873888</v>
      </c>
    </row>
    <row r="281" spans="1:19" x14ac:dyDescent="0.25">
      <c r="A281" s="1">
        <v>30</v>
      </c>
      <c r="B281" s="5">
        <v>0.76388888888888884</v>
      </c>
      <c r="C281" s="1" t="s">
        <v>36</v>
      </c>
      <c r="D281" s="1">
        <v>8</v>
      </c>
      <c r="E281" s="1">
        <v>8</v>
      </c>
      <c r="F281" s="1" t="s">
        <v>38</v>
      </c>
      <c r="G281" s="2">
        <v>49.084600000000002</v>
      </c>
      <c r="H281" s="6">
        <f>1+COUNTIFS(A:A,A281,O:O,"&lt;"&amp;O281)</f>
        <v>6</v>
      </c>
      <c r="I281" s="2">
        <f>AVERAGEIF(A:A,A281,G:G)</f>
        <v>50.721025925925915</v>
      </c>
      <c r="J281" s="2">
        <f>G281-I281</f>
        <v>-1.6364259259259128</v>
      </c>
      <c r="K281" s="2">
        <f>90+J281</f>
        <v>88.36357407407408</v>
      </c>
      <c r="L281" s="2">
        <f>EXP(0.06*K281)</f>
        <v>200.70063996150014</v>
      </c>
      <c r="M281" s="2">
        <f>SUMIF(A:A,A281,L:L)</f>
        <v>2503.3846330438901</v>
      </c>
      <c r="N281" s="3">
        <f>L281/M281</f>
        <v>8.0171715249951925E-2</v>
      </c>
      <c r="O281" s="7">
        <f>1/N281</f>
        <v>12.473226958937985</v>
      </c>
      <c r="P281" s="3">
        <f>IF(O281&gt;21,"",N281)</f>
        <v>8.0171715249951925E-2</v>
      </c>
      <c r="Q281" s="3">
        <f>IF(ISNUMBER(P281),SUMIF(A:A,A281,P:P),"")</f>
        <v>0.94708259400450168</v>
      </c>
      <c r="R281" s="3">
        <f>IFERROR(P281*(1/Q281),"")</f>
        <v>8.4651239245107326E-2</v>
      </c>
      <c r="S281" s="8">
        <f>IFERROR(1/R281,"")</f>
        <v>11.81317614387787</v>
      </c>
    </row>
    <row r="282" spans="1:19" x14ac:dyDescent="0.25">
      <c r="A282" s="1">
        <v>30</v>
      </c>
      <c r="B282" s="5">
        <v>0.76388888888888884</v>
      </c>
      <c r="C282" s="1" t="s">
        <v>36</v>
      </c>
      <c r="D282" s="1">
        <v>8</v>
      </c>
      <c r="E282" s="1">
        <v>10</v>
      </c>
      <c r="F282" s="1" t="s">
        <v>306</v>
      </c>
      <c r="G282" s="2">
        <v>48.406433333333297</v>
      </c>
      <c r="H282" s="6">
        <f>1+COUNTIFS(A:A,A282,O:O,"&lt;"&amp;O282)</f>
        <v>7</v>
      </c>
      <c r="I282" s="2">
        <f>AVERAGEIF(A:A,A282,G:G)</f>
        <v>50.721025925925915</v>
      </c>
      <c r="J282" s="2">
        <f>G282-I282</f>
        <v>-2.3145925925926178</v>
      </c>
      <c r="K282" s="2">
        <f>90+J282</f>
        <v>87.685407407407382</v>
      </c>
      <c r="L282" s="2">
        <f>EXP(0.06*K282)</f>
        <v>192.69804777083732</v>
      </c>
      <c r="M282" s="2">
        <f>SUMIF(A:A,A282,L:L)</f>
        <v>2503.3846330438901</v>
      </c>
      <c r="N282" s="3">
        <f>L282/M282</f>
        <v>7.6975006248454061E-2</v>
      </c>
      <c r="O282" s="7">
        <f>1/N282</f>
        <v>12.99122986456508</v>
      </c>
      <c r="P282" s="3">
        <f>IF(O282&gt;21,"",N282)</f>
        <v>7.6975006248454061E-2</v>
      </c>
      <c r="Q282" s="3">
        <f>IF(ISNUMBER(P282),SUMIF(A:A,A282,P:P),"")</f>
        <v>0.94708259400450168</v>
      </c>
      <c r="R282" s="3">
        <f>IFERROR(P282*(1/Q282),"")</f>
        <v>8.1275916942982251E-2</v>
      </c>
      <c r="S282" s="8">
        <f>IFERROR(1/R282,"")</f>
        <v>12.303767679441046</v>
      </c>
    </row>
    <row r="283" spans="1:19" x14ac:dyDescent="0.25">
      <c r="A283" s="1">
        <v>30</v>
      </c>
      <c r="B283" s="5">
        <v>0.76388888888888884</v>
      </c>
      <c r="C283" s="1" t="s">
        <v>36</v>
      </c>
      <c r="D283" s="1">
        <v>8</v>
      </c>
      <c r="E283" s="1">
        <v>2</v>
      </c>
      <c r="F283" s="1" t="s">
        <v>301</v>
      </c>
      <c r="G283" s="2">
        <v>34.461300000000001</v>
      </c>
      <c r="H283" s="6">
        <f>1+COUNTIFS(A:A,A283,O:O,"&lt;"&amp;O283)</f>
        <v>8</v>
      </c>
      <c r="I283" s="2">
        <f>AVERAGEIF(A:A,A283,G:G)</f>
        <v>50.721025925925915</v>
      </c>
      <c r="J283" s="2">
        <f>G283-I283</f>
        <v>-16.259725925925913</v>
      </c>
      <c r="K283" s="2">
        <f>90+J283</f>
        <v>73.74027407407408</v>
      </c>
      <c r="L283" s="2">
        <f>EXP(0.06*K283)</f>
        <v>83.464087076265216</v>
      </c>
      <c r="M283" s="2">
        <f>SUMIF(A:A,A283,L:L)</f>
        <v>2503.3846330438901</v>
      </c>
      <c r="N283" s="3">
        <f>L283/M283</f>
        <v>3.3340496691784995E-2</v>
      </c>
      <c r="O283" s="7">
        <f>1/N283</f>
        <v>29.993554362565845</v>
      </c>
      <c r="P283" s="3" t="str">
        <f>IF(O283&gt;21,"",N283)</f>
        <v/>
      </c>
      <c r="Q283" s="3" t="str">
        <f>IF(ISNUMBER(P283),SUMIF(A:A,A283,P:P),"")</f>
        <v/>
      </c>
      <c r="R283" s="3" t="str">
        <f>IFERROR(P283*(1/Q283),"")</f>
        <v/>
      </c>
      <c r="S283" s="8" t="str">
        <f>IFERROR(1/R283,"")</f>
        <v/>
      </c>
    </row>
    <row r="284" spans="1:19" x14ac:dyDescent="0.25">
      <c r="A284" s="1">
        <v>30</v>
      </c>
      <c r="B284" s="5">
        <v>0.76388888888888884</v>
      </c>
      <c r="C284" s="1" t="s">
        <v>36</v>
      </c>
      <c r="D284" s="1">
        <v>8</v>
      </c>
      <c r="E284" s="1">
        <v>1</v>
      </c>
      <c r="F284" s="1" t="s">
        <v>300</v>
      </c>
      <c r="G284" s="2">
        <v>25.587599999999998</v>
      </c>
      <c r="H284" s="6">
        <f>1+COUNTIFS(A:A,A284,O:O,"&lt;"&amp;O284)</f>
        <v>9</v>
      </c>
      <c r="I284" s="2">
        <f>AVERAGEIF(A:A,A284,G:G)</f>
        <v>50.721025925925915</v>
      </c>
      <c r="J284" s="2">
        <f>G284-I284</f>
        <v>-25.133425925925916</v>
      </c>
      <c r="K284" s="2">
        <f>90+J284</f>
        <v>64.86657407407408</v>
      </c>
      <c r="L284" s="2">
        <f>EXP(0.06*K284)</f>
        <v>49.008533913410389</v>
      </c>
      <c r="M284" s="2">
        <f>SUMIF(A:A,A284,L:L)</f>
        <v>2503.3846330438901</v>
      </c>
      <c r="N284" s="3">
        <f>L284/M284</f>
        <v>1.957690930371352E-2</v>
      </c>
      <c r="O284" s="7">
        <f>1/N284</f>
        <v>51.080586035626737</v>
      </c>
      <c r="P284" s="3" t="str">
        <f>IF(O284&gt;21,"",N284)</f>
        <v/>
      </c>
      <c r="Q284" s="3" t="str">
        <f>IF(ISNUMBER(P284),SUMIF(A:A,A284,P:P),"")</f>
        <v/>
      </c>
      <c r="R284" s="3" t="str">
        <f>IFERROR(P284*(1/Q284),"")</f>
        <v/>
      </c>
      <c r="S284" s="8" t="str">
        <f>IFERROR(1/R284,"")</f>
        <v/>
      </c>
    </row>
    <row r="285" spans="1:19" x14ac:dyDescent="0.25">
      <c r="A285" s="1">
        <v>31</v>
      </c>
      <c r="B285" s="5">
        <v>0.77083333333333337</v>
      </c>
      <c r="C285" s="1" t="s">
        <v>250</v>
      </c>
      <c r="D285" s="1">
        <v>6</v>
      </c>
      <c r="E285" s="1">
        <v>7</v>
      </c>
      <c r="F285" s="1" t="s">
        <v>312</v>
      </c>
      <c r="G285" s="2">
        <v>52.485199999999999</v>
      </c>
      <c r="H285" s="6">
        <f>1+COUNTIFS(A:A,A285,O:O,"&lt;"&amp;O285)</f>
        <v>1</v>
      </c>
      <c r="I285" s="2">
        <f>AVERAGEIF(A:A,A285,G:G)</f>
        <v>47.493494444444444</v>
      </c>
      <c r="J285" s="2">
        <f>G285-I285</f>
        <v>4.991705555555555</v>
      </c>
      <c r="K285" s="2">
        <f>90+J285</f>
        <v>94.991705555555555</v>
      </c>
      <c r="L285" s="2">
        <f>EXP(0.06*K285)</f>
        <v>298.71870162826679</v>
      </c>
      <c r="M285" s="2">
        <f>SUMIF(A:A,A285,L:L)</f>
        <v>1394.9131837698937</v>
      </c>
      <c r="N285" s="3">
        <f>L285/M285</f>
        <v>0.2141485972775376</v>
      </c>
      <c r="O285" s="7">
        <f>1/N285</f>
        <v>4.6696546823699023</v>
      </c>
      <c r="P285" s="3">
        <f>IF(O285&gt;21,"",N285)</f>
        <v>0.2141485972775376</v>
      </c>
      <c r="Q285" s="3">
        <f>IF(ISNUMBER(P285),SUMIF(A:A,A285,P:P),"")</f>
        <v>1</v>
      </c>
      <c r="R285" s="3">
        <f>IFERROR(P285*(1/Q285),"")</f>
        <v>0.2141485972775376</v>
      </c>
      <c r="S285" s="8">
        <f>IFERROR(1/R285,"")</f>
        <v>4.6696546823699023</v>
      </c>
    </row>
    <row r="286" spans="1:19" x14ac:dyDescent="0.25">
      <c r="A286" s="1">
        <v>31</v>
      </c>
      <c r="B286" s="5">
        <v>0.77083333333333337</v>
      </c>
      <c r="C286" s="1" t="s">
        <v>250</v>
      </c>
      <c r="D286" s="1">
        <v>6</v>
      </c>
      <c r="E286" s="1">
        <v>1</v>
      </c>
      <c r="F286" s="1" t="s">
        <v>308</v>
      </c>
      <c r="G286" s="2">
        <v>52.096600000000002</v>
      </c>
      <c r="H286" s="6">
        <f>1+COUNTIFS(A:A,A286,O:O,"&lt;"&amp;O286)</f>
        <v>2</v>
      </c>
      <c r="I286" s="2">
        <f>AVERAGEIF(A:A,A286,G:G)</f>
        <v>47.493494444444444</v>
      </c>
      <c r="J286" s="2">
        <f>G286-I286</f>
        <v>4.6031055555555582</v>
      </c>
      <c r="K286" s="2">
        <f>90+J286</f>
        <v>94.603105555555558</v>
      </c>
      <c r="L286" s="2">
        <f>EXP(0.06*K286)</f>
        <v>291.83434607716782</v>
      </c>
      <c r="M286" s="2">
        <f>SUMIF(A:A,A286,L:L)</f>
        <v>1394.9131837698937</v>
      </c>
      <c r="N286" s="3">
        <f>L286/M286</f>
        <v>0.20921326823254766</v>
      </c>
      <c r="O286" s="7">
        <f>1/N286</f>
        <v>4.7798115695437922</v>
      </c>
      <c r="P286" s="3">
        <f>IF(O286&gt;21,"",N286)</f>
        <v>0.20921326823254766</v>
      </c>
      <c r="Q286" s="3">
        <f>IF(ISNUMBER(P286),SUMIF(A:A,A286,P:P),"")</f>
        <v>1</v>
      </c>
      <c r="R286" s="3">
        <f>IFERROR(P286*(1/Q286),"")</f>
        <v>0.20921326823254766</v>
      </c>
      <c r="S286" s="8">
        <f>IFERROR(1/R286,"")</f>
        <v>4.7798115695437922</v>
      </c>
    </row>
    <row r="287" spans="1:19" x14ac:dyDescent="0.25">
      <c r="A287" s="1">
        <v>31</v>
      </c>
      <c r="B287" s="5">
        <v>0.77083333333333337</v>
      </c>
      <c r="C287" s="1" t="s">
        <v>250</v>
      </c>
      <c r="D287" s="1">
        <v>6</v>
      </c>
      <c r="E287" s="1">
        <v>5</v>
      </c>
      <c r="F287" s="1" t="s">
        <v>310</v>
      </c>
      <c r="G287" s="2">
        <v>49.552033333333299</v>
      </c>
      <c r="H287" s="6">
        <f>1+COUNTIFS(A:A,A287,O:O,"&lt;"&amp;O287)</f>
        <v>3</v>
      </c>
      <c r="I287" s="2">
        <f>AVERAGEIF(A:A,A287,G:G)</f>
        <v>47.493494444444444</v>
      </c>
      <c r="J287" s="2">
        <f>G287-I287</f>
        <v>2.0585388888888545</v>
      </c>
      <c r="K287" s="2">
        <f>90+J287</f>
        <v>92.058538888888847</v>
      </c>
      <c r="L287" s="2">
        <f>EXP(0.06*K287)</f>
        <v>250.51338026584267</v>
      </c>
      <c r="M287" s="2">
        <f>SUMIF(A:A,A287,L:L)</f>
        <v>1394.9131837698937</v>
      </c>
      <c r="N287" s="3">
        <f>L287/M287</f>
        <v>0.1795906606809787</v>
      </c>
      <c r="O287" s="7">
        <f>1/N287</f>
        <v>5.5682182815529604</v>
      </c>
      <c r="P287" s="3">
        <f>IF(O287&gt;21,"",N287)</f>
        <v>0.1795906606809787</v>
      </c>
      <c r="Q287" s="3">
        <f>IF(ISNUMBER(P287),SUMIF(A:A,A287,P:P),"")</f>
        <v>1</v>
      </c>
      <c r="R287" s="3">
        <f>IFERROR(P287*(1/Q287),"")</f>
        <v>0.1795906606809787</v>
      </c>
      <c r="S287" s="8">
        <f>IFERROR(1/R287,"")</f>
        <v>5.5682182815529604</v>
      </c>
    </row>
    <row r="288" spans="1:19" x14ac:dyDescent="0.25">
      <c r="A288" s="1">
        <v>31</v>
      </c>
      <c r="B288" s="5">
        <v>0.77083333333333337</v>
      </c>
      <c r="C288" s="1" t="s">
        <v>250</v>
      </c>
      <c r="D288" s="1">
        <v>6</v>
      </c>
      <c r="E288" s="1">
        <v>6</v>
      </c>
      <c r="F288" s="1" t="s">
        <v>311</v>
      </c>
      <c r="G288" s="2">
        <v>49.031400000000005</v>
      </c>
      <c r="H288" s="6">
        <f>1+COUNTIFS(A:A,A288,O:O,"&lt;"&amp;O288)</f>
        <v>4</v>
      </c>
      <c r="I288" s="2">
        <f>AVERAGEIF(A:A,A288,G:G)</f>
        <v>47.493494444444444</v>
      </c>
      <c r="J288" s="2">
        <f>G288-I288</f>
        <v>1.537905555555561</v>
      </c>
      <c r="K288" s="2">
        <f>90+J288</f>
        <v>91.537905555555568</v>
      </c>
      <c r="L288" s="2">
        <f>EXP(0.06*K288)</f>
        <v>242.80880752287376</v>
      </c>
      <c r="M288" s="2">
        <f>SUMIF(A:A,A288,L:L)</f>
        <v>1394.9131837698937</v>
      </c>
      <c r="N288" s="3">
        <f>L288/M288</f>
        <v>0.17406732572894495</v>
      </c>
      <c r="O288" s="7">
        <f>1/N288</f>
        <v>5.7449035642518291</v>
      </c>
      <c r="P288" s="3">
        <f>IF(O288&gt;21,"",N288)</f>
        <v>0.17406732572894495</v>
      </c>
      <c r="Q288" s="3">
        <f>IF(ISNUMBER(P288),SUMIF(A:A,A288,P:P),"")</f>
        <v>1</v>
      </c>
      <c r="R288" s="3">
        <f>IFERROR(P288*(1/Q288),"")</f>
        <v>0.17406732572894495</v>
      </c>
      <c r="S288" s="8">
        <f>IFERROR(1/R288,"")</f>
        <v>5.7449035642518291</v>
      </c>
    </row>
    <row r="289" spans="1:19" x14ac:dyDescent="0.25">
      <c r="A289" s="1">
        <v>31</v>
      </c>
      <c r="B289" s="5">
        <v>0.77083333333333337</v>
      </c>
      <c r="C289" s="1" t="s">
        <v>250</v>
      </c>
      <c r="D289" s="1">
        <v>6</v>
      </c>
      <c r="E289" s="1">
        <v>2</v>
      </c>
      <c r="F289" s="1" t="s">
        <v>309</v>
      </c>
      <c r="G289" s="2">
        <v>45.791800000000002</v>
      </c>
      <c r="H289" s="6">
        <f>1+COUNTIFS(A:A,A289,O:O,"&lt;"&amp;O289)</f>
        <v>5</v>
      </c>
      <c r="I289" s="2">
        <f>AVERAGEIF(A:A,A289,G:G)</f>
        <v>47.493494444444444</v>
      </c>
      <c r="J289" s="2">
        <f>G289-I289</f>
        <v>-1.701694444444442</v>
      </c>
      <c r="K289" s="2">
        <f>90+J289</f>
        <v>88.298305555555558</v>
      </c>
      <c r="L289" s="2">
        <f>EXP(0.06*K289)</f>
        <v>199.91621091349052</v>
      </c>
      <c r="M289" s="2">
        <f>SUMIF(A:A,A289,L:L)</f>
        <v>1394.9131837698937</v>
      </c>
      <c r="N289" s="3">
        <f>L289/M289</f>
        <v>0.1433180309997478</v>
      </c>
      <c r="O289" s="7">
        <f>1/N289</f>
        <v>6.9774891060410935</v>
      </c>
      <c r="P289" s="3">
        <f>IF(O289&gt;21,"",N289)</f>
        <v>0.1433180309997478</v>
      </c>
      <c r="Q289" s="3">
        <f>IF(ISNUMBER(P289),SUMIF(A:A,A289,P:P),"")</f>
        <v>1</v>
      </c>
      <c r="R289" s="3">
        <f>IFERROR(P289*(1/Q289),"")</f>
        <v>0.1433180309997478</v>
      </c>
      <c r="S289" s="8">
        <f>IFERROR(1/R289,"")</f>
        <v>6.9774891060410935</v>
      </c>
    </row>
    <row r="290" spans="1:19" x14ac:dyDescent="0.25">
      <c r="A290" s="1">
        <v>31</v>
      </c>
      <c r="B290" s="5">
        <v>0.77083333333333337</v>
      </c>
      <c r="C290" s="1" t="s">
        <v>250</v>
      </c>
      <c r="D290" s="1">
        <v>6</v>
      </c>
      <c r="E290" s="1">
        <v>9</v>
      </c>
      <c r="F290" s="1" t="s">
        <v>313</v>
      </c>
      <c r="G290" s="2">
        <v>36.0039333333333</v>
      </c>
      <c r="H290" s="6">
        <f>1+COUNTIFS(A:A,A290,O:O,"&lt;"&amp;O290)</f>
        <v>6</v>
      </c>
      <c r="I290" s="2">
        <f>AVERAGEIF(A:A,A290,G:G)</f>
        <v>47.493494444444444</v>
      </c>
      <c r="J290" s="2">
        <f>G290-I290</f>
        <v>-11.489561111111144</v>
      </c>
      <c r="K290" s="2">
        <f>90+J290</f>
        <v>78.510438888888856</v>
      </c>
      <c r="L290" s="2">
        <f>EXP(0.06*K290)</f>
        <v>111.12173736225212</v>
      </c>
      <c r="M290" s="2">
        <f>SUMIF(A:A,A290,L:L)</f>
        <v>1394.9131837698937</v>
      </c>
      <c r="N290" s="3">
        <f>L290/M290</f>
        <v>7.9662117080243233E-2</v>
      </c>
      <c r="O290" s="7">
        <f>1/N290</f>
        <v>12.553018130219979</v>
      </c>
      <c r="P290" s="3">
        <f>IF(O290&gt;21,"",N290)</f>
        <v>7.9662117080243233E-2</v>
      </c>
      <c r="Q290" s="3">
        <f>IF(ISNUMBER(P290),SUMIF(A:A,A290,P:P),"")</f>
        <v>1</v>
      </c>
      <c r="R290" s="3">
        <f>IFERROR(P290*(1/Q290),"")</f>
        <v>7.9662117080243233E-2</v>
      </c>
      <c r="S290" s="8">
        <f>IFERROR(1/R290,"")</f>
        <v>12.553018130219979</v>
      </c>
    </row>
    <row r="291" spans="1:19" x14ac:dyDescent="0.25">
      <c r="A291" s="1">
        <v>32</v>
      </c>
      <c r="B291" s="5">
        <v>0.77777777777777779</v>
      </c>
      <c r="C291" s="1" t="s">
        <v>235</v>
      </c>
      <c r="D291" s="1">
        <v>5</v>
      </c>
      <c r="E291" s="1">
        <v>4</v>
      </c>
      <c r="F291" s="1" t="s">
        <v>317</v>
      </c>
      <c r="G291" s="2">
        <v>72.147766666666698</v>
      </c>
      <c r="H291" s="6">
        <f>1+COUNTIFS(A:A,A291,O:O,"&lt;"&amp;O291)</f>
        <v>1</v>
      </c>
      <c r="I291" s="2">
        <f>AVERAGEIF(A:A,A291,G:G)</f>
        <v>51.176048148148126</v>
      </c>
      <c r="J291" s="2">
        <f>G291-I291</f>
        <v>20.971718518518571</v>
      </c>
      <c r="K291" s="2">
        <f>90+J291</f>
        <v>110.97171851851857</v>
      </c>
      <c r="L291" s="2">
        <f>EXP(0.06*K291)</f>
        <v>779.22755205064971</v>
      </c>
      <c r="M291" s="2">
        <f>SUMIF(A:A,A291,L:L)</f>
        <v>2358.7726807605263</v>
      </c>
      <c r="N291" s="3">
        <f>L291/M291</f>
        <v>0.33035296635681211</v>
      </c>
      <c r="O291" s="7">
        <f>1/N291</f>
        <v>3.0270652963349098</v>
      </c>
      <c r="P291" s="3">
        <f>IF(O291&gt;21,"",N291)</f>
        <v>0.33035296635681211</v>
      </c>
      <c r="Q291" s="3">
        <f>IF(ISNUMBER(P291),SUMIF(A:A,A291,P:P),"")</f>
        <v>1</v>
      </c>
      <c r="R291" s="3">
        <f>IFERROR(P291*(1/Q291),"")</f>
        <v>0.33035296635681211</v>
      </c>
      <c r="S291" s="8">
        <f>IFERROR(1/R291,"")</f>
        <v>3.0270652963349098</v>
      </c>
    </row>
    <row r="292" spans="1:19" x14ac:dyDescent="0.25">
      <c r="A292" s="1">
        <v>32</v>
      </c>
      <c r="B292" s="5">
        <v>0.77777777777777779</v>
      </c>
      <c r="C292" s="1" t="s">
        <v>235</v>
      </c>
      <c r="D292" s="1">
        <v>5</v>
      </c>
      <c r="E292" s="1">
        <v>3</v>
      </c>
      <c r="F292" s="1" t="s">
        <v>316</v>
      </c>
      <c r="G292" s="2">
        <v>56.0383</v>
      </c>
      <c r="H292" s="6">
        <f>1+COUNTIFS(A:A,A292,O:O,"&lt;"&amp;O292)</f>
        <v>2</v>
      </c>
      <c r="I292" s="2">
        <f>AVERAGEIF(A:A,A292,G:G)</f>
        <v>51.176048148148126</v>
      </c>
      <c r="J292" s="2">
        <f>G292-I292</f>
        <v>4.8622518518518731</v>
      </c>
      <c r="K292" s="2">
        <f>90+J292</f>
        <v>94.86225185185188</v>
      </c>
      <c r="L292" s="2">
        <f>EXP(0.06*K292)</f>
        <v>296.40747461731911</v>
      </c>
      <c r="M292" s="2">
        <f>SUMIF(A:A,A292,L:L)</f>
        <v>2358.7726807605263</v>
      </c>
      <c r="N292" s="3">
        <f>L292/M292</f>
        <v>0.12566173800255734</v>
      </c>
      <c r="O292" s="7">
        <f>1/N292</f>
        <v>7.9578717905337983</v>
      </c>
      <c r="P292" s="3">
        <f>IF(O292&gt;21,"",N292)</f>
        <v>0.12566173800255734</v>
      </c>
      <c r="Q292" s="3">
        <f>IF(ISNUMBER(P292),SUMIF(A:A,A292,P:P),"")</f>
        <v>1</v>
      </c>
      <c r="R292" s="3">
        <f>IFERROR(P292*(1/Q292),"")</f>
        <v>0.12566173800255734</v>
      </c>
      <c r="S292" s="8">
        <f>IFERROR(1/R292,"")</f>
        <v>7.9578717905337983</v>
      </c>
    </row>
    <row r="293" spans="1:19" x14ac:dyDescent="0.25">
      <c r="A293" s="1">
        <v>32</v>
      </c>
      <c r="B293" s="5">
        <v>0.77777777777777779</v>
      </c>
      <c r="C293" s="1" t="s">
        <v>235</v>
      </c>
      <c r="D293" s="1">
        <v>5</v>
      </c>
      <c r="E293" s="1">
        <v>2</v>
      </c>
      <c r="F293" s="1" t="s">
        <v>315</v>
      </c>
      <c r="G293" s="2">
        <v>52.855766666666604</v>
      </c>
      <c r="H293" s="6">
        <f>1+COUNTIFS(A:A,A293,O:O,"&lt;"&amp;O293)</f>
        <v>3</v>
      </c>
      <c r="I293" s="2">
        <f>AVERAGEIF(A:A,A293,G:G)</f>
        <v>51.176048148148126</v>
      </c>
      <c r="J293" s="2">
        <f>G293-I293</f>
        <v>1.6797185185184773</v>
      </c>
      <c r="K293" s="2">
        <f>90+J293</f>
        <v>91.679718518518484</v>
      </c>
      <c r="L293" s="2">
        <f>EXP(0.06*K293)</f>
        <v>244.88362828502048</v>
      </c>
      <c r="M293" s="2">
        <f>SUMIF(A:A,A293,L:L)</f>
        <v>2358.7726807605263</v>
      </c>
      <c r="N293" s="3">
        <f>L293/M293</f>
        <v>0.10381824000355303</v>
      </c>
      <c r="O293" s="7">
        <f>1/N293</f>
        <v>9.6322187697053661</v>
      </c>
      <c r="P293" s="3">
        <f>IF(O293&gt;21,"",N293)</f>
        <v>0.10381824000355303</v>
      </c>
      <c r="Q293" s="3">
        <f>IF(ISNUMBER(P293),SUMIF(A:A,A293,P:P),"")</f>
        <v>1</v>
      </c>
      <c r="R293" s="3">
        <f>IFERROR(P293*(1/Q293),"")</f>
        <v>0.10381824000355303</v>
      </c>
      <c r="S293" s="8">
        <f>IFERROR(1/R293,"")</f>
        <v>9.6322187697053661</v>
      </c>
    </row>
    <row r="294" spans="1:19" x14ac:dyDescent="0.25">
      <c r="A294" s="1">
        <v>32</v>
      </c>
      <c r="B294" s="5">
        <v>0.77777777777777779</v>
      </c>
      <c r="C294" s="1" t="s">
        <v>235</v>
      </c>
      <c r="D294" s="1">
        <v>5</v>
      </c>
      <c r="E294" s="1">
        <v>1</v>
      </c>
      <c r="F294" s="1" t="s">
        <v>314</v>
      </c>
      <c r="G294" s="2">
        <v>51.715266666666707</v>
      </c>
      <c r="H294" s="6">
        <f>1+COUNTIFS(A:A,A294,O:O,"&lt;"&amp;O294)</f>
        <v>4</v>
      </c>
      <c r="I294" s="2">
        <f>AVERAGEIF(A:A,A294,G:G)</f>
        <v>51.176048148148126</v>
      </c>
      <c r="J294" s="2">
        <f>G294-I294</f>
        <v>0.53921851851858094</v>
      </c>
      <c r="K294" s="2">
        <f>90+J294</f>
        <v>90.539218518518581</v>
      </c>
      <c r="L294" s="2">
        <f>EXP(0.06*K294)</f>
        <v>228.68673809037244</v>
      </c>
      <c r="M294" s="2">
        <f>SUMIF(A:A,A294,L:L)</f>
        <v>2358.7726807605263</v>
      </c>
      <c r="N294" s="3">
        <f>L294/M294</f>
        <v>9.6951579927845449E-2</v>
      </c>
      <c r="O294" s="7">
        <f>1/N294</f>
        <v>10.314427064976485</v>
      </c>
      <c r="P294" s="3">
        <f>IF(O294&gt;21,"",N294)</f>
        <v>9.6951579927845449E-2</v>
      </c>
      <c r="Q294" s="3">
        <f>IF(ISNUMBER(P294),SUMIF(A:A,A294,P:P),"")</f>
        <v>1</v>
      </c>
      <c r="R294" s="3">
        <f>IFERROR(P294*(1/Q294),"")</f>
        <v>9.6951579927845449E-2</v>
      </c>
      <c r="S294" s="8">
        <f>IFERROR(1/R294,"")</f>
        <v>10.314427064976485</v>
      </c>
    </row>
    <row r="295" spans="1:19" x14ac:dyDescent="0.25">
      <c r="A295" s="1">
        <v>32</v>
      </c>
      <c r="B295" s="5">
        <v>0.77777777777777779</v>
      </c>
      <c r="C295" s="1" t="s">
        <v>235</v>
      </c>
      <c r="D295" s="1">
        <v>5</v>
      </c>
      <c r="E295" s="1">
        <v>9</v>
      </c>
      <c r="F295" s="1" t="s">
        <v>321</v>
      </c>
      <c r="G295" s="2">
        <v>51.4187333333333</v>
      </c>
      <c r="H295" s="6">
        <f>1+COUNTIFS(A:A,A295,O:O,"&lt;"&amp;O295)</f>
        <v>5</v>
      </c>
      <c r="I295" s="2">
        <f>AVERAGEIF(A:A,A295,G:G)</f>
        <v>51.176048148148126</v>
      </c>
      <c r="J295" s="2">
        <f>G295-I295</f>
        <v>0.24268518518517368</v>
      </c>
      <c r="K295" s="2">
        <f>90+J295</f>
        <v>90.242685185185167</v>
      </c>
      <c r="L295" s="2">
        <f>EXP(0.06*K295)</f>
        <v>224.65392592670727</v>
      </c>
      <c r="M295" s="2">
        <f>SUMIF(A:A,A295,L:L)</f>
        <v>2358.7726807605263</v>
      </c>
      <c r="N295" s="3">
        <f>L295/M295</f>
        <v>9.5241872079963777E-2</v>
      </c>
      <c r="O295" s="7">
        <f>1/N295</f>
        <v>10.49958361969632</v>
      </c>
      <c r="P295" s="3">
        <f>IF(O295&gt;21,"",N295)</f>
        <v>9.5241872079963777E-2</v>
      </c>
      <c r="Q295" s="3">
        <f>IF(ISNUMBER(P295),SUMIF(A:A,A295,P:P),"")</f>
        <v>1</v>
      </c>
      <c r="R295" s="3">
        <f>IFERROR(P295*(1/Q295),"")</f>
        <v>9.5241872079963777E-2</v>
      </c>
      <c r="S295" s="8">
        <f>IFERROR(1/R295,"")</f>
        <v>10.49958361969632</v>
      </c>
    </row>
    <row r="296" spans="1:19" x14ac:dyDescent="0.25">
      <c r="A296" s="1">
        <v>32</v>
      </c>
      <c r="B296" s="5">
        <v>0.77777777777777779</v>
      </c>
      <c r="C296" s="1" t="s">
        <v>235</v>
      </c>
      <c r="D296" s="1">
        <v>5</v>
      </c>
      <c r="E296" s="1">
        <v>5</v>
      </c>
      <c r="F296" s="1" t="s">
        <v>318</v>
      </c>
      <c r="G296" s="2">
        <v>47.1974666666666</v>
      </c>
      <c r="H296" s="6">
        <f>1+COUNTIFS(A:A,A296,O:O,"&lt;"&amp;O296)</f>
        <v>6</v>
      </c>
      <c r="I296" s="2">
        <f>AVERAGEIF(A:A,A296,G:G)</f>
        <v>51.176048148148126</v>
      </c>
      <c r="J296" s="2">
        <f>G296-I296</f>
        <v>-3.9785814814815268</v>
      </c>
      <c r="K296" s="2">
        <f>90+J296</f>
        <v>86.021418518518473</v>
      </c>
      <c r="L296" s="2">
        <f>EXP(0.06*K296)</f>
        <v>174.38842016101535</v>
      </c>
      <c r="M296" s="2">
        <f>SUMIF(A:A,A296,L:L)</f>
        <v>2358.7726807605263</v>
      </c>
      <c r="N296" s="3">
        <f>L296/M296</f>
        <v>7.3931846669000864E-2</v>
      </c>
      <c r="O296" s="7">
        <f>1/N296</f>
        <v>13.525970810347598</v>
      </c>
      <c r="P296" s="3">
        <f>IF(O296&gt;21,"",N296)</f>
        <v>7.3931846669000864E-2</v>
      </c>
      <c r="Q296" s="3">
        <f>IF(ISNUMBER(P296),SUMIF(A:A,A296,P:P),"")</f>
        <v>1</v>
      </c>
      <c r="R296" s="3">
        <f>IFERROR(P296*(1/Q296),"")</f>
        <v>7.3931846669000864E-2</v>
      </c>
      <c r="S296" s="8">
        <f>IFERROR(1/R296,"")</f>
        <v>13.525970810347598</v>
      </c>
    </row>
    <row r="297" spans="1:19" x14ac:dyDescent="0.25">
      <c r="A297" s="1">
        <v>32</v>
      </c>
      <c r="B297" s="5">
        <v>0.77777777777777779</v>
      </c>
      <c r="C297" s="1" t="s">
        <v>235</v>
      </c>
      <c r="D297" s="1">
        <v>5</v>
      </c>
      <c r="E297" s="1">
        <v>6</v>
      </c>
      <c r="F297" s="1" t="s">
        <v>319</v>
      </c>
      <c r="G297" s="2">
        <v>45.139899999999997</v>
      </c>
      <c r="H297" s="6">
        <f>1+COUNTIFS(A:A,A297,O:O,"&lt;"&amp;O297)</f>
        <v>7</v>
      </c>
      <c r="I297" s="2">
        <f>AVERAGEIF(A:A,A297,G:G)</f>
        <v>51.176048148148126</v>
      </c>
      <c r="J297" s="2">
        <f>G297-I297</f>
        <v>-6.0361481481481292</v>
      </c>
      <c r="K297" s="2">
        <f>90+J297</f>
        <v>83.963851851851871</v>
      </c>
      <c r="L297" s="2">
        <f>EXP(0.06*K297)</f>
        <v>154.13534978368847</v>
      </c>
      <c r="M297" s="2">
        <f>SUMIF(A:A,A297,L:L)</f>
        <v>2358.7726807605263</v>
      </c>
      <c r="N297" s="3">
        <f>L297/M297</f>
        <v>6.5345571890374543E-2</v>
      </c>
      <c r="O297" s="7">
        <f>1/N297</f>
        <v>15.303255768847297</v>
      </c>
      <c r="P297" s="3">
        <f>IF(O297&gt;21,"",N297)</f>
        <v>6.5345571890374543E-2</v>
      </c>
      <c r="Q297" s="3">
        <f>IF(ISNUMBER(P297),SUMIF(A:A,A297,P:P),"")</f>
        <v>1</v>
      </c>
      <c r="R297" s="3">
        <f>IFERROR(P297*(1/Q297),"")</f>
        <v>6.5345571890374543E-2</v>
      </c>
      <c r="S297" s="8">
        <f>IFERROR(1/R297,"")</f>
        <v>15.303255768847297</v>
      </c>
    </row>
    <row r="298" spans="1:19" x14ac:dyDescent="0.25">
      <c r="A298" s="1">
        <v>32</v>
      </c>
      <c r="B298" s="5">
        <v>0.77777777777777779</v>
      </c>
      <c r="C298" s="1" t="s">
        <v>235</v>
      </c>
      <c r="D298" s="1">
        <v>5</v>
      </c>
      <c r="E298" s="1">
        <v>11</v>
      </c>
      <c r="F298" s="1" t="s">
        <v>322</v>
      </c>
      <c r="G298" s="2">
        <v>43.083933333333299</v>
      </c>
      <c r="H298" s="6">
        <f>1+COUNTIFS(A:A,A298,O:O,"&lt;"&amp;O298)</f>
        <v>8</v>
      </c>
      <c r="I298" s="2">
        <f>AVERAGEIF(A:A,A298,G:G)</f>
        <v>51.176048148148126</v>
      </c>
      <c r="J298" s="2">
        <f>G298-I298</f>
        <v>-8.0921148148148276</v>
      </c>
      <c r="K298" s="2">
        <f>90+J298</f>
        <v>81.907885185185165</v>
      </c>
      <c r="L298" s="2">
        <f>EXP(0.06*K298)</f>
        <v>136.247503591477</v>
      </c>
      <c r="M298" s="2">
        <f>SUMIF(A:A,A298,L:L)</f>
        <v>2358.7726807605263</v>
      </c>
      <c r="N298" s="3">
        <f>L298/M298</f>
        <v>5.7762032222429954E-2</v>
      </c>
      <c r="O298" s="7">
        <f>1/N298</f>
        <v>17.31241027236025</v>
      </c>
      <c r="P298" s="3">
        <f>IF(O298&gt;21,"",N298)</f>
        <v>5.7762032222429954E-2</v>
      </c>
      <c r="Q298" s="3">
        <f>IF(ISNUMBER(P298),SUMIF(A:A,A298,P:P),"")</f>
        <v>1</v>
      </c>
      <c r="R298" s="3">
        <f>IFERROR(P298*(1/Q298),"")</f>
        <v>5.7762032222429954E-2</v>
      </c>
      <c r="S298" s="8">
        <f>IFERROR(1/R298,"")</f>
        <v>17.31241027236025</v>
      </c>
    </row>
    <row r="299" spans="1:19" x14ac:dyDescent="0.25">
      <c r="A299" s="1">
        <v>32</v>
      </c>
      <c r="B299" s="5">
        <v>0.77777777777777779</v>
      </c>
      <c r="C299" s="1" t="s">
        <v>235</v>
      </c>
      <c r="D299" s="1">
        <v>5</v>
      </c>
      <c r="E299" s="1">
        <v>8</v>
      </c>
      <c r="F299" s="1" t="s">
        <v>320</v>
      </c>
      <c r="G299" s="2">
        <v>40.987299999999998</v>
      </c>
      <c r="H299" s="6">
        <f>1+COUNTIFS(A:A,A299,O:O,"&lt;"&amp;O299)</f>
        <v>9</v>
      </c>
      <c r="I299" s="2">
        <f>AVERAGEIF(A:A,A299,G:G)</f>
        <v>51.176048148148126</v>
      </c>
      <c r="J299" s="2">
        <f>G299-I299</f>
        <v>-10.188748148148129</v>
      </c>
      <c r="K299" s="2">
        <f>90+J299</f>
        <v>79.811251851851864</v>
      </c>
      <c r="L299" s="2">
        <f>EXP(0.06*K299)</f>
        <v>120.1420882542767</v>
      </c>
      <c r="M299" s="2">
        <f>SUMIF(A:A,A299,L:L)</f>
        <v>2358.7726807605263</v>
      </c>
      <c r="N299" s="3">
        <f>L299/M299</f>
        <v>5.0934152847462999E-2</v>
      </c>
      <c r="O299" s="7">
        <f>1/N299</f>
        <v>19.633191956579473</v>
      </c>
      <c r="P299" s="3">
        <f>IF(O299&gt;21,"",N299)</f>
        <v>5.0934152847462999E-2</v>
      </c>
      <c r="Q299" s="3">
        <f>IF(ISNUMBER(P299),SUMIF(A:A,A299,P:P),"")</f>
        <v>1</v>
      </c>
      <c r="R299" s="3">
        <f>IFERROR(P299*(1/Q299),"")</f>
        <v>5.0934152847462999E-2</v>
      </c>
      <c r="S299" s="8">
        <f>IFERROR(1/R299,"")</f>
        <v>19.633191956579473</v>
      </c>
    </row>
    <row r="300" spans="1:19" x14ac:dyDescent="0.25">
      <c r="A300" s="1">
        <v>33</v>
      </c>
      <c r="B300" s="5">
        <v>0.78472222222222221</v>
      </c>
      <c r="C300" s="1" t="s">
        <v>323</v>
      </c>
      <c r="D300" s="1">
        <v>1</v>
      </c>
      <c r="E300" s="1">
        <v>1</v>
      </c>
      <c r="F300" s="1" t="s">
        <v>324</v>
      </c>
      <c r="G300" s="2">
        <v>66.609966666666693</v>
      </c>
      <c r="H300" s="6">
        <f>1+COUNTIFS(A:A,A300,O:O,"&lt;"&amp;O300)</f>
        <v>1</v>
      </c>
      <c r="I300" s="2">
        <f>AVERAGEIF(A:A,A300,G:G)</f>
        <v>47.504830555555564</v>
      </c>
      <c r="J300" s="2">
        <f>G300-I300</f>
        <v>19.105136111111129</v>
      </c>
      <c r="K300" s="2">
        <f>90+J300</f>
        <v>109.10513611111114</v>
      </c>
      <c r="L300" s="2">
        <f>EXP(0.06*K300)</f>
        <v>696.66744022898763</v>
      </c>
      <c r="M300" s="2">
        <f>SUMIF(A:A,A300,L:L)</f>
        <v>3034.7574053083367</v>
      </c>
      <c r="N300" s="3">
        <f>L300/M300</f>
        <v>0.22956281085611355</v>
      </c>
      <c r="O300" s="7">
        <f>1/N300</f>
        <v>4.3561062711798932</v>
      </c>
      <c r="P300" s="3">
        <f>IF(O300&gt;21,"",N300)</f>
        <v>0.22956281085611355</v>
      </c>
      <c r="Q300" s="3">
        <f>IF(ISNUMBER(P300),SUMIF(A:A,A300,P:P),"")</f>
        <v>0.87969434879100139</v>
      </c>
      <c r="R300" s="3">
        <f>IFERROR(P300*(1/Q300),"")</f>
        <v>0.26095746911596146</v>
      </c>
      <c r="S300" s="8">
        <f>IFERROR(1/R300,"")</f>
        <v>3.8320420694899933</v>
      </c>
    </row>
    <row r="301" spans="1:19" x14ac:dyDescent="0.25">
      <c r="A301" s="1">
        <v>33</v>
      </c>
      <c r="B301" s="5">
        <v>0.78472222222222221</v>
      </c>
      <c r="C301" s="1" t="s">
        <v>323</v>
      </c>
      <c r="D301" s="1">
        <v>1</v>
      </c>
      <c r="E301" s="1">
        <v>7</v>
      </c>
      <c r="F301" s="1" t="s">
        <v>330</v>
      </c>
      <c r="G301" s="2">
        <v>54.236766666666703</v>
      </c>
      <c r="H301" s="6">
        <f>1+COUNTIFS(A:A,A301,O:O,"&lt;"&amp;O301)</f>
        <v>2</v>
      </c>
      <c r="I301" s="2">
        <f>AVERAGEIF(A:A,A301,G:G)</f>
        <v>47.504830555555564</v>
      </c>
      <c r="J301" s="2">
        <f>G301-I301</f>
        <v>6.7319361111111391</v>
      </c>
      <c r="K301" s="2">
        <f>90+J301</f>
        <v>96.731936111111139</v>
      </c>
      <c r="L301" s="2">
        <f>EXP(0.06*K301)</f>
        <v>331.59560414241025</v>
      </c>
      <c r="M301" s="2">
        <f>SUMIF(A:A,A301,L:L)</f>
        <v>3034.7574053083367</v>
      </c>
      <c r="N301" s="3">
        <f>L301/M301</f>
        <v>0.10926593458916679</v>
      </c>
      <c r="O301" s="7">
        <f>1/N301</f>
        <v>9.1519832211195435</v>
      </c>
      <c r="P301" s="3">
        <f>IF(O301&gt;21,"",N301)</f>
        <v>0.10926593458916679</v>
      </c>
      <c r="Q301" s="3">
        <f>IF(ISNUMBER(P301),SUMIF(A:A,A301,P:P),"")</f>
        <v>0.87969434879100139</v>
      </c>
      <c r="R301" s="3">
        <f>IFERROR(P301*(1/Q301),"")</f>
        <v>0.1242089763783697</v>
      </c>
      <c r="S301" s="8">
        <f>IFERROR(1/R301,"")</f>
        <v>8.0509479198489267</v>
      </c>
    </row>
    <row r="302" spans="1:19" x14ac:dyDescent="0.25">
      <c r="A302" s="1">
        <v>33</v>
      </c>
      <c r="B302" s="5">
        <v>0.78472222222222221</v>
      </c>
      <c r="C302" s="1" t="s">
        <v>323</v>
      </c>
      <c r="D302" s="1">
        <v>1</v>
      </c>
      <c r="E302" s="1">
        <v>5</v>
      </c>
      <c r="F302" s="1" t="s">
        <v>328</v>
      </c>
      <c r="G302" s="2">
        <v>51.939599999999999</v>
      </c>
      <c r="H302" s="6">
        <f>1+COUNTIFS(A:A,A302,O:O,"&lt;"&amp;O302)</f>
        <v>3</v>
      </c>
      <c r="I302" s="2">
        <f>AVERAGEIF(A:A,A302,G:G)</f>
        <v>47.504830555555564</v>
      </c>
      <c r="J302" s="2">
        <f>G302-I302</f>
        <v>4.4347694444444343</v>
      </c>
      <c r="K302" s="2">
        <f>90+J302</f>
        <v>94.434769444444441</v>
      </c>
      <c r="L302" s="2">
        <f>EXP(0.06*K302)</f>
        <v>288.90160605574846</v>
      </c>
      <c r="M302" s="2">
        <f>SUMIF(A:A,A302,L:L)</f>
        <v>3034.7574053083367</v>
      </c>
      <c r="N302" s="3">
        <f>L302/M302</f>
        <v>9.5197594888608753E-2</v>
      </c>
      <c r="O302" s="7">
        <f>1/N302</f>
        <v>10.504467063165889</v>
      </c>
      <c r="P302" s="3">
        <f>IF(O302&gt;21,"",N302)</f>
        <v>9.5197594888608753E-2</v>
      </c>
      <c r="Q302" s="3">
        <f>IF(ISNUMBER(P302),SUMIF(A:A,A302,P:P),"")</f>
        <v>0.87969434879100139</v>
      </c>
      <c r="R302" s="3">
        <f>IFERROR(P302*(1/Q302),"")</f>
        <v>0.10821667209689657</v>
      </c>
      <c r="S302" s="8">
        <f>IFERROR(1/R302,"")</f>
        <v>9.2407203125282376</v>
      </c>
    </row>
    <row r="303" spans="1:19" x14ac:dyDescent="0.25">
      <c r="A303" s="1">
        <v>33</v>
      </c>
      <c r="B303" s="5">
        <v>0.78472222222222221</v>
      </c>
      <c r="C303" s="1" t="s">
        <v>323</v>
      </c>
      <c r="D303" s="1">
        <v>1</v>
      </c>
      <c r="E303" s="1">
        <v>8</v>
      </c>
      <c r="F303" s="1" t="s">
        <v>331</v>
      </c>
      <c r="G303" s="2">
        <v>50.4110333333333</v>
      </c>
      <c r="H303" s="6">
        <f>1+COUNTIFS(A:A,A303,O:O,"&lt;"&amp;O303)</f>
        <v>4</v>
      </c>
      <c r="I303" s="2">
        <f>AVERAGEIF(A:A,A303,G:G)</f>
        <v>47.504830555555564</v>
      </c>
      <c r="J303" s="2">
        <f>G303-I303</f>
        <v>2.9062027777777359</v>
      </c>
      <c r="K303" s="2">
        <f>90+J303</f>
        <v>92.906202777777736</v>
      </c>
      <c r="L303" s="2">
        <f>EXP(0.06*K303)</f>
        <v>263.58401684508084</v>
      </c>
      <c r="M303" s="2">
        <f>SUMIF(A:A,A303,L:L)</f>
        <v>3034.7574053083367</v>
      </c>
      <c r="N303" s="3">
        <f>L303/M303</f>
        <v>8.6855053515653327E-2</v>
      </c>
      <c r="O303" s="7">
        <f>1/N303</f>
        <v>11.513434849473398</v>
      </c>
      <c r="P303" s="3">
        <f>IF(O303&gt;21,"",N303)</f>
        <v>8.6855053515653327E-2</v>
      </c>
      <c r="Q303" s="3">
        <f>IF(ISNUMBER(P303),SUMIF(A:A,A303,P:P),"")</f>
        <v>0.87969434879100139</v>
      </c>
      <c r="R303" s="3">
        <f>IFERROR(P303*(1/Q303),"")</f>
        <v>9.8733217548824373E-2</v>
      </c>
      <c r="S303" s="8">
        <f>IFERROR(1/R303,"")</f>
        <v>10.128303572255122</v>
      </c>
    </row>
    <row r="304" spans="1:19" x14ac:dyDescent="0.25">
      <c r="A304" s="1">
        <v>33</v>
      </c>
      <c r="B304" s="5">
        <v>0.78472222222222221</v>
      </c>
      <c r="C304" s="1" t="s">
        <v>323</v>
      </c>
      <c r="D304" s="1">
        <v>1</v>
      </c>
      <c r="E304" s="1">
        <v>2</v>
      </c>
      <c r="F304" s="1" t="s">
        <v>325</v>
      </c>
      <c r="G304" s="2">
        <v>48.712366666666703</v>
      </c>
      <c r="H304" s="6">
        <f>1+COUNTIFS(A:A,A304,O:O,"&lt;"&amp;O304)</f>
        <v>5</v>
      </c>
      <c r="I304" s="2">
        <f>AVERAGEIF(A:A,A304,G:G)</f>
        <v>47.504830555555564</v>
      </c>
      <c r="J304" s="2">
        <f>G304-I304</f>
        <v>1.2075361111111391</v>
      </c>
      <c r="K304" s="2">
        <f>90+J304</f>
        <v>91.207536111111139</v>
      </c>
      <c r="L304" s="2">
        <f>EXP(0.06*K304)</f>
        <v>238.04319925291847</v>
      </c>
      <c r="M304" s="2">
        <f>SUMIF(A:A,A304,L:L)</f>
        <v>3034.7574053083367</v>
      </c>
      <c r="N304" s="3">
        <f>L304/M304</f>
        <v>7.8438954901811284E-2</v>
      </c>
      <c r="O304" s="7">
        <f>1/N304</f>
        <v>12.748767512924989</v>
      </c>
      <c r="P304" s="3">
        <f>IF(O304&gt;21,"",N304)</f>
        <v>7.8438954901811284E-2</v>
      </c>
      <c r="Q304" s="3">
        <f>IF(ISNUMBER(P304),SUMIF(A:A,A304,P:P),"")</f>
        <v>0.87969434879100139</v>
      </c>
      <c r="R304" s="3">
        <f>IFERROR(P304*(1/Q304),"")</f>
        <v>8.9166146184311665E-2</v>
      </c>
      <c r="S304" s="8">
        <f>IFERROR(1/R304,"")</f>
        <v>11.215018735170423</v>
      </c>
    </row>
    <row r="305" spans="1:19" x14ac:dyDescent="0.25">
      <c r="A305" s="1">
        <v>33</v>
      </c>
      <c r="B305" s="5">
        <v>0.78472222222222221</v>
      </c>
      <c r="C305" s="1" t="s">
        <v>323</v>
      </c>
      <c r="D305" s="1">
        <v>1</v>
      </c>
      <c r="E305" s="1">
        <v>9</v>
      </c>
      <c r="F305" s="1" t="s">
        <v>332</v>
      </c>
      <c r="G305" s="2">
        <v>48.608400000000003</v>
      </c>
      <c r="H305" s="6">
        <f>1+COUNTIFS(A:A,A305,O:O,"&lt;"&amp;O305)</f>
        <v>6</v>
      </c>
      <c r="I305" s="2">
        <f>AVERAGEIF(A:A,A305,G:G)</f>
        <v>47.504830555555564</v>
      </c>
      <c r="J305" s="2">
        <f>G305-I305</f>
        <v>1.1035694444444388</v>
      </c>
      <c r="K305" s="2">
        <f>90+J305</f>
        <v>91.103569444444446</v>
      </c>
      <c r="L305" s="2">
        <f>EXP(0.06*K305)</f>
        <v>236.56290760579427</v>
      </c>
      <c r="M305" s="2">
        <f>SUMIF(A:A,A305,L:L)</f>
        <v>3034.7574053083367</v>
      </c>
      <c r="N305" s="3">
        <f>L305/M305</f>
        <v>7.7951175666299777E-2</v>
      </c>
      <c r="O305" s="7">
        <f>1/N305</f>
        <v>12.828542885368241</v>
      </c>
      <c r="P305" s="3">
        <f>IF(O305&gt;21,"",N305)</f>
        <v>7.7951175666299777E-2</v>
      </c>
      <c r="Q305" s="3">
        <f>IF(ISNUMBER(P305),SUMIF(A:A,A305,P:P),"")</f>
        <v>0.87969434879100139</v>
      </c>
      <c r="R305" s="3">
        <f>IFERROR(P305*(1/Q305),"")</f>
        <v>8.8611659007962432E-2</v>
      </c>
      <c r="S305" s="8">
        <f>IFERROR(1/R305,"")</f>
        <v>11.285196679481448</v>
      </c>
    </row>
    <row r="306" spans="1:19" x14ac:dyDescent="0.25">
      <c r="A306" s="1">
        <v>33</v>
      </c>
      <c r="B306" s="5">
        <v>0.78472222222222221</v>
      </c>
      <c r="C306" s="1" t="s">
        <v>323</v>
      </c>
      <c r="D306" s="1">
        <v>1</v>
      </c>
      <c r="E306" s="1">
        <v>3</v>
      </c>
      <c r="F306" s="1" t="s">
        <v>326</v>
      </c>
      <c r="G306" s="2">
        <v>48.550399999999996</v>
      </c>
      <c r="H306" s="6">
        <f>1+COUNTIFS(A:A,A306,O:O,"&lt;"&amp;O306)</f>
        <v>7</v>
      </c>
      <c r="I306" s="2">
        <f>AVERAGEIF(A:A,A306,G:G)</f>
        <v>47.504830555555564</v>
      </c>
      <c r="J306" s="2">
        <f>G306-I306</f>
        <v>1.0455694444444319</v>
      </c>
      <c r="K306" s="2">
        <f>90+J306</f>
        <v>91.045569444444425</v>
      </c>
      <c r="L306" s="2">
        <f>EXP(0.06*K306)</f>
        <v>235.74109946286327</v>
      </c>
      <c r="M306" s="2">
        <f>SUMIF(A:A,A306,L:L)</f>
        <v>3034.7574053083367</v>
      </c>
      <c r="N306" s="3">
        <f>L306/M306</f>
        <v>7.7680377037884371E-2</v>
      </c>
      <c r="O306" s="7">
        <f>1/N306</f>
        <v>12.873263984188755</v>
      </c>
      <c r="P306" s="3">
        <f>IF(O306&gt;21,"",N306)</f>
        <v>7.7680377037884371E-2</v>
      </c>
      <c r="Q306" s="3">
        <f>IF(ISNUMBER(P306),SUMIF(A:A,A306,P:P),"")</f>
        <v>0.87969434879100139</v>
      </c>
      <c r="R306" s="3">
        <f>IFERROR(P306*(1/Q306),"")</f>
        <v>8.8303826374062283E-2</v>
      </c>
      <c r="S306" s="8">
        <f>IFERROR(1/R306,"")</f>
        <v>11.324537577385579</v>
      </c>
    </row>
    <row r="307" spans="1:19" x14ac:dyDescent="0.25">
      <c r="A307" s="1">
        <v>33</v>
      </c>
      <c r="B307" s="5">
        <v>0.78472222222222221</v>
      </c>
      <c r="C307" s="1" t="s">
        <v>323</v>
      </c>
      <c r="D307" s="1">
        <v>1</v>
      </c>
      <c r="E307" s="1">
        <v>4</v>
      </c>
      <c r="F307" s="1" t="s">
        <v>327</v>
      </c>
      <c r="G307" s="2">
        <v>45.149699999999996</v>
      </c>
      <c r="H307" s="6">
        <f>1+COUNTIFS(A:A,A307,O:O,"&lt;"&amp;O307)</f>
        <v>8</v>
      </c>
      <c r="I307" s="2">
        <f>AVERAGEIF(A:A,A307,G:G)</f>
        <v>47.504830555555564</v>
      </c>
      <c r="J307" s="2">
        <f>G307-I307</f>
        <v>-2.3551305555555686</v>
      </c>
      <c r="K307" s="2">
        <f>90+J307</f>
        <v>87.644869444444424</v>
      </c>
      <c r="L307" s="2">
        <f>EXP(0.06*K307)</f>
        <v>192.2299221280073</v>
      </c>
      <c r="M307" s="2">
        <f>SUMIF(A:A,A307,L:L)</f>
        <v>3034.7574053083367</v>
      </c>
      <c r="N307" s="3">
        <f>L307/M307</f>
        <v>6.3342764002078902E-2</v>
      </c>
      <c r="O307" s="7">
        <f>1/N307</f>
        <v>15.787122898002684</v>
      </c>
      <c r="P307" s="3">
        <f>IF(O307&gt;21,"",N307)</f>
        <v>6.3342764002078902E-2</v>
      </c>
      <c r="Q307" s="3">
        <f>IF(ISNUMBER(P307),SUMIF(A:A,A307,P:P),"")</f>
        <v>0.87969434879100139</v>
      </c>
      <c r="R307" s="3">
        <f>IFERROR(P307*(1/Q307),"")</f>
        <v>7.2005423348613484E-2</v>
      </c>
      <c r="S307" s="8">
        <f>IFERROR(1/R307,"")</f>
        <v>13.887842797041978</v>
      </c>
    </row>
    <row r="308" spans="1:19" x14ac:dyDescent="0.25">
      <c r="A308" s="1">
        <v>33</v>
      </c>
      <c r="B308" s="5">
        <v>0.78472222222222221</v>
      </c>
      <c r="C308" s="1" t="s">
        <v>323</v>
      </c>
      <c r="D308" s="1">
        <v>1</v>
      </c>
      <c r="E308" s="1">
        <v>6</v>
      </c>
      <c r="F308" s="1" t="s">
        <v>329</v>
      </c>
      <c r="G308" s="2">
        <v>44.630433333333301</v>
      </c>
      <c r="H308" s="6">
        <f>1+COUNTIFS(A:A,A308,O:O,"&lt;"&amp;O308)</f>
        <v>9</v>
      </c>
      <c r="I308" s="2">
        <f>AVERAGEIF(A:A,A308,G:G)</f>
        <v>47.504830555555564</v>
      </c>
      <c r="J308" s="2">
        <f>G308-I308</f>
        <v>-2.8743972222222638</v>
      </c>
      <c r="K308" s="2">
        <f>90+J308</f>
        <v>87.125602777777743</v>
      </c>
      <c r="L308" s="2">
        <f>EXP(0.06*K308)</f>
        <v>186.3331436795759</v>
      </c>
      <c r="M308" s="2">
        <f>SUMIF(A:A,A308,L:L)</f>
        <v>3034.7574053083367</v>
      </c>
      <c r="N308" s="3">
        <f>L308/M308</f>
        <v>6.1399683333384643E-2</v>
      </c>
      <c r="O308" s="7">
        <f>1/N308</f>
        <v>16.286728948914195</v>
      </c>
      <c r="P308" s="3">
        <f>IF(O308&gt;21,"",N308)</f>
        <v>6.1399683333384643E-2</v>
      </c>
      <c r="Q308" s="3">
        <f>IF(ISNUMBER(P308),SUMIF(A:A,A308,P:P),"")</f>
        <v>0.87969434879100139</v>
      </c>
      <c r="R308" s="3">
        <f>IFERROR(P308*(1/Q308),"")</f>
        <v>6.9796609944998117E-2</v>
      </c>
      <c r="S308" s="8">
        <f>IFERROR(1/R308,"")</f>
        <v>14.327343416650621</v>
      </c>
    </row>
    <row r="309" spans="1:19" x14ac:dyDescent="0.25">
      <c r="A309" s="1">
        <v>33</v>
      </c>
      <c r="B309" s="5">
        <v>0.78472222222222221</v>
      </c>
      <c r="C309" s="1" t="s">
        <v>323</v>
      </c>
      <c r="D309" s="1">
        <v>1</v>
      </c>
      <c r="E309" s="1">
        <v>12</v>
      </c>
      <c r="F309" s="1" t="s">
        <v>335</v>
      </c>
      <c r="G309" s="2">
        <v>40.215933333333297</v>
      </c>
      <c r="H309" s="6">
        <f>1+COUNTIFS(A:A,A309,O:O,"&lt;"&amp;O309)</f>
        <v>10</v>
      </c>
      <c r="I309" s="2">
        <f>AVERAGEIF(A:A,A309,G:G)</f>
        <v>47.504830555555564</v>
      </c>
      <c r="J309" s="2">
        <f>G309-I309</f>
        <v>-7.2888972222222677</v>
      </c>
      <c r="K309" s="2">
        <f>90+J309</f>
        <v>82.711102777777739</v>
      </c>
      <c r="L309" s="2">
        <f>EXP(0.06*K309)</f>
        <v>142.97448198325242</v>
      </c>
      <c r="M309" s="2">
        <f>SUMIF(A:A,A309,L:L)</f>
        <v>3034.7574053083367</v>
      </c>
      <c r="N309" s="3">
        <f>L309/M309</f>
        <v>4.7112326584380131E-2</v>
      </c>
      <c r="O309" s="7">
        <f>1/N309</f>
        <v>21.225867463984368</v>
      </c>
      <c r="P309" s="3" t="str">
        <f>IF(O309&gt;21,"",N309)</f>
        <v/>
      </c>
      <c r="Q309" s="3" t="str">
        <f>IF(ISNUMBER(P309),SUMIF(A:A,A309,P:P),"")</f>
        <v/>
      </c>
      <c r="R309" s="3" t="str">
        <f>IFERROR(P309*(1/Q309),"")</f>
        <v/>
      </c>
      <c r="S309" s="8" t="str">
        <f>IFERROR(1/R309,"")</f>
        <v/>
      </c>
    </row>
    <row r="310" spans="1:19" x14ac:dyDescent="0.25">
      <c r="A310" s="1">
        <v>33</v>
      </c>
      <c r="B310" s="5">
        <v>0.78472222222222221</v>
      </c>
      <c r="C310" s="1" t="s">
        <v>323</v>
      </c>
      <c r="D310" s="1">
        <v>1</v>
      </c>
      <c r="E310" s="1">
        <v>10</v>
      </c>
      <c r="F310" s="1" t="s">
        <v>333</v>
      </c>
      <c r="G310" s="2">
        <v>39.639299999999999</v>
      </c>
      <c r="H310" s="6">
        <f>1+COUNTIFS(A:A,A310,O:O,"&lt;"&amp;O310)</f>
        <v>11</v>
      </c>
      <c r="I310" s="2">
        <f>AVERAGEIF(A:A,A310,G:G)</f>
        <v>47.504830555555564</v>
      </c>
      <c r="J310" s="2">
        <f>G310-I310</f>
        <v>-7.8655305555555657</v>
      </c>
      <c r="K310" s="2">
        <f>90+J310</f>
        <v>82.134469444444434</v>
      </c>
      <c r="L310" s="2">
        <f>EXP(0.06*K310)</f>
        <v>138.11244423396425</v>
      </c>
      <c r="M310" s="2">
        <f>SUMIF(A:A,A310,L:L)</f>
        <v>3034.7574053083367</v>
      </c>
      <c r="N310" s="3">
        <f>L310/M310</f>
        <v>4.551020914962782E-2</v>
      </c>
      <c r="O310" s="7">
        <f>1/N310</f>
        <v>21.97309172349031</v>
      </c>
      <c r="P310" s="3" t="str">
        <f>IF(O310&gt;21,"",N310)</f>
        <v/>
      </c>
      <c r="Q310" s="3" t="str">
        <f>IF(ISNUMBER(P310),SUMIF(A:A,A310,P:P),"")</f>
        <v/>
      </c>
      <c r="R310" s="3" t="str">
        <f>IFERROR(P310*(1/Q310),"")</f>
        <v/>
      </c>
      <c r="S310" s="8" t="str">
        <f>IFERROR(1/R310,"")</f>
        <v/>
      </c>
    </row>
    <row r="311" spans="1:19" x14ac:dyDescent="0.25">
      <c r="A311" s="1">
        <v>33</v>
      </c>
      <c r="B311" s="5">
        <v>0.78472222222222221</v>
      </c>
      <c r="C311" s="1" t="s">
        <v>323</v>
      </c>
      <c r="D311" s="1">
        <v>1</v>
      </c>
      <c r="E311" s="1">
        <v>11</v>
      </c>
      <c r="F311" s="1" t="s">
        <v>334</v>
      </c>
      <c r="G311" s="2">
        <v>31.354066666666604</v>
      </c>
      <c r="H311" s="6">
        <f>1+COUNTIFS(A:A,A311,O:O,"&lt;"&amp;O311)</f>
        <v>12</v>
      </c>
      <c r="I311" s="2">
        <f>AVERAGEIF(A:A,A311,G:G)</f>
        <v>47.504830555555564</v>
      </c>
      <c r="J311" s="2">
        <f>G311-I311</f>
        <v>-16.15076388888896</v>
      </c>
      <c r="K311" s="2">
        <f>90+J311</f>
        <v>73.84923611111104</v>
      </c>
      <c r="L311" s="2">
        <f>EXP(0.06*K311)</f>
        <v>84.011539689734192</v>
      </c>
      <c r="M311" s="2">
        <f>SUMIF(A:A,A311,L:L)</f>
        <v>3034.7574053083367</v>
      </c>
      <c r="N311" s="3">
        <f>L311/M311</f>
        <v>2.7683115474990815E-2</v>
      </c>
      <c r="O311" s="7">
        <f>1/N311</f>
        <v>36.123101856198566</v>
      </c>
      <c r="P311" s="3" t="str">
        <f>IF(O311&gt;21,"",N311)</f>
        <v/>
      </c>
      <c r="Q311" s="3" t="str">
        <f>IF(ISNUMBER(P311),SUMIF(A:A,A311,P:P),"")</f>
        <v/>
      </c>
      <c r="R311" s="3" t="str">
        <f>IFERROR(P311*(1/Q311),"")</f>
        <v/>
      </c>
      <c r="S311" s="8" t="str">
        <f>IFERROR(1/R311,"")</f>
        <v/>
      </c>
    </row>
    <row r="312" spans="1:19" x14ac:dyDescent="0.25">
      <c r="A312" s="1">
        <v>34</v>
      </c>
      <c r="B312" s="5">
        <v>0.79166666666666663</v>
      </c>
      <c r="C312" s="1" t="s">
        <v>250</v>
      </c>
      <c r="D312" s="1">
        <v>7</v>
      </c>
      <c r="E312" s="1">
        <v>5</v>
      </c>
      <c r="F312" s="1" t="s">
        <v>340</v>
      </c>
      <c r="G312" s="2">
        <v>76.779533333333305</v>
      </c>
      <c r="H312" s="6">
        <f>1+COUNTIFS(A:A,A312,O:O,"&lt;"&amp;O312)</f>
        <v>1</v>
      </c>
      <c r="I312" s="2">
        <f>AVERAGEIF(A:A,A312,G:G)</f>
        <v>45.055617777777769</v>
      </c>
      <c r="J312" s="2">
        <f>G312-I312</f>
        <v>31.723915555555536</v>
      </c>
      <c r="K312" s="2">
        <f>90+J312</f>
        <v>121.72391555555554</v>
      </c>
      <c r="L312" s="2">
        <f>EXP(0.06*K312)</f>
        <v>1485.3934020136246</v>
      </c>
      <c r="M312" s="2">
        <f>SUMIF(A:A,A312,L:L)</f>
        <v>4918.036357587288</v>
      </c>
      <c r="N312" s="3">
        <f>L312/M312</f>
        <v>0.30202977245624418</v>
      </c>
      <c r="O312" s="7">
        <f>1/N312</f>
        <v>3.3109318722705474</v>
      </c>
      <c r="P312" s="3">
        <f>IF(O312&gt;21,"",N312)</f>
        <v>0.30202977245624418</v>
      </c>
      <c r="Q312" s="3">
        <f>IF(ISNUMBER(P312),SUMIF(A:A,A312,P:P),"")</f>
        <v>0.80356293753397323</v>
      </c>
      <c r="R312" s="3">
        <f>IFERROR(P312*(1/Q312),"")</f>
        <v>0.37586324399571369</v>
      </c>
      <c r="S312" s="8">
        <f>IFERROR(1/R312,"")</f>
        <v>2.6605421412565788</v>
      </c>
    </row>
    <row r="313" spans="1:19" x14ac:dyDescent="0.25">
      <c r="A313" s="1">
        <v>34</v>
      </c>
      <c r="B313" s="5">
        <v>0.79166666666666663</v>
      </c>
      <c r="C313" s="1" t="s">
        <v>250</v>
      </c>
      <c r="D313" s="1">
        <v>7</v>
      </c>
      <c r="E313" s="1">
        <v>8</v>
      </c>
      <c r="F313" s="1" t="s">
        <v>343</v>
      </c>
      <c r="G313" s="2">
        <v>61.978133333333297</v>
      </c>
      <c r="H313" s="6">
        <f>1+COUNTIFS(A:A,A313,O:O,"&lt;"&amp;O313)</f>
        <v>2</v>
      </c>
      <c r="I313" s="2">
        <f>AVERAGEIF(A:A,A313,G:G)</f>
        <v>45.055617777777769</v>
      </c>
      <c r="J313" s="2">
        <f>G313-I313</f>
        <v>16.922515555555528</v>
      </c>
      <c r="K313" s="2">
        <f>90+J313</f>
        <v>106.92251555555552</v>
      </c>
      <c r="L313" s="2">
        <f>EXP(0.06*K313)</f>
        <v>611.15519792011696</v>
      </c>
      <c r="M313" s="2">
        <f>SUMIF(A:A,A313,L:L)</f>
        <v>4918.036357587288</v>
      </c>
      <c r="N313" s="3">
        <f>L313/M313</f>
        <v>0.12426813335311335</v>
      </c>
      <c r="O313" s="7">
        <f>1/N313</f>
        <v>8.0471153224653023</v>
      </c>
      <c r="P313" s="3">
        <f>IF(O313&gt;21,"",N313)</f>
        <v>0.12426813335311335</v>
      </c>
      <c r="Q313" s="3">
        <f>IF(ISNUMBER(P313),SUMIF(A:A,A313,P:P),"")</f>
        <v>0.80356293753397323</v>
      </c>
      <c r="R313" s="3">
        <f>IFERROR(P313*(1/Q313),"")</f>
        <v>0.15464642226342043</v>
      </c>
      <c r="S313" s="8">
        <f>IFERROR(1/R313,"")</f>
        <v>6.4663636271948643</v>
      </c>
    </row>
    <row r="314" spans="1:19" x14ac:dyDescent="0.25">
      <c r="A314" s="1">
        <v>34</v>
      </c>
      <c r="B314" s="5">
        <v>0.79166666666666663</v>
      </c>
      <c r="C314" s="1" t="s">
        <v>250</v>
      </c>
      <c r="D314" s="1">
        <v>7</v>
      </c>
      <c r="E314" s="1">
        <v>10</v>
      </c>
      <c r="F314" s="1" t="s">
        <v>345</v>
      </c>
      <c r="G314" s="2">
        <v>59.388600000000004</v>
      </c>
      <c r="H314" s="6">
        <f>1+COUNTIFS(A:A,A314,O:O,"&lt;"&amp;O314)</f>
        <v>3</v>
      </c>
      <c r="I314" s="2">
        <f>AVERAGEIF(A:A,A314,G:G)</f>
        <v>45.055617777777769</v>
      </c>
      <c r="J314" s="2">
        <f>G314-I314</f>
        <v>14.332982222222235</v>
      </c>
      <c r="K314" s="2">
        <f>90+J314</f>
        <v>104.33298222222223</v>
      </c>
      <c r="L314" s="2">
        <f>EXP(0.06*K314)</f>
        <v>523.20791774509848</v>
      </c>
      <c r="M314" s="2">
        <f>SUMIF(A:A,A314,L:L)</f>
        <v>4918.036357587288</v>
      </c>
      <c r="N314" s="3">
        <f>L314/M314</f>
        <v>0.10638553270105879</v>
      </c>
      <c r="O314" s="7">
        <f>1/N314</f>
        <v>9.3997743359520509</v>
      </c>
      <c r="P314" s="3">
        <f>IF(O314&gt;21,"",N314)</f>
        <v>0.10638553270105879</v>
      </c>
      <c r="Q314" s="3">
        <f>IF(ISNUMBER(P314),SUMIF(A:A,A314,P:P),"")</f>
        <v>0.80356293753397323</v>
      </c>
      <c r="R314" s="3">
        <f>IFERROR(P314*(1/Q314),"")</f>
        <v>0.13239228407863324</v>
      </c>
      <c r="S314" s="8">
        <f>IFERROR(1/R314,"")</f>
        <v>7.5533102775540817</v>
      </c>
    </row>
    <row r="315" spans="1:19" x14ac:dyDescent="0.25">
      <c r="A315" s="1">
        <v>34</v>
      </c>
      <c r="B315" s="5">
        <v>0.79166666666666663</v>
      </c>
      <c r="C315" s="1" t="s">
        <v>250</v>
      </c>
      <c r="D315" s="1">
        <v>7</v>
      </c>
      <c r="E315" s="1">
        <v>16</v>
      </c>
      <c r="F315" s="1" t="s">
        <v>350</v>
      </c>
      <c r="G315" s="2">
        <v>55.908999999999899</v>
      </c>
      <c r="H315" s="6">
        <f>1+COUNTIFS(A:A,A315,O:O,"&lt;"&amp;O315)</f>
        <v>4</v>
      </c>
      <c r="I315" s="2">
        <f>AVERAGEIF(A:A,A315,G:G)</f>
        <v>45.055617777777769</v>
      </c>
      <c r="J315" s="2">
        <f>G315-I315</f>
        <v>10.85338222222213</v>
      </c>
      <c r="K315" s="2">
        <f>90+J315</f>
        <v>100.85338222222214</v>
      </c>
      <c r="L315" s="2">
        <f>EXP(0.06*K315)</f>
        <v>424.62351672486739</v>
      </c>
      <c r="M315" s="2">
        <f>SUMIF(A:A,A315,L:L)</f>
        <v>4918.036357587288</v>
      </c>
      <c r="N315" s="3">
        <f>L315/M315</f>
        <v>8.6340052380820764E-2</v>
      </c>
      <c r="O315" s="7">
        <f>1/N315</f>
        <v>11.582110184382238</v>
      </c>
      <c r="P315" s="3">
        <f>IF(O315&gt;21,"",N315)</f>
        <v>8.6340052380820764E-2</v>
      </c>
      <c r="Q315" s="3">
        <f>IF(ISNUMBER(P315),SUMIF(A:A,A315,P:P),"")</f>
        <v>0.80356293753397323</v>
      </c>
      <c r="R315" s="3">
        <f>IFERROR(P315*(1/Q315),"")</f>
        <v>0.10744653386551999</v>
      </c>
      <c r="S315" s="8">
        <f>IFERROR(1/R315,"")</f>
        <v>9.306954482604338</v>
      </c>
    </row>
    <row r="316" spans="1:19" x14ac:dyDescent="0.25">
      <c r="A316" s="1">
        <v>34</v>
      </c>
      <c r="B316" s="5">
        <v>0.79166666666666663</v>
      </c>
      <c r="C316" s="1" t="s">
        <v>250</v>
      </c>
      <c r="D316" s="1">
        <v>7</v>
      </c>
      <c r="E316" s="1">
        <v>13</v>
      </c>
      <c r="F316" s="1" t="s">
        <v>347</v>
      </c>
      <c r="G316" s="2">
        <v>52.084433333333301</v>
      </c>
      <c r="H316" s="6">
        <f>1+COUNTIFS(A:A,A316,O:O,"&lt;"&amp;O316)</f>
        <v>5</v>
      </c>
      <c r="I316" s="2">
        <f>AVERAGEIF(A:A,A316,G:G)</f>
        <v>45.055617777777769</v>
      </c>
      <c r="J316" s="2">
        <f>G316-I316</f>
        <v>7.0288155555555321</v>
      </c>
      <c r="K316" s="2">
        <f>90+J316</f>
        <v>97.028815555555525</v>
      </c>
      <c r="L316" s="2">
        <f>EXP(0.06*K316)</f>
        <v>337.55515977656779</v>
      </c>
      <c r="M316" s="2">
        <f>SUMIF(A:A,A316,L:L)</f>
        <v>4918.036357587288</v>
      </c>
      <c r="N316" s="3">
        <f>L316/M316</f>
        <v>6.8636165988444853E-2</v>
      </c>
      <c r="O316" s="7">
        <f>1/N316</f>
        <v>14.569578378960644</v>
      </c>
      <c r="P316" s="3">
        <f>IF(O316&gt;21,"",N316)</f>
        <v>6.8636165988444853E-2</v>
      </c>
      <c r="Q316" s="3">
        <f>IF(ISNUMBER(P316),SUMIF(A:A,A316,P:P),"")</f>
        <v>0.80356293753397323</v>
      </c>
      <c r="R316" s="3">
        <f>IFERROR(P316*(1/Q316),"")</f>
        <v>8.5414797998374634E-2</v>
      </c>
      <c r="S316" s="8">
        <f>IFERROR(1/R316,"")</f>
        <v>11.707573200829078</v>
      </c>
    </row>
    <row r="317" spans="1:19" x14ac:dyDescent="0.25">
      <c r="A317" s="1">
        <v>34</v>
      </c>
      <c r="B317" s="5">
        <v>0.79166666666666663</v>
      </c>
      <c r="C317" s="1" t="s">
        <v>250</v>
      </c>
      <c r="D317" s="1">
        <v>7</v>
      </c>
      <c r="E317" s="1">
        <v>12</v>
      </c>
      <c r="F317" s="1" t="s">
        <v>346</v>
      </c>
      <c r="G317" s="2">
        <v>50.448599999999999</v>
      </c>
      <c r="H317" s="6">
        <f>1+COUNTIFS(A:A,A317,O:O,"&lt;"&amp;O317)</f>
        <v>6</v>
      </c>
      <c r="I317" s="2">
        <f>AVERAGEIF(A:A,A317,G:G)</f>
        <v>45.055617777777769</v>
      </c>
      <c r="J317" s="2">
        <f>G317-I317</f>
        <v>5.3929822222222299</v>
      </c>
      <c r="K317" s="2">
        <f>90+J317</f>
        <v>95.39298222222223</v>
      </c>
      <c r="L317" s="2">
        <f>EXP(0.06*K317)</f>
        <v>305.99811240839364</v>
      </c>
      <c r="M317" s="2">
        <f>SUMIF(A:A,A317,L:L)</f>
        <v>4918.036357587288</v>
      </c>
      <c r="N317" s="3">
        <f>L317/M317</f>
        <v>6.2219571015638353E-2</v>
      </c>
      <c r="O317" s="7">
        <f>1/N317</f>
        <v>16.072113382920282</v>
      </c>
      <c r="P317" s="3">
        <f>IF(O317&gt;21,"",N317)</f>
        <v>6.2219571015638353E-2</v>
      </c>
      <c r="Q317" s="3">
        <f>IF(ISNUMBER(P317),SUMIF(A:A,A317,P:P),"")</f>
        <v>0.80356293753397323</v>
      </c>
      <c r="R317" s="3">
        <f>IFERROR(P317*(1/Q317),"")</f>
        <v>7.7429617655814076E-2</v>
      </c>
      <c r="S317" s="8">
        <f>IFERROR(1/R317,"")</f>
        <v>12.914954642358504</v>
      </c>
    </row>
    <row r="318" spans="1:19" x14ac:dyDescent="0.25">
      <c r="A318" s="1">
        <v>34</v>
      </c>
      <c r="B318" s="5">
        <v>0.79166666666666663</v>
      </c>
      <c r="C318" s="1" t="s">
        <v>250</v>
      </c>
      <c r="D318" s="1">
        <v>7</v>
      </c>
      <c r="E318" s="1">
        <v>14</v>
      </c>
      <c r="F318" s="1" t="s">
        <v>348</v>
      </c>
      <c r="G318" s="2">
        <v>47.989266666666701</v>
      </c>
      <c r="H318" s="6">
        <f>1+COUNTIFS(A:A,A318,O:O,"&lt;"&amp;O318)</f>
        <v>7</v>
      </c>
      <c r="I318" s="2">
        <f>AVERAGEIF(A:A,A318,G:G)</f>
        <v>45.055617777777769</v>
      </c>
      <c r="J318" s="2">
        <f>G318-I318</f>
        <v>2.933648888888932</v>
      </c>
      <c r="K318" s="2">
        <f>90+J318</f>
        <v>92.933648888888939</v>
      </c>
      <c r="L318" s="2">
        <f>EXP(0.06*K318)</f>
        <v>264.01843581305394</v>
      </c>
      <c r="M318" s="2">
        <f>SUMIF(A:A,A318,L:L)</f>
        <v>4918.036357587288</v>
      </c>
      <c r="N318" s="3">
        <f>L318/M318</f>
        <v>5.368370963865287E-2</v>
      </c>
      <c r="O318" s="7">
        <f>1/N318</f>
        <v>18.627624780981769</v>
      </c>
      <c r="P318" s="3">
        <f>IF(O318&gt;21,"",N318)</f>
        <v>5.368370963865287E-2</v>
      </c>
      <c r="Q318" s="3">
        <f>IF(ISNUMBER(P318),SUMIF(A:A,A318,P:P),"")</f>
        <v>0.80356293753397323</v>
      </c>
      <c r="R318" s="3">
        <f>IFERROR(P318*(1/Q318),"")</f>
        <v>6.6807100142523959E-2</v>
      </c>
      <c r="S318" s="8">
        <f>IFERROR(1/R318,"")</f>
        <v>14.968468888286344</v>
      </c>
    </row>
    <row r="319" spans="1:19" x14ac:dyDescent="0.25">
      <c r="A319" s="1">
        <v>34</v>
      </c>
      <c r="B319" s="5">
        <v>0.79166666666666663</v>
      </c>
      <c r="C319" s="1" t="s">
        <v>250</v>
      </c>
      <c r="D319" s="1">
        <v>7</v>
      </c>
      <c r="E319" s="1">
        <v>1</v>
      </c>
      <c r="F319" s="1" t="s">
        <v>336</v>
      </c>
      <c r="G319" s="2">
        <v>44.372833333333297</v>
      </c>
      <c r="H319" s="6">
        <f>1+COUNTIFS(A:A,A319,O:O,"&lt;"&amp;O319)</f>
        <v>8</v>
      </c>
      <c r="I319" s="2">
        <f>AVERAGEIF(A:A,A319,G:G)</f>
        <v>45.055617777777769</v>
      </c>
      <c r="J319" s="2">
        <f>G319-I319</f>
        <v>-0.68278444444447217</v>
      </c>
      <c r="K319" s="2">
        <f>90+J319</f>
        <v>89.317215555555521</v>
      </c>
      <c r="L319" s="2">
        <f>EXP(0.06*K319)</f>
        <v>212.51932668470161</v>
      </c>
      <c r="M319" s="2">
        <f>SUMIF(A:A,A319,L:L)</f>
        <v>4918.036357587288</v>
      </c>
      <c r="N319" s="3">
        <f>L319/M319</f>
        <v>4.3212231718628508E-2</v>
      </c>
      <c r="O319" s="7">
        <f>1/N319</f>
        <v>23.141595798879017</v>
      </c>
      <c r="P319" s="3" t="str">
        <f>IF(O319&gt;21,"",N319)</f>
        <v/>
      </c>
      <c r="Q319" s="3" t="str">
        <f>IF(ISNUMBER(P319),SUMIF(A:A,A319,P:P),"")</f>
        <v/>
      </c>
      <c r="R319" s="3" t="str">
        <f>IFERROR(P319*(1/Q319),"")</f>
        <v/>
      </c>
      <c r="S319" s="8" t="str">
        <f>IFERROR(1/R319,"")</f>
        <v/>
      </c>
    </row>
    <row r="320" spans="1:19" x14ac:dyDescent="0.25">
      <c r="A320" s="1">
        <v>34</v>
      </c>
      <c r="B320" s="5">
        <v>0.79166666666666663</v>
      </c>
      <c r="C320" s="1" t="s">
        <v>250</v>
      </c>
      <c r="D320" s="1">
        <v>7</v>
      </c>
      <c r="E320" s="1">
        <v>6</v>
      </c>
      <c r="F320" s="1" t="s">
        <v>341</v>
      </c>
      <c r="G320" s="2">
        <v>39.747300000000003</v>
      </c>
      <c r="H320" s="6">
        <f>1+COUNTIFS(A:A,A320,O:O,"&lt;"&amp;O320)</f>
        <v>9</v>
      </c>
      <c r="I320" s="2">
        <f>AVERAGEIF(A:A,A320,G:G)</f>
        <v>45.055617777777769</v>
      </c>
      <c r="J320" s="2">
        <f>G320-I320</f>
        <v>-5.3083177777777664</v>
      </c>
      <c r="K320" s="2">
        <f>90+J320</f>
        <v>84.691682222222227</v>
      </c>
      <c r="L320" s="2">
        <f>EXP(0.06*K320)</f>
        <v>161.01554825489072</v>
      </c>
      <c r="M320" s="2">
        <f>SUMIF(A:A,A320,L:L)</f>
        <v>4918.036357587288</v>
      </c>
      <c r="N320" s="3">
        <f>L320/M320</f>
        <v>3.2739804374663554E-2</v>
      </c>
      <c r="O320" s="7">
        <f>1/N320</f>
        <v>30.54385996190841</v>
      </c>
      <c r="P320" s="3" t="str">
        <f>IF(O320&gt;21,"",N320)</f>
        <v/>
      </c>
      <c r="Q320" s="3" t="str">
        <f>IF(ISNUMBER(P320),SUMIF(A:A,A320,P:P),"")</f>
        <v/>
      </c>
      <c r="R320" s="3" t="str">
        <f>IFERROR(P320*(1/Q320),"")</f>
        <v/>
      </c>
      <c r="S320" s="8" t="str">
        <f>IFERROR(1/R320,"")</f>
        <v/>
      </c>
    </row>
    <row r="321" spans="1:19" x14ac:dyDescent="0.25">
      <c r="A321" s="1">
        <v>34</v>
      </c>
      <c r="B321" s="5">
        <v>0.79166666666666663</v>
      </c>
      <c r="C321" s="1" t="s">
        <v>250</v>
      </c>
      <c r="D321" s="1">
        <v>7</v>
      </c>
      <c r="E321" s="1">
        <v>7</v>
      </c>
      <c r="F321" s="1" t="s">
        <v>342</v>
      </c>
      <c r="G321" s="2">
        <v>37.477266666666701</v>
      </c>
      <c r="H321" s="6">
        <f>1+COUNTIFS(A:A,A321,O:O,"&lt;"&amp;O321)</f>
        <v>10</v>
      </c>
      <c r="I321" s="2">
        <f>AVERAGEIF(A:A,A321,G:G)</f>
        <v>45.055617777777769</v>
      </c>
      <c r="J321" s="2">
        <f>G321-I321</f>
        <v>-7.5783511111110684</v>
      </c>
      <c r="K321" s="2">
        <f>90+J321</f>
        <v>82.421648888888939</v>
      </c>
      <c r="L321" s="2">
        <f>EXP(0.06*K321)</f>
        <v>140.51284854807071</v>
      </c>
      <c r="M321" s="2">
        <f>SUMIF(A:A,A321,L:L)</f>
        <v>4918.036357587288</v>
      </c>
      <c r="N321" s="3">
        <f>L321/M321</f>
        <v>2.8570925127728037E-2</v>
      </c>
      <c r="O321" s="7">
        <f>1/N321</f>
        <v>35.000616729400257</v>
      </c>
      <c r="P321" s="3" t="str">
        <f>IF(O321&gt;21,"",N321)</f>
        <v/>
      </c>
      <c r="Q321" s="3" t="str">
        <f>IF(ISNUMBER(P321),SUMIF(A:A,A321,P:P),"")</f>
        <v/>
      </c>
      <c r="R321" s="3" t="str">
        <f>IFERROR(P321*(1/Q321),"")</f>
        <v/>
      </c>
      <c r="S321" s="8" t="str">
        <f>IFERROR(1/R321,"")</f>
        <v/>
      </c>
    </row>
    <row r="322" spans="1:19" x14ac:dyDescent="0.25">
      <c r="A322" s="1">
        <v>34</v>
      </c>
      <c r="B322" s="5">
        <v>0.79166666666666663</v>
      </c>
      <c r="C322" s="1" t="s">
        <v>250</v>
      </c>
      <c r="D322" s="1">
        <v>7</v>
      </c>
      <c r="E322" s="1">
        <v>4</v>
      </c>
      <c r="F322" s="1" t="s">
        <v>339</v>
      </c>
      <c r="G322" s="2">
        <v>34.082133333333395</v>
      </c>
      <c r="H322" s="6">
        <f>1+COUNTIFS(A:A,A322,O:O,"&lt;"&amp;O322)</f>
        <v>11</v>
      </c>
      <c r="I322" s="2">
        <f>AVERAGEIF(A:A,A322,G:G)</f>
        <v>45.055617777777769</v>
      </c>
      <c r="J322" s="2">
        <f>G322-I322</f>
        <v>-10.973484444444374</v>
      </c>
      <c r="K322" s="2">
        <f>90+J322</f>
        <v>79.026515555555619</v>
      </c>
      <c r="L322" s="2">
        <f>EXP(0.06*K322)</f>
        <v>114.61640376333875</v>
      </c>
      <c r="M322" s="2">
        <f>SUMIF(A:A,A322,L:L)</f>
        <v>4918.036357587288</v>
      </c>
      <c r="N322" s="3">
        <f>L322/M322</f>
        <v>2.3305318511221373E-2</v>
      </c>
      <c r="O322" s="7">
        <f>1/N322</f>
        <v>42.908660506763979</v>
      </c>
      <c r="P322" s="3" t="str">
        <f>IF(O322&gt;21,"",N322)</f>
        <v/>
      </c>
      <c r="Q322" s="3" t="str">
        <f>IF(ISNUMBER(P322),SUMIF(A:A,A322,P:P),"")</f>
        <v/>
      </c>
      <c r="R322" s="3" t="str">
        <f>IFERROR(P322*(1/Q322),"")</f>
        <v/>
      </c>
      <c r="S322" s="8" t="str">
        <f>IFERROR(1/R322,"")</f>
        <v/>
      </c>
    </row>
    <row r="323" spans="1:19" x14ac:dyDescent="0.25">
      <c r="A323" s="1">
        <v>34</v>
      </c>
      <c r="B323" s="5">
        <v>0.79166666666666663</v>
      </c>
      <c r="C323" s="1" t="s">
        <v>250</v>
      </c>
      <c r="D323" s="1">
        <v>7</v>
      </c>
      <c r="E323" s="1">
        <v>2</v>
      </c>
      <c r="F323" s="1" t="s">
        <v>337</v>
      </c>
      <c r="G323" s="2">
        <v>30.125299999999999</v>
      </c>
      <c r="H323" s="6">
        <f>1+COUNTIFS(A:A,A323,O:O,"&lt;"&amp;O323)</f>
        <v>12</v>
      </c>
      <c r="I323" s="2">
        <f>AVERAGEIF(A:A,A323,G:G)</f>
        <v>45.055617777777769</v>
      </c>
      <c r="J323" s="2">
        <f>G323-I323</f>
        <v>-14.93031777777777</v>
      </c>
      <c r="K323" s="2">
        <f>90+J323</f>
        <v>75.069682222222227</v>
      </c>
      <c r="L323" s="2">
        <f>EXP(0.06*K323)</f>
        <v>90.394274781844871</v>
      </c>
      <c r="M323" s="2">
        <f>SUMIF(A:A,A323,L:L)</f>
        <v>4918.036357587288</v>
      </c>
      <c r="N323" s="3">
        <f>L323/M323</f>
        <v>1.8380155860862911E-2</v>
      </c>
      <c r="O323" s="7">
        <f>1/N323</f>
        <v>54.406502728810487</v>
      </c>
      <c r="P323" s="3" t="str">
        <f>IF(O323&gt;21,"",N323)</f>
        <v/>
      </c>
      <c r="Q323" s="3" t="str">
        <f>IF(ISNUMBER(P323),SUMIF(A:A,A323,P:P),"")</f>
        <v/>
      </c>
      <c r="R323" s="3" t="str">
        <f>IFERROR(P323*(1/Q323),"")</f>
        <v/>
      </c>
      <c r="S323" s="8" t="str">
        <f>IFERROR(1/R323,"")</f>
        <v/>
      </c>
    </row>
    <row r="324" spans="1:19" x14ac:dyDescent="0.25">
      <c r="A324" s="1">
        <v>34</v>
      </c>
      <c r="B324" s="5">
        <v>0.79166666666666663</v>
      </c>
      <c r="C324" s="1" t="s">
        <v>250</v>
      </c>
      <c r="D324" s="1">
        <v>7</v>
      </c>
      <c r="E324" s="1">
        <v>3</v>
      </c>
      <c r="F324" s="1" t="s">
        <v>338</v>
      </c>
      <c r="G324" s="2">
        <v>29.835299999999997</v>
      </c>
      <c r="H324" s="6">
        <f>1+COUNTIFS(A:A,A324,O:O,"&lt;"&amp;O324)</f>
        <v>13</v>
      </c>
      <c r="I324" s="2">
        <f>AVERAGEIF(A:A,A324,G:G)</f>
        <v>45.055617777777769</v>
      </c>
      <c r="J324" s="2">
        <f>G324-I324</f>
        <v>-15.220317777777773</v>
      </c>
      <c r="K324" s="2">
        <f>90+J324</f>
        <v>74.77968222222222</v>
      </c>
      <c r="L324" s="2">
        <f>EXP(0.06*K324)</f>
        <v>88.835019263468837</v>
      </c>
      <c r="M324" s="2">
        <f>SUMIF(A:A,A324,L:L)</f>
        <v>4918.036357587288</v>
      </c>
      <c r="N324" s="3">
        <f>L324/M324</f>
        <v>1.8063107468983802E-2</v>
      </c>
      <c r="O324" s="7">
        <f>1/N324</f>
        <v>55.36145991032285</v>
      </c>
      <c r="P324" s="3" t="str">
        <f>IF(O324&gt;21,"",N324)</f>
        <v/>
      </c>
      <c r="Q324" s="3" t="str">
        <f>IF(ISNUMBER(P324),SUMIF(A:A,A324,P:P),"")</f>
        <v/>
      </c>
      <c r="R324" s="3" t="str">
        <f>IFERROR(P324*(1/Q324),"")</f>
        <v/>
      </c>
      <c r="S324" s="8" t="str">
        <f>IFERROR(1/R324,"")</f>
        <v/>
      </c>
    </row>
    <row r="325" spans="1:19" x14ac:dyDescent="0.25">
      <c r="A325" s="1">
        <v>34</v>
      </c>
      <c r="B325" s="5">
        <v>0.79166666666666663</v>
      </c>
      <c r="C325" s="1" t="s">
        <v>250</v>
      </c>
      <c r="D325" s="1">
        <v>7</v>
      </c>
      <c r="E325" s="1">
        <v>15</v>
      </c>
      <c r="F325" s="1" t="s">
        <v>349</v>
      </c>
      <c r="G325" s="2">
        <v>29.557466666666699</v>
      </c>
      <c r="H325" s="6">
        <f>1+COUNTIFS(A:A,A325,O:O,"&lt;"&amp;O325)</f>
        <v>14</v>
      </c>
      <c r="I325" s="2">
        <f>AVERAGEIF(A:A,A325,G:G)</f>
        <v>45.055617777777769</v>
      </c>
      <c r="J325" s="2">
        <f>G325-I325</f>
        <v>-15.498151111111071</v>
      </c>
      <c r="K325" s="2">
        <f>90+J325</f>
        <v>74.501848888888929</v>
      </c>
      <c r="L325" s="2">
        <f>EXP(0.06*K325)</f>
        <v>87.366414323448922</v>
      </c>
      <c r="M325" s="2">
        <f>SUMIF(A:A,A325,L:L)</f>
        <v>4918.036357587288</v>
      </c>
      <c r="N325" s="3">
        <f>L325/M325</f>
        <v>1.7764491347987823E-2</v>
      </c>
      <c r="O325" s="7">
        <f>1/N325</f>
        <v>56.292070536163685</v>
      </c>
      <c r="P325" s="3" t="str">
        <f>IF(O325&gt;21,"",N325)</f>
        <v/>
      </c>
      <c r="Q325" s="3" t="str">
        <f>IF(ISNUMBER(P325),SUMIF(A:A,A325,P:P),"")</f>
        <v/>
      </c>
      <c r="R325" s="3" t="str">
        <f>IFERROR(P325*(1/Q325),"")</f>
        <v/>
      </c>
      <c r="S325" s="8" t="str">
        <f>IFERROR(1/R325,"")</f>
        <v/>
      </c>
    </row>
    <row r="326" spans="1:19" x14ac:dyDescent="0.25">
      <c r="A326" s="1">
        <v>34</v>
      </c>
      <c r="B326" s="5">
        <v>0.79166666666666663</v>
      </c>
      <c r="C326" s="1" t="s">
        <v>250</v>
      </c>
      <c r="D326" s="1">
        <v>7</v>
      </c>
      <c r="E326" s="1">
        <v>9</v>
      </c>
      <c r="F326" s="1" t="s">
        <v>344</v>
      </c>
      <c r="G326" s="2">
        <v>26.059100000000001</v>
      </c>
      <c r="H326" s="6">
        <f>1+COUNTIFS(A:A,A326,O:O,"&lt;"&amp;O326)</f>
        <v>15</v>
      </c>
      <c r="I326" s="2">
        <f>AVERAGEIF(A:A,A326,G:G)</f>
        <v>45.055617777777769</v>
      </c>
      <c r="J326" s="2">
        <f>G326-I326</f>
        <v>-18.996517777777768</v>
      </c>
      <c r="K326" s="2">
        <f>90+J326</f>
        <v>71.003482222222232</v>
      </c>
      <c r="L326" s="2">
        <f>EXP(0.06*K326)</f>
        <v>70.824779565799602</v>
      </c>
      <c r="M326" s="2">
        <f>SUMIF(A:A,A326,L:L)</f>
        <v>4918.036357587288</v>
      </c>
      <c r="N326" s="3">
        <f>L326/M326</f>
        <v>1.4401028055950595E-2</v>
      </c>
      <c r="O326" s="7">
        <f>1/N326</f>
        <v>69.439486966820667</v>
      </c>
      <c r="P326" s="3" t="str">
        <f>IF(O326&gt;21,"",N326)</f>
        <v/>
      </c>
      <c r="Q326" s="3" t="str">
        <f>IF(ISNUMBER(P326),SUMIF(A:A,A326,P:P),"")</f>
        <v/>
      </c>
      <c r="R326" s="3" t="str">
        <f>IFERROR(P326*(1/Q326),"")</f>
        <v/>
      </c>
      <c r="S326" s="8" t="str">
        <f>IFERROR(1/R326,"")</f>
        <v/>
      </c>
    </row>
    <row r="327" spans="1:19" x14ac:dyDescent="0.25">
      <c r="A327" s="1">
        <v>35</v>
      </c>
      <c r="B327" s="5">
        <v>0.79861111111111116</v>
      </c>
      <c r="C327" s="1" t="s">
        <v>235</v>
      </c>
      <c r="D327" s="1">
        <v>6</v>
      </c>
      <c r="E327" s="1">
        <v>5</v>
      </c>
      <c r="F327" s="1" t="s">
        <v>355</v>
      </c>
      <c r="G327" s="2">
        <v>58.888700000000007</v>
      </c>
      <c r="H327" s="6">
        <f>1+COUNTIFS(A:A,A327,O:O,"&lt;"&amp;O327)</f>
        <v>1</v>
      </c>
      <c r="I327" s="2">
        <f>AVERAGEIF(A:A,A327,G:G)</f>
        <v>50.246888888888876</v>
      </c>
      <c r="J327" s="2">
        <f>G327-I327</f>
        <v>8.6418111111111315</v>
      </c>
      <c r="K327" s="2">
        <f>90+J327</f>
        <v>98.641811111111139</v>
      </c>
      <c r="L327" s="2">
        <f>EXP(0.06*K327)</f>
        <v>371.85673780357246</v>
      </c>
      <c r="M327" s="2">
        <f>SUMIF(A:A,A327,L:L)</f>
        <v>2136.3982156277248</v>
      </c>
      <c r="N327" s="3">
        <f>L327/M327</f>
        <v>0.17405778336802818</v>
      </c>
      <c r="O327" s="7">
        <f>1/N327</f>
        <v>5.745218516804834</v>
      </c>
      <c r="P327" s="3">
        <f>IF(O327&gt;21,"",N327)</f>
        <v>0.17405778336802818</v>
      </c>
      <c r="Q327" s="3">
        <f>IF(ISNUMBER(P327),SUMIF(A:A,A327,P:P),"")</f>
        <v>0.95264202024776246</v>
      </c>
      <c r="R327" s="3">
        <f>IFERROR(P327*(1/Q327),"")</f>
        <v>0.18271058767989193</v>
      </c>
      <c r="S327" s="8">
        <f>IFERROR(1/R327,"")</f>
        <v>5.473136574613811</v>
      </c>
    </row>
    <row r="328" spans="1:19" x14ac:dyDescent="0.25">
      <c r="A328" s="1">
        <v>35</v>
      </c>
      <c r="B328" s="5">
        <v>0.79861111111111116</v>
      </c>
      <c r="C328" s="1" t="s">
        <v>235</v>
      </c>
      <c r="D328" s="1">
        <v>6</v>
      </c>
      <c r="E328" s="1">
        <v>2</v>
      </c>
      <c r="F328" s="1" t="s">
        <v>352</v>
      </c>
      <c r="G328" s="2">
        <v>56.225200000000001</v>
      </c>
      <c r="H328" s="6">
        <f>1+COUNTIFS(A:A,A328,O:O,"&lt;"&amp;O328)</f>
        <v>2</v>
      </c>
      <c r="I328" s="2">
        <f>AVERAGEIF(A:A,A328,G:G)</f>
        <v>50.246888888888876</v>
      </c>
      <c r="J328" s="2">
        <f>G328-I328</f>
        <v>5.9783111111111253</v>
      </c>
      <c r="K328" s="2">
        <f>90+J328</f>
        <v>95.978311111111125</v>
      </c>
      <c r="L328" s="2">
        <f>EXP(0.06*K328)</f>
        <v>316.93562155232041</v>
      </c>
      <c r="M328" s="2">
        <f>SUMIF(A:A,A328,L:L)</f>
        <v>2136.3982156277248</v>
      </c>
      <c r="N328" s="3">
        <f>L328/M328</f>
        <v>0.1483504429248913</v>
      </c>
      <c r="O328" s="7">
        <f>1/N328</f>
        <v>6.7407955128674093</v>
      </c>
      <c r="P328" s="3">
        <f>IF(O328&gt;21,"",N328)</f>
        <v>0.1483504429248913</v>
      </c>
      <c r="Q328" s="3">
        <f>IF(ISNUMBER(P328),SUMIF(A:A,A328,P:P),"")</f>
        <v>0.95264202024776246</v>
      </c>
      <c r="R328" s="3">
        <f>IFERROR(P328*(1/Q328),"")</f>
        <v>0.15572527746184073</v>
      </c>
      <c r="S328" s="8">
        <f>IFERROR(1/R328,"")</f>
        <v>6.4215650554550612</v>
      </c>
    </row>
    <row r="329" spans="1:19" x14ac:dyDescent="0.25">
      <c r="A329" s="1">
        <v>35</v>
      </c>
      <c r="B329" s="5">
        <v>0.79861111111111116</v>
      </c>
      <c r="C329" s="1" t="s">
        <v>235</v>
      </c>
      <c r="D329" s="1">
        <v>6</v>
      </c>
      <c r="E329" s="1">
        <v>7</v>
      </c>
      <c r="F329" s="1" t="s">
        <v>356</v>
      </c>
      <c r="G329" s="2">
        <v>55.626999999999903</v>
      </c>
      <c r="H329" s="6">
        <f>1+COUNTIFS(A:A,A329,O:O,"&lt;"&amp;O329)</f>
        <v>3</v>
      </c>
      <c r="I329" s="2">
        <f>AVERAGEIF(A:A,A329,G:G)</f>
        <v>50.246888888888876</v>
      </c>
      <c r="J329" s="2">
        <f>G329-I329</f>
        <v>5.3801111111110274</v>
      </c>
      <c r="K329" s="2">
        <f>90+J329</f>
        <v>95.380111111111034</v>
      </c>
      <c r="L329" s="2">
        <f>EXP(0.06*K329)</f>
        <v>305.76189149062645</v>
      </c>
      <c r="M329" s="2">
        <f>SUMIF(A:A,A329,L:L)</f>
        <v>2136.3982156277248</v>
      </c>
      <c r="N329" s="3">
        <f>L329/M329</f>
        <v>0.1431202709560335</v>
      </c>
      <c r="O329" s="7">
        <f>1/N329</f>
        <v>6.9871304275772346</v>
      </c>
      <c r="P329" s="3">
        <f>IF(O329&gt;21,"",N329)</f>
        <v>0.1431202709560335</v>
      </c>
      <c r="Q329" s="3">
        <f>IF(ISNUMBER(P329),SUMIF(A:A,A329,P:P),"")</f>
        <v>0.95264202024776246</v>
      </c>
      <c r="R329" s="3">
        <f>IFERROR(P329*(1/Q329),"")</f>
        <v>0.15023510186839215</v>
      </c>
      <c r="S329" s="8">
        <f>IFERROR(1/R329,"")</f>
        <v>6.6562340462617895</v>
      </c>
    </row>
    <row r="330" spans="1:19" x14ac:dyDescent="0.25">
      <c r="A330" s="1">
        <v>35</v>
      </c>
      <c r="B330" s="5">
        <v>0.79861111111111116</v>
      </c>
      <c r="C330" s="1" t="s">
        <v>235</v>
      </c>
      <c r="D330" s="1">
        <v>6</v>
      </c>
      <c r="E330" s="1">
        <v>4</v>
      </c>
      <c r="F330" s="1" t="s">
        <v>354</v>
      </c>
      <c r="G330" s="2">
        <v>52.404600000000002</v>
      </c>
      <c r="H330" s="6">
        <f>1+COUNTIFS(A:A,A330,O:O,"&lt;"&amp;O330)</f>
        <v>4</v>
      </c>
      <c r="I330" s="2">
        <f>AVERAGEIF(A:A,A330,G:G)</f>
        <v>50.246888888888876</v>
      </c>
      <c r="J330" s="2">
        <f>G330-I330</f>
        <v>2.1577111111111265</v>
      </c>
      <c r="K330" s="2">
        <f>90+J330</f>
        <v>92.157711111111126</v>
      </c>
      <c r="L330" s="2">
        <f>EXP(0.06*K330)</f>
        <v>252.0084620891956</v>
      </c>
      <c r="M330" s="2">
        <f>SUMIF(A:A,A330,L:L)</f>
        <v>2136.3982156277248</v>
      </c>
      <c r="N330" s="3">
        <f>L330/M330</f>
        <v>0.11795949848944688</v>
      </c>
      <c r="O330" s="7">
        <f>1/N330</f>
        <v>8.4774860253366029</v>
      </c>
      <c r="P330" s="3">
        <f>IF(O330&gt;21,"",N330)</f>
        <v>0.11795949848944688</v>
      </c>
      <c r="Q330" s="3">
        <f>IF(ISNUMBER(P330),SUMIF(A:A,A330,P:P),"")</f>
        <v>0.95264202024776246</v>
      </c>
      <c r="R330" s="3">
        <f>IFERROR(P330*(1/Q330),"")</f>
        <v>0.1238235307516333</v>
      </c>
      <c r="S330" s="8">
        <f>IFERROR(1/R330,"")</f>
        <v>8.0760094137988343</v>
      </c>
    </row>
    <row r="331" spans="1:19" x14ac:dyDescent="0.25">
      <c r="A331" s="1">
        <v>35</v>
      </c>
      <c r="B331" s="5">
        <v>0.79861111111111116</v>
      </c>
      <c r="C331" s="1" t="s">
        <v>235</v>
      </c>
      <c r="D331" s="1">
        <v>6</v>
      </c>
      <c r="E331" s="1">
        <v>8</v>
      </c>
      <c r="F331" s="1" t="s">
        <v>357</v>
      </c>
      <c r="G331" s="2">
        <v>52.249533333333396</v>
      </c>
      <c r="H331" s="6">
        <f>1+COUNTIFS(A:A,A331,O:O,"&lt;"&amp;O331)</f>
        <v>5</v>
      </c>
      <c r="I331" s="2">
        <f>AVERAGEIF(A:A,A331,G:G)</f>
        <v>50.246888888888876</v>
      </c>
      <c r="J331" s="2">
        <f>G331-I331</f>
        <v>2.0026444444445204</v>
      </c>
      <c r="K331" s="2">
        <f>90+J331</f>
        <v>92.002644444444513</v>
      </c>
      <c r="L331" s="2">
        <f>EXP(0.06*K331)</f>
        <v>249.67464909138999</v>
      </c>
      <c r="M331" s="2">
        <f>SUMIF(A:A,A331,L:L)</f>
        <v>2136.3982156277248</v>
      </c>
      <c r="N331" s="3">
        <f>L331/M331</f>
        <v>0.11686709306580731</v>
      </c>
      <c r="O331" s="7">
        <f>1/N331</f>
        <v>8.556728620236191</v>
      </c>
      <c r="P331" s="3">
        <f>IF(O331&gt;21,"",N331)</f>
        <v>0.11686709306580731</v>
      </c>
      <c r="Q331" s="3">
        <f>IF(ISNUMBER(P331),SUMIF(A:A,A331,P:P),"")</f>
        <v>0.95264202024776246</v>
      </c>
      <c r="R331" s="3">
        <f>IFERROR(P331*(1/Q331),"")</f>
        <v>0.12267681939477391</v>
      </c>
      <c r="S331" s="8">
        <f>IFERROR(1/R331,"")</f>
        <v>8.1514992394936545</v>
      </c>
    </row>
    <row r="332" spans="1:19" x14ac:dyDescent="0.25">
      <c r="A332" s="1">
        <v>35</v>
      </c>
      <c r="B332" s="5">
        <v>0.79861111111111116</v>
      </c>
      <c r="C332" s="1" t="s">
        <v>235</v>
      </c>
      <c r="D332" s="1">
        <v>6</v>
      </c>
      <c r="E332" s="1">
        <v>3</v>
      </c>
      <c r="F332" s="1" t="s">
        <v>353</v>
      </c>
      <c r="G332" s="2">
        <v>49.254066666666603</v>
      </c>
      <c r="H332" s="6">
        <f>1+COUNTIFS(A:A,A332,O:O,"&lt;"&amp;O332)</f>
        <v>6</v>
      </c>
      <c r="I332" s="2">
        <f>AVERAGEIF(A:A,A332,G:G)</f>
        <v>50.246888888888876</v>
      </c>
      <c r="J332" s="2">
        <f>G332-I332</f>
        <v>-0.9928222222222729</v>
      </c>
      <c r="K332" s="2">
        <f>90+J332</f>
        <v>89.007177777777727</v>
      </c>
      <c r="L332" s="2">
        <f>EXP(0.06*K332)</f>
        <v>208.60252910258976</v>
      </c>
      <c r="M332" s="2">
        <f>SUMIF(A:A,A332,L:L)</f>
        <v>2136.3982156277248</v>
      </c>
      <c r="N332" s="3">
        <f>L332/M332</f>
        <v>9.7642156587037482E-2</v>
      </c>
      <c r="O332" s="7">
        <f>1/N332</f>
        <v>10.241478014761048</v>
      </c>
      <c r="P332" s="3">
        <f>IF(O332&gt;21,"",N332)</f>
        <v>9.7642156587037482E-2</v>
      </c>
      <c r="Q332" s="3">
        <f>IF(ISNUMBER(P332),SUMIF(A:A,A332,P:P),"")</f>
        <v>0.95264202024776246</v>
      </c>
      <c r="R332" s="3">
        <f>IFERROR(P332*(1/Q332),"")</f>
        <v>0.10249616803764627</v>
      </c>
      <c r="S332" s="8">
        <f>IFERROR(1/R332,"")</f>
        <v>9.7564623063050071</v>
      </c>
    </row>
    <row r="333" spans="1:19" x14ac:dyDescent="0.25">
      <c r="A333" s="1">
        <v>35</v>
      </c>
      <c r="B333" s="5">
        <v>0.79861111111111116</v>
      </c>
      <c r="C333" s="1" t="s">
        <v>235</v>
      </c>
      <c r="D333" s="1">
        <v>6</v>
      </c>
      <c r="E333" s="1">
        <v>10</v>
      </c>
      <c r="F333" s="1" t="s">
        <v>359</v>
      </c>
      <c r="G333" s="2">
        <v>47.616300000000003</v>
      </c>
      <c r="H333" s="6">
        <f>1+COUNTIFS(A:A,A333,O:O,"&lt;"&amp;O333)</f>
        <v>7</v>
      </c>
      <c r="I333" s="2">
        <f>AVERAGEIF(A:A,A333,G:G)</f>
        <v>50.246888888888876</v>
      </c>
      <c r="J333" s="2">
        <f>G333-I333</f>
        <v>-2.6305888888888731</v>
      </c>
      <c r="K333" s="2">
        <f>90+J333</f>
        <v>87.369411111111134</v>
      </c>
      <c r="L333" s="2">
        <f>EXP(0.06*K333)</f>
        <v>189.07895263992856</v>
      </c>
      <c r="M333" s="2">
        <f>SUMIF(A:A,A333,L:L)</f>
        <v>2136.3982156277248</v>
      </c>
      <c r="N333" s="3">
        <f>L333/M333</f>
        <v>8.8503609138417413E-2</v>
      </c>
      <c r="O333" s="7">
        <f>1/N333</f>
        <v>11.298974242237119</v>
      </c>
      <c r="P333" s="3">
        <f>IF(O333&gt;21,"",N333)</f>
        <v>8.8503609138417413E-2</v>
      </c>
      <c r="Q333" s="3">
        <f>IF(ISNUMBER(P333),SUMIF(A:A,A333,P:P),"")</f>
        <v>0.95264202024776246</v>
      </c>
      <c r="R333" s="3">
        <f>IFERROR(P333*(1/Q333),"")</f>
        <v>9.2903322819414852E-2</v>
      </c>
      <c r="S333" s="8">
        <f>IFERROR(1/R333,"")</f>
        <v>10.763877648852199</v>
      </c>
    </row>
    <row r="334" spans="1:19" x14ac:dyDescent="0.25">
      <c r="A334" s="1">
        <v>35</v>
      </c>
      <c r="B334" s="5">
        <v>0.79861111111111116</v>
      </c>
      <c r="C334" s="1" t="s">
        <v>235</v>
      </c>
      <c r="D334" s="1">
        <v>6</v>
      </c>
      <c r="E334" s="1">
        <v>1</v>
      </c>
      <c r="F334" s="1" t="s">
        <v>351</v>
      </c>
      <c r="G334" s="2">
        <v>42.762099999999997</v>
      </c>
      <c r="H334" s="6">
        <f>1+COUNTIFS(A:A,A334,O:O,"&lt;"&amp;O334)</f>
        <v>8</v>
      </c>
      <c r="I334" s="2">
        <f>AVERAGEIF(A:A,A334,G:G)</f>
        <v>50.246888888888876</v>
      </c>
      <c r="J334" s="2">
        <f>G334-I334</f>
        <v>-7.4847888888888789</v>
      </c>
      <c r="K334" s="2">
        <f>90+J334</f>
        <v>82.515211111111114</v>
      </c>
      <c r="L334" s="2">
        <f>EXP(0.06*K334)</f>
        <v>141.30386841968749</v>
      </c>
      <c r="M334" s="2">
        <f>SUMIF(A:A,A334,L:L)</f>
        <v>2136.3982156277248</v>
      </c>
      <c r="N334" s="3">
        <f>L334/M334</f>
        <v>6.614116571810047E-2</v>
      </c>
      <c r="O334" s="7">
        <f>1/N334</f>
        <v>15.119177128841196</v>
      </c>
      <c r="P334" s="3">
        <f>IF(O334&gt;21,"",N334)</f>
        <v>6.614116571810047E-2</v>
      </c>
      <c r="Q334" s="3">
        <f>IF(ISNUMBER(P334),SUMIF(A:A,A334,P:P),"")</f>
        <v>0.95264202024776246</v>
      </c>
      <c r="R334" s="3">
        <f>IFERROR(P334*(1/Q334),"")</f>
        <v>6.9429191986406943E-2</v>
      </c>
      <c r="S334" s="8">
        <f>IFERROR(1/R334,"")</f>
        <v>14.403163444503042</v>
      </c>
    </row>
    <row r="335" spans="1:19" x14ac:dyDescent="0.25">
      <c r="A335" s="1">
        <v>35</v>
      </c>
      <c r="B335" s="5">
        <v>0.79861111111111116</v>
      </c>
      <c r="C335" s="1" t="s">
        <v>235</v>
      </c>
      <c r="D335" s="1">
        <v>6</v>
      </c>
      <c r="E335" s="1">
        <v>9</v>
      </c>
      <c r="F335" s="1" t="s">
        <v>358</v>
      </c>
      <c r="G335" s="2">
        <v>37.194500000000005</v>
      </c>
      <c r="H335" s="6">
        <f>1+COUNTIFS(A:A,A335,O:O,"&lt;"&amp;O335)</f>
        <v>9</v>
      </c>
      <c r="I335" s="2">
        <f>AVERAGEIF(A:A,A335,G:G)</f>
        <v>50.246888888888876</v>
      </c>
      <c r="J335" s="2">
        <f>G335-I335</f>
        <v>-13.052388888888871</v>
      </c>
      <c r="K335" s="2">
        <f>90+J335</f>
        <v>76.947611111111129</v>
      </c>
      <c r="L335" s="2">
        <f>EXP(0.06*K335)</f>
        <v>101.17550343841447</v>
      </c>
      <c r="M335" s="2">
        <f>SUMIF(A:A,A335,L:L)</f>
        <v>2136.3982156277248</v>
      </c>
      <c r="N335" s="3">
        <f>L335/M335</f>
        <v>4.7357979752237662E-2</v>
      </c>
      <c r="O335" s="7">
        <f>1/N335</f>
        <v>21.115765605536627</v>
      </c>
      <c r="P335" s="3" t="str">
        <f>IF(O335&gt;21,"",N335)</f>
        <v/>
      </c>
      <c r="Q335" s="3" t="str">
        <f>IF(ISNUMBER(P335),SUMIF(A:A,A335,P:P),"")</f>
        <v/>
      </c>
      <c r="R335" s="3" t="str">
        <f>IFERROR(P335*(1/Q335),"")</f>
        <v/>
      </c>
      <c r="S335" s="8" t="str">
        <f>IFERROR(1/R335,"")</f>
        <v/>
      </c>
    </row>
    <row r="336" spans="1:19" x14ac:dyDescent="0.25">
      <c r="A336" s="1">
        <v>36</v>
      </c>
      <c r="B336" s="5">
        <v>0.80555555555555547</v>
      </c>
      <c r="C336" s="1" t="s">
        <v>323</v>
      </c>
      <c r="D336" s="1">
        <v>2</v>
      </c>
      <c r="E336" s="1">
        <v>2</v>
      </c>
      <c r="F336" s="1" t="s">
        <v>361</v>
      </c>
      <c r="G336" s="2">
        <v>68.028299999999902</v>
      </c>
      <c r="H336" s="6">
        <f>1+COUNTIFS(A:A,A336,O:O,"&lt;"&amp;O336)</f>
        <v>1</v>
      </c>
      <c r="I336" s="2">
        <f>AVERAGEIF(A:A,A336,G:G)</f>
        <v>49.483524242424188</v>
      </c>
      <c r="J336" s="2">
        <f>G336-I336</f>
        <v>18.544775757575714</v>
      </c>
      <c r="K336" s="2">
        <f>90+J336</f>
        <v>108.54477575757571</v>
      </c>
      <c r="L336" s="2">
        <f>EXP(0.06*K336)</f>
        <v>673.63373643459602</v>
      </c>
      <c r="M336" s="2">
        <f>SUMIF(A:A,A336,L:L)</f>
        <v>3251.9532278250354</v>
      </c>
      <c r="N336" s="3">
        <f>L336/M336</f>
        <v>0.20714742471408001</v>
      </c>
      <c r="O336" s="7">
        <f>1/N336</f>
        <v>4.8274797593080043</v>
      </c>
      <c r="P336" s="3">
        <f>IF(O336&gt;21,"",N336)</f>
        <v>0.20714742471408001</v>
      </c>
      <c r="Q336" s="3">
        <f>IF(ISNUMBER(P336),SUMIF(A:A,A336,P:P),"")</f>
        <v>0.92697853896994042</v>
      </c>
      <c r="R336" s="3">
        <f>IFERROR(P336*(1/Q336),"")</f>
        <v>0.22346517854044654</v>
      </c>
      <c r="S336" s="8">
        <f>IFERROR(1/R336,"")</f>
        <v>4.4749701341902934</v>
      </c>
    </row>
    <row r="337" spans="1:19" x14ac:dyDescent="0.25">
      <c r="A337" s="1">
        <v>36</v>
      </c>
      <c r="B337" s="5">
        <v>0.80555555555555547</v>
      </c>
      <c r="C337" s="1" t="s">
        <v>323</v>
      </c>
      <c r="D337" s="1">
        <v>2</v>
      </c>
      <c r="E337" s="1">
        <v>1</v>
      </c>
      <c r="F337" s="1" t="s">
        <v>360</v>
      </c>
      <c r="G337" s="2">
        <v>63.503866666666596</v>
      </c>
      <c r="H337" s="6">
        <f>1+COUNTIFS(A:A,A337,O:O,"&lt;"&amp;O337)</f>
        <v>2</v>
      </c>
      <c r="I337" s="2">
        <f>AVERAGEIF(A:A,A337,G:G)</f>
        <v>49.483524242424188</v>
      </c>
      <c r="J337" s="2">
        <f>G337-I337</f>
        <v>14.020342424242408</v>
      </c>
      <c r="K337" s="2">
        <f>90+J337</f>
        <v>104.02034242424241</v>
      </c>
      <c r="L337" s="2">
        <f>EXP(0.06*K337)</f>
        <v>513.48486023331691</v>
      </c>
      <c r="M337" s="2">
        <f>SUMIF(A:A,A337,L:L)</f>
        <v>3251.9532278250354</v>
      </c>
      <c r="N337" s="3">
        <f>L337/M337</f>
        <v>0.15790044452045973</v>
      </c>
      <c r="O337" s="7">
        <f>1/N337</f>
        <v>6.3331044002882866</v>
      </c>
      <c r="P337" s="3">
        <f>IF(O337&gt;21,"",N337)</f>
        <v>0.15790044452045973</v>
      </c>
      <c r="Q337" s="3">
        <f>IF(ISNUMBER(P337),SUMIF(A:A,A337,P:P),"")</f>
        <v>0.92697853896994042</v>
      </c>
      <c r="R337" s="3">
        <f>IFERROR(P337*(1/Q337),"")</f>
        <v>0.17033883513195341</v>
      </c>
      <c r="S337" s="8">
        <f>IFERROR(1/R337,"")</f>
        <v>5.8706518641233369</v>
      </c>
    </row>
    <row r="338" spans="1:19" x14ac:dyDescent="0.25">
      <c r="A338" s="1">
        <v>36</v>
      </c>
      <c r="B338" s="5">
        <v>0.80555555555555547</v>
      </c>
      <c r="C338" s="1" t="s">
        <v>323</v>
      </c>
      <c r="D338" s="1">
        <v>2</v>
      </c>
      <c r="E338" s="1">
        <v>4</v>
      </c>
      <c r="F338" s="1" t="s">
        <v>363</v>
      </c>
      <c r="G338" s="2">
        <v>61.7197666666667</v>
      </c>
      <c r="H338" s="6">
        <f>1+COUNTIFS(A:A,A338,O:O,"&lt;"&amp;O338)</f>
        <v>3</v>
      </c>
      <c r="I338" s="2">
        <f>AVERAGEIF(A:A,A338,G:G)</f>
        <v>49.483524242424188</v>
      </c>
      <c r="J338" s="2">
        <f>G338-I338</f>
        <v>12.236242424242512</v>
      </c>
      <c r="K338" s="2">
        <f>90+J338</f>
        <v>102.2362424242425</v>
      </c>
      <c r="L338" s="2">
        <f>EXP(0.06*K338)</f>
        <v>461.35810665044608</v>
      </c>
      <c r="M338" s="2">
        <f>SUMIF(A:A,A338,L:L)</f>
        <v>3251.9532278250354</v>
      </c>
      <c r="N338" s="3">
        <f>L338/M338</f>
        <v>0.14187107695857318</v>
      </c>
      <c r="O338" s="7">
        <f>1/N338</f>
        <v>7.0486530548577093</v>
      </c>
      <c r="P338" s="3">
        <f>IF(O338&gt;21,"",N338)</f>
        <v>0.14187107695857318</v>
      </c>
      <c r="Q338" s="3">
        <f>IF(ISNUMBER(P338),SUMIF(A:A,A338,P:P),"")</f>
        <v>0.92697853896994042</v>
      </c>
      <c r="R338" s="3">
        <f>IFERROR(P338*(1/Q338),"")</f>
        <v>0.15304677615969459</v>
      </c>
      <c r="S338" s="8">
        <f>IFERROR(1/R338,"")</f>
        <v>6.5339501104980062</v>
      </c>
    </row>
    <row r="339" spans="1:19" x14ac:dyDescent="0.25">
      <c r="A339" s="1">
        <v>36</v>
      </c>
      <c r="B339" s="5">
        <v>0.80555555555555547</v>
      </c>
      <c r="C339" s="1" t="s">
        <v>323</v>
      </c>
      <c r="D339" s="1">
        <v>2</v>
      </c>
      <c r="E339" s="1">
        <v>7</v>
      </c>
      <c r="F339" s="1" t="s">
        <v>366</v>
      </c>
      <c r="G339" s="2">
        <v>57.210399999999993</v>
      </c>
      <c r="H339" s="6">
        <f>1+COUNTIFS(A:A,A339,O:O,"&lt;"&amp;O339)</f>
        <v>4</v>
      </c>
      <c r="I339" s="2">
        <f>AVERAGEIF(A:A,A339,G:G)</f>
        <v>49.483524242424188</v>
      </c>
      <c r="J339" s="2">
        <f>G339-I339</f>
        <v>7.7268757575758045</v>
      </c>
      <c r="K339" s="2">
        <f>90+J339</f>
        <v>97.726875757575812</v>
      </c>
      <c r="L339" s="2">
        <f>EXP(0.06*K339)</f>
        <v>351.99344225055711</v>
      </c>
      <c r="M339" s="2">
        <f>SUMIF(A:A,A339,L:L)</f>
        <v>3251.9532278250354</v>
      </c>
      <c r="N339" s="3">
        <f>L339/M339</f>
        <v>0.10824062266294544</v>
      </c>
      <c r="O339" s="7">
        <f>1/N339</f>
        <v>9.2386756043887299</v>
      </c>
      <c r="P339" s="3">
        <f>IF(O339&gt;21,"",N339)</f>
        <v>0.10824062266294544</v>
      </c>
      <c r="Q339" s="3">
        <f>IF(ISNUMBER(P339),SUMIF(A:A,A339,P:P),"")</f>
        <v>0.92697853896994042</v>
      </c>
      <c r="R339" s="3">
        <f>IFERROR(P339*(1/Q339),"")</f>
        <v>0.11676712902460779</v>
      </c>
      <c r="S339" s="8">
        <f>IFERROR(1/R339,"")</f>
        <v>8.5640540137734966</v>
      </c>
    </row>
    <row r="340" spans="1:19" x14ac:dyDescent="0.25">
      <c r="A340" s="1">
        <v>36</v>
      </c>
      <c r="B340" s="5">
        <v>0.80555555555555547</v>
      </c>
      <c r="C340" s="1" t="s">
        <v>323</v>
      </c>
      <c r="D340" s="1">
        <v>2</v>
      </c>
      <c r="E340" s="1">
        <v>3</v>
      </c>
      <c r="F340" s="1" t="s">
        <v>362</v>
      </c>
      <c r="G340" s="2">
        <v>53.994066666666598</v>
      </c>
      <c r="H340" s="6">
        <f>1+COUNTIFS(A:A,A340,O:O,"&lt;"&amp;O340)</f>
        <v>5</v>
      </c>
      <c r="I340" s="2">
        <f>AVERAGEIF(A:A,A340,G:G)</f>
        <v>49.483524242424188</v>
      </c>
      <c r="J340" s="2">
        <f>G340-I340</f>
        <v>4.5105424242424093</v>
      </c>
      <c r="K340" s="2">
        <f>90+J340</f>
        <v>94.510542424242402</v>
      </c>
      <c r="L340" s="2">
        <f>EXP(0.06*K340)</f>
        <v>290.21805245376396</v>
      </c>
      <c r="M340" s="2">
        <f>SUMIF(A:A,A340,L:L)</f>
        <v>3251.9532278250354</v>
      </c>
      <c r="N340" s="3">
        <f>L340/M340</f>
        <v>8.9244227121884831E-2</v>
      </c>
      <c r="O340" s="7">
        <f>1/N340</f>
        <v>11.205206569095559</v>
      </c>
      <c r="P340" s="3">
        <f>IF(O340&gt;21,"",N340)</f>
        <v>8.9244227121884831E-2</v>
      </c>
      <c r="Q340" s="3">
        <f>IF(ISNUMBER(P340),SUMIF(A:A,A340,P:P),"")</f>
        <v>0.92697853896994042</v>
      </c>
      <c r="R340" s="3">
        <f>IFERROR(P340*(1/Q340),"")</f>
        <v>9.6274318519879776E-2</v>
      </c>
      <c r="S340" s="8">
        <f>IFERROR(1/R340,"")</f>
        <v>10.38698601427658</v>
      </c>
    </row>
    <row r="341" spans="1:19" x14ac:dyDescent="0.25">
      <c r="A341" s="1">
        <v>36</v>
      </c>
      <c r="B341" s="5">
        <v>0.80555555555555547</v>
      </c>
      <c r="C341" s="1" t="s">
        <v>323</v>
      </c>
      <c r="D341" s="1">
        <v>2</v>
      </c>
      <c r="E341" s="1">
        <v>8</v>
      </c>
      <c r="F341" s="1" t="s">
        <v>367</v>
      </c>
      <c r="G341" s="2">
        <v>51.864399999999897</v>
      </c>
      <c r="H341" s="6">
        <f>1+COUNTIFS(A:A,A341,O:O,"&lt;"&amp;O341)</f>
        <v>6</v>
      </c>
      <c r="I341" s="2">
        <f>AVERAGEIF(A:A,A341,G:G)</f>
        <v>49.483524242424188</v>
      </c>
      <c r="J341" s="2">
        <f>G341-I341</f>
        <v>2.3808757575757085</v>
      </c>
      <c r="K341" s="2">
        <f>90+J341</f>
        <v>92.380875757575708</v>
      </c>
      <c r="L341" s="2">
        <f>EXP(0.06*K341)</f>
        <v>255.40551717363908</v>
      </c>
      <c r="M341" s="2">
        <f>SUMIF(A:A,A341,L:L)</f>
        <v>3251.9532278250354</v>
      </c>
      <c r="N341" s="3">
        <f>L341/M341</f>
        <v>7.8539111506366555E-2</v>
      </c>
      <c r="O341" s="7">
        <f>1/N341</f>
        <v>12.732509711660512</v>
      </c>
      <c r="P341" s="3">
        <f>IF(O341&gt;21,"",N341)</f>
        <v>7.8539111506366555E-2</v>
      </c>
      <c r="Q341" s="3">
        <f>IF(ISNUMBER(P341),SUMIF(A:A,A341,P:P),"")</f>
        <v>0.92697853896994042</v>
      </c>
      <c r="R341" s="3">
        <f>IFERROR(P341*(1/Q341),"")</f>
        <v>8.4725922127214845E-2</v>
      </c>
      <c r="S341" s="8">
        <f>IFERROR(1/R341,"")</f>
        <v>11.802763249935637</v>
      </c>
    </row>
    <row r="342" spans="1:19" x14ac:dyDescent="0.25">
      <c r="A342" s="1">
        <v>36</v>
      </c>
      <c r="B342" s="5">
        <v>0.80555555555555547</v>
      </c>
      <c r="C342" s="1" t="s">
        <v>323</v>
      </c>
      <c r="D342" s="1">
        <v>2</v>
      </c>
      <c r="E342" s="1">
        <v>5</v>
      </c>
      <c r="F342" s="1" t="s">
        <v>364</v>
      </c>
      <c r="G342" s="2">
        <v>50.866799999999898</v>
      </c>
      <c r="H342" s="6">
        <f>1+COUNTIFS(A:A,A342,O:O,"&lt;"&amp;O342)</f>
        <v>7</v>
      </c>
      <c r="I342" s="2">
        <f>AVERAGEIF(A:A,A342,G:G)</f>
        <v>49.483524242424188</v>
      </c>
      <c r="J342" s="2">
        <f>G342-I342</f>
        <v>1.38327575757571</v>
      </c>
      <c r="K342" s="2">
        <f>90+J342</f>
        <v>91.383275757575717</v>
      </c>
      <c r="L342" s="2">
        <f>EXP(0.06*K342)</f>
        <v>240.56649683734713</v>
      </c>
      <c r="M342" s="2">
        <f>SUMIF(A:A,A342,L:L)</f>
        <v>3251.9532278250354</v>
      </c>
      <c r="N342" s="3">
        <f>L342/M342</f>
        <v>7.3976001493183313E-2</v>
      </c>
      <c r="O342" s="7">
        <f>1/N342</f>
        <v>13.517897423695539</v>
      </c>
      <c r="P342" s="3">
        <f>IF(O342&gt;21,"",N342)</f>
        <v>7.3976001493183313E-2</v>
      </c>
      <c r="Q342" s="3">
        <f>IF(ISNUMBER(P342),SUMIF(A:A,A342,P:P),"")</f>
        <v>0.92697853896994042</v>
      </c>
      <c r="R342" s="3">
        <f>IFERROR(P342*(1/Q342),"")</f>
        <v>7.9803359391022718E-2</v>
      </c>
      <c r="S342" s="8">
        <f>IFERROR(1/R342,"")</f>
        <v>12.530800803762812</v>
      </c>
    </row>
    <row r="343" spans="1:19" x14ac:dyDescent="0.25">
      <c r="A343" s="1">
        <v>36</v>
      </c>
      <c r="B343" s="5">
        <v>0.80555555555555547</v>
      </c>
      <c r="C343" s="1" t="s">
        <v>323</v>
      </c>
      <c r="D343" s="1">
        <v>2</v>
      </c>
      <c r="E343" s="1">
        <v>6</v>
      </c>
      <c r="F343" s="1" t="s">
        <v>365</v>
      </c>
      <c r="G343" s="2">
        <v>49.960233333333299</v>
      </c>
      <c r="H343" s="6">
        <f>1+COUNTIFS(A:A,A343,O:O,"&lt;"&amp;O343)</f>
        <v>8</v>
      </c>
      <c r="I343" s="2">
        <f>AVERAGEIF(A:A,A343,G:G)</f>
        <v>49.483524242424188</v>
      </c>
      <c r="J343" s="2">
        <f>G343-I343</f>
        <v>0.47670909090911096</v>
      </c>
      <c r="K343" s="2">
        <f>90+J343</f>
        <v>90.476709090909111</v>
      </c>
      <c r="L343" s="2">
        <f>EXP(0.06*K343)</f>
        <v>227.83063989416712</v>
      </c>
      <c r="M343" s="2">
        <f>SUMIF(A:A,A343,L:L)</f>
        <v>3251.9532278250354</v>
      </c>
      <c r="N343" s="3">
        <f>L343/M343</f>
        <v>7.0059629992447442E-2</v>
      </c>
      <c r="O343" s="7">
        <f>1/N343</f>
        <v>14.273555257254454</v>
      </c>
      <c r="P343" s="3">
        <f>IF(O343&gt;21,"",N343)</f>
        <v>7.0059629992447442E-2</v>
      </c>
      <c r="Q343" s="3">
        <f>IF(ISNUMBER(P343),SUMIF(A:A,A343,P:P),"")</f>
        <v>0.92697853896994042</v>
      </c>
      <c r="R343" s="3">
        <f>IFERROR(P343*(1/Q343),"")</f>
        <v>7.5578481105180478E-2</v>
      </c>
      <c r="S343" s="8">
        <f>IFERROR(1/R343,"")</f>
        <v>13.231279398276445</v>
      </c>
    </row>
    <row r="344" spans="1:19" x14ac:dyDescent="0.25">
      <c r="A344" s="1">
        <v>36</v>
      </c>
      <c r="B344" s="5">
        <v>0.80555555555555547</v>
      </c>
      <c r="C344" s="1" t="s">
        <v>323</v>
      </c>
      <c r="D344" s="1">
        <v>2</v>
      </c>
      <c r="E344" s="1">
        <v>10</v>
      </c>
      <c r="F344" s="1" t="s">
        <v>369</v>
      </c>
      <c r="G344" s="2">
        <v>42.460533333333302</v>
      </c>
      <c r="H344" s="6">
        <f>1+COUNTIFS(A:A,A344,O:O,"&lt;"&amp;O344)</f>
        <v>9</v>
      </c>
      <c r="I344" s="2">
        <f>AVERAGEIF(A:A,A344,G:G)</f>
        <v>49.483524242424188</v>
      </c>
      <c r="J344" s="2">
        <f>G344-I344</f>
        <v>-7.0229909090908862</v>
      </c>
      <c r="K344" s="2">
        <f>90+J344</f>
        <v>82.977009090909121</v>
      </c>
      <c r="L344" s="2">
        <f>EXP(0.06*K344)</f>
        <v>145.27384470419415</v>
      </c>
      <c r="M344" s="2">
        <f>SUMIF(A:A,A344,L:L)</f>
        <v>3251.9532278250354</v>
      </c>
      <c r="N344" s="3">
        <f>L344/M344</f>
        <v>4.4672796478489298E-2</v>
      </c>
      <c r="O344" s="7">
        <f>1/N344</f>
        <v>22.384987706814297</v>
      </c>
      <c r="P344" s="3" t="str">
        <f>IF(O344&gt;21,"",N344)</f>
        <v/>
      </c>
      <c r="Q344" s="3" t="str">
        <f>IF(ISNUMBER(P344),SUMIF(A:A,A344,P:P),"")</f>
        <v/>
      </c>
      <c r="R344" s="3" t="str">
        <f>IFERROR(P344*(1/Q344),"")</f>
        <v/>
      </c>
      <c r="S344" s="8" t="str">
        <f>IFERROR(1/R344,"")</f>
        <v/>
      </c>
    </row>
    <row r="345" spans="1:19" x14ac:dyDescent="0.25">
      <c r="A345" s="1">
        <v>36</v>
      </c>
      <c r="B345" s="5">
        <v>0.80555555555555547</v>
      </c>
      <c r="C345" s="1" t="s">
        <v>323</v>
      </c>
      <c r="D345" s="1">
        <v>2</v>
      </c>
      <c r="E345" s="1">
        <v>9</v>
      </c>
      <c r="F345" s="1" t="s">
        <v>368</v>
      </c>
      <c r="G345" s="2">
        <v>28.106199999999998</v>
      </c>
      <c r="H345" s="6">
        <f>1+COUNTIFS(A:A,A345,O:O,"&lt;"&amp;O345)</f>
        <v>10</v>
      </c>
      <c r="I345" s="2">
        <f>AVERAGEIF(A:A,A345,G:G)</f>
        <v>49.483524242424188</v>
      </c>
      <c r="J345" s="2">
        <f>G345-I345</f>
        <v>-21.377324242424191</v>
      </c>
      <c r="K345" s="2">
        <f>90+J345</f>
        <v>68.622675757575806</v>
      </c>
      <c r="L345" s="2">
        <f>EXP(0.06*K345)</f>
        <v>61.396973687092739</v>
      </c>
      <c r="M345" s="2">
        <f>SUMIF(A:A,A345,L:L)</f>
        <v>3251.9532278250354</v>
      </c>
      <c r="N345" s="3">
        <f>L345/M345</f>
        <v>1.8880029750045369E-2</v>
      </c>
      <c r="O345" s="7">
        <f>1/N345</f>
        <v>52.966018234033605</v>
      </c>
      <c r="P345" s="3" t="str">
        <f>IF(O345&gt;21,"",N345)</f>
        <v/>
      </c>
      <c r="Q345" s="3" t="str">
        <f>IF(ISNUMBER(P345),SUMIF(A:A,A345,P:P),"")</f>
        <v/>
      </c>
      <c r="R345" s="3" t="str">
        <f>IFERROR(P345*(1/Q345),"")</f>
        <v/>
      </c>
      <c r="S345" s="8" t="str">
        <f>IFERROR(1/R345,"")</f>
        <v/>
      </c>
    </row>
    <row r="346" spans="1:19" x14ac:dyDescent="0.25">
      <c r="A346" s="1">
        <v>36</v>
      </c>
      <c r="B346" s="5">
        <v>0.80555555555555547</v>
      </c>
      <c r="C346" s="1" t="s">
        <v>323</v>
      </c>
      <c r="D346" s="1">
        <v>2</v>
      </c>
      <c r="E346" s="1">
        <v>11</v>
      </c>
      <c r="F346" s="1" t="s">
        <v>370</v>
      </c>
      <c r="G346" s="2">
        <v>16.604199999999999</v>
      </c>
      <c r="H346" s="6">
        <f>1+COUNTIFS(A:A,A346,O:O,"&lt;"&amp;O346)</f>
        <v>11</v>
      </c>
      <c r="I346" s="2">
        <f>AVERAGEIF(A:A,A346,G:G)</f>
        <v>49.483524242424188</v>
      </c>
      <c r="J346" s="2">
        <f>G346-I346</f>
        <v>-32.87932424242419</v>
      </c>
      <c r="K346" s="2">
        <f>90+J346</f>
        <v>57.12067575757581</v>
      </c>
      <c r="L346" s="2">
        <f>EXP(0.06*K346)</f>
        <v>30.791557505915247</v>
      </c>
      <c r="M346" s="2">
        <f>SUMIF(A:A,A346,L:L)</f>
        <v>3251.9532278250354</v>
      </c>
      <c r="N346" s="3">
        <f>L346/M346</f>
        <v>9.4686348015248639E-3</v>
      </c>
      <c r="O346" s="7">
        <f>1/N346</f>
        <v>105.611845948368</v>
      </c>
      <c r="P346" s="3" t="str">
        <f>IF(O346&gt;21,"",N346)</f>
        <v/>
      </c>
      <c r="Q346" s="3" t="str">
        <f>IF(ISNUMBER(P346),SUMIF(A:A,A346,P:P),"")</f>
        <v/>
      </c>
      <c r="R346" s="3" t="str">
        <f>IFERROR(P346*(1/Q346),"")</f>
        <v/>
      </c>
      <c r="S346" s="8" t="str">
        <f>IFERROR(1/R346,"")</f>
        <v/>
      </c>
    </row>
    <row r="347" spans="1:19" x14ac:dyDescent="0.25">
      <c r="A347" s="1">
        <v>37</v>
      </c>
      <c r="B347" s="5">
        <v>0.8125</v>
      </c>
      <c r="C347" s="1" t="s">
        <v>250</v>
      </c>
      <c r="D347" s="1">
        <v>8</v>
      </c>
      <c r="E347" s="1">
        <v>9</v>
      </c>
      <c r="F347" s="1" t="s">
        <v>378</v>
      </c>
      <c r="G347" s="2">
        <v>72.043133333333301</v>
      </c>
      <c r="H347" s="6">
        <f>1+COUNTIFS(A:A,A347,O:O,"&lt;"&amp;O347)</f>
        <v>1</v>
      </c>
      <c r="I347" s="2">
        <f>AVERAGEIF(A:A,A347,G:G)</f>
        <v>48.257119999999972</v>
      </c>
      <c r="J347" s="2">
        <f>G347-I347</f>
        <v>23.786013333333329</v>
      </c>
      <c r="K347" s="2">
        <f>90+J347</f>
        <v>113.78601333333333</v>
      </c>
      <c r="L347" s="2">
        <f>EXP(0.06*K347)</f>
        <v>922.56773620540935</v>
      </c>
      <c r="M347" s="2">
        <f>SUMIF(A:A,A347,L:L)</f>
        <v>2905.6834886718634</v>
      </c>
      <c r="N347" s="3">
        <f>L347/M347</f>
        <v>0.31750455264730115</v>
      </c>
      <c r="O347" s="7">
        <f>1/N347</f>
        <v>3.1495611375086221</v>
      </c>
      <c r="P347" s="3">
        <f>IF(O347&gt;21,"",N347)</f>
        <v>0.31750455264730115</v>
      </c>
      <c r="Q347" s="3">
        <f>IF(ISNUMBER(P347),SUMIF(A:A,A347,P:P),"")</f>
        <v>0.93837250586038234</v>
      </c>
      <c r="R347" s="3">
        <f>IFERROR(P347*(1/Q347),"")</f>
        <v>0.33835662347777878</v>
      </c>
      <c r="S347" s="8">
        <f>IFERROR(1/R347,"")</f>
        <v>2.9554615769644421</v>
      </c>
    </row>
    <row r="348" spans="1:19" x14ac:dyDescent="0.25">
      <c r="A348" s="1">
        <v>37</v>
      </c>
      <c r="B348" s="5">
        <v>0.8125</v>
      </c>
      <c r="C348" s="1" t="s">
        <v>250</v>
      </c>
      <c r="D348" s="1">
        <v>8</v>
      </c>
      <c r="E348" s="1">
        <v>5</v>
      </c>
      <c r="F348" s="1" t="s">
        <v>374</v>
      </c>
      <c r="G348" s="2">
        <v>62.458033333333297</v>
      </c>
      <c r="H348" s="6">
        <f>1+COUNTIFS(A:A,A348,O:O,"&lt;"&amp;O348)</f>
        <v>2</v>
      </c>
      <c r="I348" s="2">
        <f>AVERAGEIF(A:A,A348,G:G)</f>
        <v>48.257119999999972</v>
      </c>
      <c r="J348" s="2">
        <f>G348-I348</f>
        <v>14.200913333333325</v>
      </c>
      <c r="K348" s="2">
        <f>90+J348</f>
        <v>104.20091333333332</v>
      </c>
      <c r="L348" s="2">
        <f>EXP(0.06*K348)</f>
        <v>519.07833174754421</v>
      </c>
      <c r="M348" s="2">
        <f>SUMIF(A:A,A348,L:L)</f>
        <v>2905.6834886718634</v>
      </c>
      <c r="N348" s="3">
        <f>L348/M348</f>
        <v>0.17864242054278451</v>
      </c>
      <c r="O348" s="7">
        <f>1/N348</f>
        <v>5.5977745765066027</v>
      </c>
      <c r="P348" s="3">
        <f>IF(O348&gt;21,"",N348)</f>
        <v>0.17864242054278451</v>
      </c>
      <c r="Q348" s="3">
        <f>IF(ISNUMBER(P348),SUMIF(A:A,A348,P:P),"")</f>
        <v>0.93837250586038234</v>
      </c>
      <c r="R348" s="3">
        <f>IFERROR(P348*(1/Q348),"")</f>
        <v>0.1903747386321698</v>
      </c>
      <c r="S348" s="8">
        <f>IFERROR(1/R348,"")</f>
        <v>5.2527977565980413</v>
      </c>
    </row>
    <row r="349" spans="1:19" x14ac:dyDescent="0.25">
      <c r="A349" s="1">
        <v>37</v>
      </c>
      <c r="B349" s="5">
        <v>0.8125</v>
      </c>
      <c r="C349" s="1" t="s">
        <v>250</v>
      </c>
      <c r="D349" s="1">
        <v>8</v>
      </c>
      <c r="E349" s="1">
        <v>8</v>
      </c>
      <c r="F349" s="1" t="s">
        <v>377</v>
      </c>
      <c r="G349" s="2">
        <v>52.453000000000003</v>
      </c>
      <c r="H349" s="6">
        <f>1+COUNTIFS(A:A,A349,O:O,"&lt;"&amp;O349)</f>
        <v>3</v>
      </c>
      <c r="I349" s="2">
        <f>AVERAGEIF(A:A,A349,G:G)</f>
        <v>48.257119999999972</v>
      </c>
      <c r="J349" s="2">
        <f>G349-I349</f>
        <v>4.1958800000000309</v>
      </c>
      <c r="K349" s="2">
        <f>90+J349</f>
        <v>94.195880000000031</v>
      </c>
      <c r="L349" s="2">
        <f>EXP(0.06*K349)</f>
        <v>284.7902088759372</v>
      </c>
      <c r="M349" s="2">
        <f>SUMIF(A:A,A349,L:L)</f>
        <v>2905.6834886718634</v>
      </c>
      <c r="N349" s="3">
        <f>L349/M349</f>
        <v>9.8011435170494002E-2</v>
      </c>
      <c r="O349" s="7">
        <f>1/N349</f>
        <v>10.202891104088705</v>
      </c>
      <c r="P349" s="3">
        <f>IF(O349&gt;21,"",N349)</f>
        <v>9.8011435170494002E-2</v>
      </c>
      <c r="Q349" s="3">
        <f>IF(ISNUMBER(P349),SUMIF(A:A,A349,P:P),"")</f>
        <v>0.93837250586038234</v>
      </c>
      <c r="R349" s="3">
        <f>IFERROR(P349*(1/Q349),"")</f>
        <v>0.10444832362242808</v>
      </c>
      <c r="S349" s="8">
        <f>IFERROR(1/R349,"")</f>
        <v>9.5741124923643213</v>
      </c>
    </row>
    <row r="350" spans="1:19" x14ac:dyDescent="0.25">
      <c r="A350" s="1">
        <v>37</v>
      </c>
      <c r="B350" s="5">
        <v>0.8125</v>
      </c>
      <c r="C350" s="1" t="s">
        <v>250</v>
      </c>
      <c r="D350" s="1">
        <v>8</v>
      </c>
      <c r="E350" s="1">
        <v>10</v>
      </c>
      <c r="F350" s="1" t="s">
        <v>379</v>
      </c>
      <c r="G350" s="2">
        <v>51.691133333333298</v>
      </c>
      <c r="H350" s="6">
        <f>1+COUNTIFS(A:A,A350,O:O,"&lt;"&amp;O350)</f>
        <v>4</v>
      </c>
      <c r="I350" s="2">
        <f>AVERAGEIF(A:A,A350,G:G)</f>
        <v>48.257119999999972</v>
      </c>
      <c r="J350" s="2">
        <f>G350-I350</f>
        <v>3.4340133333333256</v>
      </c>
      <c r="K350" s="2">
        <f>90+J350</f>
        <v>93.434013333333326</v>
      </c>
      <c r="L350" s="2">
        <f>EXP(0.06*K350)</f>
        <v>272.06494331925978</v>
      </c>
      <c r="M350" s="2">
        <f>SUMIF(A:A,A350,L:L)</f>
        <v>2905.6834886718634</v>
      </c>
      <c r="N350" s="3">
        <f>L350/M350</f>
        <v>9.3631995494325451E-2</v>
      </c>
      <c r="O350" s="7">
        <f>1/N350</f>
        <v>10.680109878258493</v>
      </c>
      <c r="P350" s="3">
        <f>IF(O350&gt;21,"",N350)</f>
        <v>9.3631995494325451E-2</v>
      </c>
      <c r="Q350" s="3">
        <f>IF(ISNUMBER(P350),SUMIF(A:A,A350,P:P),"")</f>
        <v>0.93837250586038234</v>
      </c>
      <c r="R350" s="3">
        <f>IFERROR(P350*(1/Q350),"")</f>
        <v>9.9781264806427183E-2</v>
      </c>
      <c r="S350" s="8">
        <f>IFERROR(1/R350,"")</f>
        <v>10.021921469325646</v>
      </c>
    </row>
    <row r="351" spans="1:19" x14ac:dyDescent="0.25">
      <c r="A351" s="1">
        <v>37</v>
      </c>
      <c r="B351" s="5">
        <v>0.8125</v>
      </c>
      <c r="C351" s="1" t="s">
        <v>250</v>
      </c>
      <c r="D351" s="1">
        <v>8</v>
      </c>
      <c r="E351" s="1">
        <v>3</v>
      </c>
      <c r="F351" s="1" t="s">
        <v>372</v>
      </c>
      <c r="G351" s="2">
        <v>47.649166666666595</v>
      </c>
      <c r="H351" s="6">
        <f>1+COUNTIFS(A:A,A351,O:O,"&lt;"&amp;O351)</f>
        <v>5</v>
      </c>
      <c r="I351" s="2">
        <f>AVERAGEIF(A:A,A351,G:G)</f>
        <v>48.257119999999972</v>
      </c>
      <c r="J351" s="2">
        <f>G351-I351</f>
        <v>-0.60795333333337709</v>
      </c>
      <c r="K351" s="2">
        <f>90+J351</f>
        <v>89.39204666666663</v>
      </c>
      <c r="L351" s="2">
        <f>EXP(0.06*K351)</f>
        <v>213.47565541330192</v>
      </c>
      <c r="M351" s="2">
        <f>SUMIF(A:A,A351,L:L)</f>
        <v>2905.6834886718634</v>
      </c>
      <c r="N351" s="3">
        <f>L351/M351</f>
        <v>7.3468310036368709E-2</v>
      </c>
      <c r="O351" s="7">
        <f>1/N351</f>
        <v>13.611310774740486</v>
      </c>
      <c r="P351" s="3">
        <f>IF(O351&gt;21,"",N351)</f>
        <v>7.3468310036368709E-2</v>
      </c>
      <c r="Q351" s="3">
        <f>IF(ISNUMBER(P351),SUMIF(A:A,A351,P:P),"")</f>
        <v>0.93837250586038234</v>
      </c>
      <c r="R351" s="3">
        <f>IFERROR(P351*(1/Q351),"")</f>
        <v>7.8293331888498283E-2</v>
      </c>
      <c r="S351" s="8">
        <f>IFERROR(1/R351,"")</f>
        <v>12.772479799737651</v>
      </c>
    </row>
    <row r="352" spans="1:19" x14ac:dyDescent="0.25">
      <c r="A352" s="1">
        <v>37</v>
      </c>
      <c r="B352" s="5">
        <v>0.8125</v>
      </c>
      <c r="C352" s="1" t="s">
        <v>250</v>
      </c>
      <c r="D352" s="1">
        <v>8</v>
      </c>
      <c r="E352" s="1">
        <v>11</v>
      </c>
      <c r="F352" s="1" t="s">
        <v>380</v>
      </c>
      <c r="G352" s="2">
        <v>47.171500000000002</v>
      </c>
      <c r="H352" s="6">
        <f>1+COUNTIFS(A:A,A352,O:O,"&lt;"&amp;O352)</f>
        <v>6</v>
      </c>
      <c r="I352" s="2">
        <f>AVERAGEIF(A:A,A352,G:G)</f>
        <v>48.257119999999972</v>
      </c>
      <c r="J352" s="2">
        <f>G352-I352</f>
        <v>-1.0856199999999703</v>
      </c>
      <c r="K352" s="2">
        <f>90+J352</f>
        <v>88.914380000000023</v>
      </c>
      <c r="L352" s="2">
        <f>EXP(0.06*K352)</f>
        <v>207.44428549943072</v>
      </c>
      <c r="M352" s="2">
        <f>SUMIF(A:A,A352,L:L)</f>
        <v>2905.6834886718634</v>
      </c>
      <c r="N352" s="3">
        <f>L352/M352</f>
        <v>7.1392595342257961E-2</v>
      </c>
      <c r="O352" s="7">
        <f>1/N352</f>
        <v>14.007054866208099</v>
      </c>
      <c r="P352" s="3">
        <f>IF(O352&gt;21,"",N352)</f>
        <v>7.1392595342257961E-2</v>
      </c>
      <c r="Q352" s="3">
        <f>IF(ISNUMBER(P352),SUMIF(A:A,A352,P:P),"")</f>
        <v>0.93837250586038234</v>
      </c>
      <c r="R352" s="3">
        <f>IFERROR(P352*(1/Q352),"")</f>
        <v>7.6081294897700519E-2</v>
      </c>
      <c r="S352" s="8">
        <f>IFERROR(1/R352,"")</f>
        <v>13.143835174527556</v>
      </c>
    </row>
    <row r="353" spans="1:19" x14ac:dyDescent="0.25">
      <c r="A353" s="1">
        <v>37</v>
      </c>
      <c r="B353" s="5">
        <v>0.8125</v>
      </c>
      <c r="C353" s="1" t="s">
        <v>250</v>
      </c>
      <c r="D353" s="1">
        <v>8</v>
      </c>
      <c r="E353" s="1">
        <v>6</v>
      </c>
      <c r="F353" s="1" t="s">
        <v>375</v>
      </c>
      <c r="G353" s="2">
        <v>43.057566666666602</v>
      </c>
      <c r="H353" s="6">
        <f>1+COUNTIFS(A:A,A353,O:O,"&lt;"&amp;O353)</f>
        <v>7</v>
      </c>
      <c r="I353" s="2">
        <f>AVERAGEIF(A:A,A353,G:G)</f>
        <v>48.257119999999972</v>
      </c>
      <c r="J353" s="2">
        <f>G353-I353</f>
        <v>-5.1995533333333697</v>
      </c>
      <c r="K353" s="2">
        <f>90+J353</f>
        <v>84.80044666666663</v>
      </c>
      <c r="L353" s="2">
        <f>EXP(0.06*K353)</f>
        <v>162.06975030380056</v>
      </c>
      <c r="M353" s="2">
        <f>SUMIF(A:A,A353,L:L)</f>
        <v>2905.6834886718634</v>
      </c>
      <c r="N353" s="3">
        <f>L353/M353</f>
        <v>5.5776808085136548E-2</v>
      </c>
      <c r="O353" s="7">
        <f>1/N353</f>
        <v>17.928598539981365</v>
      </c>
      <c r="P353" s="3">
        <f>IF(O353&gt;21,"",N353)</f>
        <v>5.5776808085136548E-2</v>
      </c>
      <c r="Q353" s="3">
        <f>IF(ISNUMBER(P353),SUMIF(A:A,A353,P:P),"")</f>
        <v>0.93837250586038234</v>
      </c>
      <c r="R353" s="3">
        <f>IFERROR(P353*(1/Q353),"")</f>
        <v>5.9439942812471336E-2</v>
      </c>
      <c r="S353" s="8">
        <f>IFERROR(1/R353,"")</f>
        <v>16.823703938527107</v>
      </c>
    </row>
    <row r="354" spans="1:19" x14ac:dyDescent="0.25">
      <c r="A354" s="1">
        <v>37</v>
      </c>
      <c r="B354" s="5">
        <v>0.8125</v>
      </c>
      <c r="C354" s="1" t="s">
        <v>250</v>
      </c>
      <c r="D354" s="1">
        <v>8</v>
      </c>
      <c r="E354" s="1">
        <v>2</v>
      </c>
      <c r="F354" s="1" t="s">
        <v>371</v>
      </c>
      <c r="G354" s="2">
        <v>41.216766666666601</v>
      </c>
      <c r="H354" s="6">
        <f>1+COUNTIFS(A:A,A354,O:O,"&lt;"&amp;O354)</f>
        <v>8</v>
      </c>
      <c r="I354" s="2">
        <f>AVERAGEIF(A:A,A354,G:G)</f>
        <v>48.257119999999972</v>
      </c>
      <c r="J354" s="2">
        <f>G354-I354</f>
        <v>-7.0403533333333712</v>
      </c>
      <c r="K354" s="2">
        <f>90+J354</f>
        <v>82.959646666666629</v>
      </c>
      <c r="L354" s="2">
        <f>EXP(0.06*K354)</f>
        <v>145.12258513747102</v>
      </c>
      <c r="M354" s="2">
        <f>SUMIF(A:A,A354,L:L)</f>
        <v>2905.6834886718634</v>
      </c>
      <c r="N354" s="3">
        <f>L354/M354</f>
        <v>4.9944388541714152E-2</v>
      </c>
      <c r="O354" s="7">
        <f>1/N354</f>
        <v>20.022269351937066</v>
      </c>
      <c r="P354" s="3">
        <f>IF(O354&gt;21,"",N354)</f>
        <v>4.9944388541714152E-2</v>
      </c>
      <c r="Q354" s="3">
        <f>IF(ISNUMBER(P354),SUMIF(A:A,A354,P:P),"")</f>
        <v>0.93837250586038234</v>
      </c>
      <c r="R354" s="3">
        <f>IFERROR(P354*(1/Q354),"")</f>
        <v>5.3224479862526181E-2</v>
      </c>
      <c r="S354" s="8">
        <f>IFERROR(1/R354,"")</f>
        <v>18.788347064788717</v>
      </c>
    </row>
    <row r="355" spans="1:19" x14ac:dyDescent="0.25">
      <c r="A355" s="1">
        <v>37</v>
      </c>
      <c r="B355" s="5">
        <v>0.8125</v>
      </c>
      <c r="C355" s="1" t="s">
        <v>250</v>
      </c>
      <c r="D355" s="1">
        <v>8</v>
      </c>
      <c r="E355" s="1">
        <v>4</v>
      </c>
      <c r="F355" s="1" t="s">
        <v>373</v>
      </c>
      <c r="G355" s="2">
        <v>37.4604</v>
      </c>
      <c r="H355" s="6">
        <f>1+COUNTIFS(A:A,A355,O:O,"&lt;"&amp;O355)</f>
        <v>9</v>
      </c>
      <c r="I355" s="2">
        <f>AVERAGEIF(A:A,A355,G:G)</f>
        <v>48.257119999999972</v>
      </c>
      <c r="J355" s="2">
        <f>G355-I355</f>
        <v>-10.796719999999972</v>
      </c>
      <c r="K355" s="2">
        <f>90+J355</f>
        <v>79.203280000000035</v>
      </c>
      <c r="L355" s="2">
        <f>EXP(0.06*K355)</f>
        <v>115.8384791886262</v>
      </c>
      <c r="M355" s="2">
        <f>SUMIF(A:A,A355,L:L)</f>
        <v>2905.6834886718634</v>
      </c>
      <c r="N355" s="3">
        <f>L355/M355</f>
        <v>3.9866172499597993E-2</v>
      </c>
      <c r="O355" s="7">
        <f>1/N355</f>
        <v>25.083922967776349</v>
      </c>
      <c r="P355" s="3" t="str">
        <f>IF(O355&gt;21,"",N355)</f>
        <v/>
      </c>
      <c r="Q355" s="3" t="str">
        <f>IF(ISNUMBER(P355),SUMIF(A:A,A355,P:P),"")</f>
        <v/>
      </c>
      <c r="R355" s="3" t="str">
        <f>IFERROR(P355*(1/Q355),"")</f>
        <v/>
      </c>
      <c r="S355" s="8" t="str">
        <f>IFERROR(1/R355,"")</f>
        <v/>
      </c>
    </row>
    <row r="356" spans="1:19" x14ac:dyDescent="0.25">
      <c r="A356" s="1">
        <v>37</v>
      </c>
      <c r="B356" s="5">
        <v>0.8125</v>
      </c>
      <c r="C356" s="1" t="s">
        <v>250</v>
      </c>
      <c r="D356" s="1">
        <v>8</v>
      </c>
      <c r="E356" s="1">
        <v>7</v>
      </c>
      <c r="F356" s="1" t="s">
        <v>376</v>
      </c>
      <c r="G356" s="2">
        <v>27.370499999999996</v>
      </c>
      <c r="H356" s="6">
        <f>1+COUNTIFS(A:A,A356,O:O,"&lt;"&amp;O356)</f>
        <v>10</v>
      </c>
      <c r="I356" s="2">
        <f>AVERAGEIF(A:A,A356,G:G)</f>
        <v>48.257119999999972</v>
      </c>
      <c r="J356" s="2">
        <f>G356-I356</f>
        <v>-20.886619999999976</v>
      </c>
      <c r="K356" s="2">
        <f>90+J356</f>
        <v>69.113380000000021</v>
      </c>
      <c r="L356" s="2">
        <f>EXP(0.06*K356)</f>
        <v>63.231512981082176</v>
      </c>
      <c r="M356" s="2">
        <f>SUMIF(A:A,A356,L:L)</f>
        <v>2905.6834886718634</v>
      </c>
      <c r="N356" s="3">
        <f>L356/M356</f>
        <v>2.176132164001943E-2</v>
      </c>
      <c r="O356" s="7">
        <f>1/N356</f>
        <v>45.953091293912202</v>
      </c>
      <c r="P356" s="3" t="str">
        <f>IF(O356&gt;21,"",N356)</f>
        <v/>
      </c>
      <c r="Q356" s="3" t="str">
        <f>IF(ISNUMBER(P356),SUMIF(A:A,A356,P:P),"")</f>
        <v/>
      </c>
      <c r="R356" s="3" t="str">
        <f>IFERROR(P356*(1/Q356),"")</f>
        <v/>
      </c>
      <c r="S356" s="8" t="str">
        <f>IFERROR(1/R356,"")</f>
        <v/>
      </c>
    </row>
    <row r="357" spans="1:19" x14ac:dyDescent="0.25">
      <c r="A357" s="1">
        <v>38</v>
      </c>
      <c r="B357" s="5">
        <v>0.82291666666666663</v>
      </c>
      <c r="C357" s="1" t="s">
        <v>235</v>
      </c>
      <c r="D357" s="1">
        <v>7</v>
      </c>
      <c r="E357" s="1">
        <v>2</v>
      </c>
      <c r="F357" s="1" t="s">
        <v>382</v>
      </c>
      <c r="G357" s="2">
        <v>63.986033333333403</v>
      </c>
      <c r="H357" s="6">
        <f>1+COUNTIFS(A:A,A357,O:O,"&lt;"&amp;O357)</f>
        <v>1</v>
      </c>
      <c r="I357" s="2">
        <f>AVERAGEIF(A:A,A357,G:G)</f>
        <v>49.608021212121223</v>
      </c>
      <c r="J357" s="2">
        <f>G357-I357</f>
        <v>14.37801212121218</v>
      </c>
      <c r="K357" s="2">
        <f>90+J357</f>
        <v>104.37801212121218</v>
      </c>
      <c r="L357" s="2">
        <f>EXP(0.06*K357)</f>
        <v>524.62342907520701</v>
      </c>
      <c r="M357" s="2">
        <f>SUMIF(A:A,A357,L:L)</f>
        <v>3064.2495230398222</v>
      </c>
      <c r="N357" s="3">
        <f>L357/M357</f>
        <v>0.17120780312784897</v>
      </c>
      <c r="O357" s="7">
        <f>1/N357</f>
        <v>5.8408552748805072</v>
      </c>
      <c r="P357" s="3">
        <f>IF(O357&gt;21,"",N357)</f>
        <v>0.17120780312784897</v>
      </c>
      <c r="Q357" s="3">
        <f>IF(ISNUMBER(P357),SUMIF(A:A,A357,P:P),"")</f>
        <v>0.92759293389941222</v>
      </c>
      <c r="R357" s="3">
        <f>IFERROR(P357*(1/Q357),"")</f>
        <v>0.18457212950957499</v>
      </c>
      <c r="S357" s="8">
        <f>IFERROR(1/R357,"")</f>
        <v>5.4179360809082677</v>
      </c>
    </row>
    <row r="358" spans="1:19" x14ac:dyDescent="0.25">
      <c r="A358" s="1">
        <v>38</v>
      </c>
      <c r="B358" s="5">
        <v>0.82291666666666663</v>
      </c>
      <c r="C358" s="1" t="s">
        <v>235</v>
      </c>
      <c r="D358" s="1">
        <v>7</v>
      </c>
      <c r="E358" s="1">
        <v>10</v>
      </c>
      <c r="F358" s="1" t="s">
        <v>389</v>
      </c>
      <c r="G358" s="2">
        <v>61.451466666666597</v>
      </c>
      <c r="H358" s="6">
        <f>1+COUNTIFS(A:A,A358,O:O,"&lt;"&amp;O358)</f>
        <v>2</v>
      </c>
      <c r="I358" s="2">
        <f>AVERAGEIF(A:A,A358,G:G)</f>
        <v>49.608021212121223</v>
      </c>
      <c r="J358" s="2">
        <f>G358-I358</f>
        <v>11.843445454545375</v>
      </c>
      <c r="K358" s="2">
        <f>90+J358</f>
        <v>101.84344545454537</v>
      </c>
      <c r="L358" s="2">
        <f>EXP(0.06*K358)</f>
        <v>450.61203085373194</v>
      </c>
      <c r="M358" s="2">
        <f>SUMIF(A:A,A358,L:L)</f>
        <v>3064.2495230398222</v>
      </c>
      <c r="N358" s="3">
        <f>L358/M358</f>
        <v>0.14705461401417208</v>
      </c>
      <c r="O358" s="7">
        <f>1/N358</f>
        <v>6.8001946535565834</v>
      </c>
      <c r="P358" s="3">
        <f>IF(O358&gt;21,"",N358)</f>
        <v>0.14705461401417208</v>
      </c>
      <c r="Q358" s="3">
        <f>IF(ISNUMBER(P358),SUMIF(A:A,A358,P:P),"")</f>
        <v>0.92759293389941222</v>
      </c>
      <c r="R358" s="3">
        <f>IFERROR(P358*(1/Q358),"")</f>
        <v>0.1585335642823241</v>
      </c>
      <c r="S358" s="8">
        <f>IFERROR(1/R358,"")</f>
        <v>6.3078125097796489</v>
      </c>
    </row>
    <row r="359" spans="1:19" x14ac:dyDescent="0.25">
      <c r="A359" s="1">
        <v>38</v>
      </c>
      <c r="B359" s="5">
        <v>0.82291666666666663</v>
      </c>
      <c r="C359" s="1" t="s">
        <v>235</v>
      </c>
      <c r="D359" s="1">
        <v>7</v>
      </c>
      <c r="E359" s="1">
        <v>1</v>
      </c>
      <c r="F359" s="1" t="s">
        <v>381</v>
      </c>
      <c r="G359" s="2">
        <v>60.9328</v>
      </c>
      <c r="H359" s="6">
        <f>1+COUNTIFS(A:A,A359,O:O,"&lt;"&amp;O359)</f>
        <v>3</v>
      </c>
      <c r="I359" s="2">
        <f>AVERAGEIF(A:A,A359,G:G)</f>
        <v>49.608021212121223</v>
      </c>
      <c r="J359" s="2">
        <f>G359-I359</f>
        <v>11.324778787878778</v>
      </c>
      <c r="K359" s="2">
        <f>90+J359</f>
        <v>101.32477878787878</v>
      </c>
      <c r="L359" s="2">
        <f>EXP(0.06*K359)</f>
        <v>436.80493710930091</v>
      </c>
      <c r="M359" s="2">
        <f>SUMIF(A:A,A359,L:L)</f>
        <v>3064.2495230398222</v>
      </c>
      <c r="N359" s="3">
        <f>L359/M359</f>
        <v>0.14254874931855355</v>
      </c>
      <c r="O359" s="7">
        <f>1/N359</f>
        <v>7.0151439755202691</v>
      </c>
      <c r="P359" s="3">
        <f>IF(O359&gt;21,"",N359)</f>
        <v>0.14254874931855355</v>
      </c>
      <c r="Q359" s="3">
        <f>IF(ISNUMBER(P359),SUMIF(A:A,A359,P:P),"")</f>
        <v>0.92759293389941222</v>
      </c>
      <c r="R359" s="3">
        <f>IFERROR(P359*(1/Q359),"")</f>
        <v>0.15367597586077716</v>
      </c>
      <c r="S359" s="8">
        <f>IFERROR(1/R359,"")</f>
        <v>6.5071979819796333</v>
      </c>
    </row>
    <row r="360" spans="1:19" x14ac:dyDescent="0.25">
      <c r="A360" s="1">
        <v>38</v>
      </c>
      <c r="B360" s="5">
        <v>0.82291666666666663</v>
      </c>
      <c r="C360" s="1" t="s">
        <v>235</v>
      </c>
      <c r="D360" s="1">
        <v>7</v>
      </c>
      <c r="E360" s="1">
        <v>6</v>
      </c>
      <c r="F360" s="1" t="s">
        <v>386</v>
      </c>
      <c r="G360" s="2">
        <v>57.693799999999996</v>
      </c>
      <c r="H360" s="6">
        <f>1+COUNTIFS(A:A,A360,O:O,"&lt;"&amp;O360)</f>
        <v>4</v>
      </c>
      <c r="I360" s="2">
        <f>AVERAGEIF(A:A,A360,G:G)</f>
        <v>49.608021212121223</v>
      </c>
      <c r="J360" s="2">
        <f>G360-I360</f>
        <v>8.0857787878787732</v>
      </c>
      <c r="K360" s="2">
        <f>90+J360</f>
        <v>98.08577878787878</v>
      </c>
      <c r="L360" s="2">
        <f>EXP(0.06*K360)</f>
        <v>359.65553540113166</v>
      </c>
      <c r="M360" s="2">
        <f>SUMIF(A:A,A360,L:L)</f>
        <v>3064.2495230398222</v>
      </c>
      <c r="N360" s="3">
        <f>L360/M360</f>
        <v>0.11737149102803586</v>
      </c>
      <c r="O360" s="7">
        <f>1/N360</f>
        <v>8.5199565179003791</v>
      </c>
      <c r="P360" s="3">
        <f>IF(O360&gt;21,"",N360)</f>
        <v>0.11737149102803586</v>
      </c>
      <c r="Q360" s="3">
        <f>IF(ISNUMBER(P360),SUMIF(A:A,A360,P:P),"")</f>
        <v>0.92759293389941222</v>
      </c>
      <c r="R360" s="3">
        <f>IFERROR(P360*(1/Q360),"")</f>
        <v>0.12653340354225204</v>
      </c>
      <c r="S360" s="8">
        <f>IFERROR(1/R360,"")</f>
        <v>7.9030514631346334</v>
      </c>
    </row>
    <row r="361" spans="1:19" x14ac:dyDescent="0.25">
      <c r="A361" s="1">
        <v>38</v>
      </c>
      <c r="B361" s="5">
        <v>0.82291666666666663</v>
      </c>
      <c r="C361" s="1" t="s">
        <v>235</v>
      </c>
      <c r="D361" s="1">
        <v>7</v>
      </c>
      <c r="E361" s="1">
        <v>7</v>
      </c>
      <c r="F361" s="1" t="s">
        <v>387</v>
      </c>
      <c r="G361" s="2">
        <v>56.644766666666598</v>
      </c>
      <c r="H361" s="6">
        <f>1+COUNTIFS(A:A,A361,O:O,"&lt;"&amp;O361)</f>
        <v>5</v>
      </c>
      <c r="I361" s="2">
        <f>AVERAGEIF(A:A,A361,G:G)</f>
        <v>49.608021212121223</v>
      </c>
      <c r="J361" s="2">
        <f>G361-I361</f>
        <v>7.0367454545453754</v>
      </c>
      <c r="K361" s="2">
        <f>90+J361</f>
        <v>97.036745454545382</v>
      </c>
      <c r="L361" s="2">
        <f>EXP(0.06*K361)</f>
        <v>337.71580468970751</v>
      </c>
      <c r="M361" s="2">
        <f>SUMIF(A:A,A361,L:L)</f>
        <v>3064.2495230398222</v>
      </c>
      <c r="N361" s="3">
        <f>L361/M361</f>
        <v>0.11021158758464418</v>
      </c>
      <c r="O361" s="7">
        <f>1/N361</f>
        <v>9.0734560849328556</v>
      </c>
      <c r="P361" s="3">
        <f>IF(O361&gt;21,"",N361)</f>
        <v>0.11021158758464418</v>
      </c>
      <c r="Q361" s="3">
        <f>IF(ISNUMBER(P361),SUMIF(A:A,A361,P:P),"")</f>
        <v>0.92759293389941222</v>
      </c>
      <c r="R361" s="3">
        <f>IFERROR(P361*(1/Q361),"")</f>
        <v>0.11881460450688973</v>
      </c>
      <c r="S361" s="8">
        <f>IFERROR(1/R361,"")</f>
        <v>8.4164737504303417</v>
      </c>
    </row>
    <row r="362" spans="1:19" x14ac:dyDescent="0.25">
      <c r="A362" s="1">
        <v>38</v>
      </c>
      <c r="B362" s="5">
        <v>0.82291666666666663</v>
      </c>
      <c r="C362" s="1" t="s">
        <v>235</v>
      </c>
      <c r="D362" s="1">
        <v>7</v>
      </c>
      <c r="E362" s="1">
        <v>5</v>
      </c>
      <c r="F362" s="1" t="s">
        <v>385</v>
      </c>
      <c r="G362" s="2">
        <v>53.158433333333299</v>
      </c>
      <c r="H362" s="6">
        <f>1+COUNTIFS(A:A,A362,O:O,"&lt;"&amp;O362)</f>
        <v>6</v>
      </c>
      <c r="I362" s="2">
        <f>AVERAGEIF(A:A,A362,G:G)</f>
        <v>49.608021212121223</v>
      </c>
      <c r="J362" s="2">
        <f>G362-I362</f>
        <v>3.5504121212120765</v>
      </c>
      <c r="K362" s="2">
        <f>90+J362</f>
        <v>93.550412121212076</v>
      </c>
      <c r="L362" s="2">
        <f>EXP(0.06*K362)</f>
        <v>273.97167558649676</v>
      </c>
      <c r="M362" s="2">
        <f>SUMIF(A:A,A362,L:L)</f>
        <v>3064.2495230398222</v>
      </c>
      <c r="N362" s="3">
        <f>L362/M362</f>
        <v>8.9409061999203357E-2</v>
      </c>
      <c r="O362" s="7">
        <f>1/N362</f>
        <v>11.184548608830166</v>
      </c>
      <c r="P362" s="3">
        <f>IF(O362&gt;21,"",N362)</f>
        <v>8.9409061999203357E-2</v>
      </c>
      <c r="Q362" s="3">
        <f>IF(ISNUMBER(P362),SUMIF(A:A,A362,P:P),"")</f>
        <v>0.92759293389941222</v>
      </c>
      <c r="R362" s="3">
        <f>IFERROR(P362*(1/Q362),"")</f>
        <v>9.6388252574699781E-2</v>
      </c>
      <c r="S362" s="8">
        <f>IFERROR(1/R362,"")</f>
        <v>10.374708258405365</v>
      </c>
    </row>
    <row r="363" spans="1:19" x14ac:dyDescent="0.25">
      <c r="A363" s="1">
        <v>38</v>
      </c>
      <c r="B363" s="5">
        <v>0.82291666666666663</v>
      </c>
      <c r="C363" s="1" t="s">
        <v>235</v>
      </c>
      <c r="D363" s="1">
        <v>7</v>
      </c>
      <c r="E363" s="1">
        <v>3</v>
      </c>
      <c r="F363" s="1" t="s">
        <v>383</v>
      </c>
      <c r="G363" s="2">
        <v>53.146866666666703</v>
      </c>
      <c r="H363" s="6">
        <f>1+COUNTIFS(A:A,A363,O:O,"&lt;"&amp;O363)</f>
        <v>7</v>
      </c>
      <c r="I363" s="2">
        <f>AVERAGEIF(A:A,A363,G:G)</f>
        <v>49.608021212121223</v>
      </c>
      <c r="J363" s="2">
        <f>G363-I363</f>
        <v>3.5388454545454806</v>
      </c>
      <c r="K363" s="2">
        <f>90+J363</f>
        <v>93.538845454545481</v>
      </c>
      <c r="L363" s="2">
        <f>EXP(0.06*K363)</f>
        <v>273.78160520569179</v>
      </c>
      <c r="M363" s="2">
        <f>SUMIF(A:A,A363,L:L)</f>
        <v>3064.2495230398222</v>
      </c>
      <c r="N363" s="3">
        <f>L363/M363</f>
        <v>8.9347033636507742E-2</v>
      </c>
      <c r="O363" s="7">
        <f>1/N363</f>
        <v>11.192313379628464</v>
      </c>
      <c r="P363" s="3">
        <f>IF(O363&gt;21,"",N363)</f>
        <v>8.9347033636507742E-2</v>
      </c>
      <c r="Q363" s="3">
        <f>IF(ISNUMBER(P363),SUMIF(A:A,A363,P:P),"")</f>
        <v>0.92759293389941222</v>
      </c>
      <c r="R363" s="3">
        <f>IFERROR(P363*(1/Q363),"")</f>
        <v>9.6321382334070782E-2</v>
      </c>
      <c r="S363" s="8">
        <f>IFERROR(1/R363,"")</f>
        <v>10.381910804931215</v>
      </c>
    </row>
    <row r="364" spans="1:19" x14ac:dyDescent="0.25">
      <c r="A364" s="1">
        <v>38</v>
      </c>
      <c r="B364" s="5">
        <v>0.82291666666666663</v>
      </c>
      <c r="C364" s="1" t="s">
        <v>235</v>
      </c>
      <c r="D364" s="1">
        <v>7</v>
      </c>
      <c r="E364" s="1">
        <v>4</v>
      </c>
      <c r="F364" s="1" t="s">
        <v>384</v>
      </c>
      <c r="G364" s="2">
        <v>46.632966666666697</v>
      </c>
      <c r="H364" s="6">
        <f>1+COUNTIFS(A:A,A364,O:O,"&lt;"&amp;O364)</f>
        <v>8</v>
      </c>
      <c r="I364" s="2">
        <f>AVERAGEIF(A:A,A364,G:G)</f>
        <v>49.608021212121223</v>
      </c>
      <c r="J364" s="2">
        <f>G364-I364</f>
        <v>-2.9750545454545261</v>
      </c>
      <c r="K364" s="2">
        <f>90+J364</f>
        <v>87.024945454545474</v>
      </c>
      <c r="L364" s="2">
        <f>EXP(0.06*K364)</f>
        <v>185.2111873551153</v>
      </c>
      <c r="M364" s="2">
        <f>SUMIF(A:A,A364,L:L)</f>
        <v>3064.2495230398222</v>
      </c>
      <c r="N364" s="3">
        <f>L364/M364</f>
        <v>6.044259319044637E-2</v>
      </c>
      <c r="O364" s="7">
        <f>1/N364</f>
        <v>16.544624365290488</v>
      </c>
      <c r="P364" s="3">
        <f>IF(O364&gt;21,"",N364)</f>
        <v>6.044259319044637E-2</v>
      </c>
      <c r="Q364" s="3">
        <f>IF(ISNUMBER(P364),SUMIF(A:A,A364,P:P),"")</f>
        <v>0.92759293389941222</v>
      </c>
      <c r="R364" s="3">
        <f>IFERROR(P364*(1/Q364),"")</f>
        <v>6.5160687389411193E-2</v>
      </c>
      <c r="S364" s="8">
        <f>IFERROR(1/R364,"")</f>
        <v>15.346676655263508</v>
      </c>
    </row>
    <row r="365" spans="1:19" x14ac:dyDescent="0.25">
      <c r="A365" s="1">
        <v>38</v>
      </c>
      <c r="B365" s="5">
        <v>0.82291666666666663</v>
      </c>
      <c r="C365" s="1" t="s">
        <v>235</v>
      </c>
      <c r="D365" s="1">
        <v>7</v>
      </c>
      <c r="E365" s="1">
        <v>12</v>
      </c>
      <c r="F365" s="1" t="s">
        <v>390</v>
      </c>
      <c r="G365" s="2">
        <v>34.832533333333402</v>
      </c>
      <c r="H365" s="6">
        <f>1+COUNTIFS(A:A,A365,O:O,"&lt;"&amp;O365)</f>
        <v>9</v>
      </c>
      <c r="I365" s="2">
        <f>AVERAGEIF(A:A,A365,G:G)</f>
        <v>49.608021212121223</v>
      </c>
      <c r="J365" s="2">
        <f>G365-I365</f>
        <v>-14.775487878787821</v>
      </c>
      <c r="K365" s="2">
        <f>90+J365</f>
        <v>75.224512121212172</v>
      </c>
      <c r="L365" s="2">
        <f>EXP(0.06*K365)</f>
        <v>91.237931599556504</v>
      </c>
      <c r="M365" s="2">
        <f>SUMIF(A:A,A365,L:L)</f>
        <v>3064.2495230398222</v>
      </c>
      <c r="N365" s="3">
        <f>L365/M365</f>
        <v>2.9774968034928791E-2</v>
      </c>
      <c r="O365" s="7">
        <f>1/N365</f>
        <v>33.585258557688711</v>
      </c>
      <c r="P365" s="3" t="str">
        <f>IF(O365&gt;21,"",N365)</f>
        <v/>
      </c>
      <c r="Q365" s="3" t="str">
        <f>IF(ISNUMBER(P365),SUMIF(A:A,A365,P:P),"")</f>
        <v/>
      </c>
      <c r="R365" s="3" t="str">
        <f>IFERROR(P365*(1/Q365),"")</f>
        <v/>
      </c>
      <c r="S365" s="8" t="str">
        <f>IFERROR(1/R365,"")</f>
        <v/>
      </c>
    </row>
    <row r="366" spans="1:19" x14ac:dyDescent="0.25">
      <c r="A366" s="1">
        <v>38</v>
      </c>
      <c r="B366" s="5">
        <v>0.82291666666666663</v>
      </c>
      <c r="C366" s="1" t="s">
        <v>235</v>
      </c>
      <c r="D366" s="1">
        <v>7</v>
      </c>
      <c r="E366" s="1">
        <v>9</v>
      </c>
      <c r="F366" s="1" t="s">
        <v>388</v>
      </c>
      <c r="G366" s="2">
        <v>33.318899999999999</v>
      </c>
      <c r="H366" s="6">
        <f>1+COUNTIFS(A:A,A366,O:O,"&lt;"&amp;O366)</f>
        <v>10</v>
      </c>
      <c r="I366" s="2">
        <f>AVERAGEIF(A:A,A366,G:G)</f>
        <v>49.608021212121223</v>
      </c>
      <c r="J366" s="2">
        <f>G366-I366</f>
        <v>-16.289121212121223</v>
      </c>
      <c r="K366" s="2">
        <f>90+J366</f>
        <v>73.710878787878784</v>
      </c>
      <c r="L366" s="2">
        <f>EXP(0.06*K366)</f>
        <v>83.317009772176533</v>
      </c>
      <c r="M366" s="2">
        <f>SUMIF(A:A,A366,L:L)</f>
        <v>3064.2495230398222</v>
      </c>
      <c r="N366" s="3">
        <f>L366/M366</f>
        <v>2.7190021290930545E-2</v>
      </c>
      <c r="O366" s="7">
        <f>1/N366</f>
        <v>36.778198490545435</v>
      </c>
      <c r="P366" s="3" t="str">
        <f>IF(O366&gt;21,"",N366)</f>
        <v/>
      </c>
      <c r="Q366" s="3" t="str">
        <f>IF(ISNUMBER(P366),SUMIF(A:A,A366,P:P),"")</f>
        <v/>
      </c>
      <c r="R366" s="3" t="str">
        <f>IFERROR(P366*(1/Q366),"")</f>
        <v/>
      </c>
      <c r="S366" s="8" t="str">
        <f>IFERROR(1/R366,"")</f>
        <v/>
      </c>
    </row>
    <row r="367" spans="1:19" x14ac:dyDescent="0.25">
      <c r="A367" s="1">
        <v>38</v>
      </c>
      <c r="B367" s="5">
        <v>0.82291666666666663</v>
      </c>
      <c r="C367" s="1" t="s">
        <v>235</v>
      </c>
      <c r="D367" s="1">
        <v>7</v>
      </c>
      <c r="E367" s="1">
        <v>13</v>
      </c>
      <c r="F367" s="1" t="s">
        <v>391</v>
      </c>
      <c r="G367" s="2">
        <v>23.889666666666702</v>
      </c>
      <c r="H367" s="6">
        <f>1+COUNTIFS(A:A,A367,O:O,"&lt;"&amp;O367)</f>
        <v>11</v>
      </c>
      <c r="I367" s="2">
        <f>AVERAGEIF(A:A,A367,G:G)</f>
        <v>49.608021212121223</v>
      </c>
      <c r="J367" s="2">
        <f>G367-I367</f>
        <v>-25.71835454545452</v>
      </c>
      <c r="K367" s="2">
        <f>90+J367</f>
        <v>64.281645454545483</v>
      </c>
      <c r="L367" s="2">
        <f>EXP(0.06*K367)</f>
        <v>47.318376391706181</v>
      </c>
      <c r="M367" s="2">
        <f>SUMIF(A:A,A367,L:L)</f>
        <v>3064.2495230398222</v>
      </c>
      <c r="N367" s="3">
        <f>L367/M367</f>
        <v>1.544207677472852E-2</v>
      </c>
      <c r="O367" s="7">
        <f>1/N367</f>
        <v>64.758129012577754</v>
      </c>
      <c r="P367" s="3" t="str">
        <f>IF(O367&gt;21,"",N367)</f>
        <v/>
      </c>
      <c r="Q367" s="3" t="str">
        <f>IF(ISNUMBER(P367),SUMIF(A:A,A367,P:P),"")</f>
        <v/>
      </c>
      <c r="R367" s="3" t="str">
        <f>IFERROR(P367*(1/Q367),"")</f>
        <v/>
      </c>
      <c r="S367" s="8" t="str">
        <f>IFERROR(1/R367,"")</f>
        <v/>
      </c>
    </row>
    <row r="368" spans="1:19" x14ac:dyDescent="0.25">
      <c r="A368" s="1">
        <v>39</v>
      </c>
      <c r="B368" s="5">
        <v>0.83333333333333337</v>
      </c>
      <c r="C368" s="1" t="s">
        <v>323</v>
      </c>
      <c r="D368" s="1">
        <v>3</v>
      </c>
      <c r="E368" s="1">
        <v>2</v>
      </c>
      <c r="F368" s="1" t="s">
        <v>393</v>
      </c>
      <c r="G368" s="2">
        <v>67.991466666666597</v>
      </c>
      <c r="H368" s="6">
        <f>1+COUNTIFS(A:A,A368,O:O,"&lt;"&amp;O368)</f>
        <v>1</v>
      </c>
      <c r="I368" s="2">
        <f>AVERAGEIF(A:A,A368,G:G)</f>
        <v>49.091715151515132</v>
      </c>
      <c r="J368" s="2">
        <f>G368-I368</f>
        <v>18.899751515151465</v>
      </c>
      <c r="K368" s="2">
        <f>90+J368</f>
        <v>108.89975151515146</v>
      </c>
      <c r="L368" s="2">
        <f>EXP(0.06*K368)</f>
        <v>688.13503529741797</v>
      </c>
      <c r="M368" s="2">
        <f>SUMIF(A:A,A368,L:L)</f>
        <v>2772.3315344522398</v>
      </c>
      <c r="N368" s="3">
        <f>L368/M368</f>
        <v>0.24821527539035132</v>
      </c>
      <c r="O368" s="7">
        <f>1/N368</f>
        <v>4.0287609150056047</v>
      </c>
      <c r="P368" s="3">
        <f>IF(O368&gt;21,"",N368)</f>
        <v>0.24821527539035132</v>
      </c>
      <c r="Q368" s="3">
        <f>IF(ISNUMBER(P368),SUMIF(A:A,A368,P:P),"")</f>
        <v>0.95995585720273702</v>
      </c>
      <c r="R368" s="3">
        <f>IFERROR(P368*(1/Q368),"")</f>
        <v>0.25856946809370812</v>
      </c>
      <c r="S368" s="8">
        <f>IFERROR(1/R368,"")</f>
        <v>3.8674326376290882</v>
      </c>
    </row>
    <row r="369" spans="1:19" x14ac:dyDescent="0.25">
      <c r="A369" s="1">
        <v>39</v>
      </c>
      <c r="B369" s="5">
        <v>0.83333333333333337</v>
      </c>
      <c r="C369" s="1" t="s">
        <v>323</v>
      </c>
      <c r="D369" s="1">
        <v>3</v>
      </c>
      <c r="E369" s="1">
        <v>1</v>
      </c>
      <c r="F369" s="1" t="s">
        <v>392</v>
      </c>
      <c r="G369" s="2">
        <v>55.861433333333302</v>
      </c>
      <c r="H369" s="6">
        <f>1+COUNTIFS(A:A,A369,O:O,"&lt;"&amp;O369)</f>
        <v>2</v>
      </c>
      <c r="I369" s="2">
        <f>AVERAGEIF(A:A,A369,G:G)</f>
        <v>49.091715151515132</v>
      </c>
      <c r="J369" s="2">
        <f>G369-I369</f>
        <v>6.7697181818181704</v>
      </c>
      <c r="K369" s="2">
        <f>90+J369</f>
        <v>96.769718181818178</v>
      </c>
      <c r="L369" s="2">
        <f>EXP(0.06*K369)</f>
        <v>332.34815892618491</v>
      </c>
      <c r="M369" s="2">
        <f>SUMIF(A:A,A369,L:L)</f>
        <v>2772.3315344522398</v>
      </c>
      <c r="N369" s="3">
        <f>L369/M369</f>
        <v>0.11988038039319515</v>
      </c>
      <c r="O369" s="7">
        <f>1/N369</f>
        <v>8.3416485393198148</v>
      </c>
      <c r="P369" s="3">
        <f>IF(O369&gt;21,"",N369)</f>
        <v>0.11988038039319515</v>
      </c>
      <c r="Q369" s="3">
        <f>IF(ISNUMBER(P369),SUMIF(A:A,A369,P:P),"")</f>
        <v>0.95995585720273702</v>
      </c>
      <c r="R369" s="3">
        <f>IFERROR(P369*(1/Q369),"")</f>
        <v>0.12488113853747457</v>
      </c>
      <c r="S369" s="8">
        <f>IFERROR(1/R369,"")</f>
        <v>8.0076143740467103</v>
      </c>
    </row>
    <row r="370" spans="1:19" x14ac:dyDescent="0.25">
      <c r="A370" s="1">
        <v>39</v>
      </c>
      <c r="B370" s="5">
        <v>0.83333333333333337</v>
      </c>
      <c r="C370" s="1" t="s">
        <v>323</v>
      </c>
      <c r="D370" s="1">
        <v>3</v>
      </c>
      <c r="E370" s="1">
        <v>8</v>
      </c>
      <c r="F370" s="1" t="s">
        <v>399</v>
      </c>
      <c r="G370" s="2">
        <v>53.477266666666601</v>
      </c>
      <c r="H370" s="6">
        <f>1+COUNTIFS(A:A,A370,O:O,"&lt;"&amp;O370)</f>
        <v>3</v>
      </c>
      <c r="I370" s="2">
        <f>AVERAGEIF(A:A,A370,G:G)</f>
        <v>49.091715151515132</v>
      </c>
      <c r="J370" s="2">
        <f>G370-I370</f>
        <v>4.3855515151514695</v>
      </c>
      <c r="K370" s="2">
        <f>90+J370</f>
        <v>94.385551515151462</v>
      </c>
      <c r="L370" s="2">
        <f>EXP(0.06*K370)</f>
        <v>288.04971619331661</v>
      </c>
      <c r="M370" s="2">
        <f>SUMIF(A:A,A370,L:L)</f>
        <v>2772.3315344522398</v>
      </c>
      <c r="N370" s="3">
        <f>L370/M370</f>
        <v>0.10390161227604756</v>
      </c>
      <c r="O370" s="7">
        <f>1/N370</f>
        <v>9.6244897272929997</v>
      </c>
      <c r="P370" s="3">
        <f>IF(O370&gt;21,"",N370)</f>
        <v>0.10390161227604756</v>
      </c>
      <c r="Q370" s="3">
        <f>IF(ISNUMBER(P370),SUMIF(A:A,A370,P:P),"")</f>
        <v>0.95995585720273702</v>
      </c>
      <c r="R370" s="3">
        <f>IFERROR(P370*(1/Q370),"")</f>
        <v>0.10823582302920848</v>
      </c>
      <c r="S370" s="8">
        <f>IFERROR(1/R370,"")</f>
        <v>9.2390852863024868</v>
      </c>
    </row>
    <row r="371" spans="1:19" x14ac:dyDescent="0.25">
      <c r="A371" s="1">
        <v>39</v>
      </c>
      <c r="B371" s="5">
        <v>0.83333333333333337</v>
      </c>
      <c r="C371" s="1" t="s">
        <v>323</v>
      </c>
      <c r="D371" s="1">
        <v>3</v>
      </c>
      <c r="E371" s="1">
        <v>3</v>
      </c>
      <c r="F371" s="1" t="s">
        <v>394</v>
      </c>
      <c r="G371" s="2">
        <v>52.746966666666694</v>
      </c>
      <c r="H371" s="6">
        <f>1+COUNTIFS(A:A,A371,O:O,"&lt;"&amp;O371)</f>
        <v>4</v>
      </c>
      <c r="I371" s="2">
        <f>AVERAGEIF(A:A,A371,G:G)</f>
        <v>49.091715151515132</v>
      </c>
      <c r="J371" s="2">
        <f>G371-I371</f>
        <v>3.6552515151515621</v>
      </c>
      <c r="K371" s="2">
        <f>90+J371</f>
        <v>93.655251515151562</v>
      </c>
      <c r="L371" s="2">
        <f>EXP(0.06*K371)</f>
        <v>275.7004887832681</v>
      </c>
      <c r="M371" s="2">
        <f>SUMIF(A:A,A371,L:L)</f>
        <v>2772.3315344522398</v>
      </c>
      <c r="N371" s="3">
        <f>L371/M371</f>
        <v>9.9447156790986507E-2</v>
      </c>
      <c r="O371" s="7">
        <f>1/N371</f>
        <v>10.05559165559408</v>
      </c>
      <c r="P371" s="3">
        <f>IF(O371&gt;21,"",N371)</f>
        <v>9.9447156790986507E-2</v>
      </c>
      <c r="Q371" s="3">
        <f>IF(ISNUMBER(P371),SUMIF(A:A,A371,P:P),"")</f>
        <v>0.95995585720273702</v>
      </c>
      <c r="R371" s="3">
        <f>IFERROR(P371*(1/Q371),"")</f>
        <v>0.10359555186294765</v>
      </c>
      <c r="S371" s="8">
        <f>IFERROR(1/R371,"")</f>
        <v>9.6529241074265038</v>
      </c>
    </row>
    <row r="372" spans="1:19" x14ac:dyDescent="0.25">
      <c r="A372" s="1">
        <v>39</v>
      </c>
      <c r="B372" s="5">
        <v>0.83333333333333337</v>
      </c>
      <c r="C372" s="1" t="s">
        <v>323</v>
      </c>
      <c r="D372" s="1">
        <v>3</v>
      </c>
      <c r="E372" s="1">
        <v>7</v>
      </c>
      <c r="F372" s="1" t="s">
        <v>398</v>
      </c>
      <c r="G372" s="2">
        <v>48.449233333333304</v>
      </c>
      <c r="H372" s="6">
        <f>1+COUNTIFS(A:A,A372,O:O,"&lt;"&amp;O372)</f>
        <v>5</v>
      </c>
      <c r="I372" s="2">
        <f>AVERAGEIF(A:A,A372,G:G)</f>
        <v>49.091715151515132</v>
      </c>
      <c r="J372" s="2">
        <f>G372-I372</f>
        <v>-0.64248181818182815</v>
      </c>
      <c r="K372" s="2">
        <f>90+J372</f>
        <v>89.357518181818165</v>
      </c>
      <c r="L372" s="2">
        <f>EXP(0.06*K372)</f>
        <v>213.03385375756491</v>
      </c>
      <c r="M372" s="2">
        <f>SUMIF(A:A,A372,L:L)</f>
        <v>2772.3315344522398</v>
      </c>
      <c r="N372" s="3">
        <f>L372/M372</f>
        <v>7.6842849100173138E-2</v>
      </c>
      <c r="O372" s="7">
        <f>1/N372</f>
        <v>13.013572657832997</v>
      </c>
      <c r="P372" s="3">
        <f>IF(O372&gt;21,"",N372)</f>
        <v>7.6842849100173138E-2</v>
      </c>
      <c r="Q372" s="3">
        <f>IF(ISNUMBER(P372),SUMIF(A:A,A372,P:P),"")</f>
        <v>0.95995585720273702</v>
      </c>
      <c r="R372" s="3">
        <f>IFERROR(P372*(1/Q372),"")</f>
        <v>8.0048315267422121E-2</v>
      </c>
      <c r="S372" s="8">
        <f>IFERROR(1/R372,"")</f>
        <v>12.492455296020173</v>
      </c>
    </row>
    <row r="373" spans="1:19" x14ac:dyDescent="0.25">
      <c r="A373" s="1">
        <v>39</v>
      </c>
      <c r="B373" s="5">
        <v>0.83333333333333337</v>
      </c>
      <c r="C373" s="1" t="s">
        <v>323</v>
      </c>
      <c r="D373" s="1">
        <v>3</v>
      </c>
      <c r="E373" s="1">
        <v>9</v>
      </c>
      <c r="F373" s="1" t="s">
        <v>400</v>
      </c>
      <c r="G373" s="2">
        <v>47.630233333333301</v>
      </c>
      <c r="H373" s="6">
        <f>1+COUNTIFS(A:A,A373,O:O,"&lt;"&amp;O373)</f>
        <v>6</v>
      </c>
      <c r="I373" s="2">
        <f>AVERAGEIF(A:A,A373,G:G)</f>
        <v>49.091715151515132</v>
      </c>
      <c r="J373" s="2">
        <f>G373-I373</f>
        <v>-1.4614818181818308</v>
      </c>
      <c r="K373" s="2">
        <f>90+J373</f>
        <v>88.538518181818176</v>
      </c>
      <c r="L373" s="2">
        <f>EXP(0.06*K373)</f>
        <v>202.81841896853547</v>
      </c>
      <c r="M373" s="2">
        <f>SUMIF(A:A,A373,L:L)</f>
        <v>2772.3315344522398</v>
      </c>
      <c r="N373" s="3">
        <f>L373/M373</f>
        <v>7.315806801894946E-2</v>
      </c>
      <c r="O373" s="7">
        <f>1/N373</f>
        <v>13.669032371671969</v>
      </c>
      <c r="P373" s="3">
        <f>IF(O373&gt;21,"",N373)</f>
        <v>7.315806801894946E-2</v>
      </c>
      <c r="Q373" s="3">
        <f>IF(ISNUMBER(P373),SUMIF(A:A,A373,P:P),"")</f>
        <v>0.95995585720273702</v>
      </c>
      <c r="R373" s="3">
        <f>IFERROR(P373*(1/Q373),"")</f>
        <v>7.6209825139385456E-2</v>
      </c>
      <c r="S373" s="8">
        <f>IFERROR(1/R373,"")</f>
        <v>13.121667687480326</v>
      </c>
    </row>
    <row r="374" spans="1:19" x14ac:dyDescent="0.25">
      <c r="A374" s="1">
        <v>39</v>
      </c>
      <c r="B374" s="5">
        <v>0.83333333333333337</v>
      </c>
      <c r="C374" s="1" t="s">
        <v>323</v>
      </c>
      <c r="D374" s="1">
        <v>3</v>
      </c>
      <c r="E374" s="1">
        <v>4</v>
      </c>
      <c r="F374" s="1" t="s">
        <v>395</v>
      </c>
      <c r="G374" s="2">
        <v>47.228400000000001</v>
      </c>
      <c r="H374" s="6">
        <f>1+COUNTIFS(A:A,A374,O:O,"&lt;"&amp;O374)</f>
        <v>7</v>
      </c>
      <c r="I374" s="2">
        <f>AVERAGEIF(A:A,A374,G:G)</f>
        <v>49.091715151515132</v>
      </c>
      <c r="J374" s="2">
        <f>G374-I374</f>
        <v>-1.8633151515151312</v>
      </c>
      <c r="K374" s="2">
        <f>90+J374</f>
        <v>88.136684848484862</v>
      </c>
      <c r="L374" s="2">
        <f>EXP(0.06*K374)</f>
        <v>197.98694435293021</v>
      </c>
      <c r="M374" s="2">
        <f>SUMIF(A:A,A374,L:L)</f>
        <v>2772.3315344522398</v>
      </c>
      <c r="N374" s="3">
        <f>L374/M374</f>
        <v>7.1415320243092315E-2</v>
      </c>
      <c r="O374" s="7">
        <f>1/N374</f>
        <v>14.002597714273017</v>
      </c>
      <c r="P374" s="3">
        <f>IF(O374&gt;21,"",N374)</f>
        <v>7.1415320243092315E-2</v>
      </c>
      <c r="Q374" s="3">
        <f>IF(ISNUMBER(P374),SUMIF(A:A,A374,P:P),"")</f>
        <v>0.95995585720273702</v>
      </c>
      <c r="R374" s="3">
        <f>IFERROR(P374*(1/Q374),"")</f>
        <v>7.4394379394895266E-2</v>
      </c>
      <c r="S374" s="8">
        <f>IFERROR(1/R374,"")</f>
        <v>13.44187569187004</v>
      </c>
    </row>
    <row r="375" spans="1:19" x14ac:dyDescent="0.25">
      <c r="A375" s="1">
        <v>39</v>
      </c>
      <c r="B375" s="5">
        <v>0.83333333333333337</v>
      </c>
      <c r="C375" s="1" t="s">
        <v>323</v>
      </c>
      <c r="D375" s="1">
        <v>3</v>
      </c>
      <c r="E375" s="1">
        <v>11</v>
      </c>
      <c r="F375" s="1" t="s">
        <v>402</v>
      </c>
      <c r="G375" s="2">
        <v>44.647300000000001</v>
      </c>
      <c r="H375" s="6">
        <f>1+COUNTIFS(A:A,A375,O:O,"&lt;"&amp;O375)</f>
        <v>8</v>
      </c>
      <c r="I375" s="2">
        <f>AVERAGEIF(A:A,A375,G:G)</f>
        <v>49.091715151515132</v>
      </c>
      <c r="J375" s="2">
        <f>G375-I375</f>
        <v>-4.4444151515151304</v>
      </c>
      <c r="K375" s="2">
        <f>90+J375</f>
        <v>85.55558484848487</v>
      </c>
      <c r="L375" s="2">
        <f>EXP(0.06*K375)</f>
        <v>169.58174651904963</v>
      </c>
      <c r="M375" s="2">
        <f>SUMIF(A:A,A375,L:L)</f>
        <v>2772.3315344522398</v>
      </c>
      <c r="N375" s="3">
        <f>L375/M375</f>
        <v>6.1169360306164024E-2</v>
      </c>
      <c r="O375" s="7">
        <f>1/N375</f>
        <v>16.348053911219832</v>
      </c>
      <c r="P375" s="3">
        <f>IF(O375&gt;21,"",N375)</f>
        <v>6.1169360306164024E-2</v>
      </c>
      <c r="Q375" s="3">
        <f>IF(ISNUMBER(P375),SUMIF(A:A,A375,P:P),"")</f>
        <v>0.95995585720273702</v>
      </c>
      <c r="R375" s="3">
        <f>IFERROR(P375*(1/Q375),"")</f>
        <v>6.3721013677033506E-2</v>
      </c>
      <c r="S375" s="8">
        <f>IFERROR(1/R375,"")</f>
        <v>15.693410105941592</v>
      </c>
    </row>
    <row r="376" spans="1:19" x14ac:dyDescent="0.25">
      <c r="A376" s="1">
        <v>39</v>
      </c>
      <c r="B376" s="5">
        <v>0.83333333333333337</v>
      </c>
      <c r="C376" s="1" t="s">
        <v>323</v>
      </c>
      <c r="D376" s="1">
        <v>3</v>
      </c>
      <c r="E376" s="1">
        <v>6</v>
      </c>
      <c r="F376" s="1" t="s">
        <v>397</v>
      </c>
      <c r="G376" s="2">
        <v>43.502566666666596</v>
      </c>
      <c r="H376" s="6">
        <f>1+COUNTIFS(A:A,A376,O:O,"&lt;"&amp;O376)</f>
        <v>9</v>
      </c>
      <c r="I376" s="2">
        <f>AVERAGEIF(A:A,A376,G:G)</f>
        <v>49.091715151515132</v>
      </c>
      <c r="J376" s="2">
        <f>G376-I376</f>
        <v>-5.5891484848485362</v>
      </c>
      <c r="K376" s="2">
        <f>90+J376</f>
        <v>84.410851515151464</v>
      </c>
      <c r="L376" s="2">
        <f>EXP(0.06*K376)</f>
        <v>158.32519133692207</v>
      </c>
      <c r="M376" s="2">
        <f>SUMIF(A:A,A376,L:L)</f>
        <v>2772.3315344522398</v>
      </c>
      <c r="N376" s="3">
        <f>L376/M376</f>
        <v>5.7109039582527471E-2</v>
      </c>
      <c r="O376" s="7">
        <f>1/N376</f>
        <v>17.510362760608398</v>
      </c>
      <c r="P376" s="3">
        <f>IF(O376&gt;21,"",N376)</f>
        <v>5.7109039582527471E-2</v>
      </c>
      <c r="Q376" s="3">
        <f>IF(ISNUMBER(P376),SUMIF(A:A,A376,P:P),"")</f>
        <v>0.95995585720273702</v>
      </c>
      <c r="R376" s="3">
        <f>IFERROR(P376*(1/Q376),"")</f>
        <v>5.9491318433058306E-2</v>
      </c>
      <c r="S376" s="8">
        <f>IFERROR(1/R376,"")</f>
        <v>16.80917529379072</v>
      </c>
    </row>
    <row r="377" spans="1:19" x14ac:dyDescent="0.25">
      <c r="A377" s="1">
        <v>39</v>
      </c>
      <c r="B377" s="5">
        <v>0.83333333333333337</v>
      </c>
      <c r="C377" s="1" t="s">
        <v>323</v>
      </c>
      <c r="D377" s="1">
        <v>3</v>
      </c>
      <c r="E377" s="1">
        <v>5</v>
      </c>
      <c r="F377" s="1" t="s">
        <v>396</v>
      </c>
      <c r="G377" s="2">
        <v>40.8877666666667</v>
      </c>
      <c r="H377" s="6">
        <f>1+COUNTIFS(A:A,A377,O:O,"&lt;"&amp;O377)</f>
        <v>10</v>
      </c>
      <c r="I377" s="2">
        <f>AVERAGEIF(A:A,A377,G:G)</f>
        <v>49.091715151515132</v>
      </c>
      <c r="J377" s="2">
        <f>G377-I377</f>
        <v>-8.2039484848484321</v>
      </c>
      <c r="K377" s="2">
        <f>90+J377</f>
        <v>81.796051515151561</v>
      </c>
      <c r="L377" s="2">
        <f>EXP(0.06*K377)</f>
        <v>135.33634047008951</v>
      </c>
      <c r="M377" s="2">
        <f>SUMIF(A:A,A377,L:L)</f>
        <v>2772.3315344522398</v>
      </c>
      <c r="N377" s="3">
        <f>L377/M377</f>
        <v>4.8816795101250185E-2</v>
      </c>
      <c r="O377" s="7">
        <f>1/N377</f>
        <v>20.484753206881258</v>
      </c>
      <c r="P377" s="3">
        <f>IF(O377&gt;21,"",N377)</f>
        <v>4.8816795101250185E-2</v>
      </c>
      <c r="Q377" s="3">
        <f>IF(ISNUMBER(P377),SUMIF(A:A,A377,P:P),"")</f>
        <v>0.95995585720273702</v>
      </c>
      <c r="R377" s="3">
        <f>IFERROR(P377*(1/Q377),"")</f>
        <v>5.0853166564866707E-2</v>
      </c>
      <c r="S377" s="8">
        <f>IFERROR(1/R377,"")</f>
        <v>19.664458824298215</v>
      </c>
    </row>
    <row r="378" spans="1:19" x14ac:dyDescent="0.25">
      <c r="A378" s="1">
        <v>39</v>
      </c>
      <c r="B378" s="5">
        <v>0.83333333333333337</v>
      </c>
      <c r="C378" s="1" t="s">
        <v>323</v>
      </c>
      <c r="D378" s="1">
        <v>3</v>
      </c>
      <c r="E378" s="1">
        <v>10</v>
      </c>
      <c r="F378" s="1" t="s">
        <v>401</v>
      </c>
      <c r="G378" s="2">
        <v>37.586233333333304</v>
      </c>
      <c r="H378" s="6">
        <f>1+COUNTIFS(A:A,A378,O:O,"&lt;"&amp;O378)</f>
        <v>11</v>
      </c>
      <c r="I378" s="2">
        <f>AVERAGEIF(A:A,A378,G:G)</f>
        <v>49.091715151515132</v>
      </c>
      <c r="J378" s="2">
        <f>G378-I378</f>
        <v>-11.505481818181828</v>
      </c>
      <c r="K378" s="2">
        <f>90+J378</f>
        <v>78.494518181818165</v>
      </c>
      <c r="L378" s="2">
        <f>EXP(0.06*K378)</f>
        <v>111.01563984695981</v>
      </c>
      <c r="M378" s="2">
        <f>SUMIF(A:A,A378,L:L)</f>
        <v>2772.3315344522398</v>
      </c>
      <c r="N378" s="3">
        <f>L378/M378</f>
        <v>4.0044142797262663E-2</v>
      </c>
      <c r="O378" s="7">
        <f>1/N378</f>
        <v>24.972441164812697</v>
      </c>
      <c r="P378" s="3" t="str">
        <f>IF(O378&gt;21,"",N378)</f>
        <v/>
      </c>
      <c r="Q378" s="3" t="str">
        <f>IF(ISNUMBER(P378),SUMIF(A:A,A378,P:P),"")</f>
        <v/>
      </c>
      <c r="R378" s="3" t="str">
        <f>IFERROR(P378*(1/Q378),"")</f>
        <v/>
      </c>
      <c r="S378" s="8" t="str">
        <f>IFERROR(1/R378,"")</f>
        <v/>
      </c>
    </row>
    <row r="379" spans="1:19" x14ac:dyDescent="0.25">
      <c r="A379" s="1">
        <v>40</v>
      </c>
      <c r="B379" s="5">
        <v>0.84375</v>
      </c>
      <c r="C379" s="1" t="s">
        <v>235</v>
      </c>
      <c r="D379" s="1">
        <v>8</v>
      </c>
      <c r="E379" s="1">
        <v>4</v>
      </c>
      <c r="F379" s="1" t="s">
        <v>406</v>
      </c>
      <c r="G379" s="2">
        <v>75.860033333333405</v>
      </c>
      <c r="H379" s="6">
        <f>1+COUNTIFS(A:A,A379,O:O,"&lt;"&amp;O379)</f>
        <v>1</v>
      </c>
      <c r="I379" s="2">
        <f>AVERAGEIF(A:A,A379,G:G)</f>
        <v>47.894199999999991</v>
      </c>
      <c r="J379" s="2">
        <f>G379-I379</f>
        <v>27.965833333333414</v>
      </c>
      <c r="K379" s="2">
        <f>90+J379</f>
        <v>117.96583333333342</v>
      </c>
      <c r="L379" s="2">
        <f>EXP(0.06*K379)</f>
        <v>1185.535677560129</v>
      </c>
      <c r="M379" s="2">
        <f>SUMIF(A:A,A379,L:L)</f>
        <v>3933.3184789329157</v>
      </c>
      <c r="N379" s="3">
        <f>L379/M379</f>
        <v>0.30140851393293666</v>
      </c>
      <c r="O379" s="7">
        <f>1/N379</f>
        <v>3.3177563133551691</v>
      </c>
      <c r="P379" s="3">
        <f>IF(O379&gt;21,"",N379)</f>
        <v>0.30140851393293666</v>
      </c>
      <c r="Q379" s="3">
        <f>IF(ISNUMBER(P379),SUMIF(A:A,A379,P:P),"")</f>
        <v>0.81415519856410745</v>
      </c>
      <c r="R379" s="3">
        <f>IFERROR(P379*(1/Q379),"")</f>
        <v>0.37021014477892994</v>
      </c>
      <c r="S379" s="8">
        <f>IFERROR(1/R379,"")</f>
        <v>2.7011685500869986</v>
      </c>
    </row>
    <row r="380" spans="1:19" x14ac:dyDescent="0.25">
      <c r="A380" s="1">
        <v>40</v>
      </c>
      <c r="B380" s="5">
        <v>0.84375</v>
      </c>
      <c r="C380" s="1" t="s">
        <v>235</v>
      </c>
      <c r="D380" s="1">
        <v>8</v>
      </c>
      <c r="E380" s="1">
        <v>1</v>
      </c>
      <c r="F380" s="1" t="s">
        <v>403</v>
      </c>
      <c r="G380" s="2">
        <v>61.535799999999895</v>
      </c>
      <c r="H380" s="6">
        <f>1+COUNTIFS(A:A,A380,O:O,"&lt;"&amp;O380)</f>
        <v>2</v>
      </c>
      <c r="I380" s="2">
        <f>AVERAGEIF(A:A,A380,G:G)</f>
        <v>47.894199999999991</v>
      </c>
      <c r="J380" s="2">
        <f>G380-I380</f>
        <v>13.641599999999904</v>
      </c>
      <c r="K380" s="2">
        <f>90+J380</f>
        <v>103.6415999999999</v>
      </c>
      <c r="L380" s="2">
        <f>EXP(0.06*K380)</f>
        <v>501.94773463572284</v>
      </c>
      <c r="M380" s="2">
        <f>SUMIF(A:A,A380,L:L)</f>
        <v>3933.3184789329157</v>
      </c>
      <c r="N380" s="3">
        <f>L380/M380</f>
        <v>0.1276143127804637</v>
      </c>
      <c r="O380" s="7">
        <f>1/N380</f>
        <v>7.8361116258198322</v>
      </c>
      <c r="P380" s="3">
        <f>IF(O380&gt;21,"",N380)</f>
        <v>0.1276143127804637</v>
      </c>
      <c r="Q380" s="3">
        <f>IF(ISNUMBER(P380),SUMIF(A:A,A380,P:P),"")</f>
        <v>0.81415519856410745</v>
      </c>
      <c r="R380" s="3">
        <f>IFERROR(P380*(1/Q380),"")</f>
        <v>0.15674445487240257</v>
      </c>
      <c r="S380" s="8">
        <f>IFERROR(1/R380,"")</f>
        <v>6.3798110166898567</v>
      </c>
    </row>
    <row r="381" spans="1:19" x14ac:dyDescent="0.25">
      <c r="A381" s="1">
        <v>40</v>
      </c>
      <c r="B381" s="5">
        <v>0.84375</v>
      </c>
      <c r="C381" s="1" t="s">
        <v>235</v>
      </c>
      <c r="D381" s="1">
        <v>8</v>
      </c>
      <c r="E381" s="1">
        <v>3</v>
      </c>
      <c r="F381" s="1" t="s">
        <v>405</v>
      </c>
      <c r="G381" s="2">
        <v>58.433500000000002</v>
      </c>
      <c r="H381" s="6">
        <f>1+COUNTIFS(A:A,A381,O:O,"&lt;"&amp;O381)</f>
        <v>3</v>
      </c>
      <c r="I381" s="2">
        <f>AVERAGEIF(A:A,A381,G:G)</f>
        <v>47.894199999999991</v>
      </c>
      <c r="J381" s="2">
        <f>G381-I381</f>
        <v>10.539300000000011</v>
      </c>
      <c r="K381" s="2">
        <f>90+J381</f>
        <v>100.53930000000001</v>
      </c>
      <c r="L381" s="2">
        <f>EXP(0.06*K381)</f>
        <v>416.69644205207226</v>
      </c>
      <c r="M381" s="2">
        <f>SUMIF(A:A,A381,L:L)</f>
        <v>3933.3184789329157</v>
      </c>
      <c r="N381" s="3">
        <f>L381/M381</f>
        <v>0.10594017349063464</v>
      </c>
      <c r="O381" s="7">
        <f>1/N381</f>
        <v>9.4392898090581507</v>
      </c>
      <c r="P381" s="3">
        <f>IF(O381&gt;21,"",N381)</f>
        <v>0.10594017349063464</v>
      </c>
      <c r="Q381" s="3">
        <f>IF(ISNUMBER(P381),SUMIF(A:A,A381,P:P),"")</f>
        <v>0.81415519856410745</v>
      </c>
      <c r="R381" s="3">
        <f>IFERROR(P381*(1/Q381),"")</f>
        <v>0.1301228238516158</v>
      </c>
      <c r="S381" s="8">
        <f>IFERROR(1/R381,"")</f>
        <v>7.6850468687978948</v>
      </c>
    </row>
    <row r="382" spans="1:19" x14ac:dyDescent="0.25">
      <c r="A382" s="1">
        <v>40</v>
      </c>
      <c r="B382" s="5">
        <v>0.84375</v>
      </c>
      <c r="C382" s="1" t="s">
        <v>235</v>
      </c>
      <c r="D382" s="1">
        <v>8</v>
      </c>
      <c r="E382" s="1">
        <v>6</v>
      </c>
      <c r="F382" s="1" t="s">
        <v>408</v>
      </c>
      <c r="G382" s="2">
        <v>53.324233333333304</v>
      </c>
      <c r="H382" s="6">
        <f>1+COUNTIFS(A:A,A382,O:O,"&lt;"&amp;O382)</f>
        <v>4</v>
      </c>
      <c r="I382" s="2">
        <f>AVERAGEIF(A:A,A382,G:G)</f>
        <v>47.894199999999991</v>
      </c>
      <c r="J382" s="2">
        <f>G382-I382</f>
        <v>5.4300333333333128</v>
      </c>
      <c r="K382" s="2">
        <f>90+J382</f>
        <v>95.430033333333313</v>
      </c>
      <c r="L382" s="2">
        <f>EXP(0.06*K382)</f>
        <v>306.67912329799083</v>
      </c>
      <c r="M382" s="2">
        <f>SUMIF(A:A,A382,L:L)</f>
        <v>3933.3184789329157</v>
      </c>
      <c r="N382" s="3">
        <f>L382/M382</f>
        <v>7.7969563090449501E-2</v>
      </c>
      <c r="O382" s="7">
        <f>1/N382</f>
        <v>12.825517552790931</v>
      </c>
      <c r="P382" s="3">
        <f>IF(O382&gt;21,"",N382)</f>
        <v>7.7969563090449501E-2</v>
      </c>
      <c r="Q382" s="3">
        <f>IF(ISNUMBER(P382),SUMIF(A:A,A382,P:P),"")</f>
        <v>0.81415519856410745</v>
      </c>
      <c r="R382" s="3">
        <f>IFERROR(P382*(1/Q382),"")</f>
        <v>9.57674448655014E-2</v>
      </c>
      <c r="S382" s="8">
        <f>IFERROR(1/R382,"")</f>
        <v>10.441961789879945</v>
      </c>
    </row>
    <row r="383" spans="1:19" x14ac:dyDescent="0.25">
      <c r="A383" s="1">
        <v>40</v>
      </c>
      <c r="B383" s="5">
        <v>0.84375</v>
      </c>
      <c r="C383" s="1" t="s">
        <v>235</v>
      </c>
      <c r="D383" s="1">
        <v>8</v>
      </c>
      <c r="E383" s="1">
        <v>11</v>
      </c>
      <c r="F383" s="1" t="s">
        <v>413</v>
      </c>
      <c r="G383" s="2">
        <v>51.522566666666606</v>
      </c>
      <c r="H383" s="6">
        <f>1+COUNTIFS(A:A,A383,O:O,"&lt;"&amp;O383)</f>
        <v>5</v>
      </c>
      <c r="I383" s="2">
        <f>AVERAGEIF(A:A,A383,G:G)</f>
        <v>47.894199999999991</v>
      </c>
      <c r="J383" s="2">
        <f>G383-I383</f>
        <v>3.628366666666615</v>
      </c>
      <c r="K383" s="2">
        <f>90+J383</f>
        <v>93.628366666666608</v>
      </c>
      <c r="L383" s="2">
        <f>EXP(0.06*K383)</f>
        <v>275.25611733330788</v>
      </c>
      <c r="M383" s="2">
        <f>SUMIF(A:A,A383,L:L)</f>
        <v>3933.3184789329157</v>
      </c>
      <c r="N383" s="3">
        <f>L383/M383</f>
        <v>6.9980633098386466E-2</v>
      </c>
      <c r="O383" s="7">
        <f>1/N383</f>
        <v>14.28966780843623</v>
      </c>
      <c r="P383" s="3">
        <f>IF(O383&gt;21,"",N383)</f>
        <v>6.9980633098386466E-2</v>
      </c>
      <c r="Q383" s="3">
        <f>IF(ISNUMBER(P383),SUMIF(A:A,A383,P:P),"")</f>
        <v>0.81415519856410745</v>
      </c>
      <c r="R383" s="3">
        <f>IFERROR(P383*(1/Q383),"")</f>
        <v>8.5954905430572048E-2</v>
      </c>
      <c r="S383" s="8">
        <f>IFERROR(1/R383,"")</f>
        <v>11.634007331992533</v>
      </c>
    </row>
    <row r="384" spans="1:19" x14ac:dyDescent="0.25">
      <c r="A384" s="1">
        <v>40</v>
      </c>
      <c r="B384" s="5">
        <v>0.84375</v>
      </c>
      <c r="C384" s="1" t="s">
        <v>235</v>
      </c>
      <c r="D384" s="1">
        <v>8</v>
      </c>
      <c r="E384" s="1">
        <v>5</v>
      </c>
      <c r="F384" s="1" t="s">
        <v>407</v>
      </c>
      <c r="G384" s="2">
        <v>50.616766666666699</v>
      </c>
      <c r="H384" s="6">
        <f>1+COUNTIFS(A:A,A384,O:O,"&lt;"&amp;O384)</f>
        <v>6</v>
      </c>
      <c r="I384" s="2">
        <f>AVERAGEIF(A:A,A384,G:G)</f>
        <v>47.894199999999991</v>
      </c>
      <c r="J384" s="2">
        <f>G384-I384</f>
        <v>2.7225666666667081</v>
      </c>
      <c r="K384" s="2">
        <f>90+J384</f>
        <v>92.722566666666708</v>
      </c>
      <c r="L384" s="2">
        <f>EXP(0.06*K384)</f>
        <v>260.69574516580593</v>
      </c>
      <c r="M384" s="2">
        <f>SUMIF(A:A,A384,L:L)</f>
        <v>3933.3184789329157</v>
      </c>
      <c r="N384" s="3">
        <f>L384/M384</f>
        <v>6.627882958425757E-2</v>
      </c>
      <c r="O384" s="7">
        <f>1/N384</f>
        <v>15.087773973569355</v>
      </c>
      <c r="P384" s="3">
        <f>IF(O384&gt;21,"",N384)</f>
        <v>6.627882958425757E-2</v>
      </c>
      <c r="Q384" s="3">
        <f>IF(ISNUMBER(P384),SUMIF(A:A,A384,P:P),"")</f>
        <v>0.81415519856410745</v>
      </c>
      <c r="R384" s="3">
        <f>IFERROR(P384*(1/Q384),"")</f>
        <v>8.1408102166700969E-2</v>
      </c>
      <c r="S384" s="8">
        <f>IFERROR(1/R384,"")</f>
        <v>12.28378961534173</v>
      </c>
    </row>
    <row r="385" spans="1:19" x14ac:dyDescent="0.25">
      <c r="A385" s="1">
        <v>40</v>
      </c>
      <c r="B385" s="5">
        <v>0.84375</v>
      </c>
      <c r="C385" s="1" t="s">
        <v>235</v>
      </c>
      <c r="D385" s="1">
        <v>8</v>
      </c>
      <c r="E385" s="1">
        <v>2</v>
      </c>
      <c r="F385" s="1" t="s">
        <v>404</v>
      </c>
      <c r="G385" s="2">
        <v>50.282600000000002</v>
      </c>
      <c r="H385" s="6">
        <f>1+COUNTIFS(A:A,A385,O:O,"&lt;"&amp;O385)</f>
        <v>7</v>
      </c>
      <c r="I385" s="2">
        <f>AVERAGEIF(A:A,A385,G:G)</f>
        <v>47.894199999999991</v>
      </c>
      <c r="J385" s="2">
        <f>G385-I385</f>
        <v>2.3884000000000114</v>
      </c>
      <c r="K385" s="2">
        <f>90+J385</f>
        <v>92.388400000000019</v>
      </c>
      <c r="L385" s="2">
        <f>EXP(0.06*K385)</f>
        <v>255.52084718647291</v>
      </c>
      <c r="M385" s="2">
        <f>SUMIF(A:A,A385,L:L)</f>
        <v>3933.3184789329157</v>
      </c>
      <c r="N385" s="3">
        <f>L385/M385</f>
        <v>6.4963172586979048E-2</v>
      </c>
      <c r="O385" s="7">
        <f>1/N385</f>
        <v>15.393336873458608</v>
      </c>
      <c r="P385" s="3">
        <f>IF(O385&gt;21,"",N385)</f>
        <v>6.4963172586979048E-2</v>
      </c>
      <c r="Q385" s="3">
        <f>IF(ISNUMBER(P385),SUMIF(A:A,A385,P:P),"")</f>
        <v>0.81415519856410745</v>
      </c>
      <c r="R385" s="3">
        <f>IFERROR(P385*(1/Q385),"")</f>
        <v>7.9792124034277448E-2</v>
      </c>
      <c r="S385" s="8">
        <f>IFERROR(1/R385,"")</f>
        <v>12.53256523877489</v>
      </c>
    </row>
    <row r="386" spans="1:19" x14ac:dyDescent="0.25">
      <c r="A386" s="1">
        <v>40</v>
      </c>
      <c r="B386" s="5">
        <v>0.84375</v>
      </c>
      <c r="C386" s="1" t="s">
        <v>235</v>
      </c>
      <c r="D386" s="1">
        <v>8</v>
      </c>
      <c r="E386" s="1">
        <v>9</v>
      </c>
      <c r="F386" s="1" t="s">
        <v>411</v>
      </c>
      <c r="G386" s="2">
        <v>42.542400000000001</v>
      </c>
      <c r="H386" s="6">
        <f>1+COUNTIFS(A:A,A386,O:O,"&lt;"&amp;O386)</f>
        <v>8</v>
      </c>
      <c r="I386" s="2">
        <f>AVERAGEIF(A:A,A386,G:G)</f>
        <v>47.894199999999991</v>
      </c>
      <c r="J386" s="2">
        <f>G386-I386</f>
        <v>-5.3517999999999901</v>
      </c>
      <c r="K386" s="2">
        <f>90+J386</f>
        <v>84.648200000000003</v>
      </c>
      <c r="L386" s="2">
        <f>EXP(0.06*K386)</f>
        <v>160.5960169264599</v>
      </c>
      <c r="M386" s="2">
        <f>SUMIF(A:A,A386,L:L)</f>
        <v>3933.3184789329157</v>
      </c>
      <c r="N386" s="3">
        <f>L386/M386</f>
        <v>4.0829650023668708E-2</v>
      </c>
      <c r="O386" s="7">
        <f>1/N386</f>
        <v>24.492005183005631</v>
      </c>
      <c r="P386" s="3" t="str">
        <f>IF(O386&gt;21,"",N386)</f>
        <v/>
      </c>
      <c r="Q386" s="3" t="str">
        <f>IF(ISNUMBER(P386),SUMIF(A:A,A386,P:P),"")</f>
        <v/>
      </c>
      <c r="R386" s="3" t="str">
        <f>IFERROR(P386*(1/Q386),"")</f>
        <v/>
      </c>
      <c r="S386" s="8" t="str">
        <f>IFERROR(1/R386,"")</f>
        <v/>
      </c>
    </row>
    <row r="387" spans="1:19" x14ac:dyDescent="0.25">
      <c r="A387" s="1">
        <v>40</v>
      </c>
      <c r="B387" s="5">
        <v>0.84375</v>
      </c>
      <c r="C387" s="1" t="s">
        <v>235</v>
      </c>
      <c r="D387" s="1">
        <v>8</v>
      </c>
      <c r="E387" s="1">
        <v>10</v>
      </c>
      <c r="F387" s="1" t="s">
        <v>412</v>
      </c>
      <c r="G387" s="2">
        <v>40.6987666666666</v>
      </c>
      <c r="H387" s="6">
        <f>1+COUNTIFS(A:A,A387,O:O,"&lt;"&amp;O387)</f>
        <v>9</v>
      </c>
      <c r="I387" s="2">
        <f>AVERAGEIF(A:A,A387,G:G)</f>
        <v>47.894199999999991</v>
      </c>
      <c r="J387" s="2">
        <f>G387-I387</f>
        <v>-7.1954333333333906</v>
      </c>
      <c r="K387" s="2">
        <f>90+J387</f>
        <v>82.804566666666602</v>
      </c>
      <c r="L387" s="2">
        <f>EXP(0.06*K387)</f>
        <v>143.77851137346346</v>
      </c>
      <c r="M387" s="2">
        <f>SUMIF(A:A,A387,L:L)</f>
        <v>3933.3184789329157</v>
      </c>
      <c r="N387" s="3">
        <f>L387/M387</f>
        <v>3.6553996871483863E-2</v>
      </c>
      <c r="O387" s="7">
        <f>1/N387</f>
        <v>27.356789560271313</v>
      </c>
      <c r="P387" s="3" t="str">
        <f>IF(O387&gt;21,"",N387)</f>
        <v/>
      </c>
      <c r="Q387" s="3" t="str">
        <f>IF(ISNUMBER(P387),SUMIF(A:A,A387,P:P),"")</f>
        <v/>
      </c>
      <c r="R387" s="3" t="str">
        <f>IFERROR(P387*(1/Q387),"")</f>
        <v/>
      </c>
      <c r="S387" s="8" t="str">
        <f>IFERROR(1/R387,"")</f>
        <v/>
      </c>
    </row>
    <row r="388" spans="1:19" x14ac:dyDescent="0.25">
      <c r="A388" s="1">
        <v>40</v>
      </c>
      <c r="B388" s="5">
        <v>0.84375</v>
      </c>
      <c r="C388" s="1" t="s">
        <v>235</v>
      </c>
      <c r="D388" s="1">
        <v>8</v>
      </c>
      <c r="E388" s="1">
        <v>13</v>
      </c>
      <c r="F388" s="1" t="s">
        <v>415</v>
      </c>
      <c r="G388" s="2">
        <v>40.604566666666706</v>
      </c>
      <c r="H388" s="6">
        <f>1+COUNTIFS(A:A,A388,O:O,"&lt;"&amp;O388)</f>
        <v>10</v>
      </c>
      <c r="I388" s="2">
        <f>AVERAGEIF(A:A,A388,G:G)</f>
        <v>47.894199999999991</v>
      </c>
      <c r="J388" s="2">
        <f>G388-I388</f>
        <v>-7.2896333333332848</v>
      </c>
      <c r="K388" s="2">
        <f>90+J388</f>
        <v>82.710366666666715</v>
      </c>
      <c r="L388" s="2">
        <f>EXP(0.06*K388)</f>
        <v>142.96816741641325</v>
      </c>
      <c r="M388" s="2">
        <f>SUMIF(A:A,A388,L:L)</f>
        <v>3933.3184789329157</v>
      </c>
      <c r="N388" s="3">
        <f>L388/M388</f>
        <v>3.6347976443341451E-2</v>
      </c>
      <c r="O388" s="7">
        <f>1/N388</f>
        <v>27.511847917002516</v>
      </c>
      <c r="P388" s="3" t="str">
        <f>IF(O388&gt;21,"",N388)</f>
        <v/>
      </c>
      <c r="Q388" s="3" t="str">
        <f>IF(ISNUMBER(P388),SUMIF(A:A,A388,P:P),"")</f>
        <v/>
      </c>
      <c r="R388" s="3" t="str">
        <f>IFERROR(P388*(1/Q388),"")</f>
        <v/>
      </c>
      <c r="S388" s="8" t="str">
        <f>IFERROR(1/R388,"")</f>
        <v/>
      </c>
    </row>
    <row r="389" spans="1:19" x14ac:dyDescent="0.25">
      <c r="A389" s="1">
        <v>40</v>
      </c>
      <c r="B389" s="5">
        <v>0.84375</v>
      </c>
      <c r="C389" s="1" t="s">
        <v>235</v>
      </c>
      <c r="D389" s="1">
        <v>8</v>
      </c>
      <c r="E389" s="1">
        <v>8</v>
      </c>
      <c r="F389" s="1" t="s">
        <v>410</v>
      </c>
      <c r="G389" s="2">
        <v>39.998366666666705</v>
      </c>
      <c r="H389" s="6">
        <f>1+COUNTIFS(A:A,A389,O:O,"&lt;"&amp;O389)</f>
        <v>11</v>
      </c>
      <c r="I389" s="2">
        <f>AVERAGEIF(A:A,A389,G:G)</f>
        <v>47.894199999999991</v>
      </c>
      <c r="J389" s="2">
        <f>G389-I389</f>
        <v>-7.895833333333286</v>
      </c>
      <c r="K389" s="2">
        <f>90+J389</f>
        <v>82.104166666666714</v>
      </c>
      <c r="L389" s="2">
        <f>EXP(0.06*K389)</f>
        <v>137.86156093454542</v>
      </c>
      <c r="M389" s="2">
        <f>SUMIF(A:A,A389,L:L)</f>
        <v>3933.3184789329157</v>
      </c>
      <c r="N389" s="3">
        <f>L389/M389</f>
        <v>3.5049681756750696E-2</v>
      </c>
      <c r="O389" s="7">
        <f>1/N389</f>
        <v>28.530929522844993</v>
      </c>
      <c r="P389" s="3" t="str">
        <f>IF(O389&gt;21,"",N389)</f>
        <v/>
      </c>
      <c r="Q389" s="3" t="str">
        <f>IF(ISNUMBER(P389),SUMIF(A:A,A389,P:P),"")</f>
        <v/>
      </c>
      <c r="R389" s="3" t="str">
        <f>IFERROR(P389*(1/Q389),"")</f>
        <v/>
      </c>
      <c r="S389" s="8" t="str">
        <f>IFERROR(1/R389,"")</f>
        <v/>
      </c>
    </row>
    <row r="390" spans="1:19" x14ac:dyDescent="0.25">
      <c r="A390" s="1">
        <v>40</v>
      </c>
      <c r="B390" s="5">
        <v>0.84375</v>
      </c>
      <c r="C390" s="1" t="s">
        <v>235</v>
      </c>
      <c r="D390" s="1">
        <v>8</v>
      </c>
      <c r="E390" s="1">
        <v>12</v>
      </c>
      <c r="F390" s="1" t="s">
        <v>414</v>
      </c>
      <c r="G390" s="2">
        <v>33.722999999999999</v>
      </c>
      <c r="H390" s="6">
        <f>1+COUNTIFS(A:A,A390,O:O,"&lt;"&amp;O390)</f>
        <v>12</v>
      </c>
      <c r="I390" s="2">
        <f>AVERAGEIF(A:A,A390,G:G)</f>
        <v>47.894199999999991</v>
      </c>
      <c r="J390" s="2">
        <f>G390-I390</f>
        <v>-14.171199999999992</v>
      </c>
      <c r="K390" s="2">
        <f>90+J390</f>
        <v>75.828800000000001</v>
      </c>
      <c r="L390" s="2">
        <f>EXP(0.06*K390)</f>
        <v>94.606671800187101</v>
      </c>
      <c r="M390" s="2">
        <f>SUMIF(A:A,A390,L:L)</f>
        <v>3933.3184789329157</v>
      </c>
      <c r="N390" s="3">
        <f>L390/M390</f>
        <v>2.4052634513809644E-2</v>
      </c>
      <c r="O390" s="7">
        <f>1/N390</f>
        <v>41.575487268384563</v>
      </c>
      <c r="P390" s="3" t="str">
        <f>IF(O390&gt;21,"",N390)</f>
        <v/>
      </c>
      <c r="Q390" s="3" t="str">
        <f>IF(ISNUMBER(P390),SUMIF(A:A,A390,P:P),"")</f>
        <v/>
      </c>
      <c r="R390" s="3" t="str">
        <f>IFERROR(P390*(1/Q390),"")</f>
        <v/>
      </c>
      <c r="S390" s="8" t="str">
        <f>IFERROR(1/R390,"")</f>
        <v/>
      </c>
    </row>
    <row r="391" spans="1:19" x14ac:dyDescent="0.25">
      <c r="A391" s="1">
        <v>40</v>
      </c>
      <c r="B391" s="5">
        <v>0.84375</v>
      </c>
      <c r="C391" s="1" t="s">
        <v>235</v>
      </c>
      <c r="D391" s="1">
        <v>8</v>
      </c>
      <c r="E391" s="1">
        <v>7</v>
      </c>
      <c r="F391" s="1" t="s">
        <v>409</v>
      </c>
      <c r="G391" s="2">
        <v>23.481999999999999</v>
      </c>
      <c r="H391" s="6">
        <f>1+COUNTIFS(A:A,A391,O:O,"&lt;"&amp;O391)</f>
        <v>13</v>
      </c>
      <c r="I391" s="2">
        <f>AVERAGEIF(A:A,A391,G:G)</f>
        <v>47.894199999999991</v>
      </c>
      <c r="J391" s="2">
        <f>G391-I391</f>
        <v>-24.412199999999991</v>
      </c>
      <c r="K391" s="2">
        <f>90+J391</f>
        <v>65.587800000000016</v>
      </c>
      <c r="L391" s="2">
        <f>EXP(0.06*K391)</f>
        <v>51.17586325034506</v>
      </c>
      <c r="M391" s="2">
        <f>SUMIF(A:A,A391,L:L)</f>
        <v>3933.3184789329157</v>
      </c>
      <c r="N391" s="3">
        <f>L391/M391</f>
        <v>1.3010861826838072E-2</v>
      </c>
      <c r="O391" s="7">
        <f>1/N391</f>
        <v>76.858859413698212</v>
      </c>
      <c r="P391" s="3" t="str">
        <f>IF(O391&gt;21,"",N391)</f>
        <v/>
      </c>
      <c r="Q391" s="3" t="str">
        <f>IF(ISNUMBER(P391),SUMIF(A:A,A391,P:P),"")</f>
        <v/>
      </c>
      <c r="R391" s="3" t="str">
        <f>IFERROR(P391*(1/Q391),"")</f>
        <v/>
      </c>
      <c r="S391" s="8" t="str">
        <f>IFERROR(1/R391,"")</f>
        <v/>
      </c>
    </row>
    <row r="392" spans="1:19" x14ac:dyDescent="0.25">
      <c r="A392" s="1">
        <v>41</v>
      </c>
      <c r="B392" s="5">
        <v>0.85416666666666663</v>
      </c>
      <c r="C392" s="1" t="s">
        <v>323</v>
      </c>
      <c r="D392" s="1">
        <v>4</v>
      </c>
      <c r="E392" s="1">
        <v>1</v>
      </c>
      <c r="F392" s="1" t="s">
        <v>416</v>
      </c>
      <c r="G392" s="2">
        <v>63.5236666666666</v>
      </c>
      <c r="H392" s="6">
        <f>1+COUNTIFS(A:A,A392,O:O,"&lt;"&amp;O392)</f>
        <v>1</v>
      </c>
      <c r="I392" s="2">
        <f>AVERAGEIF(A:A,A392,G:G)</f>
        <v>49.463560606060582</v>
      </c>
      <c r="J392" s="2">
        <f>G392-I392</f>
        <v>14.060106060606017</v>
      </c>
      <c r="K392" s="2">
        <f>90+J392</f>
        <v>104.06010606060602</v>
      </c>
      <c r="L392" s="2">
        <f>EXP(0.06*K392)</f>
        <v>514.71140432273967</v>
      </c>
      <c r="M392" s="2">
        <f>SUMIF(A:A,A392,L:L)</f>
        <v>2757.3629097134435</v>
      </c>
      <c r="N392" s="3">
        <f>L392/M392</f>
        <v>0.1866679944484459</v>
      </c>
      <c r="O392" s="7">
        <f>1/N392</f>
        <v>5.3571047514317227</v>
      </c>
      <c r="P392" s="3">
        <f>IF(O392&gt;21,"",N392)</f>
        <v>0.1866679944484459</v>
      </c>
      <c r="Q392" s="3">
        <f>IF(ISNUMBER(P392),SUMIF(A:A,A392,P:P),"")</f>
        <v>0.87945388303235061</v>
      </c>
      <c r="R392" s="3">
        <f>IFERROR(P392*(1/Q392),"")</f>
        <v>0.21225444341074032</v>
      </c>
      <c r="S392" s="8">
        <f>IFERROR(1/R392,"")</f>
        <v>4.7113265754576839</v>
      </c>
    </row>
    <row r="393" spans="1:19" x14ac:dyDescent="0.25">
      <c r="A393" s="1">
        <v>41</v>
      </c>
      <c r="B393" s="5">
        <v>0.85416666666666663</v>
      </c>
      <c r="C393" s="1" t="s">
        <v>323</v>
      </c>
      <c r="D393" s="1">
        <v>4</v>
      </c>
      <c r="E393" s="1">
        <v>2</v>
      </c>
      <c r="F393" s="1" t="s">
        <v>417</v>
      </c>
      <c r="G393" s="2">
        <v>57.356366666666602</v>
      </c>
      <c r="H393" s="6">
        <f>1+COUNTIFS(A:A,A393,O:O,"&lt;"&amp;O393)</f>
        <v>2</v>
      </c>
      <c r="I393" s="2">
        <f>AVERAGEIF(A:A,A393,G:G)</f>
        <v>49.463560606060582</v>
      </c>
      <c r="J393" s="2">
        <f>G393-I393</f>
        <v>7.89280606060602</v>
      </c>
      <c r="K393" s="2">
        <f>90+J393</f>
        <v>97.89280606060602</v>
      </c>
      <c r="L393" s="2">
        <f>EXP(0.06*K393)</f>
        <v>355.51532749715017</v>
      </c>
      <c r="M393" s="2">
        <f>SUMIF(A:A,A393,L:L)</f>
        <v>2757.3629097134435</v>
      </c>
      <c r="N393" s="3">
        <f>L393/M393</f>
        <v>0.12893309264615327</v>
      </c>
      <c r="O393" s="7">
        <f>1/N393</f>
        <v>7.7559607039320877</v>
      </c>
      <c r="P393" s="3">
        <f>IF(O393&gt;21,"",N393)</f>
        <v>0.12893309264615327</v>
      </c>
      <c r="Q393" s="3">
        <f>IF(ISNUMBER(P393),SUMIF(A:A,A393,P:P),"")</f>
        <v>0.87945388303235061</v>
      </c>
      <c r="R393" s="3">
        <f>IFERROR(P393*(1/Q393),"")</f>
        <v>0.14660585976560009</v>
      </c>
      <c r="S393" s="8">
        <f>IFERROR(1/R393,"")</f>
        <v>6.8210097577193984</v>
      </c>
    </row>
    <row r="394" spans="1:19" x14ac:dyDescent="0.25">
      <c r="A394" s="1">
        <v>41</v>
      </c>
      <c r="B394" s="5">
        <v>0.85416666666666663</v>
      </c>
      <c r="C394" s="1" t="s">
        <v>323</v>
      </c>
      <c r="D394" s="1">
        <v>4</v>
      </c>
      <c r="E394" s="1">
        <v>6</v>
      </c>
      <c r="F394" s="1" t="s">
        <v>421</v>
      </c>
      <c r="G394" s="2">
        <v>57.138399999999997</v>
      </c>
      <c r="H394" s="6">
        <f>1+COUNTIFS(A:A,A394,O:O,"&lt;"&amp;O394)</f>
        <v>3</v>
      </c>
      <c r="I394" s="2">
        <f>AVERAGEIF(A:A,A394,G:G)</f>
        <v>49.463560606060582</v>
      </c>
      <c r="J394" s="2">
        <f>G394-I394</f>
        <v>7.6748393939394148</v>
      </c>
      <c r="K394" s="2">
        <f>90+J394</f>
        <v>97.674839393939408</v>
      </c>
      <c r="L394" s="2">
        <f>EXP(0.06*K394)</f>
        <v>350.89616856037833</v>
      </c>
      <c r="M394" s="2">
        <f>SUMIF(A:A,A394,L:L)</f>
        <v>2757.3629097134435</v>
      </c>
      <c r="N394" s="3">
        <f>L394/M394</f>
        <v>0.12725788372805991</v>
      </c>
      <c r="O394" s="7">
        <f>1/N394</f>
        <v>7.8580593257147147</v>
      </c>
      <c r="P394" s="3">
        <f>IF(O394&gt;21,"",N394)</f>
        <v>0.12725788372805991</v>
      </c>
      <c r="Q394" s="3">
        <f>IF(ISNUMBER(P394),SUMIF(A:A,A394,P:P),"")</f>
        <v>0.87945388303235061</v>
      </c>
      <c r="R394" s="3">
        <f>IFERROR(P394*(1/Q394),"")</f>
        <v>0.14470103115501137</v>
      </c>
      <c r="S394" s="8">
        <f>IFERROR(1/R394,"")</f>
        <v>6.9108007870983812</v>
      </c>
    </row>
    <row r="395" spans="1:19" x14ac:dyDescent="0.25">
      <c r="A395" s="1">
        <v>41</v>
      </c>
      <c r="B395" s="5">
        <v>0.85416666666666663</v>
      </c>
      <c r="C395" s="1" t="s">
        <v>323</v>
      </c>
      <c r="D395" s="1">
        <v>4</v>
      </c>
      <c r="E395" s="1">
        <v>3</v>
      </c>
      <c r="F395" s="1" t="s">
        <v>418</v>
      </c>
      <c r="G395" s="2">
        <v>54.133099999999999</v>
      </c>
      <c r="H395" s="6">
        <f>1+COUNTIFS(A:A,A395,O:O,"&lt;"&amp;O395)</f>
        <v>4</v>
      </c>
      <c r="I395" s="2">
        <f>AVERAGEIF(A:A,A395,G:G)</f>
        <v>49.463560606060582</v>
      </c>
      <c r="J395" s="2">
        <f>G395-I395</f>
        <v>4.6695393939394165</v>
      </c>
      <c r="K395" s="2">
        <f>90+J395</f>
        <v>94.669539393939417</v>
      </c>
      <c r="L395" s="2">
        <f>EXP(0.06*K395)</f>
        <v>292.99992810346288</v>
      </c>
      <c r="M395" s="2">
        <f>SUMIF(A:A,A395,L:L)</f>
        <v>2757.3629097134435</v>
      </c>
      <c r="N395" s="3">
        <f>L395/M395</f>
        <v>0.10626092309840805</v>
      </c>
      <c r="O395" s="7">
        <f>1/N395</f>
        <v>9.4107972229255132</v>
      </c>
      <c r="P395" s="3">
        <f>IF(O395&gt;21,"",N395)</f>
        <v>0.10626092309840805</v>
      </c>
      <c r="Q395" s="3">
        <f>IF(ISNUMBER(P395),SUMIF(A:A,A395,P:P),"")</f>
        <v>0.87945388303235061</v>
      </c>
      <c r="R395" s="3">
        <f>IFERROR(P395*(1/Q395),"")</f>
        <v>0.1208260320962154</v>
      </c>
      <c r="S395" s="8">
        <f>IFERROR(1/R395,"")</f>
        <v>8.2763621601319031</v>
      </c>
    </row>
    <row r="396" spans="1:19" x14ac:dyDescent="0.25">
      <c r="A396" s="1">
        <v>41</v>
      </c>
      <c r="B396" s="5">
        <v>0.85416666666666663</v>
      </c>
      <c r="C396" s="1" t="s">
        <v>323</v>
      </c>
      <c r="D396" s="1">
        <v>4</v>
      </c>
      <c r="E396" s="1">
        <v>5</v>
      </c>
      <c r="F396" s="1" t="s">
        <v>420</v>
      </c>
      <c r="G396" s="2">
        <v>52.896233333333399</v>
      </c>
      <c r="H396" s="6">
        <f>1+COUNTIFS(A:A,A396,O:O,"&lt;"&amp;O396)</f>
        <v>5</v>
      </c>
      <c r="I396" s="2">
        <f>AVERAGEIF(A:A,A396,G:G)</f>
        <v>49.463560606060582</v>
      </c>
      <c r="J396" s="2">
        <f>G396-I396</f>
        <v>3.4326727272728164</v>
      </c>
      <c r="K396" s="2">
        <f>90+J396</f>
        <v>93.432672727272816</v>
      </c>
      <c r="L396" s="2">
        <f>EXP(0.06*K396)</f>
        <v>272.04306028465533</v>
      </c>
      <c r="M396" s="2">
        <f>SUMIF(A:A,A396,L:L)</f>
        <v>2757.3629097134435</v>
      </c>
      <c r="N396" s="3">
        <f>L396/M396</f>
        <v>9.8660593179926093E-2</v>
      </c>
      <c r="O396" s="7">
        <f>1/N396</f>
        <v>10.135759047954561</v>
      </c>
      <c r="P396" s="3">
        <f>IF(O396&gt;21,"",N396)</f>
        <v>9.8660593179926093E-2</v>
      </c>
      <c r="Q396" s="3">
        <f>IF(ISNUMBER(P396),SUMIF(A:A,A396,P:P),"")</f>
        <v>0.87945388303235061</v>
      </c>
      <c r="R396" s="3">
        <f>IFERROR(P396*(1/Q396),"")</f>
        <v>0.11218393037250013</v>
      </c>
      <c r="S396" s="8">
        <f>IFERROR(1/R396,"")</f>
        <v>8.9139326522039202</v>
      </c>
    </row>
    <row r="397" spans="1:19" x14ac:dyDescent="0.25">
      <c r="A397" s="1">
        <v>41</v>
      </c>
      <c r="B397" s="5">
        <v>0.85416666666666663</v>
      </c>
      <c r="C397" s="1" t="s">
        <v>323</v>
      </c>
      <c r="D397" s="1">
        <v>4</v>
      </c>
      <c r="E397" s="1">
        <v>4</v>
      </c>
      <c r="F397" s="1" t="s">
        <v>419</v>
      </c>
      <c r="G397" s="2">
        <v>51.655466666666605</v>
      </c>
      <c r="H397" s="6">
        <f>1+COUNTIFS(A:A,A397,O:O,"&lt;"&amp;O397)</f>
        <v>6</v>
      </c>
      <c r="I397" s="2">
        <f>AVERAGEIF(A:A,A397,G:G)</f>
        <v>49.463560606060582</v>
      </c>
      <c r="J397" s="2">
        <f>G397-I397</f>
        <v>2.1919060606060228</v>
      </c>
      <c r="K397" s="2">
        <f>90+J397</f>
        <v>92.191906060606016</v>
      </c>
      <c r="L397" s="2">
        <f>EXP(0.06*K397)</f>
        <v>252.52603785996175</v>
      </c>
      <c r="M397" s="2">
        <f>SUMIF(A:A,A397,L:L)</f>
        <v>2757.3629097134435</v>
      </c>
      <c r="N397" s="3">
        <f>L397/M397</f>
        <v>9.1582445303221002E-2</v>
      </c>
      <c r="O397" s="7">
        <f>1/N397</f>
        <v>10.91912316480623</v>
      </c>
      <c r="P397" s="3">
        <f>IF(O397&gt;21,"",N397)</f>
        <v>9.1582445303221002E-2</v>
      </c>
      <c r="Q397" s="3">
        <f>IF(ISNUMBER(P397),SUMIF(A:A,A397,P:P),"")</f>
        <v>0.87945388303235061</v>
      </c>
      <c r="R397" s="3">
        <f>IFERROR(P397*(1/Q397),"")</f>
        <v>0.10413558581087322</v>
      </c>
      <c r="S397" s="8">
        <f>IFERROR(1/R397,"")</f>
        <v>9.6028652665973286</v>
      </c>
    </row>
    <row r="398" spans="1:19" x14ac:dyDescent="0.25">
      <c r="A398" s="1">
        <v>41</v>
      </c>
      <c r="B398" s="5">
        <v>0.85416666666666663</v>
      </c>
      <c r="C398" s="1" t="s">
        <v>323</v>
      </c>
      <c r="D398" s="1">
        <v>4</v>
      </c>
      <c r="E398" s="1">
        <v>10</v>
      </c>
      <c r="F398" s="1" t="s">
        <v>425</v>
      </c>
      <c r="G398" s="2">
        <v>47.826500000000003</v>
      </c>
      <c r="H398" s="6">
        <f>1+COUNTIFS(A:A,A398,O:O,"&lt;"&amp;O398)</f>
        <v>7</v>
      </c>
      <c r="I398" s="2">
        <f>AVERAGEIF(A:A,A398,G:G)</f>
        <v>49.463560606060582</v>
      </c>
      <c r="J398" s="2">
        <f>G398-I398</f>
        <v>-1.6370606060605795</v>
      </c>
      <c r="K398" s="2">
        <f>90+J398</f>
        <v>88.362939393939428</v>
      </c>
      <c r="L398" s="2">
        <f>EXP(0.06*K398)</f>
        <v>200.69299726446951</v>
      </c>
      <c r="M398" s="2">
        <f>SUMIF(A:A,A398,L:L)</f>
        <v>2757.3629097134435</v>
      </c>
      <c r="N398" s="3">
        <f>L398/M398</f>
        <v>7.2784397207013407E-2</v>
      </c>
      <c r="O398" s="7">
        <f>1/N398</f>
        <v>13.739208379452531</v>
      </c>
      <c r="P398" s="3">
        <f>IF(O398&gt;21,"",N398)</f>
        <v>7.2784397207013407E-2</v>
      </c>
      <c r="Q398" s="3">
        <f>IF(ISNUMBER(P398),SUMIF(A:A,A398,P:P),"")</f>
        <v>0.87945388303235061</v>
      </c>
      <c r="R398" s="3">
        <f>IFERROR(P398*(1/Q398),"")</f>
        <v>8.2760902659333696E-2</v>
      </c>
      <c r="S398" s="8">
        <f>IFERROR(1/R398,"")</f>
        <v>12.083000159100138</v>
      </c>
    </row>
    <row r="399" spans="1:19" x14ac:dyDescent="0.25">
      <c r="A399" s="1">
        <v>41</v>
      </c>
      <c r="B399" s="5">
        <v>0.85416666666666663</v>
      </c>
      <c r="C399" s="1" t="s">
        <v>323</v>
      </c>
      <c r="D399" s="1">
        <v>4</v>
      </c>
      <c r="E399" s="1">
        <v>9</v>
      </c>
      <c r="F399" s="1" t="s">
        <v>424</v>
      </c>
      <c r="G399" s="2">
        <v>46.522433333333304</v>
      </c>
      <c r="H399" s="6">
        <f>1+COUNTIFS(A:A,A399,O:O,"&lt;"&amp;O399)</f>
        <v>8</v>
      </c>
      <c r="I399" s="2">
        <f>AVERAGEIF(A:A,A399,G:G)</f>
        <v>49.463560606060582</v>
      </c>
      <c r="J399" s="2">
        <f>G399-I399</f>
        <v>-2.9411272727272788</v>
      </c>
      <c r="K399" s="2">
        <f>90+J399</f>
        <v>87.058872727272728</v>
      </c>
      <c r="L399" s="2">
        <f>EXP(0.06*K399)</f>
        <v>185.58859398405096</v>
      </c>
      <c r="M399" s="2">
        <f>SUMIF(A:A,A399,L:L)</f>
        <v>2757.3629097134435</v>
      </c>
      <c r="N399" s="3">
        <f>L399/M399</f>
        <v>6.7306553421122975E-2</v>
      </c>
      <c r="O399" s="7">
        <f>1/N399</f>
        <v>14.857394253174872</v>
      </c>
      <c r="P399" s="3">
        <f>IF(O399&gt;21,"",N399)</f>
        <v>6.7306553421122975E-2</v>
      </c>
      <c r="Q399" s="3">
        <f>IF(ISNUMBER(P399),SUMIF(A:A,A399,P:P),"")</f>
        <v>0.87945388303235061</v>
      </c>
      <c r="R399" s="3">
        <f>IFERROR(P399*(1/Q399),"")</f>
        <v>7.6532214729725753E-2</v>
      </c>
      <c r="S399" s="8">
        <f>IFERROR(1/R399,"")</f>
        <v>13.066393067697172</v>
      </c>
    </row>
    <row r="400" spans="1:19" x14ac:dyDescent="0.25">
      <c r="A400" s="1">
        <v>41</v>
      </c>
      <c r="B400" s="5">
        <v>0.85416666666666663</v>
      </c>
      <c r="C400" s="1" t="s">
        <v>323</v>
      </c>
      <c r="D400" s="1">
        <v>4</v>
      </c>
      <c r="E400" s="1">
        <v>8</v>
      </c>
      <c r="F400" s="1" t="s">
        <v>423</v>
      </c>
      <c r="G400" s="2">
        <v>39.781933333333299</v>
      </c>
      <c r="H400" s="6">
        <f>1+COUNTIFS(A:A,A400,O:O,"&lt;"&amp;O400)</f>
        <v>9</v>
      </c>
      <c r="I400" s="2">
        <f>AVERAGEIF(A:A,A400,G:G)</f>
        <v>49.463560606060582</v>
      </c>
      <c r="J400" s="2">
        <f>G400-I400</f>
        <v>-9.6816272727272832</v>
      </c>
      <c r="K400" s="2">
        <f>90+J400</f>
        <v>80.318372727272717</v>
      </c>
      <c r="L400" s="2">
        <f>EXP(0.06*K400)</f>
        <v>123.8538651340788</v>
      </c>
      <c r="M400" s="2">
        <f>SUMIF(A:A,A400,L:L)</f>
        <v>2757.3629097134435</v>
      </c>
      <c r="N400" s="3">
        <f>L400/M400</f>
        <v>4.4917506033672658E-2</v>
      </c>
      <c r="O400" s="7">
        <f>1/N400</f>
        <v>22.26303480096033</v>
      </c>
      <c r="P400" s="3" t="str">
        <f>IF(O400&gt;21,"",N400)</f>
        <v/>
      </c>
      <c r="Q400" s="3" t="str">
        <f>IF(ISNUMBER(P400),SUMIF(A:A,A400,P:P),"")</f>
        <v/>
      </c>
      <c r="R400" s="3" t="str">
        <f>IFERROR(P400*(1/Q400),"")</f>
        <v/>
      </c>
      <c r="S400" s="8" t="str">
        <f>IFERROR(1/R400,"")</f>
        <v/>
      </c>
    </row>
    <row r="401" spans="1:19" x14ac:dyDescent="0.25">
      <c r="A401" s="1">
        <v>41</v>
      </c>
      <c r="B401" s="5">
        <v>0.85416666666666663</v>
      </c>
      <c r="C401" s="1" t="s">
        <v>323</v>
      </c>
      <c r="D401" s="1">
        <v>4</v>
      </c>
      <c r="E401" s="1">
        <v>7</v>
      </c>
      <c r="F401" s="1" t="s">
        <v>422</v>
      </c>
      <c r="G401" s="2">
        <v>39.698333333333302</v>
      </c>
      <c r="H401" s="6">
        <f>1+COUNTIFS(A:A,A401,O:O,"&lt;"&amp;O401)</f>
        <v>10</v>
      </c>
      <c r="I401" s="2">
        <f>AVERAGEIF(A:A,A401,G:G)</f>
        <v>49.463560606060582</v>
      </c>
      <c r="J401" s="2">
        <f>G401-I401</f>
        <v>-9.7652272727272802</v>
      </c>
      <c r="K401" s="2">
        <f>90+J401</f>
        <v>80.234772727272713</v>
      </c>
      <c r="L401" s="2">
        <f>EXP(0.06*K401)</f>
        <v>123.23416964216749</v>
      </c>
      <c r="M401" s="2">
        <f>SUMIF(A:A,A401,L:L)</f>
        <v>2757.3629097134435</v>
      </c>
      <c r="N401" s="3">
        <f>L401/M401</f>
        <v>4.4692763947773016E-2</v>
      </c>
      <c r="O401" s="7">
        <f>1/N401</f>
        <v>22.374986724217326</v>
      </c>
      <c r="P401" s="3" t="str">
        <f>IF(O401&gt;21,"",N401)</f>
        <v/>
      </c>
      <c r="Q401" s="3" t="str">
        <f>IF(ISNUMBER(P401),SUMIF(A:A,A401,P:P),"")</f>
        <v/>
      </c>
      <c r="R401" s="3" t="str">
        <f>IFERROR(P401*(1/Q401),"")</f>
        <v/>
      </c>
      <c r="S401" s="8" t="str">
        <f>IFERROR(1/R401,"")</f>
        <v/>
      </c>
    </row>
    <row r="402" spans="1:19" x14ac:dyDescent="0.25">
      <c r="A402" s="1">
        <v>41</v>
      </c>
      <c r="B402" s="5">
        <v>0.85416666666666663</v>
      </c>
      <c r="C402" s="1" t="s">
        <v>323</v>
      </c>
      <c r="D402" s="1">
        <v>4</v>
      </c>
      <c r="E402" s="1">
        <v>11</v>
      </c>
      <c r="F402" s="1" t="s">
        <v>426</v>
      </c>
      <c r="G402" s="2">
        <v>33.566733333333296</v>
      </c>
      <c r="H402" s="6">
        <f>1+COUNTIFS(A:A,A402,O:O,"&lt;"&amp;O402)</f>
        <v>11</v>
      </c>
      <c r="I402" s="2">
        <f>AVERAGEIF(A:A,A402,G:G)</f>
        <v>49.463560606060582</v>
      </c>
      <c r="J402" s="2">
        <f>G402-I402</f>
        <v>-15.896827272727286</v>
      </c>
      <c r="K402" s="2">
        <f>90+J402</f>
        <v>74.103172727272721</v>
      </c>
      <c r="L402" s="2">
        <f>EXP(0.06*K402)</f>
        <v>85.301357060328456</v>
      </c>
      <c r="M402" s="2">
        <f>SUMIF(A:A,A402,L:L)</f>
        <v>2757.3629097134435</v>
      </c>
      <c r="N402" s="3">
        <f>L402/M402</f>
        <v>3.0935846986203684E-2</v>
      </c>
      <c r="O402" s="7">
        <f>1/N402</f>
        <v>32.324959470027288</v>
      </c>
      <c r="P402" s="3" t="str">
        <f>IF(O402&gt;21,"",N402)</f>
        <v/>
      </c>
      <c r="Q402" s="3" t="str">
        <f>IF(ISNUMBER(P402),SUMIF(A:A,A402,P:P),"")</f>
        <v/>
      </c>
      <c r="R402" s="3" t="str">
        <f>IFERROR(P402*(1/Q402),"")</f>
        <v/>
      </c>
      <c r="S402" s="8" t="str">
        <f>IFERROR(1/R402,"")</f>
        <v/>
      </c>
    </row>
    <row r="403" spans="1:19" x14ac:dyDescent="0.25">
      <c r="A403" s="1">
        <v>42</v>
      </c>
      <c r="B403" s="5">
        <v>0.875</v>
      </c>
      <c r="C403" s="1" t="s">
        <v>323</v>
      </c>
      <c r="D403" s="1">
        <v>5</v>
      </c>
      <c r="E403" s="1">
        <v>1</v>
      </c>
      <c r="F403" s="1" t="s">
        <v>427</v>
      </c>
      <c r="G403" s="2">
        <v>61.283733333333302</v>
      </c>
      <c r="H403" s="6">
        <f>1+COUNTIFS(A:A,A403,O:O,"&lt;"&amp;O403)</f>
        <v>1</v>
      </c>
      <c r="I403" s="2">
        <f>AVERAGEIF(A:A,A403,G:G)</f>
        <v>49.415933333333342</v>
      </c>
      <c r="J403" s="2">
        <f>G403-I403</f>
        <v>11.86779999999996</v>
      </c>
      <c r="K403" s="2">
        <f>90+J403</f>
        <v>101.86779999999996</v>
      </c>
      <c r="L403" s="2">
        <f>EXP(0.06*K403)</f>
        <v>451.27097925941189</v>
      </c>
      <c r="M403" s="2">
        <f>SUMIF(A:A,A403,L:L)</f>
        <v>2040.2833926551932</v>
      </c>
      <c r="N403" s="3">
        <f>L403/M403</f>
        <v>0.22118053839184312</v>
      </c>
      <c r="O403" s="7">
        <f>1/N403</f>
        <v>4.5211934434683467</v>
      </c>
      <c r="P403" s="3">
        <f>IF(O403&gt;21,"",N403)</f>
        <v>0.22118053839184312</v>
      </c>
      <c r="Q403" s="3">
        <f>IF(ISNUMBER(P403),SUMIF(A:A,A403,P:P),"")</f>
        <v>0.97029417115904726</v>
      </c>
      <c r="R403" s="3">
        <f>IFERROR(P403*(1/Q403),"")</f>
        <v>0.2279520427579565</v>
      </c>
      <c r="S403" s="8">
        <f>IFERROR(1/R403,"")</f>
        <v>4.3868876448798382</v>
      </c>
    </row>
    <row r="404" spans="1:19" x14ac:dyDescent="0.25">
      <c r="A404" s="1">
        <v>42</v>
      </c>
      <c r="B404" s="5">
        <v>0.875</v>
      </c>
      <c r="C404" s="1" t="s">
        <v>323</v>
      </c>
      <c r="D404" s="1">
        <v>5</v>
      </c>
      <c r="E404" s="1">
        <v>5</v>
      </c>
      <c r="F404" s="1" t="s">
        <v>431</v>
      </c>
      <c r="G404" s="2">
        <v>58.811700000000002</v>
      </c>
      <c r="H404" s="6">
        <f>1+COUNTIFS(A:A,A404,O:O,"&lt;"&amp;O404)</f>
        <v>2</v>
      </c>
      <c r="I404" s="2">
        <f>AVERAGEIF(A:A,A404,G:G)</f>
        <v>49.415933333333342</v>
      </c>
      <c r="J404" s="2">
        <f>G404-I404</f>
        <v>9.3957666666666597</v>
      </c>
      <c r="K404" s="2">
        <f>90+J404</f>
        <v>99.39576666666666</v>
      </c>
      <c r="L404" s="2">
        <f>EXP(0.06*K404)</f>
        <v>389.0648347348353</v>
      </c>
      <c r="M404" s="2">
        <f>SUMIF(A:A,A404,L:L)</f>
        <v>2040.2833926551932</v>
      </c>
      <c r="N404" s="3">
        <f>L404/M404</f>
        <v>0.19069156575769231</v>
      </c>
      <c r="O404" s="7">
        <f>1/N404</f>
        <v>5.2440704234957023</v>
      </c>
      <c r="P404" s="3">
        <f>IF(O404&gt;21,"",N404)</f>
        <v>0.19069156575769231</v>
      </c>
      <c r="Q404" s="3">
        <f>IF(ISNUMBER(P404),SUMIF(A:A,A404,P:P),"")</f>
        <v>0.97029417115904726</v>
      </c>
      <c r="R404" s="3">
        <f>IFERROR(P404*(1/Q404),"")</f>
        <v>0.1965296416548655</v>
      </c>
      <c r="S404" s="8">
        <f>IFERROR(1/R404,"")</f>
        <v>5.0882909650654362</v>
      </c>
    </row>
    <row r="405" spans="1:19" x14ac:dyDescent="0.25">
      <c r="A405" s="1">
        <v>42</v>
      </c>
      <c r="B405" s="5">
        <v>0.875</v>
      </c>
      <c r="C405" s="1" t="s">
        <v>323</v>
      </c>
      <c r="D405" s="1">
        <v>5</v>
      </c>
      <c r="E405" s="1">
        <v>3</v>
      </c>
      <c r="F405" s="1" t="s">
        <v>429</v>
      </c>
      <c r="G405" s="2">
        <v>54.477900000000105</v>
      </c>
      <c r="H405" s="6">
        <f>1+COUNTIFS(A:A,A405,O:O,"&lt;"&amp;O405)</f>
        <v>3</v>
      </c>
      <c r="I405" s="2">
        <f>AVERAGEIF(A:A,A405,G:G)</f>
        <v>49.415933333333342</v>
      </c>
      <c r="J405" s="2">
        <f>G405-I405</f>
        <v>5.0619666666667626</v>
      </c>
      <c r="K405" s="2">
        <f>90+J405</f>
        <v>95.061966666666763</v>
      </c>
      <c r="L405" s="2">
        <f>EXP(0.06*K405)</f>
        <v>299.98065822667513</v>
      </c>
      <c r="M405" s="2">
        <f>SUMIF(A:A,A405,L:L)</f>
        <v>2040.2833926551932</v>
      </c>
      <c r="N405" s="3">
        <f>L405/M405</f>
        <v>0.14702891730951403</v>
      </c>
      <c r="O405" s="7">
        <f>1/N405</f>
        <v>6.8013831448875903</v>
      </c>
      <c r="P405" s="3">
        <f>IF(O405&gt;21,"",N405)</f>
        <v>0.14702891730951403</v>
      </c>
      <c r="Q405" s="3">
        <f>IF(ISNUMBER(P405),SUMIF(A:A,A405,P:P),"")</f>
        <v>0.97029417115904726</v>
      </c>
      <c r="R405" s="3">
        <f>IFERROR(P405*(1/Q405),"")</f>
        <v>0.15153024894902059</v>
      </c>
      <c r="S405" s="8">
        <f>IFERROR(1/R405,"")</f>
        <v>6.5993424213038185</v>
      </c>
    </row>
    <row r="406" spans="1:19" x14ac:dyDescent="0.25">
      <c r="A406" s="1">
        <v>42</v>
      </c>
      <c r="B406" s="5">
        <v>0.875</v>
      </c>
      <c r="C406" s="1" t="s">
        <v>323</v>
      </c>
      <c r="D406" s="1">
        <v>5</v>
      </c>
      <c r="E406" s="1">
        <v>2</v>
      </c>
      <c r="F406" s="1" t="s">
        <v>428</v>
      </c>
      <c r="G406" s="2">
        <v>52.873266666666694</v>
      </c>
      <c r="H406" s="6">
        <f>1+COUNTIFS(A:A,A406,O:O,"&lt;"&amp;O406)</f>
        <v>4</v>
      </c>
      <c r="I406" s="2">
        <f>AVERAGEIF(A:A,A406,G:G)</f>
        <v>49.415933333333342</v>
      </c>
      <c r="J406" s="2">
        <f>G406-I406</f>
        <v>3.4573333333333522</v>
      </c>
      <c r="K406" s="2">
        <f>90+J406</f>
        <v>93.457333333333352</v>
      </c>
      <c r="L406" s="2">
        <f>EXP(0.06*K406)</f>
        <v>272.44588303122595</v>
      </c>
      <c r="M406" s="2">
        <f>SUMIF(A:A,A406,L:L)</f>
        <v>2040.2833926551932</v>
      </c>
      <c r="N406" s="3">
        <f>L406/M406</f>
        <v>0.13353335326455268</v>
      </c>
      <c r="O406" s="7">
        <f>1/N406</f>
        <v>7.4887657319503314</v>
      </c>
      <c r="P406" s="3">
        <f>IF(O406&gt;21,"",N406)</f>
        <v>0.13353335326455268</v>
      </c>
      <c r="Q406" s="3">
        <f>IF(ISNUMBER(P406),SUMIF(A:A,A406,P:P),"")</f>
        <v>0.97029417115904726</v>
      </c>
      <c r="R406" s="3">
        <f>IFERROR(P406*(1/Q406),"")</f>
        <v>0.13762151441664627</v>
      </c>
      <c r="S406" s="8">
        <f>IFERROR(1/R406,"")</f>
        <v>7.2663057388870227</v>
      </c>
    </row>
    <row r="407" spans="1:19" x14ac:dyDescent="0.25">
      <c r="A407" s="1">
        <v>42</v>
      </c>
      <c r="B407" s="5">
        <v>0.875</v>
      </c>
      <c r="C407" s="1" t="s">
        <v>323</v>
      </c>
      <c r="D407" s="1">
        <v>5</v>
      </c>
      <c r="E407" s="1">
        <v>4</v>
      </c>
      <c r="F407" s="1" t="s">
        <v>430</v>
      </c>
      <c r="G407" s="2">
        <v>49.0957333333333</v>
      </c>
      <c r="H407" s="6">
        <f>1+COUNTIFS(A:A,A407,O:O,"&lt;"&amp;O407)</f>
        <v>5</v>
      </c>
      <c r="I407" s="2">
        <f>AVERAGEIF(A:A,A407,G:G)</f>
        <v>49.415933333333342</v>
      </c>
      <c r="J407" s="2">
        <f>G407-I407</f>
        <v>-0.32020000000004245</v>
      </c>
      <c r="K407" s="2">
        <f>90+J407</f>
        <v>89.679799999999958</v>
      </c>
      <c r="L407" s="2">
        <f>EXP(0.06*K407)</f>
        <v>217.19335637502343</v>
      </c>
      <c r="M407" s="2">
        <f>SUMIF(A:A,A407,L:L)</f>
        <v>2040.2833926551932</v>
      </c>
      <c r="N407" s="3">
        <f>L407/M407</f>
        <v>0.10645254338534381</v>
      </c>
      <c r="O407" s="7">
        <f>1/N407</f>
        <v>9.3938572832415588</v>
      </c>
      <c r="P407" s="3">
        <f>IF(O407&gt;21,"",N407)</f>
        <v>0.10645254338534381</v>
      </c>
      <c r="Q407" s="3">
        <f>IF(ISNUMBER(P407),SUMIF(A:A,A407,P:P),"")</f>
        <v>0.97029417115904726</v>
      </c>
      <c r="R407" s="3">
        <f>IFERROR(P407*(1/Q407),"")</f>
        <v>0.10971161792941914</v>
      </c>
      <c r="S407" s="8">
        <f>IFERROR(1/R407,"")</f>
        <v>9.1148049666292472</v>
      </c>
    </row>
    <row r="408" spans="1:19" x14ac:dyDescent="0.25">
      <c r="A408" s="1">
        <v>42</v>
      </c>
      <c r="B408" s="5">
        <v>0.875</v>
      </c>
      <c r="C408" s="1" t="s">
        <v>323</v>
      </c>
      <c r="D408" s="1">
        <v>5</v>
      </c>
      <c r="E408" s="1">
        <v>8</v>
      </c>
      <c r="F408" s="1" t="s">
        <v>434</v>
      </c>
      <c r="G408" s="2">
        <v>45.691633333333399</v>
      </c>
      <c r="H408" s="6">
        <f>1+COUNTIFS(A:A,A408,O:O,"&lt;"&amp;O408)</f>
        <v>6</v>
      </c>
      <c r="I408" s="2">
        <f>AVERAGEIF(A:A,A408,G:G)</f>
        <v>49.415933333333342</v>
      </c>
      <c r="J408" s="2">
        <f>G408-I408</f>
        <v>-3.7242999999999427</v>
      </c>
      <c r="K408" s="2">
        <f>90+J408</f>
        <v>86.275700000000057</v>
      </c>
      <c r="L408" s="2">
        <f>EXP(0.06*K408)</f>
        <v>177.069444954039</v>
      </c>
      <c r="M408" s="2">
        <f>SUMIF(A:A,A408,L:L)</f>
        <v>2040.2833926551932</v>
      </c>
      <c r="N408" s="3">
        <f>L408/M408</f>
        <v>8.6786691295665339E-2</v>
      </c>
      <c r="O408" s="7">
        <f>1/N408</f>
        <v>11.522504027641691</v>
      </c>
      <c r="P408" s="3">
        <f>IF(O408&gt;21,"",N408)</f>
        <v>8.6786691295665339E-2</v>
      </c>
      <c r="Q408" s="3">
        <f>IF(ISNUMBER(P408),SUMIF(A:A,A408,P:P),"")</f>
        <v>0.97029417115904726</v>
      </c>
      <c r="R408" s="3">
        <f>IFERROR(P408*(1/Q408),"")</f>
        <v>8.9443690249108546E-2</v>
      </c>
      <c r="S408" s="8">
        <f>IFERROR(1/R408,"")</f>
        <v>11.18021849517738</v>
      </c>
    </row>
    <row r="409" spans="1:19" x14ac:dyDescent="0.25">
      <c r="A409" s="1">
        <v>42</v>
      </c>
      <c r="B409" s="5">
        <v>0.875</v>
      </c>
      <c r="C409" s="1" t="s">
        <v>323</v>
      </c>
      <c r="D409" s="1">
        <v>5</v>
      </c>
      <c r="E409" s="1">
        <v>7</v>
      </c>
      <c r="F409" s="1" t="s">
        <v>433</v>
      </c>
      <c r="G409" s="2">
        <v>45.270366666666604</v>
      </c>
      <c r="H409" s="6">
        <f>1+COUNTIFS(A:A,A409,O:O,"&lt;"&amp;O409)</f>
        <v>7</v>
      </c>
      <c r="I409" s="2">
        <f>AVERAGEIF(A:A,A409,G:G)</f>
        <v>49.415933333333342</v>
      </c>
      <c r="J409" s="2">
        <f>G409-I409</f>
        <v>-4.1455666666667383</v>
      </c>
      <c r="K409" s="2">
        <f>90+J409</f>
        <v>85.854433333333262</v>
      </c>
      <c r="L409" s="2">
        <f>EXP(0.06*K409)</f>
        <v>172.64992682472905</v>
      </c>
      <c r="M409" s="2">
        <f>SUMIF(A:A,A409,L:L)</f>
        <v>2040.2833926551932</v>
      </c>
      <c r="N409" s="3">
        <f>L409/M409</f>
        <v>8.4620561754436038E-2</v>
      </c>
      <c r="O409" s="7">
        <f>1/N409</f>
        <v>11.817458774404523</v>
      </c>
      <c r="P409" s="3">
        <f>IF(O409&gt;21,"",N409)</f>
        <v>8.4620561754436038E-2</v>
      </c>
      <c r="Q409" s="3">
        <f>IF(ISNUMBER(P409),SUMIF(A:A,A409,P:P),"")</f>
        <v>0.97029417115904726</v>
      </c>
      <c r="R409" s="3">
        <f>IFERROR(P409*(1/Q409),"")</f>
        <v>8.7211244042983457E-2</v>
      </c>
      <c r="S409" s="8">
        <f>IFERROR(1/R409,"")</f>
        <v>11.466411366717049</v>
      </c>
    </row>
    <row r="410" spans="1:19" x14ac:dyDescent="0.25">
      <c r="A410" s="1">
        <v>42</v>
      </c>
      <c r="B410" s="5">
        <v>0.875</v>
      </c>
      <c r="C410" s="1" t="s">
        <v>323</v>
      </c>
      <c r="D410" s="1">
        <v>5</v>
      </c>
      <c r="E410" s="1">
        <v>6</v>
      </c>
      <c r="F410" s="1" t="s">
        <v>432</v>
      </c>
      <c r="G410" s="2">
        <v>27.823133333333299</v>
      </c>
      <c r="H410" s="6">
        <f>1+COUNTIFS(A:A,A410,O:O,"&lt;"&amp;O410)</f>
        <v>8</v>
      </c>
      <c r="I410" s="2">
        <f>AVERAGEIF(A:A,A410,G:G)</f>
        <v>49.415933333333342</v>
      </c>
      <c r="J410" s="2">
        <f>G410-I410</f>
        <v>-21.592800000000043</v>
      </c>
      <c r="K410" s="2">
        <f>90+J410</f>
        <v>68.40719999999996</v>
      </c>
      <c r="L410" s="2">
        <f>EXP(0.06*K410)</f>
        <v>60.608309249253345</v>
      </c>
      <c r="M410" s="2">
        <f>SUMIF(A:A,A410,L:L)</f>
        <v>2040.2833926551932</v>
      </c>
      <c r="N410" s="3">
        <f>L410/M410</f>
        <v>2.9705828840952644E-2</v>
      </c>
      <c r="O410" s="7">
        <f>1/N410</f>
        <v>33.663426977718046</v>
      </c>
      <c r="P410" s="3" t="str">
        <f>IF(O410&gt;21,"",N410)</f>
        <v/>
      </c>
      <c r="Q410" s="3" t="str">
        <f>IF(ISNUMBER(P410),SUMIF(A:A,A410,P:P),"")</f>
        <v/>
      </c>
      <c r="R410" s="3" t="str">
        <f>IFERROR(P410*(1/Q410),"")</f>
        <v/>
      </c>
      <c r="S410" s="8" t="str">
        <f>IFERROR(1/R410,"")</f>
        <v/>
      </c>
    </row>
    <row r="411" spans="1:19" x14ac:dyDescent="0.25">
      <c r="A411" s="1">
        <v>43</v>
      </c>
      <c r="B411" s="5">
        <v>0.89583333333333337</v>
      </c>
      <c r="C411" s="1" t="s">
        <v>323</v>
      </c>
      <c r="D411" s="1">
        <v>6</v>
      </c>
      <c r="E411" s="1">
        <v>3</v>
      </c>
      <c r="F411" s="1" t="s">
        <v>435</v>
      </c>
      <c r="G411" s="2">
        <v>60.501300000000001</v>
      </c>
      <c r="H411" s="6">
        <f>1+COUNTIFS(A:A,A411,O:O,"&lt;"&amp;O411)</f>
        <v>1</v>
      </c>
      <c r="I411" s="2">
        <f>AVERAGEIF(A:A,A411,G:G)</f>
        <v>50.613786666666655</v>
      </c>
      <c r="J411" s="2">
        <f>G411-I411</f>
        <v>9.8875133333333451</v>
      </c>
      <c r="K411" s="2">
        <f>90+J411</f>
        <v>99.887513333333345</v>
      </c>
      <c r="L411" s="2">
        <f>EXP(0.06*K411)</f>
        <v>400.71513967681562</v>
      </c>
      <c r="M411" s="2">
        <f>SUMIF(A:A,A411,L:L)</f>
        <v>1180.7738555551709</v>
      </c>
      <c r="N411" s="3">
        <f>L411/M411</f>
        <v>0.33936654151984857</v>
      </c>
      <c r="O411" s="7">
        <f>1/N411</f>
        <v>2.9466664436674082</v>
      </c>
      <c r="P411" s="3">
        <f>IF(O411&gt;21,"",N411)</f>
        <v>0.33936654151984857</v>
      </c>
      <c r="Q411" s="3">
        <f>IF(ISNUMBER(P411),SUMIF(A:A,A411,P:P),"")</f>
        <v>0.99999999999999967</v>
      </c>
      <c r="R411" s="3">
        <f>IFERROR(P411*(1/Q411),"")</f>
        <v>0.33936654151984874</v>
      </c>
      <c r="S411" s="8">
        <f>IFERROR(1/R411,"")</f>
        <v>2.9466664436674068</v>
      </c>
    </row>
    <row r="412" spans="1:19" x14ac:dyDescent="0.25">
      <c r="A412" s="1">
        <v>43</v>
      </c>
      <c r="B412" s="5">
        <v>0.89583333333333337</v>
      </c>
      <c r="C412" s="1" t="s">
        <v>323</v>
      </c>
      <c r="D412" s="1">
        <v>6</v>
      </c>
      <c r="E412" s="1">
        <v>6</v>
      </c>
      <c r="F412" s="1" t="s">
        <v>437</v>
      </c>
      <c r="G412" s="2">
        <v>51.2858333333334</v>
      </c>
      <c r="H412" s="6">
        <f>1+COUNTIFS(A:A,A412,O:O,"&lt;"&amp;O412)</f>
        <v>2</v>
      </c>
      <c r="I412" s="2">
        <f>AVERAGEIF(A:A,A412,G:G)</f>
        <v>50.613786666666655</v>
      </c>
      <c r="J412" s="2">
        <f>G412-I412</f>
        <v>0.67204666666674484</v>
      </c>
      <c r="K412" s="2">
        <f>90+J412</f>
        <v>90.672046666666745</v>
      </c>
      <c r="L412" s="2">
        <f>EXP(0.06*K412)</f>
        <v>230.5165822047754</v>
      </c>
      <c r="M412" s="2">
        <f>SUMIF(A:A,A412,L:L)</f>
        <v>1180.7738555551709</v>
      </c>
      <c r="N412" s="3">
        <f>L412/M412</f>
        <v>0.19522500529654102</v>
      </c>
      <c r="O412" s="7">
        <f>1/N412</f>
        <v>5.1222946490949228</v>
      </c>
      <c r="P412" s="3">
        <f>IF(O412&gt;21,"",N412)</f>
        <v>0.19522500529654102</v>
      </c>
      <c r="Q412" s="3">
        <f>IF(ISNUMBER(P412),SUMIF(A:A,A412,P:P),"")</f>
        <v>0.99999999999999967</v>
      </c>
      <c r="R412" s="3">
        <f>IFERROR(P412*(1/Q412),"")</f>
        <v>0.1952250052965411</v>
      </c>
      <c r="S412" s="8">
        <f>IFERROR(1/R412,"")</f>
        <v>5.1222946490949202</v>
      </c>
    </row>
    <row r="413" spans="1:19" x14ac:dyDescent="0.25">
      <c r="A413" s="1">
        <v>43</v>
      </c>
      <c r="B413" s="5">
        <v>0.89583333333333337</v>
      </c>
      <c r="C413" s="1" t="s">
        <v>323</v>
      </c>
      <c r="D413" s="1">
        <v>6</v>
      </c>
      <c r="E413" s="1">
        <v>7</v>
      </c>
      <c r="F413" s="1" t="s">
        <v>438</v>
      </c>
      <c r="G413" s="2">
        <v>51.211033333333297</v>
      </c>
      <c r="H413" s="6">
        <f>1+COUNTIFS(A:A,A413,O:O,"&lt;"&amp;O413)</f>
        <v>3</v>
      </c>
      <c r="I413" s="2">
        <f>AVERAGEIF(A:A,A413,G:G)</f>
        <v>50.613786666666655</v>
      </c>
      <c r="J413" s="2">
        <f>G413-I413</f>
        <v>0.59724666666664206</v>
      </c>
      <c r="K413" s="2">
        <f>90+J413</f>
        <v>90.597246666666649</v>
      </c>
      <c r="L413" s="2">
        <f>EXP(0.06*K413)</f>
        <v>229.48434186379149</v>
      </c>
      <c r="M413" s="2">
        <f>SUMIF(A:A,A413,L:L)</f>
        <v>1180.7738555551709</v>
      </c>
      <c r="N413" s="3">
        <f>L413/M413</f>
        <v>0.19435079865982768</v>
      </c>
      <c r="O413" s="7">
        <f>1/N413</f>
        <v>5.1453351717391218</v>
      </c>
      <c r="P413" s="3">
        <f>IF(O413&gt;21,"",N413)</f>
        <v>0.19435079865982768</v>
      </c>
      <c r="Q413" s="3">
        <f>IF(ISNUMBER(P413),SUMIF(A:A,A413,P:P),"")</f>
        <v>0.99999999999999967</v>
      </c>
      <c r="R413" s="3">
        <f>IFERROR(P413*(1/Q413),"")</f>
        <v>0.19435079865982777</v>
      </c>
      <c r="S413" s="8">
        <f>IFERROR(1/R413,"")</f>
        <v>5.14533517173912</v>
      </c>
    </row>
    <row r="414" spans="1:19" x14ac:dyDescent="0.25">
      <c r="A414" s="1">
        <v>43</v>
      </c>
      <c r="B414" s="5">
        <v>0.89583333333333337</v>
      </c>
      <c r="C414" s="1" t="s">
        <v>323</v>
      </c>
      <c r="D414" s="1">
        <v>6</v>
      </c>
      <c r="E414" s="1">
        <v>5</v>
      </c>
      <c r="F414" s="1" t="s">
        <v>436</v>
      </c>
      <c r="G414" s="2">
        <v>47.403266666666596</v>
      </c>
      <c r="H414" s="6">
        <f>1+COUNTIFS(A:A,A414,O:O,"&lt;"&amp;O414)</f>
        <v>4</v>
      </c>
      <c r="I414" s="2">
        <f>AVERAGEIF(A:A,A414,G:G)</f>
        <v>50.613786666666655</v>
      </c>
      <c r="J414" s="2">
        <f>G414-I414</f>
        <v>-3.2105200000000593</v>
      </c>
      <c r="K414" s="2">
        <f>90+J414</f>
        <v>86.789479999999941</v>
      </c>
      <c r="L414" s="2">
        <f>EXP(0.06*K414)</f>
        <v>182.61293435190143</v>
      </c>
      <c r="M414" s="2">
        <f>SUMIF(A:A,A414,L:L)</f>
        <v>1180.7738555551709</v>
      </c>
      <c r="N414" s="3">
        <f>L414/M414</f>
        <v>0.15465529956711424</v>
      </c>
      <c r="O414" s="7">
        <f>1/N414</f>
        <v>6.4659924541805944</v>
      </c>
      <c r="P414" s="3">
        <f>IF(O414&gt;21,"",N414)</f>
        <v>0.15465529956711424</v>
      </c>
      <c r="Q414" s="3">
        <f>IF(ISNUMBER(P414),SUMIF(A:A,A414,P:P),"")</f>
        <v>0.99999999999999967</v>
      </c>
      <c r="R414" s="3">
        <f>IFERROR(P414*(1/Q414),"")</f>
        <v>0.1546552995671143</v>
      </c>
      <c r="S414" s="8">
        <f>IFERROR(1/R414,"")</f>
        <v>6.4659924541805918</v>
      </c>
    </row>
    <row r="415" spans="1:19" x14ac:dyDescent="0.25">
      <c r="A415" s="1">
        <v>43</v>
      </c>
      <c r="B415" s="5">
        <v>0.89583333333333337</v>
      </c>
      <c r="C415" s="1" t="s">
        <v>323</v>
      </c>
      <c r="D415" s="1">
        <v>6</v>
      </c>
      <c r="E415" s="1">
        <v>8</v>
      </c>
      <c r="F415" s="1" t="s">
        <v>439</v>
      </c>
      <c r="G415" s="2">
        <v>42.667500000000004</v>
      </c>
      <c r="H415" s="6">
        <f>1+COUNTIFS(A:A,A415,O:O,"&lt;"&amp;O415)</f>
        <v>5</v>
      </c>
      <c r="I415" s="2">
        <f>AVERAGEIF(A:A,A415,G:G)</f>
        <v>50.613786666666655</v>
      </c>
      <c r="J415" s="2">
        <f>G415-I415</f>
        <v>-7.9462866666666514</v>
      </c>
      <c r="K415" s="2">
        <f>90+J415</f>
        <v>82.053713333333349</v>
      </c>
      <c r="L415" s="2">
        <f>EXP(0.06*K415)</f>
        <v>137.4448574578868</v>
      </c>
      <c r="M415" s="2">
        <f>SUMIF(A:A,A415,L:L)</f>
        <v>1180.7738555551709</v>
      </c>
      <c r="N415" s="3">
        <f>L415/M415</f>
        <v>0.1164023549566683</v>
      </c>
      <c r="O415" s="7">
        <f>1/N415</f>
        <v>8.5908914847320563</v>
      </c>
      <c r="P415" s="3">
        <f>IF(O415&gt;21,"",N415)</f>
        <v>0.1164023549566683</v>
      </c>
      <c r="Q415" s="3">
        <f>IF(ISNUMBER(P415),SUMIF(A:A,A415,P:P),"")</f>
        <v>0.99999999999999967</v>
      </c>
      <c r="R415" s="3">
        <f>IFERROR(P415*(1/Q415),"")</f>
        <v>0.11640235495666836</v>
      </c>
      <c r="S415" s="8">
        <f>IFERROR(1/R415,"")</f>
        <v>8.5908914847320528</v>
      </c>
    </row>
    <row r="416" spans="1:19" x14ac:dyDescent="0.25">
      <c r="A416" s="1">
        <v>44</v>
      </c>
      <c r="B416" s="5">
        <v>0.9375</v>
      </c>
      <c r="C416" s="1" t="s">
        <v>323</v>
      </c>
      <c r="D416" s="1">
        <v>8</v>
      </c>
      <c r="E416" s="1">
        <v>1</v>
      </c>
      <c r="F416" s="1" t="s">
        <v>440</v>
      </c>
      <c r="G416" s="2">
        <v>59.7477666666665</v>
      </c>
      <c r="H416" s="6">
        <f>1+COUNTIFS(A:A,A416,O:O,"&lt;"&amp;O416)</f>
        <v>1</v>
      </c>
      <c r="I416" s="2">
        <f>AVERAGEIF(A:A,A416,G:G)</f>
        <v>45.765427777777745</v>
      </c>
      <c r="J416" s="2">
        <f>G416-I416</f>
        <v>13.982338888888755</v>
      </c>
      <c r="K416" s="2">
        <f>90+J416</f>
        <v>103.98233888888876</v>
      </c>
      <c r="L416" s="2">
        <f>EXP(0.06*K416)</f>
        <v>512.3153397151118</v>
      </c>
      <c r="M416" s="2">
        <f>SUMIF(A:A,A416,L:L)</f>
        <v>1641.3918054530845</v>
      </c>
      <c r="N416" s="3">
        <f>L416/M416</f>
        <v>0.31212251579000294</v>
      </c>
      <c r="O416" s="7">
        <f>1/N416</f>
        <v>3.2038701132115803</v>
      </c>
      <c r="P416" s="3">
        <f>IF(O416&gt;21,"",N416)</f>
        <v>0.31212251579000294</v>
      </c>
      <c r="Q416" s="3">
        <f>IF(ISNUMBER(P416),SUMIF(A:A,A416,P:P),"")</f>
        <v>1</v>
      </c>
      <c r="R416" s="3">
        <f>IFERROR(P416*(1/Q416),"")</f>
        <v>0.31212251579000294</v>
      </c>
      <c r="S416" s="8">
        <f>IFERROR(1/R416,"")</f>
        <v>3.2038701132115803</v>
      </c>
    </row>
    <row r="417" spans="1:19" x14ac:dyDescent="0.25">
      <c r="A417" s="1">
        <v>44</v>
      </c>
      <c r="B417" s="5">
        <v>0.9375</v>
      </c>
      <c r="C417" s="1" t="s">
        <v>323</v>
      </c>
      <c r="D417" s="1">
        <v>8</v>
      </c>
      <c r="E417" s="1">
        <v>3</v>
      </c>
      <c r="F417" s="1" t="s">
        <v>441</v>
      </c>
      <c r="G417" s="2">
        <v>59.385066666666695</v>
      </c>
      <c r="H417" s="6">
        <f>1+COUNTIFS(A:A,A417,O:O,"&lt;"&amp;O417)</f>
        <v>2</v>
      </c>
      <c r="I417" s="2">
        <f>AVERAGEIF(A:A,A417,G:G)</f>
        <v>45.765427777777745</v>
      </c>
      <c r="J417" s="2">
        <f>G417-I417</f>
        <v>13.61963888888895</v>
      </c>
      <c r="K417" s="2">
        <f>90+J417</f>
        <v>103.61963888888894</v>
      </c>
      <c r="L417" s="2">
        <f>EXP(0.06*K417)</f>
        <v>501.28677039829404</v>
      </c>
      <c r="M417" s="2">
        <f>SUMIF(A:A,A417,L:L)</f>
        <v>1641.3918054530845</v>
      </c>
      <c r="N417" s="3">
        <f>L417/M417</f>
        <v>0.30540348059062011</v>
      </c>
      <c r="O417" s="7">
        <f>1/N417</f>
        <v>3.274356919790498</v>
      </c>
      <c r="P417" s="3">
        <f>IF(O417&gt;21,"",N417)</f>
        <v>0.30540348059062011</v>
      </c>
      <c r="Q417" s="3">
        <f>IF(ISNUMBER(P417),SUMIF(A:A,A417,P:P),"")</f>
        <v>1</v>
      </c>
      <c r="R417" s="3">
        <f>IFERROR(P417*(1/Q417),"")</f>
        <v>0.30540348059062011</v>
      </c>
      <c r="S417" s="8">
        <f>IFERROR(1/R417,"")</f>
        <v>3.274356919790498</v>
      </c>
    </row>
    <row r="418" spans="1:19" x14ac:dyDescent="0.25">
      <c r="A418" s="1">
        <v>44</v>
      </c>
      <c r="B418" s="5">
        <v>0.9375</v>
      </c>
      <c r="C418" s="1" t="s">
        <v>323</v>
      </c>
      <c r="D418" s="1">
        <v>8</v>
      </c>
      <c r="E418" s="1">
        <v>5</v>
      </c>
      <c r="F418" s="1" t="s">
        <v>443</v>
      </c>
      <c r="G418" s="2">
        <v>45.358066666666701</v>
      </c>
      <c r="H418" s="6">
        <f>1+COUNTIFS(A:A,A418,O:O,"&lt;"&amp;O418)</f>
        <v>3</v>
      </c>
      <c r="I418" s="2">
        <f>AVERAGEIF(A:A,A418,G:G)</f>
        <v>45.765427777777745</v>
      </c>
      <c r="J418" s="2">
        <f>G418-I418</f>
        <v>-0.40736111111104378</v>
      </c>
      <c r="K418" s="2">
        <f>90+J418</f>
        <v>89.592638888888956</v>
      </c>
      <c r="L418" s="2">
        <f>EXP(0.06*K418)</f>
        <v>216.06047240371467</v>
      </c>
      <c r="M418" s="2">
        <f>SUMIF(A:A,A418,L:L)</f>
        <v>1641.3918054530845</v>
      </c>
      <c r="N418" s="3">
        <f>L418/M418</f>
        <v>0.13163247902536837</v>
      </c>
      <c r="O418" s="7">
        <f>1/N418</f>
        <v>7.5969092689295836</v>
      </c>
      <c r="P418" s="3">
        <f>IF(O418&gt;21,"",N418)</f>
        <v>0.13163247902536837</v>
      </c>
      <c r="Q418" s="3">
        <f>IF(ISNUMBER(P418),SUMIF(A:A,A418,P:P),"")</f>
        <v>1</v>
      </c>
      <c r="R418" s="3">
        <f>IFERROR(P418*(1/Q418),"")</f>
        <v>0.13163247902536837</v>
      </c>
      <c r="S418" s="8">
        <f>IFERROR(1/R418,"")</f>
        <v>7.5969092689295836</v>
      </c>
    </row>
    <row r="419" spans="1:19" x14ac:dyDescent="0.25">
      <c r="A419" s="1">
        <v>44</v>
      </c>
      <c r="B419" s="5">
        <v>0.9375</v>
      </c>
      <c r="C419" s="1" t="s">
        <v>323</v>
      </c>
      <c r="D419" s="1">
        <v>8</v>
      </c>
      <c r="E419" s="1">
        <v>4</v>
      </c>
      <c r="F419" s="1" t="s">
        <v>442</v>
      </c>
      <c r="G419" s="2">
        <v>44.3511666666666</v>
      </c>
      <c r="H419" s="6">
        <f>1+COUNTIFS(A:A,A419,O:O,"&lt;"&amp;O419)</f>
        <v>4</v>
      </c>
      <c r="I419" s="2">
        <f>AVERAGEIF(A:A,A419,G:G)</f>
        <v>45.765427777777745</v>
      </c>
      <c r="J419" s="2">
        <f>G419-I419</f>
        <v>-1.4142611111111449</v>
      </c>
      <c r="K419" s="2">
        <f>90+J419</f>
        <v>88.585738888888855</v>
      </c>
      <c r="L419" s="2">
        <f>EXP(0.06*K419)</f>
        <v>203.39386752526678</v>
      </c>
      <c r="M419" s="2">
        <f>SUMIF(A:A,A419,L:L)</f>
        <v>1641.3918054530845</v>
      </c>
      <c r="N419" s="3">
        <f>L419/M419</f>
        <v>0.12391548858081608</v>
      </c>
      <c r="O419" s="7">
        <f>1/N419</f>
        <v>8.0700161977557219</v>
      </c>
      <c r="P419" s="3">
        <f>IF(O419&gt;21,"",N419)</f>
        <v>0.12391548858081608</v>
      </c>
      <c r="Q419" s="3">
        <f>IF(ISNUMBER(P419),SUMIF(A:A,A419,P:P),"")</f>
        <v>1</v>
      </c>
      <c r="R419" s="3">
        <f>IFERROR(P419*(1/Q419),"")</f>
        <v>0.12391548858081608</v>
      </c>
      <c r="S419" s="8">
        <f>IFERROR(1/R419,"")</f>
        <v>8.0700161977557219</v>
      </c>
    </row>
    <row r="420" spans="1:19" x14ac:dyDescent="0.25">
      <c r="A420" s="1">
        <v>44</v>
      </c>
      <c r="B420" s="5">
        <v>0.9375</v>
      </c>
      <c r="C420" s="1" t="s">
        <v>323</v>
      </c>
      <c r="D420" s="1">
        <v>8</v>
      </c>
      <c r="E420" s="1">
        <v>7</v>
      </c>
      <c r="F420" s="1" t="s">
        <v>445</v>
      </c>
      <c r="G420" s="2">
        <v>36.169899999999998</v>
      </c>
      <c r="H420" s="6">
        <f>1+COUNTIFS(A:A,A420,O:O,"&lt;"&amp;O420)</f>
        <v>5</v>
      </c>
      <c r="I420" s="2">
        <f>AVERAGEIF(A:A,A420,G:G)</f>
        <v>45.765427777777745</v>
      </c>
      <c r="J420" s="2">
        <f>G420-I420</f>
        <v>-9.5955277777777468</v>
      </c>
      <c r="K420" s="2">
        <f>90+J420</f>
        <v>80.404472222222253</v>
      </c>
      <c r="L420" s="2">
        <f>EXP(0.06*K420)</f>
        <v>124.49534595684791</v>
      </c>
      <c r="M420" s="2">
        <f>SUMIF(A:A,A420,L:L)</f>
        <v>1641.3918054530845</v>
      </c>
      <c r="N420" s="3">
        <f>L420/M420</f>
        <v>7.5847427496131922E-2</v>
      </c>
      <c r="O420" s="7">
        <f>1/N420</f>
        <v>13.184362779489103</v>
      </c>
      <c r="P420" s="3">
        <f>IF(O420&gt;21,"",N420)</f>
        <v>7.5847427496131922E-2</v>
      </c>
      <c r="Q420" s="3">
        <f>IF(ISNUMBER(P420),SUMIF(A:A,A420,P:P),"")</f>
        <v>1</v>
      </c>
      <c r="R420" s="3">
        <f>IFERROR(P420*(1/Q420),"")</f>
        <v>7.5847427496131922E-2</v>
      </c>
      <c r="S420" s="8">
        <f>IFERROR(1/R420,"")</f>
        <v>13.184362779489103</v>
      </c>
    </row>
    <row r="421" spans="1:19" x14ac:dyDescent="0.25">
      <c r="A421" s="1">
        <v>44</v>
      </c>
      <c r="B421" s="5">
        <v>0.9375</v>
      </c>
      <c r="C421" s="1" t="s">
        <v>323</v>
      </c>
      <c r="D421" s="1">
        <v>8</v>
      </c>
      <c r="E421" s="1">
        <v>6</v>
      </c>
      <c r="F421" s="1" t="s">
        <v>444</v>
      </c>
      <c r="G421" s="2">
        <v>29.5806</v>
      </c>
      <c r="H421" s="6">
        <f>1+COUNTIFS(A:A,A421,O:O,"&lt;"&amp;O421)</f>
        <v>6</v>
      </c>
      <c r="I421" s="2">
        <f>AVERAGEIF(A:A,A421,G:G)</f>
        <v>45.765427777777745</v>
      </c>
      <c r="J421" s="2">
        <f>G421-I421</f>
        <v>-16.184827777777745</v>
      </c>
      <c r="K421" s="2">
        <f>90+J421</f>
        <v>73.815172222222259</v>
      </c>
      <c r="L421" s="2">
        <f>EXP(0.06*K421)</f>
        <v>83.840009453849504</v>
      </c>
      <c r="M421" s="2">
        <f>SUMIF(A:A,A421,L:L)</f>
        <v>1641.3918054530845</v>
      </c>
      <c r="N421" s="3">
        <f>L421/M421</f>
        <v>5.1078608517060663E-2</v>
      </c>
      <c r="O421" s="7">
        <f>1/N421</f>
        <v>19.57766722768088</v>
      </c>
      <c r="P421" s="3">
        <f>IF(O421&gt;21,"",N421)</f>
        <v>5.1078608517060663E-2</v>
      </c>
      <c r="Q421" s="3">
        <f>IF(ISNUMBER(P421),SUMIF(A:A,A421,P:P),"")</f>
        <v>1</v>
      </c>
      <c r="R421" s="3">
        <f>IFERROR(P421*(1/Q421),"")</f>
        <v>5.1078608517060663E-2</v>
      </c>
      <c r="S421" s="8">
        <f>IFERROR(1/R421,"")</f>
        <v>19.57766722768088</v>
      </c>
    </row>
  </sheetData>
  <autoFilter ref="A1:S67"/>
  <sortState ref="A2:T486">
    <sortCondition ref="B2:B486"/>
    <sortCondition ref="H2:H486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3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2">
    <cfRule type="colorScale" priority="1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2018-03-07T00:16:25Z</cp:lastPrinted>
  <dcterms:created xsi:type="dcterms:W3CDTF">2016-03-11T05:58:01Z</dcterms:created>
  <dcterms:modified xsi:type="dcterms:W3CDTF">2018-03-07T00:49:39Z</dcterms:modified>
</cp:coreProperties>
</file>