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March 2018\DBR\"/>
    </mc:Choice>
  </mc:AlternateContent>
  <bookViews>
    <workbookView xWindow="0" yWindow="0" windowWidth="20490" windowHeight="7965"/>
  </bookViews>
  <sheets>
    <sheet name="PRICES" sheetId="1" r:id="rId1"/>
  </sheets>
  <definedNames>
    <definedName name="_xlnm._FilterDatabase" localSheetId="0" hidden="1">PRICES!$A$1:$S$72</definedName>
  </definedNames>
  <calcPr calcId="152511"/>
</workbook>
</file>

<file path=xl/calcChain.xml><?xml version="1.0" encoding="utf-8"?>
<calcChain xmlns="http://schemas.openxmlformats.org/spreadsheetml/2006/main">
  <c r="I145" i="1" l="1"/>
  <c r="J145" i="1" s="1"/>
  <c r="K145" i="1" s="1"/>
  <c r="L145" i="1" s="1"/>
  <c r="I143" i="1"/>
  <c r="J143" i="1" s="1"/>
  <c r="K143" i="1" s="1"/>
  <c r="L143" i="1" s="1"/>
  <c r="I141" i="1"/>
  <c r="J141" i="1" s="1"/>
  <c r="K141" i="1" s="1"/>
  <c r="L141" i="1" s="1"/>
  <c r="I147" i="1"/>
  <c r="J147" i="1" s="1"/>
  <c r="K147" i="1" s="1"/>
  <c r="L147" i="1" s="1"/>
  <c r="I149" i="1"/>
  <c r="J149" i="1" s="1"/>
  <c r="K149" i="1" s="1"/>
  <c r="L149" i="1" s="1"/>
  <c r="I148" i="1"/>
  <c r="J148" i="1" s="1"/>
  <c r="K148" i="1" s="1"/>
  <c r="L148" i="1" s="1"/>
  <c r="I150" i="1"/>
  <c r="J150" i="1" s="1"/>
  <c r="K150" i="1" s="1"/>
  <c r="L150" i="1" s="1"/>
  <c r="I153" i="1"/>
  <c r="J153" i="1" s="1"/>
  <c r="K153" i="1" s="1"/>
  <c r="L153" i="1" s="1"/>
  <c r="I146" i="1"/>
  <c r="J146" i="1" s="1"/>
  <c r="K146" i="1" s="1"/>
  <c r="L146" i="1" s="1"/>
  <c r="I152" i="1"/>
  <c r="J152" i="1" s="1"/>
  <c r="K152" i="1" s="1"/>
  <c r="L152" i="1" s="1"/>
  <c r="I151" i="1"/>
  <c r="J151" i="1" s="1"/>
  <c r="K151" i="1" s="1"/>
  <c r="L151" i="1" s="1"/>
  <c r="I154" i="1"/>
  <c r="J154" i="1" s="1"/>
  <c r="K154" i="1" s="1"/>
  <c r="L154" i="1" s="1"/>
  <c r="I157" i="1"/>
  <c r="J157" i="1" s="1"/>
  <c r="K157" i="1" s="1"/>
  <c r="L157" i="1" s="1"/>
  <c r="I160" i="1"/>
  <c r="J160" i="1" s="1"/>
  <c r="K160" i="1" s="1"/>
  <c r="L160" i="1" s="1"/>
  <c r="I161" i="1"/>
  <c r="J161" i="1" s="1"/>
  <c r="K161" i="1" s="1"/>
  <c r="L161" i="1" s="1"/>
  <c r="I158" i="1"/>
  <c r="J158" i="1" s="1"/>
  <c r="K158" i="1" s="1"/>
  <c r="L158" i="1" s="1"/>
  <c r="I155" i="1"/>
  <c r="J155" i="1" s="1"/>
  <c r="K155" i="1" s="1"/>
  <c r="L155" i="1" s="1"/>
  <c r="I156" i="1"/>
  <c r="J156" i="1" s="1"/>
  <c r="K156" i="1" s="1"/>
  <c r="L156" i="1" s="1"/>
  <c r="I162" i="1"/>
  <c r="J162" i="1" s="1"/>
  <c r="K162" i="1" s="1"/>
  <c r="L162" i="1" s="1"/>
  <c r="I159" i="1"/>
  <c r="J159" i="1" s="1"/>
  <c r="K159" i="1" s="1"/>
  <c r="L159" i="1" s="1"/>
  <c r="I163" i="1"/>
  <c r="J163" i="1" s="1"/>
  <c r="K163" i="1" s="1"/>
  <c r="L163" i="1" s="1"/>
  <c r="I164" i="1"/>
  <c r="J164" i="1" s="1"/>
  <c r="K164" i="1" s="1"/>
  <c r="L164" i="1" s="1"/>
  <c r="I166" i="1"/>
  <c r="J166" i="1" s="1"/>
  <c r="K166" i="1" s="1"/>
  <c r="L166" i="1" s="1"/>
  <c r="I165" i="1"/>
  <c r="J165" i="1" s="1"/>
  <c r="K165" i="1" s="1"/>
  <c r="L165" i="1" s="1"/>
  <c r="I167" i="1"/>
  <c r="J167" i="1" s="1"/>
  <c r="K167" i="1" s="1"/>
  <c r="L167" i="1" s="1"/>
  <c r="I172" i="1"/>
  <c r="J172" i="1" s="1"/>
  <c r="K172" i="1" s="1"/>
  <c r="L172" i="1" s="1"/>
  <c r="I169" i="1"/>
  <c r="J169" i="1" s="1"/>
  <c r="K169" i="1" s="1"/>
  <c r="L169" i="1" s="1"/>
  <c r="I173" i="1"/>
  <c r="J173" i="1" s="1"/>
  <c r="K173" i="1" s="1"/>
  <c r="L173" i="1" s="1"/>
  <c r="I171" i="1"/>
  <c r="J171" i="1" s="1"/>
  <c r="K171" i="1" s="1"/>
  <c r="L171" i="1" s="1"/>
  <c r="I168" i="1"/>
  <c r="J168" i="1" s="1"/>
  <c r="K168" i="1" s="1"/>
  <c r="L168" i="1" s="1"/>
  <c r="I170" i="1"/>
  <c r="J170" i="1" s="1"/>
  <c r="K170" i="1" s="1"/>
  <c r="L170" i="1" s="1"/>
  <c r="I175" i="1"/>
  <c r="J175" i="1" s="1"/>
  <c r="K175" i="1" s="1"/>
  <c r="L175" i="1" s="1"/>
  <c r="I174" i="1"/>
  <c r="J174" i="1" s="1"/>
  <c r="K174" i="1" s="1"/>
  <c r="L174" i="1" s="1"/>
  <c r="I176" i="1"/>
  <c r="J176" i="1" s="1"/>
  <c r="K176" i="1" s="1"/>
  <c r="L176" i="1" s="1"/>
  <c r="I177" i="1"/>
  <c r="J177" i="1" s="1"/>
  <c r="K177" i="1" s="1"/>
  <c r="L177" i="1" s="1"/>
  <c r="I178" i="1"/>
  <c r="J178" i="1" s="1"/>
  <c r="K178" i="1" s="1"/>
  <c r="L178" i="1" s="1"/>
  <c r="I181" i="1"/>
  <c r="J181" i="1" s="1"/>
  <c r="K181" i="1" s="1"/>
  <c r="L181" i="1" s="1"/>
  <c r="I180" i="1"/>
  <c r="J180" i="1" s="1"/>
  <c r="K180" i="1" s="1"/>
  <c r="L180" i="1" s="1"/>
  <c r="I183" i="1"/>
  <c r="J183" i="1" s="1"/>
  <c r="K183" i="1" s="1"/>
  <c r="L183" i="1" s="1"/>
  <c r="I190" i="1"/>
  <c r="J190" i="1" s="1"/>
  <c r="K190" i="1" s="1"/>
  <c r="L190" i="1" s="1"/>
  <c r="I188" i="1"/>
  <c r="J188" i="1" s="1"/>
  <c r="K188" i="1" s="1"/>
  <c r="L188" i="1" s="1"/>
  <c r="I185" i="1"/>
  <c r="J185" i="1" s="1"/>
  <c r="K185" i="1" s="1"/>
  <c r="L185" i="1" s="1"/>
  <c r="I184" i="1"/>
  <c r="J184" i="1" s="1"/>
  <c r="K184" i="1" s="1"/>
  <c r="L184" i="1" s="1"/>
  <c r="I189" i="1"/>
  <c r="J189" i="1" s="1"/>
  <c r="K189" i="1" s="1"/>
  <c r="L189" i="1" s="1"/>
  <c r="I187" i="1"/>
  <c r="J187" i="1" s="1"/>
  <c r="K187" i="1" s="1"/>
  <c r="L187" i="1" s="1"/>
  <c r="I182" i="1"/>
  <c r="J182" i="1" s="1"/>
  <c r="K182" i="1" s="1"/>
  <c r="L182" i="1" s="1"/>
  <c r="I179" i="1"/>
  <c r="J179" i="1" s="1"/>
  <c r="K179" i="1" s="1"/>
  <c r="L179" i="1" s="1"/>
  <c r="I186" i="1"/>
  <c r="J186" i="1" s="1"/>
  <c r="K186" i="1" s="1"/>
  <c r="L186" i="1" s="1"/>
  <c r="I198" i="1"/>
  <c r="J198" i="1" s="1"/>
  <c r="K198" i="1" s="1"/>
  <c r="L198" i="1" s="1"/>
  <c r="I199" i="1"/>
  <c r="J199" i="1" s="1"/>
  <c r="K199" i="1" s="1"/>
  <c r="L199" i="1" s="1"/>
  <c r="I195" i="1"/>
  <c r="J195" i="1" s="1"/>
  <c r="K195" i="1" s="1"/>
  <c r="L195" i="1" s="1"/>
  <c r="I193" i="1"/>
  <c r="J193" i="1" s="1"/>
  <c r="K193" i="1" s="1"/>
  <c r="L193" i="1" s="1"/>
  <c r="I192" i="1"/>
  <c r="J192" i="1" s="1"/>
  <c r="K192" i="1" s="1"/>
  <c r="L192" i="1" s="1"/>
  <c r="I191" i="1"/>
  <c r="J191" i="1" s="1"/>
  <c r="K191" i="1" s="1"/>
  <c r="L191" i="1" s="1"/>
  <c r="I194" i="1"/>
  <c r="J194" i="1" s="1"/>
  <c r="K194" i="1" s="1"/>
  <c r="L194" i="1" s="1"/>
  <c r="I197" i="1"/>
  <c r="J197" i="1" s="1"/>
  <c r="K197" i="1" s="1"/>
  <c r="L197" i="1" s="1"/>
  <c r="I196" i="1"/>
  <c r="J196" i="1" s="1"/>
  <c r="K196" i="1" s="1"/>
  <c r="L196" i="1" s="1"/>
  <c r="I200" i="1"/>
  <c r="J200" i="1" s="1"/>
  <c r="K200" i="1" s="1"/>
  <c r="L200" i="1" s="1"/>
  <c r="M182" i="1" l="1"/>
  <c r="N182" i="1" s="1"/>
  <c r="O182" i="1" s="1"/>
  <c r="M195" i="1"/>
  <c r="N195" i="1" s="1"/>
  <c r="O195" i="1" s="1"/>
  <c r="M148" i="1"/>
  <c r="N148" i="1" s="1"/>
  <c r="O148" i="1" s="1"/>
  <c r="M179" i="1"/>
  <c r="N179" i="1" s="1"/>
  <c r="O179" i="1" s="1"/>
  <c r="M189" i="1"/>
  <c r="N189" i="1" s="1"/>
  <c r="O189" i="1" s="1"/>
  <c r="M200" i="1"/>
  <c r="N200" i="1" s="1"/>
  <c r="O200" i="1" s="1"/>
  <c r="M196" i="1"/>
  <c r="N196" i="1" s="1"/>
  <c r="O196" i="1" s="1"/>
  <c r="M175" i="1"/>
  <c r="N175" i="1" s="1"/>
  <c r="O175" i="1" s="1"/>
  <c r="M190" i="1"/>
  <c r="N190" i="1" s="1"/>
  <c r="O190" i="1" s="1"/>
  <c r="M176" i="1"/>
  <c r="N176" i="1" s="1"/>
  <c r="O176" i="1" s="1"/>
  <c r="M177" i="1"/>
  <c r="N177" i="1" s="1"/>
  <c r="O177" i="1" s="1"/>
  <c r="M170" i="1"/>
  <c r="N170" i="1" s="1"/>
  <c r="O170" i="1" s="1"/>
  <c r="M181" i="1"/>
  <c r="N181" i="1" s="1"/>
  <c r="O181" i="1" s="1"/>
  <c r="M174" i="1"/>
  <c r="N174" i="1" s="1"/>
  <c r="O174" i="1" s="1"/>
  <c r="M183" i="1"/>
  <c r="N183" i="1" s="1"/>
  <c r="O183" i="1" s="1"/>
  <c r="M178" i="1"/>
  <c r="N178" i="1" s="1"/>
  <c r="O178" i="1" s="1"/>
  <c r="M168" i="1"/>
  <c r="N168" i="1" s="1"/>
  <c r="O168" i="1" s="1"/>
  <c r="M180" i="1"/>
  <c r="N180" i="1" s="1"/>
  <c r="O180" i="1" s="1"/>
  <c r="M184" i="1"/>
  <c r="N184" i="1" s="1"/>
  <c r="O184" i="1" s="1"/>
  <c r="M194" i="1"/>
  <c r="N194" i="1" s="1"/>
  <c r="O194" i="1" s="1"/>
  <c r="M198" i="1"/>
  <c r="N198" i="1" s="1"/>
  <c r="O198" i="1" s="1"/>
  <c r="M193" i="1"/>
  <c r="N193" i="1" s="1"/>
  <c r="O193" i="1" s="1"/>
  <c r="M186" i="1"/>
  <c r="N186" i="1" s="1"/>
  <c r="O186" i="1" s="1"/>
  <c r="M192" i="1"/>
  <c r="N192" i="1" s="1"/>
  <c r="O192" i="1" s="1"/>
  <c r="M197" i="1"/>
  <c r="N197" i="1" s="1"/>
  <c r="O197" i="1" s="1"/>
  <c r="M191" i="1"/>
  <c r="N191" i="1" s="1"/>
  <c r="O191" i="1" s="1"/>
  <c r="M199" i="1"/>
  <c r="N199" i="1" s="1"/>
  <c r="O199" i="1" s="1"/>
  <c r="M155" i="1"/>
  <c r="N155" i="1" s="1"/>
  <c r="O155" i="1" s="1"/>
  <c r="M164" i="1"/>
  <c r="N164" i="1" s="1"/>
  <c r="O164" i="1" s="1"/>
  <c r="M152" i="1"/>
  <c r="N152" i="1" s="1"/>
  <c r="O152" i="1" s="1"/>
  <c r="M150" i="1"/>
  <c r="N150" i="1" s="1"/>
  <c r="O150" i="1" s="1"/>
  <c r="M154" i="1"/>
  <c r="N154" i="1" s="1"/>
  <c r="O154" i="1" s="1"/>
  <c r="M153" i="1"/>
  <c r="N153" i="1" s="1"/>
  <c r="O153" i="1" s="1"/>
  <c r="M146" i="1"/>
  <c r="N146" i="1" s="1"/>
  <c r="O146" i="1" s="1"/>
  <c r="M151" i="1"/>
  <c r="N151" i="1" s="1"/>
  <c r="O151" i="1" s="1"/>
  <c r="M187" i="1"/>
  <c r="N187" i="1" s="1"/>
  <c r="O187" i="1" s="1"/>
  <c r="M188" i="1"/>
  <c r="N188" i="1" s="1"/>
  <c r="O188" i="1" s="1"/>
  <c r="M185" i="1"/>
  <c r="N185" i="1" s="1"/>
  <c r="O185" i="1" s="1"/>
  <c r="M172" i="1"/>
  <c r="N172" i="1" s="1"/>
  <c r="O172" i="1" s="1"/>
  <c r="M169" i="1"/>
  <c r="N169" i="1" s="1"/>
  <c r="O169" i="1" s="1"/>
  <c r="M171" i="1"/>
  <c r="N171" i="1" s="1"/>
  <c r="O171" i="1" s="1"/>
  <c r="M167" i="1"/>
  <c r="N167" i="1" s="1"/>
  <c r="O167" i="1" s="1"/>
  <c r="M173" i="1"/>
  <c r="N173" i="1" s="1"/>
  <c r="O173" i="1" s="1"/>
  <c r="M162" i="1"/>
  <c r="N162" i="1" s="1"/>
  <c r="O162" i="1" s="1"/>
  <c r="M160" i="1"/>
  <c r="N160" i="1" s="1"/>
  <c r="O160" i="1" s="1"/>
  <c r="M163" i="1"/>
  <c r="N163" i="1" s="1"/>
  <c r="O163" i="1" s="1"/>
  <c r="M158" i="1"/>
  <c r="N158" i="1" s="1"/>
  <c r="O158" i="1" s="1"/>
  <c r="M156" i="1"/>
  <c r="N156" i="1" s="1"/>
  <c r="O156" i="1" s="1"/>
  <c r="M159" i="1"/>
  <c r="N159" i="1" s="1"/>
  <c r="O159" i="1" s="1"/>
  <c r="M157" i="1"/>
  <c r="N157" i="1" s="1"/>
  <c r="O157" i="1" s="1"/>
  <c r="M161" i="1"/>
  <c r="N161" i="1" s="1"/>
  <c r="O161" i="1" s="1"/>
  <c r="M165" i="1"/>
  <c r="N165" i="1" s="1"/>
  <c r="O165" i="1" s="1"/>
  <c r="M147" i="1"/>
  <c r="N147" i="1" s="1"/>
  <c r="O147" i="1" s="1"/>
  <c r="M166" i="1"/>
  <c r="N166" i="1" s="1"/>
  <c r="O166" i="1" s="1"/>
  <c r="M149" i="1"/>
  <c r="N149" i="1" s="1"/>
  <c r="O149" i="1" s="1"/>
  <c r="I97" i="1"/>
  <c r="J97" i="1" s="1"/>
  <c r="K97" i="1" s="1"/>
  <c r="L97" i="1" s="1"/>
  <c r="I107" i="1"/>
  <c r="J107" i="1" s="1"/>
  <c r="K107" i="1" s="1"/>
  <c r="L107" i="1" s="1"/>
  <c r="I95" i="1"/>
  <c r="J95" i="1" s="1"/>
  <c r="K95" i="1" s="1"/>
  <c r="L95" i="1" s="1"/>
  <c r="I104" i="1"/>
  <c r="J104" i="1" s="1"/>
  <c r="K104" i="1" s="1"/>
  <c r="L104" i="1" s="1"/>
  <c r="I106" i="1"/>
  <c r="J106" i="1" s="1"/>
  <c r="K106" i="1" s="1"/>
  <c r="L106" i="1" s="1"/>
  <c r="I102" i="1"/>
  <c r="J102" i="1" s="1"/>
  <c r="K102" i="1" s="1"/>
  <c r="L102" i="1" s="1"/>
  <c r="I101" i="1"/>
  <c r="J101" i="1" s="1"/>
  <c r="K101" i="1" s="1"/>
  <c r="L101" i="1" s="1"/>
  <c r="I100" i="1"/>
  <c r="J100" i="1" s="1"/>
  <c r="K100" i="1" s="1"/>
  <c r="L100" i="1" s="1"/>
  <c r="I30" i="1"/>
  <c r="J30" i="1" s="1"/>
  <c r="K30" i="1" s="1"/>
  <c r="L30" i="1" s="1"/>
  <c r="I42" i="1"/>
  <c r="J42" i="1" s="1"/>
  <c r="K42" i="1" s="1"/>
  <c r="L42" i="1" s="1"/>
  <c r="I32" i="1"/>
  <c r="J32" i="1" s="1"/>
  <c r="K32" i="1" s="1"/>
  <c r="L32" i="1" s="1"/>
  <c r="I37" i="1"/>
  <c r="J37" i="1" s="1"/>
  <c r="K37" i="1" s="1"/>
  <c r="L37" i="1" s="1"/>
  <c r="I36" i="1"/>
  <c r="J36" i="1" s="1"/>
  <c r="K36" i="1" s="1"/>
  <c r="L36" i="1" s="1"/>
  <c r="I39" i="1"/>
  <c r="J39" i="1" s="1"/>
  <c r="K39" i="1" s="1"/>
  <c r="L39" i="1" s="1"/>
  <c r="I38" i="1"/>
  <c r="J38" i="1" s="1"/>
  <c r="K38" i="1" s="1"/>
  <c r="L38" i="1" s="1"/>
  <c r="I31" i="1"/>
  <c r="J31" i="1" s="1"/>
  <c r="K31" i="1" s="1"/>
  <c r="L31" i="1" s="1"/>
  <c r="I68" i="1"/>
  <c r="J68" i="1" s="1"/>
  <c r="K68" i="1" s="1"/>
  <c r="L68" i="1" s="1"/>
  <c r="I70" i="1"/>
  <c r="J70" i="1" s="1"/>
  <c r="K70" i="1" s="1"/>
  <c r="L70" i="1" s="1"/>
  <c r="I72" i="1"/>
  <c r="J72" i="1" s="1"/>
  <c r="K72" i="1" s="1"/>
  <c r="L72" i="1" s="1"/>
  <c r="I69" i="1"/>
  <c r="J69" i="1" s="1"/>
  <c r="K69" i="1" s="1"/>
  <c r="L69" i="1" s="1"/>
  <c r="I71" i="1"/>
  <c r="J71" i="1" s="1"/>
  <c r="K71" i="1" s="1"/>
  <c r="L71" i="1" s="1"/>
  <c r="I74" i="1"/>
  <c r="J74" i="1" s="1"/>
  <c r="K74" i="1" s="1"/>
  <c r="L74" i="1" s="1"/>
  <c r="I73" i="1"/>
  <c r="J73" i="1" s="1"/>
  <c r="K73" i="1" s="1"/>
  <c r="L73" i="1" s="1"/>
  <c r="I75" i="1"/>
  <c r="J75" i="1" s="1"/>
  <c r="K75" i="1" s="1"/>
  <c r="L75" i="1" s="1"/>
  <c r="I78" i="1"/>
  <c r="J78" i="1" s="1"/>
  <c r="K78" i="1" s="1"/>
  <c r="L78" i="1" s="1"/>
  <c r="I108" i="1"/>
  <c r="J108" i="1" s="1"/>
  <c r="K108" i="1" s="1"/>
  <c r="L108" i="1" s="1"/>
  <c r="I111" i="1"/>
  <c r="J111" i="1" s="1"/>
  <c r="K111" i="1" s="1"/>
  <c r="L111" i="1" s="1"/>
  <c r="I115" i="1"/>
  <c r="J115" i="1" s="1"/>
  <c r="K115" i="1" s="1"/>
  <c r="L115" i="1" s="1"/>
  <c r="I110" i="1"/>
  <c r="J110" i="1" s="1"/>
  <c r="K110" i="1" s="1"/>
  <c r="L110" i="1" s="1"/>
  <c r="I109" i="1"/>
  <c r="J109" i="1" s="1"/>
  <c r="K109" i="1" s="1"/>
  <c r="L109" i="1" s="1"/>
  <c r="I112" i="1"/>
  <c r="J112" i="1" s="1"/>
  <c r="K112" i="1" s="1"/>
  <c r="L112" i="1" s="1"/>
  <c r="I114" i="1"/>
  <c r="J114" i="1" s="1"/>
  <c r="K114" i="1" s="1"/>
  <c r="L114" i="1" s="1"/>
  <c r="I113" i="1"/>
  <c r="J113" i="1" s="1"/>
  <c r="K113" i="1" s="1"/>
  <c r="L113" i="1" s="1"/>
  <c r="I123" i="1"/>
  <c r="J123" i="1" s="1"/>
  <c r="K123" i="1" s="1"/>
  <c r="L123" i="1" s="1"/>
  <c r="I125" i="1"/>
  <c r="J125" i="1" s="1"/>
  <c r="K125" i="1" s="1"/>
  <c r="L125" i="1" s="1"/>
  <c r="H184" i="1" l="1"/>
  <c r="P184" i="1"/>
  <c r="H163" i="1"/>
  <c r="P163" i="1"/>
  <c r="H189" i="1"/>
  <c r="P189" i="1"/>
  <c r="H148" i="1"/>
  <c r="P148" i="1"/>
  <c r="H175" i="1"/>
  <c r="P175" i="1"/>
  <c r="H160" i="1"/>
  <c r="P160" i="1"/>
  <c r="H169" i="1"/>
  <c r="P169" i="1"/>
  <c r="H192" i="1"/>
  <c r="P192" i="1"/>
  <c r="H162" i="1"/>
  <c r="P162" i="1"/>
  <c r="H161" i="1"/>
  <c r="P161" i="1"/>
  <c r="H188" i="1"/>
  <c r="P188" i="1"/>
  <c r="H191" i="1"/>
  <c r="P191" i="1"/>
  <c r="H151" i="1"/>
  <c r="P151" i="1"/>
  <c r="H172" i="1"/>
  <c r="P172" i="1"/>
  <c r="H147" i="1"/>
  <c r="P147" i="1"/>
  <c r="H159" i="1"/>
  <c r="P159" i="1"/>
  <c r="H146" i="1"/>
  <c r="P146" i="1"/>
  <c r="H168" i="1"/>
  <c r="P168" i="1"/>
  <c r="H176" i="1"/>
  <c r="P176" i="1"/>
  <c r="H186" i="1"/>
  <c r="P186" i="1"/>
  <c r="H178" i="1"/>
  <c r="P178" i="1"/>
  <c r="H200" i="1"/>
  <c r="P200" i="1"/>
  <c r="H171" i="1"/>
  <c r="P171" i="1"/>
  <c r="H165" i="1"/>
  <c r="P165" i="1"/>
  <c r="H173" i="1"/>
  <c r="P173" i="1"/>
  <c r="H155" i="1"/>
  <c r="P155" i="1"/>
  <c r="P195" i="1"/>
  <c r="H195" i="1"/>
  <c r="H177" i="1"/>
  <c r="P177" i="1"/>
  <c r="H198" i="1"/>
  <c r="P198" i="1"/>
  <c r="H183" i="1"/>
  <c r="P183" i="1"/>
  <c r="H190" i="1"/>
  <c r="P190" i="1"/>
  <c r="P182" i="1"/>
  <c r="H182" i="1"/>
  <c r="H167" i="1"/>
  <c r="P167" i="1"/>
  <c r="P194" i="1"/>
  <c r="H194" i="1"/>
  <c r="H156" i="1"/>
  <c r="P156" i="1"/>
  <c r="H181" i="1"/>
  <c r="P181" i="1"/>
  <c r="P196" i="1"/>
  <c r="H196" i="1"/>
  <c r="H149" i="1"/>
  <c r="P149" i="1"/>
  <c r="H153" i="1"/>
  <c r="P153" i="1"/>
  <c r="H180" i="1"/>
  <c r="P180" i="1"/>
  <c r="H150" i="1"/>
  <c r="P150" i="1"/>
  <c r="H174" i="1"/>
  <c r="P174" i="1"/>
  <c r="H170" i="1"/>
  <c r="P170" i="1"/>
  <c r="H164" i="1"/>
  <c r="P164" i="1"/>
  <c r="H185" i="1"/>
  <c r="P185" i="1"/>
  <c r="H199" i="1"/>
  <c r="P199" i="1"/>
  <c r="H187" i="1"/>
  <c r="P187" i="1"/>
  <c r="H193" i="1"/>
  <c r="P193" i="1"/>
  <c r="H158" i="1"/>
  <c r="P158" i="1"/>
  <c r="H152" i="1"/>
  <c r="P152" i="1"/>
  <c r="H157" i="1"/>
  <c r="P157" i="1"/>
  <c r="H197" i="1"/>
  <c r="P197" i="1"/>
  <c r="H166" i="1"/>
  <c r="P166" i="1"/>
  <c r="H154" i="1"/>
  <c r="P154" i="1"/>
  <c r="H179" i="1"/>
  <c r="P179" i="1"/>
  <c r="I76" i="1"/>
  <c r="J76" i="1" s="1"/>
  <c r="K76" i="1" s="1"/>
  <c r="L76" i="1" s="1"/>
  <c r="I80" i="1"/>
  <c r="J80" i="1" s="1"/>
  <c r="K80" i="1" s="1"/>
  <c r="L80" i="1" s="1"/>
  <c r="I79" i="1"/>
  <c r="J79" i="1" s="1"/>
  <c r="K79" i="1" s="1"/>
  <c r="L79" i="1" s="1"/>
  <c r="I83" i="1"/>
  <c r="J83" i="1" s="1"/>
  <c r="K83" i="1" s="1"/>
  <c r="L83" i="1" s="1"/>
  <c r="I77" i="1"/>
  <c r="J77" i="1" s="1"/>
  <c r="K77" i="1" s="1"/>
  <c r="L77" i="1" s="1"/>
  <c r="I82" i="1"/>
  <c r="J82" i="1" s="1"/>
  <c r="K82" i="1" s="1"/>
  <c r="L82" i="1" s="1"/>
  <c r="I81" i="1"/>
  <c r="J81" i="1" s="1"/>
  <c r="K81" i="1" s="1"/>
  <c r="L81" i="1" s="1"/>
  <c r="I85" i="1"/>
  <c r="J85" i="1" s="1"/>
  <c r="K85" i="1" s="1"/>
  <c r="L85" i="1" s="1"/>
  <c r="I86" i="1"/>
  <c r="J86" i="1" s="1"/>
  <c r="K86" i="1" s="1"/>
  <c r="L86" i="1" s="1"/>
  <c r="I84" i="1"/>
  <c r="J84" i="1" s="1"/>
  <c r="K84" i="1" s="1"/>
  <c r="L84" i="1" s="1"/>
  <c r="I91" i="1"/>
  <c r="J91" i="1" s="1"/>
  <c r="K91" i="1" s="1"/>
  <c r="L91" i="1" s="1"/>
  <c r="I126" i="1"/>
  <c r="J126" i="1" s="1"/>
  <c r="K126" i="1" s="1"/>
  <c r="L126" i="1" s="1"/>
  <c r="I120" i="1"/>
  <c r="J120" i="1" s="1"/>
  <c r="K120" i="1" s="1"/>
  <c r="L120" i="1" s="1"/>
  <c r="I121" i="1"/>
  <c r="J121" i="1" s="1"/>
  <c r="K121" i="1" s="1"/>
  <c r="L121" i="1" s="1"/>
  <c r="I129" i="1"/>
  <c r="J129" i="1" s="1"/>
  <c r="K129" i="1" s="1"/>
  <c r="L129" i="1" s="1"/>
  <c r="I133" i="1"/>
  <c r="J133" i="1" s="1"/>
  <c r="K133" i="1" s="1"/>
  <c r="L133" i="1" s="1"/>
  <c r="I134" i="1"/>
  <c r="J134" i="1" s="1"/>
  <c r="K134" i="1" s="1"/>
  <c r="L134" i="1" s="1"/>
  <c r="I9" i="1"/>
  <c r="J9" i="1" s="1"/>
  <c r="K9" i="1" s="1"/>
  <c r="L9" i="1" s="1"/>
  <c r="I10" i="1"/>
  <c r="J10" i="1" s="1"/>
  <c r="K10" i="1" s="1"/>
  <c r="L10" i="1" s="1"/>
  <c r="I8" i="1"/>
  <c r="J8" i="1" s="1"/>
  <c r="K8" i="1" s="1"/>
  <c r="L8" i="1" s="1"/>
  <c r="I5" i="1"/>
  <c r="J5" i="1" s="1"/>
  <c r="K5" i="1" s="1"/>
  <c r="L5" i="1" s="1"/>
  <c r="I11" i="1"/>
  <c r="J11" i="1" s="1"/>
  <c r="K11" i="1" s="1"/>
  <c r="L11" i="1" s="1"/>
  <c r="I6" i="1"/>
  <c r="J6" i="1" s="1"/>
  <c r="K6" i="1" s="1"/>
  <c r="L6" i="1" s="1"/>
  <c r="I13" i="1"/>
  <c r="J13" i="1" s="1"/>
  <c r="K13" i="1" s="1"/>
  <c r="L13" i="1" s="1"/>
  <c r="I2" i="1"/>
  <c r="J2" i="1" s="1"/>
  <c r="K2" i="1" s="1"/>
  <c r="L2" i="1" s="1"/>
  <c r="I4" i="1"/>
  <c r="J4" i="1" s="1"/>
  <c r="K4" i="1" s="1"/>
  <c r="L4" i="1" s="1"/>
  <c r="I12" i="1"/>
  <c r="J12" i="1" s="1"/>
  <c r="K12" i="1" s="1"/>
  <c r="L12" i="1" s="1"/>
  <c r="I22" i="1"/>
  <c r="J22" i="1" s="1"/>
  <c r="K22" i="1" s="1"/>
  <c r="L22" i="1" s="1"/>
  <c r="I27" i="1"/>
  <c r="J27" i="1" s="1"/>
  <c r="K27" i="1" s="1"/>
  <c r="L27" i="1" s="1"/>
  <c r="I23" i="1"/>
  <c r="J23" i="1" s="1"/>
  <c r="K23" i="1" s="1"/>
  <c r="L23" i="1" s="1"/>
  <c r="I29" i="1"/>
  <c r="J29" i="1" s="1"/>
  <c r="K29" i="1" s="1"/>
  <c r="L29" i="1" s="1"/>
  <c r="I28" i="1"/>
  <c r="J28" i="1" s="1"/>
  <c r="K28" i="1" s="1"/>
  <c r="L28" i="1" s="1"/>
  <c r="I25" i="1"/>
  <c r="J25" i="1" s="1"/>
  <c r="K25" i="1" s="1"/>
  <c r="L25" i="1" s="1"/>
  <c r="I24" i="1"/>
  <c r="J24" i="1" s="1"/>
  <c r="K24" i="1" s="1"/>
  <c r="L24" i="1" s="1"/>
  <c r="I26" i="1"/>
  <c r="J26" i="1" s="1"/>
  <c r="K26" i="1" s="1"/>
  <c r="L26" i="1" s="1"/>
  <c r="I47" i="1"/>
  <c r="J47" i="1" s="1"/>
  <c r="K47" i="1" s="1"/>
  <c r="L47" i="1" s="1"/>
  <c r="I52" i="1"/>
  <c r="J52" i="1" s="1"/>
  <c r="K52" i="1" s="1"/>
  <c r="L52" i="1" s="1"/>
  <c r="I53" i="1"/>
  <c r="J53" i="1" s="1"/>
  <c r="K53" i="1" s="1"/>
  <c r="L53" i="1" s="1"/>
  <c r="I45" i="1"/>
  <c r="J45" i="1" s="1"/>
  <c r="K45" i="1" s="1"/>
  <c r="L45" i="1" s="1"/>
  <c r="I48" i="1"/>
  <c r="J48" i="1" s="1"/>
  <c r="K48" i="1" s="1"/>
  <c r="L48" i="1" s="1"/>
  <c r="I46" i="1"/>
  <c r="J46" i="1" s="1"/>
  <c r="K46" i="1" s="1"/>
  <c r="L46" i="1" s="1"/>
  <c r="I51" i="1"/>
  <c r="J51" i="1" s="1"/>
  <c r="K51" i="1" s="1"/>
  <c r="L51" i="1" s="1"/>
  <c r="I49" i="1"/>
  <c r="J49" i="1" s="1"/>
  <c r="K49" i="1" s="1"/>
  <c r="L49" i="1" s="1"/>
  <c r="I55" i="1"/>
  <c r="J55" i="1" s="1"/>
  <c r="K55" i="1" s="1"/>
  <c r="L55" i="1" s="1"/>
  <c r="I60" i="1"/>
  <c r="J60" i="1" s="1"/>
  <c r="K60" i="1" s="1"/>
  <c r="L60" i="1" s="1"/>
  <c r="I66" i="1"/>
  <c r="J66" i="1" s="1"/>
  <c r="K66" i="1" s="1"/>
  <c r="L66" i="1" s="1"/>
  <c r="I64" i="1"/>
  <c r="J64" i="1" s="1"/>
  <c r="K64" i="1" s="1"/>
  <c r="L64" i="1" s="1"/>
  <c r="I63" i="1"/>
  <c r="J63" i="1" s="1"/>
  <c r="K63" i="1" s="1"/>
  <c r="L63" i="1" s="1"/>
  <c r="I67" i="1"/>
  <c r="J67" i="1" s="1"/>
  <c r="K67" i="1" s="1"/>
  <c r="L67" i="1" s="1"/>
  <c r="I62" i="1"/>
  <c r="J62" i="1" s="1"/>
  <c r="K62" i="1" s="1"/>
  <c r="L62" i="1" s="1"/>
  <c r="I65" i="1"/>
  <c r="J65" i="1" s="1"/>
  <c r="K65" i="1" s="1"/>
  <c r="L65" i="1" s="1"/>
  <c r="I99" i="1"/>
  <c r="J99" i="1" s="1"/>
  <c r="K99" i="1" s="1"/>
  <c r="L99" i="1" s="1"/>
  <c r="I98" i="1"/>
  <c r="J98" i="1" s="1"/>
  <c r="K98" i="1" s="1"/>
  <c r="L98" i="1" s="1"/>
  <c r="I105" i="1"/>
  <c r="J105" i="1" s="1"/>
  <c r="K105" i="1" s="1"/>
  <c r="L105" i="1" s="1"/>
  <c r="I96" i="1"/>
  <c r="J96" i="1" s="1"/>
  <c r="K96" i="1" s="1"/>
  <c r="L96" i="1" s="1"/>
  <c r="Q158" i="1" l="1"/>
  <c r="R158" i="1" s="1"/>
  <c r="S158" i="1" s="1"/>
  <c r="Q193" i="1"/>
  <c r="R193" i="1" s="1"/>
  <c r="S193" i="1" s="1"/>
  <c r="Q174" i="1"/>
  <c r="R174" i="1" s="1"/>
  <c r="S174" i="1" s="1"/>
  <c r="Q153" i="1"/>
  <c r="R153" i="1" s="1"/>
  <c r="S153" i="1" s="1"/>
  <c r="Q181" i="1"/>
  <c r="R181" i="1" s="1"/>
  <c r="S181" i="1" s="1"/>
  <c r="Q190" i="1"/>
  <c r="R190" i="1" s="1"/>
  <c r="S190" i="1" s="1"/>
  <c r="Q198" i="1"/>
  <c r="R198" i="1" s="1"/>
  <c r="S198" i="1" s="1"/>
  <c r="Q165" i="1"/>
  <c r="R165" i="1" s="1"/>
  <c r="S165" i="1" s="1"/>
  <c r="Q168" i="1"/>
  <c r="R168" i="1" s="1"/>
  <c r="S168" i="1" s="1"/>
  <c r="Q159" i="1"/>
  <c r="R159" i="1" s="1"/>
  <c r="S159" i="1" s="1"/>
  <c r="Q151" i="1"/>
  <c r="R151" i="1" s="1"/>
  <c r="S151" i="1" s="1"/>
  <c r="Q188" i="1"/>
  <c r="R188" i="1" s="1"/>
  <c r="S188" i="1" s="1"/>
  <c r="Q160" i="1"/>
  <c r="R160" i="1" s="1"/>
  <c r="S160" i="1" s="1"/>
  <c r="Q175" i="1"/>
  <c r="R175" i="1" s="1"/>
  <c r="S175" i="1" s="1"/>
  <c r="Q182" i="1"/>
  <c r="R182" i="1" s="1"/>
  <c r="S182" i="1" s="1"/>
  <c r="Q195" i="1"/>
  <c r="R195" i="1" s="1"/>
  <c r="S195" i="1" s="1"/>
  <c r="Q179" i="1"/>
  <c r="R179" i="1" s="1"/>
  <c r="S179" i="1" s="1"/>
  <c r="Q157" i="1"/>
  <c r="R157" i="1" s="1"/>
  <c r="S157" i="1" s="1"/>
  <c r="Q187" i="1"/>
  <c r="R187" i="1" s="1"/>
  <c r="S187" i="1" s="1"/>
  <c r="Q150" i="1"/>
  <c r="R150" i="1" s="1"/>
  <c r="S150" i="1" s="1"/>
  <c r="Q149" i="1"/>
  <c r="R149" i="1" s="1"/>
  <c r="S149" i="1" s="1"/>
  <c r="Q156" i="1"/>
  <c r="R156" i="1" s="1"/>
  <c r="S156" i="1" s="1"/>
  <c r="Q177" i="1"/>
  <c r="R177" i="1" s="1"/>
  <c r="S177" i="1" s="1"/>
  <c r="Q171" i="1"/>
  <c r="R171" i="1" s="1"/>
  <c r="S171" i="1" s="1"/>
  <c r="Q186" i="1"/>
  <c r="R186" i="1" s="1"/>
  <c r="S186" i="1" s="1"/>
  <c r="Q147" i="1"/>
  <c r="R147" i="1" s="1"/>
  <c r="S147" i="1" s="1"/>
  <c r="Q161" i="1"/>
  <c r="R161" i="1" s="1"/>
  <c r="S161" i="1" s="1"/>
  <c r="Q148" i="1"/>
  <c r="R148" i="1" s="1"/>
  <c r="S148" i="1" s="1"/>
  <c r="Q154" i="1"/>
  <c r="R154" i="1" s="1"/>
  <c r="S154" i="1" s="1"/>
  <c r="Q152" i="1"/>
  <c r="R152" i="1" s="1"/>
  <c r="S152" i="1" s="1"/>
  <c r="Q199" i="1"/>
  <c r="R199" i="1" s="1"/>
  <c r="S199" i="1" s="1"/>
  <c r="Q164" i="1"/>
  <c r="R164" i="1" s="1"/>
  <c r="S164" i="1" s="1"/>
  <c r="Q180" i="1"/>
  <c r="R180" i="1" s="1"/>
  <c r="S180" i="1" s="1"/>
  <c r="Q183" i="1"/>
  <c r="R183" i="1" s="1"/>
  <c r="S183" i="1" s="1"/>
  <c r="Q155" i="1"/>
  <c r="R155" i="1" s="1"/>
  <c r="S155" i="1" s="1"/>
  <c r="Q200" i="1"/>
  <c r="R200" i="1" s="1"/>
  <c r="S200" i="1" s="1"/>
  <c r="Q146" i="1"/>
  <c r="R146" i="1" s="1"/>
  <c r="S146" i="1" s="1"/>
  <c r="Q162" i="1"/>
  <c r="R162" i="1" s="1"/>
  <c r="S162" i="1" s="1"/>
  <c r="Q192" i="1"/>
  <c r="R192" i="1" s="1"/>
  <c r="S192" i="1" s="1"/>
  <c r="Q189" i="1"/>
  <c r="R189" i="1" s="1"/>
  <c r="S189" i="1" s="1"/>
  <c r="Q196" i="1"/>
  <c r="R196" i="1" s="1"/>
  <c r="S196" i="1" s="1"/>
  <c r="Q194" i="1"/>
  <c r="R194" i="1" s="1"/>
  <c r="S194" i="1" s="1"/>
  <c r="Q166" i="1"/>
  <c r="R166" i="1" s="1"/>
  <c r="S166" i="1" s="1"/>
  <c r="Q197" i="1"/>
  <c r="R197" i="1" s="1"/>
  <c r="S197" i="1" s="1"/>
  <c r="Q185" i="1"/>
  <c r="R185" i="1" s="1"/>
  <c r="S185" i="1" s="1"/>
  <c r="Q170" i="1"/>
  <c r="R170" i="1" s="1"/>
  <c r="S170" i="1" s="1"/>
  <c r="Q167" i="1"/>
  <c r="R167" i="1" s="1"/>
  <c r="S167" i="1" s="1"/>
  <c r="Q173" i="1"/>
  <c r="R173" i="1" s="1"/>
  <c r="S173" i="1" s="1"/>
  <c r="Q178" i="1"/>
  <c r="R178" i="1" s="1"/>
  <c r="S178" i="1" s="1"/>
  <c r="Q176" i="1"/>
  <c r="R176" i="1" s="1"/>
  <c r="S176" i="1" s="1"/>
  <c r="Q172" i="1"/>
  <c r="R172" i="1" s="1"/>
  <c r="S172" i="1" s="1"/>
  <c r="Q191" i="1"/>
  <c r="R191" i="1" s="1"/>
  <c r="S191" i="1" s="1"/>
  <c r="Q169" i="1"/>
  <c r="R169" i="1" s="1"/>
  <c r="S169" i="1" s="1"/>
  <c r="Q163" i="1"/>
  <c r="R163" i="1" s="1"/>
  <c r="S163" i="1" s="1"/>
  <c r="Q184" i="1"/>
  <c r="R184" i="1" s="1"/>
  <c r="S184" i="1" s="1"/>
  <c r="I128" i="1"/>
  <c r="J128" i="1" s="1"/>
  <c r="K128" i="1" s="1"/>
  <c r="L128" i="1" s="1"/>
  <c r="I131" i="1"/>
  <c r="J131" i="1" s="1"/>
  <c r="K131" i="1" s="1"/>
  <c r="L131" i="1" s="1"/>
  <c r="I132" i="1"/>
  <c r="J132" i="1" s="1"/>
  <c r="K132" i="1" s="1"/>
  <c r="L132" i="1" s="1"/>
  <c r="I135" i="1"/>
  <c r="J135" i="1" s="1"/>
  <c r="K135" i="1" s="1"/>
  <c r="L135" i="1" s="1"/>
  <c r="I138" i="1"/>
  <c r="J138" i="1" s="1"/>
  <c r="K138" i="1" s="1"/>
  <c r="L138" i="1" s="1"/>
  <c r="I139" i="1"/>
  <c r="J139" i="1" s="1"/>
  <c r="K139" i="1" s="1"/>
  <c r="L139" i="1" s="1"/>
  <c r="I136" i="1"/>
  <c r="J136" i="1" s="1"/>
  <c r="K136" i="1" s="1"/>
  <c r="L136" i="1" s="1"/>
  <c r="I144" i="1"/>
  <c r="J144" i="1" s="1"/>
  <c r="K144" i="1" s="1"/>
  <c r="L144" i="1" s="1"/>
  <c r="I140" i="1"/>
  <c r="J140" i="1" s="1"/>
  <c r="K140" i="1" s="1"/>
  <c r="L140" i="1" s="1"/>
  <c r="I137" i="1"/>
  <c r="J137" i="1" s="1"/>
  <c r="K137" i="1" s="1"/>
  <c r="L137" i="1" s="1"/>
  <c r="I130" i="1" l="1"/>
  <c r="J130" i="1" s="1"/>
  <c r="K130" i="1" s="1"/>
  <c r="L130" i="1" s="1"/>
  <c r="I119" i="1"/>
  <c r="J119" i="1" s="1"/>
  <c r="K119" i="1" s="1"/>
  <c r="L119" i="1" s="1"/>
  <c r="I142" i="1"/>
  <c r="J142" i="1" s="1"/>
  <c r="K142" i="1" s="1"/>
  <c r="L142" i="1" s="1"/>
  <c r="M143" i="1" s="1"/>
  <c r="N143" i="1" s="1"/>
  <c r="O143" i="1" s="1"/>
  <c r="P143" i="1" s="1"/>
  <c r="I33" i="1"/>
  <c r="J33" i="1" s="1"/>
  <c r="K33" i="1" s="1"/>
  <c r="L33" i="1" s="1"/>
  <c r="I87" i="1"/>
  <c r="J87" i="1" s="1"/>
  <c r="K87" i="1" s="1"/>
  <c r="L87" i="1" s="1"/>
  <c r="I18" i="1"/>
  <c r="J18" i="1" s="1"/>
  <c r="K18" i="1" s="1"/>
  <c r="L18" i="1" s="1"/>
  <c r="I14" i="1"/>
  <c r="J14" i="1" s="1"/>
  <c r="K14" i="1" s="1"/>
  <c r="L14" i="1" s="1"/>
  <c r="I94" i="1"/>
  <c r="J94" i="1" s="1"/>
  <c r="K94" i="1" s="1"/>
  <c r="L94" i="1" s="1"/>
  <c r="I88" i="1"/>
  <c r="J88" i="1" s="1"/>
  <c r="K88" i="1" s="1"/>
  <c r="L88" i="1" s="1"/>
  <c r="I58" i="1"/>
  <c r="J58" i="1" s="1"/>
  <c r="K58" i="1" s="1"/>
  <c r="L58" i="1" s="1"/>
  <c r="I50" i="1"/>
  <c r="J50" i="1" s="1"/>
  <c r="K50" i="1" s="1"/>
  <c r="L50" i="1" s="1"/>
  <c r="I19" i="1"/>
  <c r="J19" i="1" s="1"/>
  <c r="K19" i="1" s="1"/>
  <c r="L19" i="1" s="1"/>
  <c r="I15" i="1"/>
  <c r="J15" i="1" s="1"/>
  <c r="K15" i="1" s="1"/>
  <c r="L15" i="1" s="1"/>
  <c r="I127" i="1"/>
  <c r="J127" i="1" s="1"/>
  <c r="K127" i="1" s="1"/>
  <c r="L127" i="1" s="1"/>
  <c r="I20" i="1"/>
  <c r="J20" i="1" s="1"/>
  <c r="K20" i="1" s="1"/>
  <c r="L20" i="1" s="1"/>
  <c r="I117" i="1"/>
  <c r="J117" i="1" s="1"/>
  <c r="K117" i="1" s="1"/>
  <c r="L117" i="1" s="1"/>
  <c r="I103" i="1"/>
  <c r="J103" i="1" s="1"/>
  <c r="K103" i="1" s="1"/>
  <c r="L103" i="1" s="1"/>
  <c r="I41" i="1"/>
  <c r="J41" i="1" s="1"/>
  <c r="K41" i="1" s="1"/>
  <c r="L41" i="1" s="1"/>
  <c r="I44" i="1"/>
  <c r="J44" i="1" s="1"/>
  <c r="K44" i="1" s="1"/>
  <c r="L44" i="1" s="1"/>
  <c r="I34" i="1"/>
  <c r="J34" i="1" s="1"/>
  <c r="K34" i="1" s="1"/>
  <c r="L34" i="1" s="1"/>
  <c r="I40" i="1"/>
  <c r="J40" i="1" s="1"/>
  <c r="K40" i="1" s="1"/>
  <c r="L40" i="1" s="1"/>
  <c r="I92" i="1"/>
  <c r="J92" i="1" s="1"/>
  <c r="K92" i="1" s="1"/>
  <c r="L92" i="1" s="1"/>
  <c r="I43" i="1"/>
  <c r="J43" i="1" s="1"/>
  <c r="K43" i="1" s="1"/>
  <c r="L43" i="1" s="1"/>
  <c r="I118" i="1"/>
  <c r="J118" i="1" s="1"/>
  <c r="K118" i="1" s="1"/>
  <c r="L118" i="1" s="1"/>
  <c r="I35" i="1"/>
  <c r="J35" i="1" s="1"/>
  <c r="K35" i="1" s="1"/>
  <c r="L35" i="1" s="1"/>
  <c r="I90" i="1"/>
  <c r="J90" i="1" s="1"/>
  <c r="K90" i="1" s="1"/>
  <c r="L90" i="1" s="1"/>
  <c r="I122" i="1"/>
  <c r="J122" i="1" s="1"/>
  <c r="K122" i="1" s="1"/>
  <c r="L122" i="1" s="1"/>
  <c r="I17" i="1"/>
  <c r="J17" i="1" s="1"/>
  <c r="K17" i="1" s="1"/>
  <c r="L17" i="1" s="1"/>
  <c r="I61" i="1"/>
  <c r="J61" i="1" s="1"/>
  <c r="K61" i="1" s="1"/>
  <c r="L61" i="1" s="1"/>
  <c r="I59" i="1"/>
  <c r="J59" i="1" s="1"/>
  <c r="K59" i="1" s="1"/>
  <c r="L59" i="1" s="1"/>
  <c r="I57" i="1"/>
  <c r="J57" i="1" s="1"/>
  <c r="K57" i="1" s="1"/>
  <c r="L57" i="1" s="1"/>
  <c r="I7" i="1"/>
  <c r="J7" i="1" s="1"/>
  <c r="K7" i="1" s="1"/>
  <c r="L7" i="1" s="1"/>
  <c r="I56" i="1"/>
  <c r="J56" i="1" s="1"/>
  <c r="K56" i="1" s="1"/>
  <c r="L56" i="1" s="1"/>
  <c r="I16" i="1"/>
  <c r="J16" i="1" s="1"/>
  <c r="K16" i="1" s="1"/>
  <c r="L16" i="1" s="1"/>
  <c r="I89" i="1"/>
  <c r="J89" i="1" s="1"/>
  <c r="K89" i="1" s="1"/>
  <c r="L89" i="1" s="1"/>
  <c r="I21" i="1"/>
  <c r="J21" i="1" s="1"/>
  <c r="K21" i="1" s="1"/>
  <c r="L21" i="1" s="1"/>
  <c r="I3" i="1"/>
  <c r="J3" i="1" s="1"/>
  <c r="K3" i="1" s="1"/>
  <c r="L3" i="1" s="1"/>
  <c r="I93" i="1"/>
  <c r="J93" i="1" s="1"/>
  <c r="K93" i="1" s="1"/>
  <c r="L93" i="1" s="1"/>
  <c r="I54" i="1"/>
  <c r="J54" i="1" s="1"/>
  <c r="K54" i="1" s="1"/>
  <c r="L54" i="1" s="1"/>
  <c r="I116" i="1"/>
  <c r="J116" i="1" s="1"/>
  <c r="K116" i="1" s="1"/>
  <c r="L116" i="1" s="1"/>
  <c r="I124" i="1"/>
  <c r="J124" i="1" s="1"/>
  <c r="K124" i="1" s="1"/>
  <c r="L124" i="1" s="1"/>
  <c r="M145" i="1" l="1"/>
  <c r="N145" i="1" s="1"/>
  <c r="O145" i="1" s="1"/>
  <c r="P145" i="1" s="1"/>
  <c r="M141" i="1"/>
  <c r="N141" i="1" s="1"/>
  <c r="O141" i="1" s="1"/>
  <c r="M78" i="1"/>
  <c r="N78" i="1" s="1"/>
  <c r="O78" i="1" s="1"/>
  <c r="P78" i="1" s="1"/>
  <c r="M75" i="1"/>
  <c r="N75" i="1" s="1"/>
  <c r="O75" i="1" s="1"/>
  <c r="P75" i="1" s="1"/>
  <c r="M69" i="1"/>
  <c r="N69" i="1" s="1"/>
  <c r="O69" i="1" s="1"/>
  <c r="P69" i="1" s="1"/>
  <c r="M71" i="1"/>
  <c r="N71" i="1" s="1"/>
  <c r="O71" i="1" s="1"/>
  <c r="P71" i="1" s="1"/>
  <c r="M73" i="1"/>
  <c r="N73" i="1" s="1"/>
  <c r="O73" i="1" s="1"/>
  <c r="P73" i="1" s="1"/>
  <c r="M74" i="1"/>
  <c r="N74" i="1" s="1"/>
  <c r="O74" i="1" s="1"/>
  <c r="P74" i="1" s="1"/>
  <c r="M80" i="1"/>
  <c r="N80" i="1" s="1"/>
  <c r="O80" i="1" s="1"/>
  <c r="P80" i="1" s="1"/>
  <c r="M62" i="1"/>
  <c r="N62" i="1" s="1"/>
  <c r="O62" i="1" s="1"/>
  <c r="P62" i="1" s="1"/>
  <c r="M70" i="1"/>
  <c r="N70" i="1" s="1"/>
  <c r="O70" i="1" s="1"/>
  <c r="P70" i="1" s="1"/>
  <c r="M72" i="1"/>
  <c r="N72" i="1" s="1"/>
  <c r="O72" i="1" s="1"/>
  <c r="P72" i="1" s="1"/>
  <c r="M68" i="1"/>
  <c r="N68" i="1" s="1"/>
  <c r="O68" i="1" s="1"/>
  <c r="P68" i="1" s="1"/>
  <c r="M65" i="1"/>
  <c r="N65" i="1" s="1"/>
  <c r="O65" i="1" s="1"/>
  <c r="P65" i="1" s="1"/>
  <c r="M67" i="1"/>
  <c r="N67" i="1" s="1"/>
  <c r="O67" i="1" s="1"/>
  <c r="P67" i="1" s="1"/>
  <c r="M76" i="1"/>
  <c r="N76" i="1" s="1"/>
  <c r="O76" i="1" s="1"/>
  <c r="P76" i="1" s="1"/>
  <c r="M82" i="1"/>
  <c r="N82" i="1" s="1"/>
  <c r="O82" i="1" s="1"/>
  <c r="P82" i="1" s="1"/>
  <c r="M79" i="1"/>
  <c r="N79" i="1" s="1"/>
  <c r="O79" i="1" s="1"/>
  <c r="P79" i="1" s="1"/>
  <c r="M83" i="1"/>
  <c r="N83" i="1" s="1"/>
  <c r="O83" i="1" s="1"/>
  <c r="P83" i="1" s="1"/>
  <c r="M77" i="1"/>
  <c r="N77" i="1" s="1"/>
  <c r="O77" i="1" s="1"/>
  <c r="P77" i="1" s="1"/>
  <c r="M64" i="1"/>
  <c r="N64" i="1" s="1"/>
  <c r="O64" i="1" s="1"/>
  <c r="P64" i="1" s="1"/>
  <c r="M63" i="1"/>
  <c r="N63" i="1" s="1"/>
  <c r="O63" i="1" s="1"/>
  <c r="M24" i="1"/>
  <c r="N24" i="1" s="1"/>
  <c r="O24" i="1" s="1"/>
  <c r="P24" i="1" s="1"/>
  <c r="M28" i="1"/>
  <c r="N28" i="1" s="1"/>
  <c r="O28" i="1" s="1"/>
  <c r="P28" i="1" s="1"/>
  <c r="M26" i="1"/>
  <c r="N26" i="1" s="1"/>
  <c r="O26" i="1" s="1"/>
  <c r="P26" i="1" s="1"/>
  <c r="M30" i="1"/>
  <c r="N30" i="1" s="1"/>
  <c r="O30" i="1" s="1"/>
  <c r="P30" i="1" s="1"/>
  <c r="M25" i="1"/>
  <c r="N25" i="1" s="1"/>
  <c r="O25" i="1" s="1"/>
  <c r="P25" i="1" s="1"/>
  <c r="M108" i="1"/>
  <c r="N108" i="1" s="1"/>
  <c r="O108" i="1" s="1"/>
  <c r="P108" i="1" s="1"/>
  <c r="M100" i="1"/>
  <c r="N100" i="1" s="1"/>
  <c r="O100" i="1" s="1"/>
  <c r="P100" i="1" s="1"/>
  <c r="M101" i="1"/>
  <c r="N101" i="1" s="1"/>
  <c r="O101" i="1" s="1"/>
  <c r="P101" i="1" s="1"/>
  <c r="M95" i="1"/>
  <c r="N95" i="1" s="1"/>
  <c r="O95" i="1" s="1"/>
  <c r="P95" i="1" s="1"/>
  <c r="M104" i="1"/>
  <c r="N104" i="1" s="1"/>
  <c r="O104" i="1" s="1"/>
  <c r="P104" i="1" s="1"/>
  <c r="M102" i="1"/>
  <c r="N102" i="1" s="1"/>
  <c r="O102" i="1" s="1"/>
  <c r="P102" i="1" s="1"/>
  <c r="M106" i="1"/>
  <c r="N106" i="1" s="1"/>
  <c r="O106" i="1" s="1"/>
  <c r="P106" i="1" s="1"/>
  <c r="M115" i="1"/>
  <c r="N115" i="1" s="1"/>
  <c r="O115" i="1" s="1"/>
  <c r="P115" i="1" s="1"/>
  <c r="M111" i="1"/>
  <c r="N111" i="1" s="1"/>
  <c r="O111" i="1" s="1"/>
  <c r="P111" i="1" s="1"/>
  <c r="M85" i="1"/>
  <c r="N85" i="1" s="1"/>
  <c r="O85" i="1" s="1"/>
  <c r="P85" i="1" s="1"/>
  <c r="M81" i="1"/>
  <c r="N81" i="1" s="1"/>
  <c r="O81" i="1" s="1"/>
  <c r="P81" i="1" s="1"/>
  <c r="M112" i="1"/>
  <c r="N112" i="1" s="1"/>
  <c r="O112" i="1" s="1"/>
  <c r="P112" i="1" s="1"/>
  <c r="M110" i="1"/>
  <c r="N110" i="1" s="1"/>
  <c r="O110" i="1" s="1"/>
  <c r="P110" i="1" s="1"/>
  <c r="M109" i="1"/>
  <c r="N109" i="1" s="1"/>
  <c r="O109" i="1" s="1"/>
  <c r="P109" i="1" s="1"/>
  <c r="M114" i="1"/>
  <c r="N114" i="1" s="1"/>
  <c r="O114" i="1" s="1"/>
  <c r="P114" i="1" s="1"/>
  <c r="M86" i="1"/>
  <c r="N86" i="1" s="1"/>
  <c r="O86" i="1" s="1"/>
  <c r="P86" i="1" s="1"/>
  <c r="M8" i="1"/>
  <c r="N8" i="1" s="1"/>
  <c r="O8" i="1" s="1"/>
  <c r="M5" i="1"/>
  <c r="N5" i="1" s="1"/>
  <c r="O5" i="1" s="1"/>
  <c r="M11" i="1"/>
  <c r="N11" i="1" s="1"/>
  <c r="O11" i="1" s="1"/>
  <c r="M9" i="1"/>
  <c r="N9" i="1" s="1"/>
  <c r="O9" i="1" s="1"/>
  <c r="M6" i="1"/>
  <c r="N6" i="1" s="1"/>
  <c r="O6" i="1" s="1"/>
  <c r="M10" i="1"/>
  <c r="N10" i="1" s="1"/>
  <c r="O10" i="1" s="1"/>
  <c r="M29" i="1"/>
  <c r="N29" i="1" s="1"/>
  <c r="O29" i="1" s="1"/>
  <c r="M23" i="1"/>
  <c r="N23" i="1" s="1"/>
  <c r="O23" i="1" s="1"/>
  <c r="M96" i="1"/>
  <c r="N96" i="1" s="1"/>
  <c r="O96" i="1" s="1"/>
  <c r="M97" i="1"/>
  <c r="N97" i="1" s="1"/>
  <c r="O97" i="1" s="1"/>
  <c r="M84" i="1"/>
  <c r="N84" i="1" s="1"/>
  <c r="O84" i="1" s="1"/>
  <c r="M107" i="1"/>
  <c r="N107" i="1" s="1"/>
  <c r="O107" i="1" s="1"/>
  <c r="M105" i="1"/>
  <c r="N105" i="1" s="1"/>
  <c r="O105" i="1" s="1"/>
  <c r="M27" i="1"/>
  <c r="N27" i="1" s="1"/>
  <c r="O27" i="1" s="1"/>
  <c r="M22" i="1"/>
  <c r="N22" i="1" s="1"/>
  <c r="O22" i="1" s="1"/>
  <c r="M39" i="1"/>
  <c r="N39" i="1" s="1"/>
  <c r="O39" i="1" s="1"/>
  <c r="M38" i="1"/>
  <c r="N38" i="1" s="1"/>
  <c r="O38" i="1" s="1"/>
  <c r="M36" i="1"/>
  <c r="N36" i="1" s="1"/>
  <c r="O36" i="1" s="1"/>
  <c r="M42" i="1"/>
  <c r="N42" i="1" s="1"/>
  <c r="O42" i="1" s="1"/>
  <c r="M32" i="1"/>
  <c r="N32" i="1" s="1"/>
  <c r="O32" i="1" s="1"/>
  <c r="M37" i="1"/>
  <c r="N37" i="1" s="1"/>
  <c r="O37" i="1" s="1"/>
  <c r="M55" i="1"/>
  <c r="N55" i="1" s="1"/>
  <c r="O55" i="1" s="1"/>
  <c r="M66" i="1"/>
  <c r="N66" i="1" s="1"/>
  <c r="O66" i="1" s="1"/>
  <c r="M60" i="1"/>
  <c r="N60" i="1" s="1"/>
  <c r="O60" i="1" s="1"/>
  <c r="M91" i="1"/>
  <c r="N91" i="1" s="1"/>
  <c r="O91" i="1" s="1"/>
  <c r="M98" i="1"/>
  <c r="N98" i="1" s="1"/>
  <c r="O98" i="1" s="1"/>
  <c r="M99" i="1"/>
  <c r="N99" i="1" s="1"/>
  <c r="O99" i="1" s="1"/>
  <c r="M2" i="1"/>
  <c r="N2" i="1" s="1"/>
  <c r="O2" i="1" s="1"/>
  <c r="M4" i="1"/>
  <c r="N4" i="1" s="1"/>
  <c r="O4" i="1" s="1"/>
  <c r="M12" i="1"/>
  <c r="N12" i="1" s="1"/>
  <c r="O12" i="1" s="1"/>
  <c r="M13" i="1"/>
  <c r="N13" i="1" s="1"/>
  <c r="O13" i="1" s="1"/>
  <c r="M31" i="1"/>
  <c r="N31" i="1" s="1"/>
  <c r="O31" i="1" s="1"/>
  <c r="M45" i="1"/>
  <c r="N45" i="1" s="1"/>
  <c r="O45" i="1" s="1"/>
  <c r="M53" i="1"/>
  <c r="N53" i="1" s="1"/>
  <c r="O53" i="1" s="1"/>
  <c r="M52" i="1"/>
  <c r="N52" i="1" s="1"/>
  <c r="O52" i="1" s="1"/>
  <c r="M47" i="1"/>
  <c r="N47" i="1" s="1"/>
  <c r="O47" i="1" s="1"/>
  <c r="M129" i="1"/>
  <c r="N129" i="1" s="1"/>
  <c r="O129" i="1" s="1"/>
  <c r="M133" i="1"/>
  <c r="N133" i="1" s="1"/>
  <c r="O133" i="1" s="1"/>
  <c r="M126" i="1"/>
  <c r="N126" i="1" s="1"/>
  <c r="O126" i="1" s="1"/>
  <c r="M134" i="1"/>
  <c r="N134" i="1" s="1"/>
  <c r="O134" i="1" s="1"/>
  <c r="M120" i="1"/>
  <c r="N120" i="1" s="1"/>
  <c r="O120" i="1" s="1"/>
  <c r="M121" i="1"/>
  <c r="N121" i="1" s="1"/>
  <c r="O121" i="1" s="1"/>
  <c r="M113" i="1"/>
  <c r="N113" i="1" s="1"/>
  <c r="O113" i="1" s="1"/>
  <c r="M123" i="1"/>
  <c r="N123" i="1" s="1"/>
  <c r="O123" i="1" s="1"/>
  <c r="M125" i="1"/>
  <c r="N125" i="1" s="1"/>
  <c r="O125" i="1" s="1"/>
  <c r="M48" i="1"/>
  <c r="N48" i="1" s="1"/>
  <c r="O48" i="1" s="1"/>
  <c r="M49" i="1"/>
  <c r="N49" i="1" s="1"/>
  <c r="O49" i="1" s="1"/>
  <c r="M51" i="1"/>
  <c r="N51" i="1" s="1"/>
  <c r="O51" i="1" s="1"/>
  <c r="M46" i="1"/>
  <c r="N46" i="1" s="1"/>
  <c r="O46" i="1" s="1"/>
  <c r="M137" i="1"/>
  <c r="N137" i="1" s="1"/>
  <c r="O137" i="1" s="1"/>
  <c r="M139" i="1"/>
  <c r="N139" i="1" s="1"/>
  <c r="O139" i="1" s="1"/>
  <c r="M132" i="1"/>
  <c r="N132" i="1" s="1"/>
  <c r="O132" i="1" s="1"/>
  <c r="M128" i="1"/>
  <c r="N128" i="1" s="1"/>
  <c r="O128" i="1" s="1"/>
  <c r="M140" i="1"/>
  <c r="N140" i="1" s="1"/>
  <c r="O140" i="1" s="1"/>
  <c r="M144" i="1"/>
  <c r="N144" i="1" s="1"/>
  <c r="O144" i="1" s="1"/>
  <c r="M136" i="1"/>
  <c r="N136" i="1" s="1"/>
  <c r="O136" i="1" s="1"/>
  <c r="M135" i="1"/>
  <c r="N135" i="1" s="1"/>
  <c r="O135" i="1" s="1"/>
  <c r="M131" i="1"/>
  <c r="N131" i="1" s="1"/>
  <c r="O131" i="1" s="1"/>
  <c r="M138" i="1"/>
  <c r="N138" i="1" s="1"/>
  <c r="O138" i="1" s="1"/>
  <c r="M93" i="1"/>
  <c r="N93" i="1" s="1"/>
  <c r="O93" i="1" s="1"/>
  <c r="M103" i="1"/>
  <c r="N103" i="1" s="1"/>
  <c r="O103" i="1" s="1"/>
  <c r="M92" i="1"/>
  <c r="N92" i="1" s="1"/>
  <c r="O92" i="1" s="1"/>
  <c r="M142" i="1"/>
  <c r="N142" i="1" s="1"/>
  <c r="O142" i="1" s="1"/>
  <c r="M94" i="1"/>
  <c r="N94" i="1" s="1"/>
  <c r="O94" i="1" s="1"/>
  <c r="M15" i="1"/>
  <c r="N15" i="1" s="1"/>
  <c r="O15" i="1" s="1"/>
  <c r="M16" i="1"/>
  <c r="N16" i="1" s="1"/>
  <c r="O16" i="1" s="1"/>
  <c r="M17" i="1"/>
  <c r="N17" i="1" s="1"/>
  <c r="O17" i="1" s="1"/>
  <c r="M7" i="1"/>
  <c r="N7" i="1" s="1"/>
  <c r="O7" i="1" s="1"/>
  <c r="M3" i="1"/>
  <c r="N3" i="1" s="1"/>
  <c r="O3" i="1" s="1"/>
  <c r="M117" i="1"/>
  <c r="N117" i="1" s="1"/>
  <c r="O117" i="1" s="1"/>
  <c r="M124" i="1"/>
  <c r="N124" i="1" s="1"/>
  <c r="O124" i="1" s="1"/>
  <c r="M118" i="1"/>
  <c r="N118" i="1" s="1"/>
  <c r="O118" i="1" s="1"/>
  <c r="M122" i="1"/>
  <c r="N122" i="1" s="1"/>
  <c r="O122" i="1" s="1"/>
  <c r="M127" i="1"/>
  <c r="N127" i="1" s="1"/>
  <c r="O127" i="1" s="1"/>
  <c r="M116" i="1"/>
  <c r="N116" i="1" s="1"/>
  <c r="O116" i="1" s="1"/>
  <c r="M119" i="1"/>
  <c r="N119" i="1" s="1"/>
  <c r="O119" i="1" s="1"/>
  <c r="M130" i="1"/>
  <c r="N130" i="1" s="1"/>
  <c r="O130" i="1" s="1"/>
  <c r="M35" i="1"/>
  <c r="N35" i="1" s="1"/>
  <c r="O35" i="1" s="1"/>
  <c r="M14" i="1"/>
  <c r="N14" i="1" s="1"/>
  <c r="O14" i="1" s="1"/>
  <c r="M21" i="1"/>
  <c r="N21" i="1" s="1"/>
  <c r="O21" i="1" s="1"/>
  <c r="M19" i="1"/>
  <c r="N19" i="1" s="1"/>
  <c r="O19" i="1" s="1"/>
  <c r="M41" i="1"/>
  <c r="N41" i="1" s="1"/>
  <c r="O41" i="1" s="1"/>
  <c r="M18" i="1"/>
  <c r="N18" i="1" s="1"/>
  <c r="O18" i="1" s="1"/>
  <c r="M20" i="1"/>
  <c r="N20" i="1" s="1"/>
  <c r="O20" i="1" s="1"/>
  <c r="M33" i="1"/>
  <c r="N33" i="1" s="1"/>
  <c r="O33" i="1" s="1"/>
  <c r="M50" i="1"/>
  <c r="N50" i="1" s="1"/>
  <c r="O50" i="1" s="1"/>
  <c r="M34" i="1"/>
  <c r="N34" i="1" s="1"/>
  <c r="O34" i="1" s="1"/>
  <c r="M58" i="1"/>
  <c r="N58" i="1" s="1"/>
  <c r="O58" i="1" s="1"/>
  <c r="M43" i="1"/>
  <c r="N43" i="1" s="1"/>
  <c r="O43" i="1" s="1"/>
  <c r="M54" i="1"/>
  <c r="N54" i="1" s="1"/>
  <c r="O54" i="1" s="1"/>
  <c r="M57" i="1"/>
  <c r="N57" i="1" s="1"/>
  <c r="O57" i="1" s="1"/>
  <c r="M40" i="1"/>
  <c r="N40" i="1" s="1"/>
  <c r="O40" i="1" s="1"/>
  <c r="M44" i="1"/>
  <c r="N44" i="1" s="1"/>
  <c r="O44" i="1" s="1"/>
  <c r="M59" i="1"/>
  <c r="N59" i="1" s="1"/>
  <c r="O59" i="1" s="1"/>
  <c r="M89" i="1"/>
  <c r="N89" i="1" s="1"/>
  <c r="O89" i="1" s="1"/>
  <c r="M90" i="1"/>
  <c r="N90" i="1" s="1"/>
  <c r="O90" i="1" s="1"/>
  <c r="M88" i="1"/>
  <c r="N88" i="1" s="1"/>
  <c r="O88" i="1" s="1"/>
  <c r="M56" i="1"/>
  <c r="N56" i="1" s="1"/>
  <c r="O56" i="1" s="1"/>
  <c r="M61" i="1"/>
  <c r="N61" i="1" s="1"/>
  <c r="O61" i="1" s="1"/>
  <c r="M87" i="1"/>
  <c r="N87" i="1" s="1"/>
  <c r="O87" i="1" s="1"/>
  <c r="H141" i="1" l="1"/>
  <c r="P141" i="1"/>
  <c r="Q145" i="1"/>
  <c r="R145" i="1" s="1"/>
  <c r="S145" i="1" s="1"/>
  <c r="H143" i="1"/>
  <c r="H145" i="1"/>
  <c r="Q68" i="1"/>
  <c r="R68" i="1" s="1"/>
  <c r="S68" i="1" s="1"/>
  <c r="P63" i="1"/>
  <c r="H70" i="1"/>
  <c r="H68" i="1"/>
  <c r="H72" i="1"/>
  <c r="H71" i="1"/>
  <c r="H78" i="1"/>
  <c r="H80" i="1"/>
  <c r="H79" i="1"/>
  <c r="H76" i="1"/>
  <c r="H74" i="1"/>
  <c r="H83" i="1"/>
  <c r="H73" i="1"/>
  <c r="H82" i="1"/>
  <c r="H77" i="1"/>
  <c r="H75" i="1"/>
  <c r="H69" i="1"/>
  <c r="H81" i="1"/>
  <c r="H34" i="1"/>
  <c r="H106" i="1"/>
  <c r="H95" i="1"/>
  <c r="H100" i="1"/>
  <c r="H102" i="1"/>
  <c r="H108" i="1"/>
  <c r="H104" i="1"/>
  <c r="H101" i="1"/>
  <c r="H85" i="1"/>
  <c r="H118" i="1"/>
  <c r="H125" i="1"/>
  <c r="H89" i="1"/>
  <c r="H14" i="1"/>
  <c r="H22" i="1"/>
  <c r="H10" i="1"/>
  <c r="H60" i="1"/>
  <c r="H46" i="1"/>
  <c r="H59" i="1"/>
  <c r="H50" i="1"/>
  <c r="H35" i="1"/>
  <c r="H130" i="1"/>
  <c r="H124" i="1"/>
  <c r="H15" i="1"/>
  <c r="H92" i="1"/>
  <c r="H136" i="1"/>
  <c r="H51" i="1"/>
  <c r="P126" i="1"/>
  <c r="H126" i="1"/>
  <c r="H134" i="1"/>
  <c r="H44" i="1"/>
  <c r="H33" i="1"/>
  <c r="H117" i="1"/>
  <c r="H103" i="1"/>
  <c r="P144" i="1"/>
  <c r="H144" i="1"/>
  <c r="H49" i="1"/>
  <c r="H45" i="1"/>
  <c r="H66" i="1"/>
  <c r="P84" i="1"/>
  <c r="H84" i="1"/>
  <c r="H9" i="1"/>
  <c r="H39" i="1"/>
  <c r="H27" i="1"/>
  <c r="H107" i="1"/>
  <c r="H6" i="1"/>
  <c r="H87" i="1"/>
  <c r="H40" i="1"/>
  <c r="H20" i="1"/>
  <c r="H3" i="1"/>
  <c r="H94" i="1"/>
  <c r="H93" i="1"/>
  <c r="P140" i="1"/>
  <c r="H140" i="1"/>
  <c r="H48" i="1"/>
  <c r="H133" i="1"/>
  <c r="H31" i="1"/>
  <c r="H55" i="1"/>
  <c r="H62" i="1"/>
  <c r="H67" i="1"/>
  <c r="H65" i="1"/>
  <c r="H64" i="1"/>
  <c r="H63" i="1"/>
  <c r="H97" i="1"/>
  <c r="H11" i="1"/>
  <c r="P91" i="1"/>
  <c r="H91" i="1"/>
  <c r="H38" i="1"/>
  <c r="H13" i="1"/>
  <c r="H37" i="1"/>
  <c r="H16" i="1"/>
  <c r="H105" i="1"/>
  <c r="H56" i="1"/>
  <c r="H54" i="1"/>
  <c r="H41" i="1"/>
  <c r="H116" i="1"/>
  <c r="H132" i="1"/>
  <c r="H123" i="1"/>
  <c r="P129" i="1"/>
  <c r="H129" i="1"/>
  <c r="H47" i="1"/>
  <c r="H12" i="1"/>
  <c r="H32" i="1"/>
  <c r="H8" i="1"/>
  <c r="H61" i="1"/>
  <c r="H119" i="1"/>
  <c r="H96" i="1"/>
  <c r="H5" i="1"/>
  <c r="H43" i="1"/>
  <c r="H19" i="1"/>
  <c r="H127" i="1"/>
  <c r="P138" i="1"/>
  <c r="H138" i="1"/>
  <c r="P139" i="1"/>
  <c r="H139" i="1"/>
  <c r="H113" i="1"/>
  <c r="H111" i="1"/>
  <c r="H114" i="1"/>
  <c r="H109" i="1"/>
  <c r="H115" i="1"/>
  <c r="H112" i="1"/>
  <c r="H110" i="1"/>
  <c r="P121" i="1"/>
  <c r="H121" i="1"/>
  <c r="H52" i="1"/>
  <c r="H4" i="1"/>
  <c r="H99" i="1"/>
  <c r="H42" i="1"/>
  <c r="H26" i="1"/>
  <c r="H28" i="1"/>
  <c r="H24" i="1"/>
  <c r="H25" i="1"/>
  <c r="H30" i="1"/>
  <c r="H23" i="1"/>
  <c r="H86" i="1"/>
  <c r="P135" i="1"/>
  <c r="H135" i="1"/>
  <c r="H57" i="1"/>
  <c r="H18" i="1"/>
  <c r="P128" i="1"/>
  <c r="H128" i="1"/>
  <c r="H88" i="1"/>
  <c r="H7" i="1"/>
  <c r="H142" i="1"/>
  <c r="H90" i="1"/>
  <c r="H58" i="1"/>
  <c r="H21" i="1"/>
  <c r="H122" i="1"/>
  <c r="H17" i="1"/>
  <c r="P131" i="1"/>
  <c r="H131" i="1"/>
  <c r="P137" i="1"/>
  <c r="H137" i="1"/>
  <c r="P120" i="1"/>
  <c r="H120" i="1"/>
  <c r="H53" i="1"/>
  <c r="H2" i="1"/>
  <c r="H98" i="1"/>
  <c r="H36" i="1"/>
  <c r="H29" i="1"/>
  <c r="P10" i="1"/>
  <c r="P97" i="1"/>
  <c r="P6" i="1"/>
  <c r="P96" i="1"/>
  <c r="P9" i="1"/>
  <c r="P11" i="1"/>
  <c r="P5" i="1"/>
  <c r="P8" i="1"/>
  <c r="P105" i="1"/>
  <c r="P23" i="1"/>
  <c r="P107" i="1"/>
  <c r="P29" i="1"/>
  <c r="P46" i="1"/>
  <c r="P45" i="1"/>
  <c r="P99" i="1"/>
  <c r="P42" i="1"/>
  <c r="P51" i="1"/>
  <c r="P31" i="1"/>
  <c r="P98" i="1"/>
  <c r="P36" i="1"/>
  <c r="P49" i="1"/>
  <c r="P133" i="1"/>
  <c r="P13" i="1"/>
  <c r="P38" i="1"/>
  <c r="P22" i="1"/>
  <c r="P47" i="1"/>
  <c r="P12" i="1"/>
  <c r="P60" i="1"/>
  <c r="P39" i="1"/>
  <c r="P27" i="1"/>
  <c r="P48" i="1"/>
  <c r="P125" i="1"/>
  <c r="P52" i="1"/>
  <c r="P4" i="1"/>
  <c r="P66" i="1"/>
  <c r="P123" i="1"/>
  <c r="P53" i="1"/>
  <c r="P2" i="1"/>
  <c r="P55" i="1"/>
  <c r="P113" i="1"/>
  <c r="P37" i="1"/>
  <c r="P134" i="1"/>
  <c r="P32" i="1"/>
  <c r="P136" i="1"/>
  <c r="P132" i="1"/>
  <c r="P56" i="1"/>
  <c r="P43" i="1"/>
  <c r="P19" i="1"/>
  <c r="P118" i="1"/>
  <c r="P17" i="1"/>
  <c r="P88" i="1"/>
  <c r="P58" i="1"/>
  <c r="P21" i="1"/>
  <c r="P124" i="1"/>
  <c r="P16" i="1"/>
  <c r="P34" i="1"/>
  <c r="P14" i="1"/>
  <c r="P117" i="1"/>
  <c r="P15" i="1"/>
  <c r="P92" i="1"/>
  <c r="P90" i="1"/>
  <c r="P89" i="1"/>
  <c r="P59" i="1"/>
  <c r="P50" i="1"/>
  <c r="P35" i="1"/>
  <c r="P3" i="1"/>
  <c r="P103" i="1"/>
  <c r="P44" i="1"/>
  <c r="P33" i="1"/>
  <c r="P119" i="1"/>
  <c r="P94" i="1"/>
  <c r="P93" i="1"/>
  <c r="P40" i="1"/>
  <c r="P20" i="1"/>
  <c r="P130" i="1"/>
  <c r="P116" i="1"/>
  <c r="P87" i="1"/>
  <c r="P57" i="1"/>
  <c r="P18" i="1"/>
  <c r="P127" i="1"/>
  <c r="P61" i="1"/>
  <c r="P54" i="1"/>
  <c r="P41" i="1"/>
  <c r="P122" i="1"/>
  <c r="P7" i="1"/>
  <c r="P142" i="1"/>
  <c r="Q141" i="1" l="1"/>
  <c r="R141" i="1" s="1"/>
  <c r="S141" i="1" s="1"/>
  <c r="Q143" i="1"/>
  <c r="R143" i="1" s="1"/>
  <c r="S143" i="1" s="1"/>
  <c r="Q77" i="1"/>
  <c r="R77" i="1" s="1"/>
  <c r="S77" i="1" s="1"/>
  <c r="Q8" i="1"/>
  <c r="R8" i="1" s="1"/>
  <c r="S8" i="1" s="1"/>
  <c r="Q83" i="1"/>
  <c r="R83" i="1" s="1"/>
  <c r="S83" i="1" s="1"/>
  <c r="Q82" i="1"/>
  <c r="R82" i="1" s="1"/>
  <c r="S82" i="1" s="1"/>
  <c r="Q79" i="1"/>
  <c r="R79" i="1" s="1"/>
  <c r="S79" i="1" s="1"/>
  <c r="Q76" i="1"/>
  <c r="R76" i="1" s="1"/>
  <c r="S76" i="1" s="1"/>
  <c r="Q80" i="1"/>
  <c r="R80" i="1" s="1"/>
  <c r="S80" i="1" s="1"/>
  <c r="Q72" i="1"/>
  <c r="R72" i="1" s="1"/>
  <c r="S72" i="1" s="1"/>
  <c r="Q70" i="1"/>
  <c r="R70" i="1" s="1"/>
  <c r="S70" i="1" s="1"/>
  <c r="Q96" i="1"/>
  <c r="R96" i="1" s="1"/>
  <c r="S96" i="1" s="1"/>
  <c r="Q71" i="1"/>
  <c r="R71" i="1" s="1"/>
  <c r="S71" i="1" s="1"/>
  <c r="Q69" i="1"/>
  <c r="R69" i="1" s="1"/>
  <c r="S69" i="1" s="1"/>
  <c r="Q73" i="1"/>
  <c r="R73" i="1" s="1"/>
  <c r="S73" i="1" s="1"/>
  <c r="Q78" i="1"/>
  <c r="R78" i="1" s="1"/>
  <c r="S78" i="1" s="1"/>
  <c r="Q75" i="1"/>
  <c r="R75" i="1" s="1"/>
  <c r="S75" i="1" s="1"/>
  <c r="Q74" i="1"/>
  <c r="R74" i="1" s="1"/>
  <c r="S74" i="1" s="1"/>
  <c r="Q81" i="1"/>
  <c r="R81" i="1" s="1"/>
  <c r="S81" i="1" s="1"/>
  <c r="Q85" i="1"/>
  <c r="R85" i="1" s="1"/>
  <c r="S85" i="1" s="1"/>
  <c r="Q125" i="1"/>
  <c r="R125" i="1" s="1"/>
  <c r="S125" i="1" s="1"/>
  <c r="Q106" i="1"/>
  <c r="R106" i="1" s="1"/>
  <c r="S106" i="1" s="1"/>
  <c r="Q104" i="1"/>
  <c r="R104" i="1" s="1"/>
  <c r="S104" i="1" s="1"/>
  <c r="Q101" i="1"/>
  <c r="R101" i="1" s="1"/>
  <c r="S101" i="1" s="1"/>
  <c r="Q95" i="1"/>
  <c r="R95" i="1" s="1"/>
  <c r="S95" i="1" s="1"/>
  <c r="Q100" i="1"/>
  <c r="R100" i="1" s="1"/>
  <c r="S100" i="1" s="1"/>
  <c r="Q108" i="1"/>
  <c r="R108" i="1" s="1"/>
  <c r="S108" i="1" s="1"/>
  <c r="Q102" i="1"/>
  <c r="R102" i="1" s="1"/>
  <c r="S102" i="1" s="1"/>
  <c r="Q115" i="1"/>
  <c r="R115" i="1" s="1"/>
  <c r="S115" i="1" s="1"/>
  <c r="Q84" i="1"/>
  <c r="R84" i="1" s="1"/>
  <c r="S84" i="1" s="1"/>
  <c r="Q11" i="1"/>
  <c r="R11" i="1" s="1"/>
  <c r="S11" i="1" s="1"/>
  <c r="Q53" i="1"/>
  <c r="R53" i="1" s="1"/>
  <c r="S53" i="1" s="1"/>
  <c r="Q105" i="1"/>
  <c r="R105" i="1" s="1"/>
  <c r="S105" i="1" s="1"/>
  <c r="Q6" i="1"/>
  <c r="R6" i="1" s="1"/>
  <c r="S6" i="1" s="1"/>
  <c r="Q47" i="1"/>
  <c r="R47" i="1" s="1"/>
  <c r="S47" i="1" s="1"/>
  <c r="Q111" i="1"/>
  <c r="R111" i="1" s="1"/>
  <c r="S111" i="1" s="1"/>
  <c r="Q109" i="1"/>
  <c r="R109" i="1" s="1"/>
  <c r="S109" i="1" s="1"/>
  <c r="Q114" i="1"/>
  <c r="R114" i="1" s="1"/>
  <c r="S114" i="1" s="1"/>
  <c r="Q112" i="1"/>
  <c r="R112" i="1" s="1"/>
  <c r="S112" i="1" s="1"/>
  <c r="Q110" i="1"/>
  <c r="R110" i="1" s="1"/>
  <c r="S110" i="1" s="1"/>
  <c r="Q107" i="1"/>
  <c r="R107" i="1" s="1"/>
  <c r="S107" i="1" s="1"/>
  <c r="Q86" i="1"/>
  <c r="R86" i="1" s="1"/>
  <c r="S86" i="1" s="1"/>
  <c r="Q97" i="1"/>
  <c r="R97" i="1" s="1"/>
  <c r="S97" i="1" s="1"/>
  <c r="Q23" i="1"/>
  <c r="R23" i="1" s="1"/>
  <c r="S23" i="1" s="1"/>
  <c r="Q134" i="1"/>
  <c r="R134" i="1" s="1"/>
  <c r="S134" i="1" s="1"/>
  <c r="Q10" i="1"/>
  <c r="R10" i="1" s="1"/>
  <c r="S10" i="1" s="1"/>
  <c r="Q5" i="1"/>
  <c r="R5" i="1" s="1"/>
  <c r="S5" i="1" s="1"/>
  <c r="Q9" i="1"/>
  <c r="R9" i="1" s="1"/>
  <c r="S9" i="1" s="1"/>
  <c r="Q64" i="1"/>
  <c r="R64" i="1" s="1"/>
  <c r="S64" i="1" s="1"/>
  <c r="Q62" i="1"/>
  <c r="R62" i="1" s="1"/>
  <c r="S62" i="1" s="1"/>
  <c r="Q65" i="1"/>
  <c r="R65" i="1" s="1"/>
  <c r="S65" i="1" s="1"/>
  <c r="Q63" i="1"/>
  <c r="R63" i="1" s="1"/>
  <c r="S63" i="1" s="1"/>
  <c r="Q67" i="1"/>
  <c r="R67" i="1" s="1"/>
  <c r="S67" i="1" s="1"/>
  <c r="Q25" i="1"/>
  <c r="R25" i="1" s="1"/>
  <c r="S25" i="1" s="1"/>
  <c r="Q30" i="1"/>
  <c r="R30" i="1" s="1"/>
  <c r="S30" i="1" s="1"/>
  <c r="Q24" i="1"/>
  <c r="R24" i="1" s="1"/>
  <c r="S24" i="1" s="1"/>
  <c r="Q26" i="1"/>
  <c r="R26" i="1" s="1"/>
  <c r="S26" i="1" s="1"/>
  <c r="Q28" i="1"/>
  <c r="R28" i="1" s="1"/>
  <c r="S28" i="1" s="1"/>
  <c r="Q29" i="1"/>
  <c r="R29" i="1" s="1"/>
  <c r="S29" i="1" s="1"/>
  <c r="Q49" i="1"/>
  <c r="R49" i="1" s="1"/>
  <c r="S49" i="1" s="1"/>
  <c r="Q51" i="1"/>
  <c r="R51" i="1" s="1"/>
  <c r="S51" i="1" s="1"/>
  <c r="Q45" i="1"/>
  <c r="R45" i="1" s="1"/>
  <c r="S45" i="1" s="1"/>
  <c r="Q123" i="1"/>
  <c r="R123" i="1" s="1"/>
  <c r="S123" i="1" s="1"/>
  <c r="Q48" i="1"/>
  <c r="R48" i="1" s="1"/>
  <c r="S48" i="1" s="1"/>
  <c r="Q38" i="1"/>
  <c r="R38" i="1" s="1"/>
  <c r="S38" i="1" s="1"/>
  <c r="Q46" i="1"/>
  <c r="R46" i="1" s="1"/>
  <c r="S46" i="1" s="1"/>
  <c r="Q126" i="1"/>
  <c r="R126" i="1" s="1"/>
  <c r="S126" i="1" s="1"/>
  <c r="Q133" i="1"/>
  <c r="R133" i="1" s="1"/>
  <c r="S133" i="1" s="1"/>
  <c r="Q129" i="1"/>
  <c r="R129" i="1" s="1"/>
  <c r="S129" i="1" s="1"/>
  <c r="Q2" i="1"/>
  <c r="R2" i="1" s="1"/>
  <c r="S2" i="1" s="1"/>
  <c r="Q4" i="1"/>
  <c r="R4" i="1" s="1"/>
  <c r="S4" i="1" s="1"/>
  <c r="Q60" i="1"/>
  <c r="R60" i="1" s="1"/>
  <c r="S60" i="1" s="1"/>
  <c r="Q98" i="1"/>
  <c r="R98" i="1" s="1"/>
  <c r="S98" i="1" s="1"/>
  <c r="Q37" i="1"/>
  <c r="R37" i="1" s="1"/>
  <c r="S37" i="1" s="1"/>
  <c r="Q113" i="1"/>
  <c r="R113" i="1" s="1"/>
  <c r="S113" i="1" s="1"/>
  <c r="Q121" i="1"/>
  <c r="R121" i="1" s="1"/>
  <c r="S121" i="1" s="1"/>
  <c r="Q52" i="1"/>
  <c r="R52" i="1" s="1"/>
  <c r="S52" i="1" s="1"/>
  <c r="Q12" i="1"/>
  <c r="R12" i="1" s="1"/>
  <c r="S12" i="1" s="1"/>
  <c r="Q42" i="1"/>
  <c r="R42" i="1" s="1"/>
  <c r="S42" i="1" s="1"/>
  <c r="Q91" i="1"/>
  <c r="R91" i="1" s="1"/>
  <c r="S91" i="1" s="1"/>
  <c r="Q13" i="1"/>
  <c r="R13" i="1" s="1"/>
  <c r="S13" i="1" s="1"/>
  <c r="Q31" i="1"/>
  <c r="R31" i="1" s="1"/>
  <c r="S31" i="1" s="1"/>
  <c r="Q27" i="1"/>
  <c r="R27" i="1" s="1"/>
  <c r="S27" i="1" s="1"/>
  <c r="Q99" i="1"/>
  <c r="R99" i="1" s="1"/>
  <c r="S99" i="1" s="1"/>
  <c r="Q32" i="1"/>
  <c r="R32" i="1" s="1"/>
  <c r="S32" i="1" s="1"/>
  <c r="Q55" i="1"/>
  <c r="R55" i="1" s="1"/>
  <c r="S55" i="1" s="1"/>
  <c r="Q39" i="1"/>
  <c r="R39" i="1" s="1"/>
  <c r="S39" i="1" s="1"/>
  <c r="Q66" i="1"/>
  <c r="R66" i="1" s="1"/>
  <c r="S66" i="1" s="1"/>
  <c r="Q22" i="1"/>
  <c r="R22" i="1" s="1"/>
  <c r="S22" i="1" s="1"/>
  <c r="Q36" i="1"/>
  <c r="R36" i="1" s="1"/>
  <c r="S36" i="1" s="1"/>
  <c r="Q120" i="1"/>
  <c r="R120" i="1" s="1"/>
  <c r="S120" i="1" s="1"/>
  <c r="Q137" i="1"/>
  <c r="R137" i="1" s="1"/>
  <c r="S137" i="1" s="1"/>
  <c r="Q138" i="1"/>
  <c r="R138" i="1" s="1"/>
  <c r="S138" i="1" s="1"/>
  <c r="Q139" i="1"/>
  <c r="R139" i="1" s="1"/>
  <c r="S139" i="1" s="1"/>
  <c r="Q140" i="1"/>
  <c r="R140" i="1" s="1"/>
  <c r="S140" i="1" s="1"/>
  <c r="Q136" i="1"/>
  <c r="R136" i="1" s="1"/>
  <c r="S136" i="1" s="1"/>
  <c r="Q144" i="1"/>
  <c r="R144" i="1" s="1"/>
  <c r="S144" i="1" s="1"/>
  <c r="Q131" i="1"/>
  <c r="R131" i="1" s="1"/>
  <c r="S131" i="1" s="1"/>
  <c r="Q135" i="1"/>
  <c r="R135" i="1" s="1"/>
  <c r="S135" i="1" s="1"/>
  <c r="Q132" i="1"/>
  <c r="R132" i="1" s="1"/>
  <c r="S132" i="1" s="1"/>
  <c r="Q128" i="1"/>
  <c r="R128" i="1" s="1"/>
  <c r="S128" i="1" s="1"/>
  <c r="Q7" i="1"/>
  <c r="R7" i="1" s="1"/>
  <c r="S7" i="1" s="1"/>
  <c r="Q93" i="1"/>
  <c r="R93" i="1" s="1"/>
  <c r="S93" i="1" s="1"/>
  <c r="Q89" i="1"/>
  <c r="R89" i="1" s="1"/>
  <c r="S89" i="1" s="1"/>
  <c r="Q59" i="1"/>
  <c r="R59" i="1" s="1"/>
  <c r="S59" i="1" s="1"/>
  <c r="Q61" i="1"/>
  <c r="R61" i="1" s="1"/>
  <c r="S61" i="1" s="1"/>
  <c r="Q92" i="1"/>
  <c r="R92" i="1" s="1"/>
  <c r="S92" i="1" s="1"/>
  <c r="Q127" i="1"/>
  <c r="R127" i="1" s="1"/>
  <c r="S127" i="1" s="1"/>
  <c r="Q41" i="1"/>
  <c r="R41" i="1" s="1"/>
  <c r="S41" i="1" s="1"/>
  <c r="Q40" i="1"/>
  <c r="R40" i="1" s="1"/>
  <c r="S40" i="1" s="1"/>
  <c r="Q124" i="1"/>
  <c r="R124" i="1" s="1"/>
  <c r="S124" i="1" s="1"/>
  <c r="Q103" i="1"/>
  <c r="R103" i="1" s="1"/>
  <c r="S103" i="1" s="1"/>
  <c r="Q116" i="1"/>
  <c r="R116" i="1" s="1"/>
  <c r="S116" i="1" s="1"/>
  <c r="Q142" i="1"/>
  <c r="R142" i="1" s="1"/>
  <c r="S142" i="1" s="1"/>
  <c r="Q18" i="1"/>
  <c r="R18" i="1" s="1"/>
  <c r="S18" i="1" s="1"/>
  <c r="Q90" i="1"/>
  <c r="R90" i="1" s="1"/>
  <c r="S90" i="1" s="1"/>
  <c r="Q16" i="1"/>
  <c r="R16" i="1" s="1"/>
  <c r="S16" i="1" s="1"/>
  <c r="Q21" i="1"/>
  <c r="R21" i="1" s="1"/>
  <c r="S21" i="1" s="1"/>
  <c r="Q17" i="1"/>
  <c r="R17" i="1" s="1"/>
  <c r="S17" i="1" s="1"/>
  <c r="Q35" i="1"/>
  <c r="R35" i="1" s="1"/>
  <c r="S35" i="1" s="1"/>
  <c r="Q15" i="1"/>
  <c r="R15" i="1" s="1"/>
  <c r="S15" i="1" s="1"/>
  <c r="Q14" i="1"/>
  <c r="R14" i="1" s="1"/>
  <c r="S14" i="1" s="1"/>
  <c r="Q58" i="1"/>
  <c r="R58" i="1" s="1"/>
  <c r="S58" i="1" s="1"/>
  <c r="Q19" i="1"/>
  <c r="R19" i="1" s="1"/>
  <c r="S19" i="1" s="1"/>
  <c r="Q56" i="1"/>
  <c r="R56" i="1" s="1"/>
  <c r="S56" i="1" s="1"/>
  <c r="Q20" i="1"/>
  <c r="R20" i="1" s="1"/>
  <c r="S20" i="1" s="1"/>
  <c r="Q119" i="1"/>
  <c r="R119" i="1" s="1"/>
  <c r="S119" i="1" s="1"/>
  <c r="Q87" i="1"/>
  <c r="R87" i="1" s="1"/>
  <c r="S87" i="1" s="1"/>
  <c r="Q88" i="1"/>
  <c r="R88" i="1" s="1"/>
  <c r="S88" i="1" s="1"/>
  <c r="Q118" i="1"/>
  <c r="R118" i="1" s="1"/>
  <c r="S118" i="1" s="1"/>
  <c r="Q50" i="1"/>
  <c r="R50" i="1" s="1"/>
  <c r="S50" i="1" s="1"/>
  <c r="Q117" i="1"/>
  <c r="R117" i="1" s="1"/>
  <c r="S117" i="1" s="1"/>
  <c r="Q43" i="1"/>
  <c r="R43" i="1" s="1"/>
  <c r="S43" i="1" s="1"/>
  <c r="Q33" i="1"/>
  <c r="R33" i="1" s="1"/>
  <c r="S33" i="1" s="1"/>
  <c r="Q54" i="1"/>
  <c r="R54" i="1" s="1"/>
  <c r="S54" i="1" s="1"/>
  <c r="Q57" i="1"/>
  <c r="R57" i="1" s="1"/>
  <c r="S57" i="1" s="1"/>
  <c r="Q3" i="1"/>
  <c r="R3" i="1" s="1"/>
  <c r="S3" i="1" s="1"/>
  <c r="Q44" i="1"/>
  <c r="R44" i="1" s="1"/>
  <c r="S44" i="1" s="1"/>
  <c r="Q34" i="1"/>
  <c r="R34" i="1" s="1"/>
  <c r="S34" i="1" s="1"/>
  <c r="Q94" i="1"/>
  <c r="R94" i="1" s="1"/>
  <c r="S94" i="1" s="1"/>
  <c r="Q122" i="1"/>
  <c r="R122" i="1" s="1"/>
  <c r="S122" i="1" s="1"/>
  <c r="Q130" i="1"/>
  <c r="R130" i="1" s="1"/>
  <c r="S130" i="1" s="1"/>
</calcChain>
</file>

<file path=xl/sharedStrings.xml><?xml version="1.0" encoding="utf-8"?>
<sst xmlns="http://schemas.openxmlformats.org/spreadsheetml/2006/main" count="417" uniqueCount="222">
  <si>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</si>
  <si>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</si>
  <si>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</si>
  <si>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</si>
  <si>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</si>
  <si>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</si>
  <si>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</si>
  <si>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</si>
  <si>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</si>
  <si>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</si>
  <si>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</si>
  <si>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</si>
  <si>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</si>
  <si>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</si>
  <si>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</si>
  <si>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</si>
  <si>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</si>
  <si>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</si>
  <si>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</si>
  <si>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San Crispino        </t>
  </si>
  <si>
    <t xml:space="preserve">Goodluck Simba      </t>
  </si>
  <si>
    <t xml:space="preserve">Scoreline           </t>
  </si>
  <si>
    <t>Rockhampton</t>
  </si>
  <si>
    <t xml:space="preserve">Cause Havoc         </t>
  </si>
  <si>
    <t xml:space="preserve">Dont Cheat Charlie  </t>
  </si>
  <si>
    <t xml:space="preserve">Mitchell Grass      </t>
  </si>
  <si>
    <t xml:space="preserve">Whoosh              </t>
  </si>
  <si>
    <t xml:space="preserve">Bohemian Tiger      </t>
  </si>
  <si>
    <t xml:space="preserve">Brutal Babe         </t>
  </si>
  <si>
    <t xml:space="preserve">Bobsimone           </t>
  </si>
  <si>
    <t xml:space="preserve">Cranky Ol Lady      </t>
  </si>
  <si>
    <t xml:space="preserve">Sea Praise          </t>
  </si>
  <si>
    <t xml:space="preserve">Quatro Amigos       </t>
  </si>
  <si>
    <t xml:space="preserve">Tinarau Mauboy      </t>
  </si>
  <si>
    <t xml:space="preserve">A Littlebittamagic  </t>
  </si>
  <si>
    <t>Scone</t>
  </si>
  <si>
    <t xml:space="preserve">Ayham               </t>
  </si>
  <si>
    <t xml:space="preserve">Living Choice       </t>
  </si>
  <si>
    <t xml:space="preserve">The Bohemian        </t>
  </si>
  <si>
    <t xml:space="preserve">Lady Guissel        </t>
  </si>
  <si>
    <t xml:space="preserve">St Luke             </t>
  </si>
  <si>
    <t xml:space="preserve">Love For Willow     </t>
  </si>
  <si>
    <t xml:space="preserve">Valatia             </t>
  </si>
  <si>
    <t xml:space="preserve">Little Miss Tee     </t>
  </si>
  <si>
    <t xml:space="preserve">Ready And Flying    </t>
  </si>
  <si>
    <t xml:space="preserve">Musical Query       </t>
  </si>
  <si>
    <t xml:space="preserve">Star Boy            </t>
  </si>
  <si>
    <t xml:space="preserve">Spanish Saga        </t>
  </si>
  <si>
    <t xml:space="preserve">Stradance           </t>
  </si>
  <si>
    <t xml:space="preserve">The Lion            </t>
  </si>
  <si>
    <t xml:space="preserve">Dont Doubt Her      </t>
  </si>
  <si>
    <t xml:space="preserve">Kates Pearl         </t>
  </si>
  <si>
    <t xml:space="preserve">Apache Lad          </t>
  </si>
  <si>
    <t xml:space="preserve">Pinot Gris          </t>
  </si>
  <si>
    <t xml:space="preserve">Al Cubana           </t>
  </si>
  <si>
    <t xml:space="preserve">Invincible Bot      </t>
  </si>
  <si>
    <t xml:space="preserve">Lakshme             </t>
  </si>
  <si>
    <t xml:space="preserve">Tuivasa             </t>
  </si>
  <si>
    <t xml:space="preserve">Cut The Mustard     </t>
  </si>
  <si>
    <t xml:space="preserve">Sweet Fella         </t>
  </si>
  <si>
    <t xml:space="preserve">Galaxy Jak          </t>
  </si>
  <si>
    <t xml:space="preserve">Torios Delight      </t>
  </si>
  <si>
    <t xml:space="preserve">Jacks Image         </t>
  </si>
  <si>
    <t xml:space="preserve">Jackknife           </t>
  </si>
  <si>
    <t xml:space="preserve">Time Stalker        </t>
  </si>
  <si>
    <t xml:space="preserve">Hidden Bells        </t>
  </si>
  <si>
    <t xml:space="preserve">In Bengal           </t>
  </si>
  <si>
    <t>Pinjarra</t>
  </si>
  <si>
    <t xml:space="preserve">Prozone             </t>
  </si>
  <si>
    <t xml:space="preserve">Tenacity            </t>
  </si>
  <si>
    <t xml:space="preserve">Contentional        </t>
  </si>
  <si>
    <t xml:space="preserve">Amber Glow          </t>
  </si>
  <si>
    <t xml:space="preserve">The Last Waltz      </t>
  </si>
  <si>
    <t xml:space="preserve">Kayelmar            </t>
  </si>
  <si>
    <t xml:space="preserve">Queally             </t>
  </si>
  <si>
    <t xml:space="preserve">Trace Sea           </t>
  </si>
  <si>
    <t xml:space="preserve">High Dive           </t>
  </si>
  <si>
    <t xml:space="preserve">Kangas Eye          </t>
  </si>
  <si>
    <t xml:space="preserve">Dexluther           </t>
  </si>
  <si>
    <t xml:space="preserve">Playard             </t>
  </si>
  <si>
    <t xml:space="preserve">Eradicator          </t>
  </si>
  <si>
    <t xml:space="preserve">Risk And Reward     </t>
  </si>
  <si>
    <t xml:space="preserve">Big Reg             </t>
  </si>
  <si>
    <t xml:space="preserve">Lifes Lottery       </t>
  </si>
  <si>
    <t xml:space="preserve">Stylish Charlene    </t>
  </si>
  <si>
    <t xml:space="preserve">Ticket To Riches    </t>
  </si>
  <si>
    <t xml:space="preserve">Jazzy Belle         </t>
  </si>
  <si>
    <t xml:space="preserve">Gunnie Girl         </t>
  </si>
  <si>
    <t xml:space="preserve">White Eagle         </t>
  </si>
  <si>
    <t xml:space="preserve">Chevaria            </t>
  </si>
  <si>
    <t xml:space="preserve">Press The Petal     </t>
  </si>
  <si>
    <t xml:space="preserve">Rare Coin           </t>
  </si>
  <si>
    <t xml:space="preserve">Beg To Differ       </t>
  </si>
  <si>
    <t xml:space="preserve">Persian Princess    </t>
  </si>
  <si>
    <t xml:space="preserve">Freedom By Choice   </t>
  </si>
  <si>
    <t xml:space="preserve">Lowlands Boy        </t>
  </si>
  <si>
    <t xml:space="preserve">Saxon Saxoff        </t>
  </si>
  <si>
    <t xml:space="preserve">Top Ravine          </t>
  </si>
  <si>
    <t xml:space="preserve">San Vincenzo        </t>
  </si>
  <si>
    <t xml:space="preserve">Dirty Rascal        </t>
  </si>
  <si>
    <t xml:space="preserve">Macs Mettle         </t>
  </si>
  <si>
    <t xml:space="preserve">Two Of A Kind       </t>
  </si>
  <si>
    <t xml:space="preserve">High Call           </t>
  </si>
  <si>
    <t xml:space="preserve">Ruffy Road          </t>
  </si>
  <si>
    <t xml:space="preserve">Hes All Heart       </t>
  </si>
  <si>
    <t xml:space="preserve">Winsomemore         </t>
  </si>
  <si>
    <t xml:space="preserve">Gladishing          </t>
  </si>
  <si>
    <t xml:space="preserve">Lightning Jackson   </t>
  </si>
  <si>
    <t xml:space="preserve">Captain Adriatic    </t>
  </si>
  <si>
    <t xml:space="preserve">Navajo Chief        </t>
  </si>
  <si>
    <t xml:space="preserve">Mosrai              </t>
  </si>
  <si>
    <t xml:space="preserve">Another Sin         </t>
  </si>
  <si>
    <t xml:space="preserve">Invincible Gangsta  </t>
  </si>
  <si>
    <t xml:space="preserve">Kenny Succeed       </t>
  </si>
  <si>
    <t xml:space="preserve">Rastafarian         </t>
  </si>
  <si>
    <t xml:space="preserve">Gone Viral          </t>
  </si>
  <si>
    <t xml:space="preserve">Diamond Court       </t>
  </si>
  <si>
    <t xml:space="preserve">Yeezy               </t>
  </si>
  <si>
    <t xml:space="preserve">Marquant            </t>
  </si>
  <si>
    <t xml:space="preserve">Scutari             </t>
  </si>
  <si>
    <t xml:space="preserve">Pininfarina         </t>
  </si>
  <si>
    <t xml:space="preserve">Heavenly Dream      </t>
  </si>
  <si>
    <t xml:space="preserve">Poetic Luck         </t>
  </si>
  <si>
    <t xml:space="preserve">Starena             </t>
  </si>
  <si>
    <t xml:space="preserve">Dantien             </t>
  </si>
  <si>
    <t xml:space="preserve">Double Jay Gold     </t>
  </si>
  <si>
    <t xml:space="preserve">Broken Finger       </t>
  </si>
  <si>
    <t xml:space="preserve">Csardas             </t>
  </si>
  <si>
    <t xml:space="preserve">Arctic Circle       </t>
  </si>
  <si>
    <t xml:space="preserve">Cornish Tales       </t>
  </si>
  <si>
    <t xml:space="preserve">Choice Son          </t>
  </si>
  <si>
    <t>Pakenham</t>
  </si>
  <si>
    <t xml:space="preserve">Like You Look       </t>
  </si>
  <si>
    <t xml:space="preserve">Way Valley Lad      </t>
  </si>
  <si>
    <t xml:space="preserve">Cool Dude           </t>
  </si>
  <si>
    <t xml:space="preserve">Dazzling Rain       </t>
  </si>
  <si>
    <t xml:space="preserve">Mr Worldwide        </t>
  </si>
  <si>
    <t xml:space="preserve">Costano Mille       </t>
  </si>
  <si>
    <t xml:space="preserve">Australind          </t>
  </si>
  <si>
    <t xml:space="preserve">Choysa              </t>
  </si>
  <si>
    <t xml:space="preserve">Strike The Stars    </t>
  </si>
  <si>
    <t xml:space="preserve">Crafty Cruiser      </t>
  </si>
  <si>
    <t xml:space="preserve">Young Hostess       </t>
  </si>
  <si>
    <t xml:space="preserve">Euroman             </t>
  </si>
  <si>
    <t xml:space="preserve">No Song No Supper   </t>
  </si>
  <si>
    <t xml:space="preserve">Zataglio            </t>
  </si>
  <si>
    <t xml:space="preserve">Prince Alby         </t>
  </si>
  <si>
    <t xml:space="preserve">Scraps              </t>
  </si>
  <si>
    <t xml:space="preserve">Tangara             </t>
  </si>
  <si>
    <t xml:space="preserve">Alabama Man         </t>
  </si>
  <si>
    <t xml:space="preserve">Hegemon             </t>
  </si>
  <si>
    <t xml:space="preserve">Motorvator          </t>
  </si>
  <si>
    <t xml:space="preserve">Larking             </t>
  </si>
  <si>
    <t xml:space="preserve">Like A Butterfly    </t>
  </si>
  <si>
    <t xml:space="preserve">Princess Tara       </t>
  </si>
  <si>
    <t xml:space="preserve">Friarandice         </t>
  </si>
  <si>
    <t xml:space="preserve">More Bxaar          </t>
  </si>
  <si>
    <t xml:space="preserve">Fashion Forward     </t>
  </si>
  <si>
    <t xml:space="preserve">Warrior Of Justice  </t>
  </si>
  <si>
    <t xml:space="preserve">Express Flirt       </t>
  </si>
  <si>
    <t xml:space="preserve">Broker              </t>
  </si>
  <si>
    <t xml:space="preserve">I Dont Like It      </t>
  </si>
  <si>
    <t xml:space="preserve">Time And Truth      </t>
  </si>
  <si>
    <t xml:space="preserve">High Tea            </t>
  </si>
  <si>
    <t xml:space="preserve">Generous Albert     </t>
  </si>
  <si>
    <t xml:space="preserve">Purist              </t>
  </si>
  <si>
    <t xml:space="preserve">Vigorhesta          </t>
  </si>
  <si>
    <t xml:space="preserve">Full Of Theories    </t>
  </si>
  <si>
    <t xml:space="preserve">Broo Boss           </t>
  </si>
  <si>
    <t xml:space="preserve">Caerus              </t>
  </si>
  <si>
    <t xml:space="preserve">Esplanade           </t>
  </si>
  <si>
    <t xml:space="preserve">Hibernator          </t>
  </si>
  <si>
    <t xml:space="preserve">Mujaadil            </t>
  </si>
  <si>
    <t xml:space="preserve">Raisn Cain          </t>
  </si>
  <si>
    <t xml:space="preserve">Savaborr            </t>
  </si>
  <si>
    <t xml:space="preserve">All Present         </t>
  </si>
  <si>
    <t xml:space="preserve">Elizas Dream        </t>
  </si>
  <si>
    <t xml:space="preserve">Me N Taz            </t>
  </si>
  <si>
    <t xml:space="preserve">Nobelium            </t>
  </si>
  <si>
    <t xml:space="preserve">Slick Whisper       </t>
  </si>
  <si>
    <t xml:space="preserve">Vital Asset         </t>
  </si>
  <si>
    <t xml:space="preserve">Danny George        </t>
  </si>
  <si>
    <t xml:space="preserve">Freecell            </t>
  </si>
  <si>
    <t xml:space="preserve">Bucktorio           </t>
  </si>
  <si>
    <t xml:space="preserve">Red Hot Flirt       </t>
  </si>
  <si>
    <t xml:space="preserve">Caress Your Soul    </t>
  </si>
  <si>
    <t xml:space="preserve">Little Miss Charm   </t>
  </si>
  <si>
    <t xml:space="preserve">Seaside Serenade    </t>
  </si>
  <si>
    <t xml:space="preserve">Sordello            </t>
  </si>
  <si>
    <t xml:space="preserve">Rodins Doll         </t>
  </si>
  <si>
    <t xml:space="preserve">Smoking Bullet      </t>
  </si>
  <si>
    <t xml:space="preserve">Yatta Izu           </t>
  </si>
  <si>
    <t xml:space="preserve">Immaculate Secret   </t>
  </si>
  <si>
    <t xml:space="preserve">Spirit Of Phoenix   </t>
  </si>
  <si>
    <t xml:space="preserve">Basanite            </t>
  </si>
  <si>
    <t xml:space="preserve">Rip Girl            </t>
  </si>
  <si>
    <t xml:space="preserve">Redrouz             </t>
  </si>
  <si>
    <t xml:space="preserve">Ali Orphan          </t>
  </si>
  <si>
    <t xml:space="preserve">Mr Charisma         </t>
  </si>
  <si>
    <t xml:space="preserve">Curra Kid           </t>
  </si>
  <si>
    <t xml:space="preserve">Divine Dice         </t>
  </si>
  <si>
    <t xml:space="preserve">Bob Of The Head     </t>
  </si>
  <si>
    <t xml:space="preserve">Dam Ready           </t>
  </si>
  <si>
    <t xml:space="preserve">Foreign Affair      </t>
  </si>
  <si>
    <t xml:space="preserve">Bons Ghost          </t>
  </si>
  <si>
    <t xml:space="preserve">Kevins Time         </t>
  </si>
  <si>
    <t xml:space="preserve">Seento              </t>
  </si>
  <si>
    <t xml:space="preserve">Tigger              </t>
  </si>
  <si>
    <t xml:space="preserve">Coruscate           </t>
  </si>
  <si>
    <t xml:space="preserve">Maximus             </t>
  </si>
  <si>
    <t xml:space="preserve">Brahmos             </t>
  </si>
  <si>
    <t xml:space="preserve">Believing           </t>
  </si>
  <si>
    <t xml:space="preserve">Heart Of Australia  </t>
  </si>
  <si>
    <t xml:space="preserve">Im A Tiger          </t>
  </si>
  <si>
    <t xml:space="preserve">Simple Solution     </t>
  </si>
  <si>
    <t xml:space="preserve">Lipstick Lover      </t>
  </si>
  <si>
    <t xml:space="preserve">Harmattan           </t>
  </si>
  <si>
    <t xml:space="preserve">Roll Of Thunder     </t>
  </si>
  <si>
    <t xml:space="preserve">Pretty To Sea       </t>
  </si>
  <si>
    <t xml:space="preserve">Brueghelino         </t>
  </si>
  <si>
    <t xml:space="preserve">Reliable Dame       </t>
  </si>
  <si>
    <t xml:space="preserve">Lotaluck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</si>
</sst>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00"/>
  <sheetViews>
    <sheetView tabSelected="1" topLeftCell="B1" workbookViewId="0">
      <pane ySplit="1" topLeftCell="A2" activePane="bottomLeft" state="frozen"/>
      <selection activeCell="B1" sqref="B1"/>
      <selection pane="bottomLeft" activeCell="B200" sqref="A200:XFD200"/>
    </sheetView>
  </sheetViews>
  <sheetFormatPr defaultRowHeight="15" x14ac:dyDescent="0.25"/>
  <cols>
    <col min="1" max="1" width="9.85546875" style="12" hidden="1" customWidth="1"/>
    <col min="2" max="2" width="8" style="12" bestFit="1" customWidth="1"/>
    <col min="3" max="3" width="15.140625" style="12" bestFit="1" customWidth="1"/>
    <col min="4" max="4" width="6" style="12" bestFit="1" customWidth="1"/>
    <col min="5" max="5" width="5.85546875" style="12" bestFit="1" customWidth="1"/>
    <col min="6" max="6" width="21.5703125" style="12" bestFit="1" customWidth="1"/>
    <col min="7" max="7" width="9.28515625" style="13" bestFit="1" customWidth="1"/>
    <col min="8" max="8" width="8.28515625" style="13" bestFit="1" customWidth="1"/>
    <col min="9" max="9" width="10.85546875" style="13" hidden="1" customWidth="1"/>
    <col min="10" max="10" width="9.5703125" style="13" hidden="1" customWidth="1"/>
    <col min="11" max="11" width="14" style="13" hidden="1" customWidth="1"/>
    <col min="12" max="13" width="7.5703125" style="13" hidden="1" customWidth="1"/>
    <col min="14" max="14" width="8.5703125" style="14" hidden="1" customWidth="1"/>
    <col min="15" max="15" width="8.85546875" style="13" hidden="1" customWidth="1"/>
    <col min="16" max="16" width="16" style="13" hidden="1" customWidth="1"/>
    <col min="17" max="17" width="15" style="13" hidden="1" customWidth="1"/>
    <col min="18" max="18" width="14" style="13" hidden="1" customWidth="1"/>
    <col min="19" max="19" width="10.7109375" style="15" customWidth="1"/>
    <col min="20" max="16384" width="9.140625" style="9"/>
  </cols>
  <sheetData>
    <row r="1" spans="1:19" s="4" customFormat="1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x14ac:dyDescent="0.25">
      <c r="A2" s="1">
        <v>1</v>
      </c>
      <c r="B2" s="5">
        <v>0.62152777777777779</v>
      </c>
      <c r="C2" s="1" t="s">
        <v>22</v>
      </c>
      <c r="D2" s="1">
        <v>1</v>
      </c>
      <c r="E2" s="1">
        <v>8</v>
      </c>
      <c r="F2" s="1" t="s">
        <v>30</v>
      </c>
      <c r="G2" s="2">
        <v>72.92110000000001</v>
      </c>
      <c r="H2" s="6">
        <f>1+COUNTIFS(A:A,A2,O:O,"&lt;"&amp;O2)</f>
        <v>1</v>
      </c>
      <c r="I2" s="2">
        <f>AVERAGEIF(A:A,A2,G:G)</f>
        <v>48.987247222222209</v>
      </c>
      <c r="J2" s="2">
        <f>G2-I2</f>
        <v>23.933852777777801</v>
      </c>
      <c r="K2" s="2">
        <f>90+J2</f>
        <v>113.9338527777778</v>
      </c>
      <c r="L2" s="2">
        <f>EXP(0.06*K2)</f>
        <v>930.78765324191374</v>
      </c>
      <c r="M2" s="2">
        <f>SUMIF(A:A,A2,L:L)</f>
        <v>3767.830559257116</v>
      </c>
      <c r="N2" s="3">
        <f>L2/M2</f>
        <v>0.247035432884602</v>
      </c>
      <c r="O2" s="7">
        <f>1/N2</f>
        <v>4.0480022979826193</v>
      </c>
      <c r="P2" s="3">
        <f>IF(O2&gt;21,"",N2)</f>
        <v>0.247035432884602</v>
      </c>
      <c r="Q2" s="3">
        <f>IF(ISNUMBER(P2),SUMIF(A:A,A2,P:P),"")</f>
        <v>0.86750405210024351</v>
      </c>
      <c r="R2" s="3">
        <f>IFERROR(P2*(1/Q2),"")</f>
        <v>0.28476573946429945</v>
      </c>
      <c r="S2" s="8">
        <f>IFERROR(1/R2,"")</f>
        <v>3.5116583964110197</v>
      </c>
    </row>
    <row r="3" spans="1:19" x14ac:dyDescent="0.25">
      <c r="A3" s="10">
        <v>1</v>
      </c>
      <c r="B3" s="11">
        <v>0.62152777777777779</v>
      </c>
      <c r="C3" s="10" t="s">
        <v>22</v>
      </c>
      <c r="D3" s="10">
        <v>1</v>
      </c>
      <c r="E3" s="10">
        <v>12</v>
      </c>
      <c r="F3" s="10" t="s">
        <v>34</v>
      </c>
      <c r="G3" s="2">
        <v>62.874966666666701</v>
      </c>
      <c r="H3" s="6">
        <f>1+COUNTIFS(A:A,A3,O:O,"&lt;"&amp;O3)</f>
        <v>2</v>
      </c>
      <c r="I3" s="2">
        <f>AVERAGEIF(A:A,A3,G:G)</f>
        <v>48.987247222222209</v>
      </c>
      <c r="J3" s="2">
        <f>G3-I3</f>
        <v>13.887719444444492</v>
      </c>
      <c r="K3" s="2">
        <f>90+J3</f>
        <v>103.88771944444449</v>
      </c>
      <c r="L3" s="2">
        <f>EXP(0.06*K3)</f>
        <v>509.41508056261875</v>
      </c>
      <c r="M3" s="2">
        <f>SUMIF(A:A,A3,L:L)</f>
        <v>3767.830559257116</v>
      </c>
      <c r="N3" s="3">
        <f>L3/M3</f>
        <v>0.1352011648483093</v>
      </c>
      <c r="O3" s="7">
        <f>1/N3</f>
        <v>7.3963859787891844</v>
      </c>
      <c r="P3" s="3">
        <f>IF(O3&gt;21,"",N3)</f>
        <v>0.1352011648483093</v>
      </c>
      <c r="Q3" s="3">
        <f>IF(ISNUMBER(P3),SUMIF(A:A,A3,P:P),"")</f>
        <v>0.86750405210024351</v>
      </c>
      <c r="R3" s="3">
        <f>IFERROR(P3*(1/Q3),"")</f>
        <v>0.15585075887655481</v>
      </c>
      <c r="S3" s="8">
        <f>IFERROR(1/R3,"")</f>
        <v>6.4163948074970429</v>
      </c>
    </row>
    <row r="4" spans="1:19" x14ac:dyDescent="0.25">
      <c r="A4" s="1">
        <v>1</v>
      </c>
      <c r="B4" s="5">
        <v>0.62152777777777779</v>
      </c>
      <c r="C4" s="1" t="s">
        <v>22</v>
      </c>
      <c r="D4" s="1">
        <v>1</v>
      </c>
      <c r="E4" s="1">
        <v>9</v>
      </c>
      <c r="F4" s="1" t="s">
        <v>31</v>
      </c>
      <c r="G4" s="2">
        <v>62.191699999999905</v>
      </c>
      <c r="H4" s="6">
        <f>1+COUNTIFS(A:A,A4,O:O,"&lt;"&amp;O4)</f>
        <v>3</v>
      </c>
      <c r="I4" s="2">
        <f>AVERAGEIF(A:A,A4,G:G)</f>
        <v>48.987247222222209</v>
      </c>
      <c r="J4" s="2">
        <f>G4-I4</f>
        <v>13.204452777777696</v>
      </c>
      <c r="K4" s="2">
        <f>90+J4</f>
        <v>103.2044527777777</v>
      </c>
      <c r="L4" s="2">
        <f>EXP(0.06*K4)</f>
        <v>488.95338936834872</v>
      </c>
      <c r="M4" s="2">
        <f>SUMIF(A:A,A4,L:L)</f>
        <v>3767.830559257116</v>
      </c>
      <c r="N4" s="3">
        <f>L4/M4</f>
        <v>0.12977053550538462</v>
      </c>
      <c r="O4" s="7">
        <f>1/N4</f>
        <v>7.7059094817290523</v>
      </c>
      <c r="P4" s="3">
        <f>IF(O4&gt;21,"",N4)</f>
        <v>0.12977053550538462</v>
      </c>
      <c r="Q4" s="3">
        <f>IF(ISNUMBER(P4),SUMIF(A:A,A4,P:P),"")</f>
        <v>0.86750405210024351</v>
      </c>
      <c r="R4" s="3">
        <f>IFERROR(P4*(1/Q4),"")</f>
        <v>0.14959069665577668</v>
      </c>
      <c r="S4" s="8">
        <f>IFERROR(1/R4,"")</f>
        <v>6.6849077005176403</v>
      </c>
    </row>
    <row r="5" spans="1:19" x14ac:dyDescent="0.25">
      <c r="A5" s="1">
        <v>1</v>
      </c>
      <c r="B5" s="5">
        <v>0.62152777777777779</v>
      </c>
      <c r="C5" s="1" t="s">
        <v>22</v>
      </c>
      <c r="D5" s="1">
        <v>1</v>
      </c>
      <c r="E5" s="1">
        <v>4</v>
      </c>
      <c r="F5" s="1" t="s">
        <v>26</v>
      </c>
      <c r="G5" s="2">
        <v>62.0807</v>
      </c>
      <c r="H5" s="6">
        <f>1+COUNTIFS(A:A,A5,O:O,"&lt;"&amp;O5)</f>
        <v>4</v>
      </c>
      <c r="I5" s="2">
        <f>AVERAGEIF(A:A,A5,G:G)</f>
        <v>48.987247222222209</v>
      </c>
      <c r="J5" s="2">
        <f>G5-I5</f>
        <v>13.093452777777792</v>
      </c>
      <c r="K5" s="2">
        <f>90+J5</f>
        <v>103.0934527777778</v>
      </c>
      <c r="L5" s="2">
        <f>EXP(0.06*K5)</f>
        <v>485.70777967218498</v>
      </c>
      <c r="M5" s="2">
        <f>SUMIF(A:A,A5,L:L)</f>
        <v>3767.830559257116</v>
      </c>
      <c r="N5" s="3">
        <f>L5/M5</f>
        <v>0.12890913538531029</v>
      </c>
      <c r="O5" s="7">
        <f>1/N5</f>
        <v>7.7574021190274305</v>
      </c>
      <c r="P5" s="3">
        <f>IF(O5&gt;21,"",N5)</f>
        <v>0.12890913538531029</v>
      </c>
      <c r="Q5" s="3">
        <f>IF(ISNUMBER(P5),SUMIF(A:A,A5,P:P),"")</f>
        <v>0.86750405210024351</v>
      </c>
      <c r="R5" s="3">
        <f>IFERROR(P5*(1/Q5),"")</f>
        <v>0.14859773285579342</v>
      </c>
      <c r="S5" s="8">
        <f>IFERROR(1/R5,"")</f>
        <v>6.7295777720273122</v>
      </c>
    </row>
    <row r="6" spans="1:19" x14ac:dyDescent="0.25">
      <c r="A6" s="1">
        <v>1</v>
      </c>
      <c r="B6" s="5">
        <v>0.62152777777777779</v>
      </c>
      <c r="C6" s="1" t="s">
        <v>22</v>
      </c>
      <c r="D6" s="1">
        <v>1</v>
      </c>
      <c r="E6" s="1">
        <v>6</v>
      </c>
      <c r="F6" s="1" t="s">
        <v>28</v>
      </c>
      <c r="G6" s="2">
        <v>60.323933333333301</v>
      </c>
      <c r="H6" s="6">
        <f>1+COUNTIFS(A:A,A6,O:O,"&lt;"&amp;O6)</f>
        <v>5</v>
      </c>
      <c r="I6" s="2">
        <f>AVERAGEIF(A:A,A6,G:G)</f>
        <v>48.987247222222209</v>
      </c>
      <c r="J6" s="2">
        <f>G6-I6</f>
        <v>11.336686111111092</v>
      </c>
      <c r="K6" s="2">
        <f>90+J6</f>
        <v>101.33668611111109</v>
      </c>
      <c r="L6" s="2">
        <f>EXP(0.06*K6)</f>
        <v>437.11711926817605</v>
      </c>
      <c r="M6" s="2">
        <f>SUMIF(A:A,A6,L:L)</f>
        <v>3767.830559257116</v>
      </c>
      <c r="N6" s="3">
        <f>L6/M6</f>
        <v>0.11601294495428696</v>
      </c>
      <c r="O6" s="7">
        <f>1/N6</f>
        <v>8.6197277415381013</v>
      </c>
      <c r="P6" s="3">
        <f>IF(O6&gt;21,"",N6)</f>
        <v>0.11601294495428696</v>
      </c>
      <c r="Q6" s="3">
        <f>IF(ISNUMBER(P6),SUMIF(A:A,A6,P:P),"")</f>
        <v>0.86750405210024351</v>
      </c>
      <c r="R6" s="3">
        <f>IFERROR(P6*(1/Q6),"")</f>
        <v>0.13373187672543713</v>
      </c>
      <c r="S6" s="8">
        <f>IFERROR(1/R6,"")</f>
        <v>7.477648743785184</v>
      </c>
    </row>
    <row r="7" spans="1:19" x14ac:dyDescent="0.25">
      <c r="A7" s="10">
        <v>1</v>
      </c>
      <c r="B7" s="11">
        <v>0.62152777777777779</v>
      </c>
      <c r="C7" s="10" t="s">
        <v>22</v>
      </c>
      <c r="D7" s="10">
        <v>1</v>
      </c>
      <c r="E7" s="10">
        <v>11</v>
      </c>
      <c r="F7" s="10" t="s">
        <v>33</v>
      </c>
      <c r="G7" s="2">
        <v>48.643900000000002</v>
      </c>
      <c r="H7" s="6">
        <f>1+COUNTIFS(A:A,A7,O:O,"&lt;"&amp;O7)</f>
        <v>6</v>
      </c>
      <c r="I7" s="2">
        <f>AVERAGEIF(A:A,A7,G:G)</f>
        <v>48.987247222222209</v>
      </c>
      <c r="J7" s="2">
        <f>G7-I7</f>
        <v>-0.34334722222220648</v>
      </c>
      <c r="K7" s="2">
        <f>90+J7</f>
        <v>89.656652777777794</v>
      </c>
      <c r="L7" s="2">
        <f>EXP(0.06*K7)</f>
        <v>216.89192037254833</v>
      </c>
      <c r="M7" s="2">
        <f>SUMIF(A:A,A7,L:L)</f>
        <v>3767.830559257116</v>
      </c>
      <c r="N7" s="3">
        <f>L7/M7</f>
        <v>5.7564138557045889E-2</v>
      </c>
      <c r="O7" s="7">
        <f>1/N7</f>
        <v>17.371926777102779</v>
      </c>
      <c r="P7" s="3">
        <f>IF(O7&gt;21,"",N7)</f>
        <v>5.7564138557045889E-2</v>
      </c>
      <c r="Q7" s="3">
        <f>IF(ISNUMBER(P7),SUMIF(A:A,A7,P:P),"")</f>
        <v>0.86750405210024351</v>
      </c>
      <c r="R7" s="3">
        <f>IFERROR(P7*(1/Q7),"")</f>
        <v>6.6356045735673552E-2</v>
      </c>
      <c r="S7" s="8">
        <f>IFERROR(1/R7,"")</f>
        <v>15.070216871925384</v>
      </c>
    </row>
    <row r="8" spans="1:19" x14ac:dyDescent="0.25">
      <c r="A8" s="1">
        <v>1</v>
      </c>
      <c r="B8" s="5">
        <v>0.62152777777777779</v>
      </c>
      <c r="C8" s="1" t="s">
        <v>22</v>
      </c>
      <c r="D8" s="1">
        <v>1</v>
      </c>
      <c r="E8" s="1">
        <v>3</v>
      </c>
      <c r="F8" s="1" t="s">
        <v>25</v>
      </c>
      <c r="G8" s="2">
        <v>47.2704666666666</v>
      </c>
      <c r="H8" s="6">
        <f>1+COUNTIFS(A:A,A8,O:O,"&lt;"&amp;O8)</f>
        <v>7</v>
      </c>
      <c r="I8" s="2">
        <f>AVERAGEIF(A:A,A8,G:G)</f>
        <v>48.987247222222209</v>
      </c>
      <c r="J8" s="2">
        <f>G8-I8</f>
        <v>-1.7167805555556086</v>
      </c>
      <c r="K8" s="2">
        <f>90+J8</f>
        <v>88.283219444444399</v>
      </c>
      <c r="L8" s="2">
        <f>EXP(0.06*K8)</f>
        <v>199.73533529688396</v>
      </c>
      <c r="M8" s="2">
        <f>SUMIF(A:A,A8,L:L)</f>
        <v>3767.830559257116</v>
      </c>
      <c r="N8" s="3">
        <f>L8/M8</f>
        <v>5.3010699965304373E-2</v>
      </c>
      <c r="O8" s="7">
        <f>1/N8</f>
        <v>18.864116124754105</v>
      </c>
      <c r="P8" s="3">
        <f>IF(O8&gt;21,"",N8)</f>
        <v>5.3010699965304373E-2</v>
      </c>
      <c r="Q8" s="3">
        <f>IF(ISNUMBER(P8),SUMIF(A:A,A8,P:P),"")</f>
        <v>0.86750405210024351</v>
      </c>
      <c r="R8" s="3">
        <f>IFERROR(P8*(1/Q8),"")</f>
        <v>6.1107149686464836E-2</v>
      </c>
      <c r="S8" s="8">
        <f>IFERROR(1/R8,"")</f>
        <v>16.36469717751373</v>
      </c>
    </row>
    <row r="9" spans="1:19" x14ac:dyDescent="0.25">
      <c r="A9" s="1">
        <v>1</v>
      </c>
      <c r="B9" s="5">
        <v>0.62152777777777779</v>
      </c>
      <c r="C9" s="1" t="s">
        <v>22</v>
      </c>
      <c r="D9" s="1">
        <v>1</v>
      </c>
      <c r="E9" s="1">
        <v>1</v>
      </c>
      <c r="F9" s="1" t="s">
        <v>23</v>
      </c>
      <c r="G9" s="2">
        <v>41.671999999999997</v>
      </c>
      <c r="H9" s="6">
        <f>1+COUNTIFS(A:A,A9,O:O,"&lt;"&amp;O9)</f>
        <v>8</v>
      </c>
      <c r="I9" s="2">
        <f>AVERAGEIF(A:A,A9,G:G)</f>
        <v>48.987247222222209</v>
      </c>
      <c r="J9" s="2">
        <f>G9-I9</f>
        <v>-7.3152472222222116</v>
      </c>
      <c r="K9" s="2">
        <f>90+J9</f>
        <v>82.684752777777788</v>
      </c>
      <c r="L9" s="2">
        <f>EXP(0.06*K9)</f>
        <v>142.74861791982619</v>
      </c>
      <c r="M9" s="2">
        <f>SUMIF(A:A,A9,L:L)</f>
        <v>3767.830559257116</v>
      </c>
      <c r="N9" s="3">
        <f>L9/M9</f>
        <v>3.7886156416750125E-2</v>
      </c>
      <c r="O9" s="7">
        <f>1/N9</f>
        <v>26.394865422608103</v>
      </c>
      <c r="P9" s="3" t="str">
        <f>IF(O9&gt;21,"",N9)</f>
        <v/>
      </c>
      <c r="Q9" s="3" t="str">
        <f>IF(ISNUMBER(P9),SUMIF(A:A,A9,P:P),"")</f>
        <v/>
      </c>
      <c r="R9" s="3" t="str">
        <f>IFERROR(P9*(1/Q9),"")</f>
        <v/>
      </c>
      <c r="S9" s="8" t="str">
        <f>IFERROR(1/R9,"")</f>
        <v/>
      </c>
    </row>
    <row r="10" spans="1:19" x14ac:dyDescent="0.25">
      <c r="A10" s="1">
        <v>1</v>
      </c>
      <c r="B10" s="5">
        <v>0.62152777777777779</v>
      </c>
      <c r="C10" s="1" t="s">
        <v>22</v>
      </c>
      <c r="D10" s="1">
        <v>1</v>
      </c>
      <c r="E10" s="1">
        <v>2</v>
      </c>
      <c r="F10" s="1" t="s">
        <v>24</v>
      </c>
      <c r="G10" s="2">
        <v>39.076499999999896</v>
      </c>
      <c r="H10" s="6">
        <f>1+COUNTIFS(A:A,A10,O:O,"&lt;"&amp;O10)</f>
        <v>9</v>
      </c>
      <c r="I10" s="2">
        <f>AVERAGEIF(A:A,A10,G:G)</f>
        <v>48.987247222222209</v>
      </c>
      <c r="J10" s="2">
        <f>G10-I10</f>
        <v>-9.9107472222223123</v>
      </c>
      <c r="K10" s="2">
        <f>90+J10</f>
        <v>80.089252777777688</v>
      </c>
      <c r="L10" s="2">
        <f>EXP(0.06*K10)</f>
        <v>122.16287149693592</v>
      </c>
      <c r="M10" s="2">
        <f>SUMIF(A:A,A10,L:L)</f>
        <v>3767.830559257116</v>
      </c>
      <c r="N10" s="3">
        <f>L10/M10</f>
        <v>3.2422602231089226E-2</v>
      </c>
      <c r="O10" s="7">
        <f>1/N10</f>
        <v>30.842681684603491</v>
      </c>
      <c r="P10" s="3" t="str">
        <f>IF(O10&gt;21,"",N10)</f>
        <v/>
      </c>
      <c r="Q10" s="3" t="str">
        <f>IF(ISNUMBER(P10),SUMIF(A:A,A10,P:P),"")</f>
        <v/>
      </c>
      <c r="R10" s="3" t="str">
        <f>IFERROR(P10*(1/Q10),"")</f>
        <v/>
      </c>
      <c r="S10" s="8" t="str">
        <f>IFERROR(1/R10,"")</f>
        <v/>
      </c>
    </row>
    <row r="11" spans="1:19" x14ac:dyDescent="0.25">
      <c r="A11" s="1">
        <v>1</v>
      </c>
      <c r="B11" s="5">
        <v>0.62152777777777779</v>
      </c>
      <c r="C11" s="1" t="s">
        <v>22</v>
      </c>
      <c r="D11" s="1">
        <v>1</v>
      </c>
      <c r="E11" s="1">
        <v>5</v>
      </c>
      <c r="F11" s="1" t="s">
        <v>27</v>
      </c>
      <c r="G11" s="2">
        <v>37.131700000000002</v>
      </c>
      <c r="H11" s="6">
        <f>1+COUNTIFS(A:A,A11,O:O,"&lt;"&amp;O11)</f>
        <v>10</v>
      </c>
      <c r="I11" s="2">
        <f>AVERAGEIF(A:A,A11,G:G)</f>
        <v>48.987247222222209</v>
      </c>
      <c r="J11" s="2">
        <f>G11-I11</f>
        <v>-11.855547222222206</v>
      </c>
      <c r="K11" s="2">
        <f>90+J11</f>
        <v>78.144452777777786</v>
      </c>
      <c r="L11" s="2">
        <f>EXP(0.06*K11)</f>
        <v>108.70819330381516</v>
      </c>
      <c r="M11" s="2">
        <f>SUMIF(A:A,A11,L:L)</f>
        <v>3767.830559257116</v>
      </c>
      <c r="N11" s="3">
        <f>L11/M11</f>
        <v>2.8851667184643413E-2</v>
      </c>
      <c r="O11" s="7">
        <f>1/N11</f>
        <v>34.660042125130985</v>
      </c>
      <c r="P11" s="3" t="str">
        <f>IF(O11&gt;21,"",N11)</f>
        <v/>
      </c>
      <c r="Q11" s="3" t="str">
        <f>IF(ISNUMBER(P11),SUMIF(A:A,A11,P:P),"")</f>
        <v/>
      </c>
      <c r="R11" s="3" t="str">
        <f>IFERROR(P11*(1/Q11),"")</f>
        <v/>
      </c>
      <c r="S11" s="8" t="str">
        <f>IFERROR(1/R11,"")</f>
        <v/>
      </c>
    </row>
    <row r="12" spans="1:19" x14ac:dyDescent="0.25">
      <c r="A12" s="1">
        <v>1</v>
      </c>
      <c r="B12" s="5">
        <v>0.62152777777777779</v>
      </c>
      <c r="C12" s="1" t="s">
        <v>22</v>
      </c>
      <c r="D12" s="1">
        <v>1</v>
      </c>
      <c r="E12" s="1">
        <v>10</v>
      </c>
      <c r="F12" s="1" t="s">
        <v>32</v>
      </c>
      <c r="G12" s="2">
        <v>33.1118666666667</v>
      </c>
      <c r="H12" s="6">
        <f>1+COUNTIFS(A:A,A12,O:O,"&lt;"&amp;O12)</f>
        <v>11</v>
      </c>
      <c r="I12" s="2">
        <f>AVERAGEIF(A:A,A12,G:G)</f>
        <v>48.987247222222209</v>
      </c>
      <c r="J12" s="2">
        <f>G12-I12</f>
        <v>-15.875380555555509</v>
      </c>
      <c r="K12" s="2">
        <f>90+J12</f>
        <v>74.124619444444491</v>
      </c>
      <c r="L12" s="2">
        <f>EXP(0.06*K12)</f>
        <v>85.411193759025039</v>
      </c>
      <c r="M12" s="2">
        <f>SUMIF(A:A,A12,L:L)</f>
        <v>3767.830559257116</v>
      </c>
      <c r="N12" s="3">
        <f>L12/M12</f>
        <v>2.2668533633812115E-2</v>
      </c>
      <c r="O12" s="7">
        <f>1/N12</f>
        <v>44.114013555266403</v>
      </c>
      <c r="P12" s="3" t="str">
        <f>IF(O12&gt;21,"",N12)</f>
        <v/>
      </c>
      <c r="Q12" s="3" t="str">
        <f>IF(ISNUMBER(P12),SUMIF(A:A,A12,P:P),"")</f>
        <v/>
      </c>
      <c r="R12" s="3" t="str">
        <f>IFERROR(P12*(1/Q12),"")</f>
        <v/>
      </c>
      <c r="S12" s="8" t="str">
        <f>IFERROR(1/R12,"")</f>
        <v/>
      </c>
    </row>
    <row r="13" spans="1:19" x14ac:dyDescent="0.25">
      <c r="A13" s="1">
        <v>1</v>
      </c>
      <c r="B13" s="5">
        <v>0.62152777777777779</v>
      </c>
      <c r="C13" s="1" t="s">
        <v>22</v>
      </c>
      <c r="D13" s="1">
        <v>1</v>
      </c>
      <c r="E13" s="1">
        <v>7</v>
      </c>
      <c r="F13" s="1" t="s">
        <v>29</v>
      </c>
      <c r="G13" s="2">
        <v>20.5481333333333</v>
      </c>
      <c r="H13" s="6">
        <f>1+COUNTIFS(A:A,A13,O:O,"&lt;"&amp;O13)</f>
        <v>12</v>
      </c>
      <c r="I13" s="2">
        <f>AVERAGEIF(A:A,A13,G:G)</f>
        <v>48.987247222222209</v>
      </c>
      <c r="J13" s="2">
        <f>G13-I13</f>
        <v>-28.439113888888908</v>
      </c>
      <c r="K13" s="2">
        <f>90+J13</f>
        <v>61.560886111111088</v>
      </c>
      <c r="L13" s="2">
        <f>EXP(0.06*K13)</f>
        <v>40.191404994839182</v>
      </c>
      <c r="M13" s="2">
        <f>SUMIF(A:A,A13,L:L)</f>
        <v>3767.830559257116</v>
      </c>
      <c r="N13" s="3">
        <f>L13/M13</f>
        <v>1.0666988433461699E-2</v>
      </c>
      <c r="O13" s="7">
        <f>1/N13</f>
        <v>93.747172056834742</v>
      </c>
      <c r="P13" s="3" t="str">
        <f>IF(O13&gt;21,"",N13)</f>
        <v/>
      </c>
      <c r="Q13" s="3" t="str">
        <f>IF(ISNUMBER(P13),SUMIF(A:A,A13,P:P),"")</f>
        <v/>
      </c>
      <c r="R13" s="3" t="str">
        <f>IFERROR(P13*(1/Q13),"")</f>
        <v/>
      </c>
      <c r="S13" s="8" t="str">
        <f>IFERROR(1/R13,"")</f>
        <v/>
      </c>
    </row>
    <row r="14" spans="1:19" x14ac:dyDescent="0.25">
      <c r="A14" s="10">
        <v>2</v>
      </c>
      <c r="B14" s="11">
        <v>0.63194444444444442</v>
      </c>
      <c r="C14" s="10" t="s">
        <v>35</v>
      </c>
      <c r="D14" s="10">
        <v>4</v>
      </c>
      <c r="E14" s="10">
        <v>4</v>
      </c>
      <c r="F14" s="10" t="s">
        <v>39</v>
      </c>
      <c r="G14" s="2">
        <v>65.353733333333295</v>
      </c>
      <c r="H14" s="6">
        <f>1+COUNTIFS(A:A,A14,O:O,"&lt;"&amp;O14)</f>
        <v>1</v>
      </c>
      <c r="I14" s="2">
        <f>AVERAGEIF(A:A,A14,G:G)</f>
        <v>49.629274074074061</v>
      </c>
      <c r="J14" s="2">
        <f>G14-I14</f>
        <v>15.724459259259234</v>
      </c>
      <c r="K14" s="2">
        <f>90+J14</f>
        <v>105.72445925925923</v>
      </c>
      <c r="L14" s="2">
        <f>EXP(0.06*K14)</f>
        <v>568.76512058490312</v>
      </c>
      <c r="M14" s="2">
        <f>SUMIF(A:A,A14,L:L)</f>
        <v>2302.261846516948</v>
      </c>
      <c r="N14" s="3">
        <f>L14/M14</f>
        <v>0.24704623474752796</v>
      </c>
      <c r="O14" s="7">
        <f>1/N14</f>
        <v>4.0478253029112654</v>
      </c>
      <c r="P14" s="3">
        <f>IF(O14&gt;21,"",N14)</f>
        <v>0.24704623474752796</v>
      </c>
      <c r="Q14" s="3">
        <f>IF(ISNUMBER(P14),SUMIF(A:A,A14,P:P),"")</f>
        <v>0.96861332297448333</v>
      </c>
      <c r="R14" s="3">
        <f>IFERROR(P14*(1/Q14),"")</f>
        <v>0.25505145230594356</v>
      </c>
      <c r="S14" s="8">
        <f>IFERROR(1/R14,"")</f>
        <v>3.9207775174730757</v>
      </c>
    </row>
    <row r="15" spans="1:19" x14ac:dyDescent="0.25">
      <c r="A15" s="10">
        <v>2</v>
      </c>
      <c r="B15" s="11">
        <v>0.63194444444444442</v>
      </c>
      <c r="C15" s="10" t="s">
        <v>35</v>
      </c>
      <c r="D15" s="10">
        <v>4</v>
      </c>
      <c r="E15" s="10">
        <v>3</v>
      </c>
      <c r="F15" s="10" t="s">
        <v>38</v>
      </c>
      <c r="G15" s="2">
        <v>55.473700000000001</v>
      </c>
      <c r="H15" s="6">
        <f>1+COUNTIFS(A:A,A15,O:O,"&lt;"&amp;O15)</f>
        <v>2</v>
      </c>
      <c r="I15" s="2">
        <f>AVERAGEIF(A:A,A15,G:G)</f>
        <v>49.629274074074061</v>
      </c>
      <c r="J15" s="2">
        <f>G15-I15</f>
        <v>5.8444259259259397</v>
      </c>
      <c r="K15" s="2">
        <f>90+J15</f>
        <v>95.844425925925947</v>
      </c>
      <c r="L15" s="2">
        <f>EXP(0.06*K15)</f>
        <v>314.39984122819897</v>
      </c>
      <c r="M15" s="2">
        <f>SUMIF(A:A,A15,L:L)</f>
        <v>2302.261846516948</v>
      </c>
      <c r="N15" s="3">
        <f>L15/M15</f>
        <v>0.13656128719843447</v>
      </c>
      <c r="O15" s="7">
        <f>1/N15</f>
        <v>7.3227194947783412</v>
      </c>
      <c r="P15" s="3">
        <f>IF(O15&gt;21,"",N15)</f>
        <v>0.13656128719843447</v>
      </c>
      <c r="Q15" s="3">
        <f>IF(ISNUMBER(P15),SUMIF(A:A,A15,P:P),"")</f>
        <v>0.96861332297448333</v>
      </c>
      <c r="R15" s="3">
        <f>IFERROR(P15*(1/Q15),"")</f>
        <v>0.14098638121048432</v>
      </c>
      <c r="S15" s="8">
        <f>IFERROR(1/R15,"")</f>
        <v>7.092883663047278</v>
      </c>
    </row>
    <row r="16" spans="1:19" x14ac:dyDescent="0.25">
      <c r="A16" s="10">
        <v>2</v>
      </c>
      <c r="B16" s="11">
        <v>0.63194444444444442</v>
      </c>
      <c r="C16" s="10" t="s">
        <v>35</v>
      </c>
      <c r="D16" s="10">
        <v>4</v>
      </c>
      <c r="E16" s="10">
        <v>1</v>
      </c>
      <c r="F16" s="10" t="s">
        <v>36</v>
      </c>
      <c r="G16" s="2">
        <v>54.828966666666702</v>
      </c>
      <c r="H16" s="6">
        <f>1+COUNTIFS(A:A,A16,O:O,"&lt;"&amp;O16)</f>
        <v>3</v>
      </c>
      <c r="I16" s="2">
        <f>AVERAGEIF(A:A,A16,G:G)</f>
        <v>49.629274074074061</v>
      </c>
      <c r="J16" s="2">
        <f>G16-I16</f>
        <v>5.1996925925926405</v>
      </c>
      <c r="K16" s="2">
        <f>90+J16</f>
        <v>95.19969259259264</v>
      </c>
      <c r="L16" s="2">
        <f>EXP(0.06*K16)</f>
        <v>302.46983562466005</v>
      </c>
      <c r="M16" s="2">
        <f>SUMIF(A:A,A16,L:L)</f>
        <v>2302.261846516948</v>
      </c>
      <c r="N16" s="3">
        <f>L16/M16</f>
        <v>0.13137942414424381</v>
      </c>
      <c r="O16" s="7">
        <f>1/N16</f>
        <v>7.6115419633905708</v>
      </c>
      <c r="P16" s="3">
        <f>IF(O16&gt;21,"",N16)</f>
        <v>0.13137942414424381</v>
      </c>
      <c r="Q16" s="3">
        <f>IF(ISNUMBER(P16),SUMIF(A:A,A16,P:P),"")</f>
        <v>0.96861332297448333</v>
      </c>
      <c r="R16" s="3">
        <f>IFERROR(P16*(1/Q16),"")</f>
        <v>0.13563660650546802</v>
      </c>
      <c r="S16" s="8">
        <f>IFERROR(1/R16,"")</f>
        <v>7.372640954119464</v>
      </c>
    </row>
    <row r="17" spans="1:19" x14ac:dyDescent="0.25">
      <c r="A17" s="10">
        <v>2</v>
      </c>
      <c r="B17" s="11">
        <v>0.63194444444444442</v>
      </c>
      <c r="C17" s="10" t="s">
        <v>35</v>
      </c>
      <c r="D17" s="10">
        <v>4</v>
      </c>
      <c r="E17" s="10">
        <v>2</v>
      </c>
      <c r="F17" s="10" t="s">
        <v>37</v>
      </c>
      <c r="G17" s="2">
        <v>53.326166666666595</v>
      </c>
      <c r="H17" s="6">
        <f>1+COUNTIFS(A:A,A17,O:O,"&lt;"&amp;O17)</f>
        <v>4</v>
      </c>
      <c r="I17" s="2">
        <f>AVERAGEIF(A:A,A17,G:G)</f>
        <v>49.629274074074061</v>
      </c>
      <c r="J17" s="2">
        <f>G17-I17</f>
        <v>3.6968925925925333</v>
      </c>
      <c r="K17" s="2">
        <f>90+J17</f>
        <v>93.696892592592533</v>
      </c>
      <c r="L17" s="2">
        <f>EXP(0.06*K17)</f>
        <v>276.39017793070832</v>
      </c>
      <c r="M17" s="2">
        <f>SUMIF(A:A,A17,L:L)</f>
        <v>2302.261846516948</v>
      </c>
      <c r="N17" s="3">
        <f>L17/M17</f>
        <v>0.12005158246828189</v>
      </c>
      <c r="O17" s="7">
        <f>1/N17</f>
        <v>8.3297527566053038</v>
      </c>
      <c r="P17" s="3">
        <f>IF(O17&gt;21,"",N17)</f>
        <v>0.12005158246828189</v>
      </c>
      <c r="Q17" s="3">
        <f>IF(ISNUMBER(P17),SUMIF(A:A,A17,P:P),"")</f>
        <v>0.96861332297448333</v>
      </c>
      <c r="R17" s="3">
        <f>IFERROR(P17*(1/Q17),"")</f>
        <v>0.12394170059484559</v>
      </c>
      <c r="S17" s="8">
        <f>IFERROR(1/R17,"")</f>
        <v>8.0683094971313256</v>
      </c>
    </row>
    <row r="18" spans="1:19" x14ac:dyDescent="0.25">
      <c r="A18" s="10">
        <v>2</v>
      </c>
      <c r="B18" s="11">
        <v>0.63194444444444442</v>
      </c>
      <c r="C18" s="10" t="s">
        <v>35</v>
      </c>
      <c r="D18" s="10">
        <v>4</v>
      </c>
      <c r="E18" s="10">
        <v>5</v>
      </c>
      <c r="F18" s="10" t="s">
        <v>40</v>
      </c>
      <c r="G18" s="2">
        <v>51.9271666666667</v>
      </c>
      <c r="H18" s="6">
        <f>1+COUNTIFS(A:A,A18,O:O,"&lt;"&amp;O18)</f>
        <v>5</v>
      </c>
      <c r="I18" s="2">
        <f>AVERAGEIF(A:A,A18,G:G)</f>
        <v>49.629274074074061</v>
      </c>
      <c r="J18" s="2">
        <f>G18-I18</f>
        <v>2.297892592592639</v>
      </c>
      <c r="K18" s="2">
        <f>90+J18</f>
        <v>92.297892592592632</v>
      </c>
      <c r="L18" s="2">
        <f>EXP(0.06*K18)</f>
        <v>254.13701623072387</v>
      </c>
      <c r="M18" s="2">
        <f>SUMIF(A:A,A18,L:L)</f>
        <v>2302.261846516948</v>
      </c>
      <c r="N18" s="3">
        <f>L18/M18</f>
        <v>0.11038580021434284</v>
      </c>
      <c r="O18" s="7">
        <f>1/N18</f>
        <v>9.0591362118881147</v>
      </c>
      <c r="P18" s="3">
        <f>IF(O18&gt;21,"",N18)</f>
        <v>0.11038580021434284</v>
      </c>
      <c r="Q18" s="3">
        <f>IF(ISNUMBER(P18),SUMIF(A:A,A18,P:P),"")</f>
        <v>0.96861332297448333</v>
      </c>
      <c r="R18" s="3">
        <f>IFERROR(P18*(1/Q18),"")</f>
        <v>0.11396271101801765</v>
      </c>
      <c r="S18" s="8">
        <f>IFERROR(1/R18,"")</f>
        <v>8.7748000294754203</v>
      </c>
    </row>
    <row r="19" spans="1:19" x14ac:dyDescent="0.25">
      <c r="A19" s="10">
        <v>2</v>
      </c>
      <c r="B19" s="11">
        <v>0.63194444444444442</v>
      </c>
      <c r="C19" s="10" t="s">
        <v>35</v>
      </c>
      <c r="D19" s="10">
        <v>4</v>
      </c>
      <c r="E19" s="10">
        <v>6</v>
      </c>
      <c r="F19" s="10" t="s">
        <v>41</v>
      </c>
      <c r="G19" s="2">
        <v>50.007333333333307</v>
      </c>
      <c r="H19" s="6">
        <f>1+COUNTIFS(A:A,A19,O:O,"&lt;"&amp;O19)</f>
        <v>6</v>
      </c>
      <c r="I19" s="2">
        <f>AVERAGEIF(A:A,A19,G:G)</f>
        <v>49.629274074074061</v>
      </c>
      <c r="J19" s="2">
        <f>G19-I19</f>
        <v>0.37805925925924555</v>
      </c>
      <c r="K19" s="2">
        <f>90+J19</f>
        <v>90.378059259259246</v>
      </c>
      <c r="L19" s="2">
        <f>EXP(0.06*K19)</f>
        <v>226.4860957350449</v>
      </c>
      <c r="M19" s="2">
        <f>SUMIF(A:A,A19,L:L)</f>
        <v>2302.261846516948</v>
      </c>
      <c r="N19" s="3">
        <f>L19/M19</f>
        <v>9.8375471963665556E-2</v>
      </c>
      <c r="O19" s="7">
        <f>1/N19</f>
        <v>10.165135475734688</v>
      </c>
      <c r="P19" s="3">
        <f>IF(O19&gt;21,"",N19)</f>
        <v>9.8375471963665556E-2</v>
      </c>
      <c r="Q19" s="3">
        <f>IF(ISNUMBER(P19),SUMIF(A:A,A19,P:P),"")</f>
        <v>0.96861332297448333</v>
      </c>
      <c r="R19" s="3">
        <f>IFERROR(P19*(1/Q19),"")</f>
        <v>0.10156320342731555</v>
      </c>
      <c r="S19" s="8">
        <f>IFERROR(1/R19,"")</f>
        <v>9.8460856516371837</v>
      </c>
    </row>
    <row r="20" spans="1:19" x14ac:dyDescent="0.25">
      <c r="A20" s="10">
        <v>2</v>
      </c>
      <c r="B20" s="11">
        <v>0.63194444444444442</v>
      </c>
      <c r="C20" s="10" t="s">
        <v>35</v>
      </c>
      <c r="D20" s="10">
        <v>4</v>
      </c>
      <c r="E20" s="10">
        <v>8</v>
      </c>
      <c r="F20" s="10" t="s">
        <v>43</v>
      </c>
      <c r="G20" s="2">
        <v>43.429733333333296</v>
      </c>
      <c r="H20" s="6">
        <f>1+COUNTIFS(A:A,A20,O:O,"&lt;"&amp;O20)</f>
        <v>7</v>
      </c>
      <c r="I20" s="2">
        <f>AVERAGEIF(A:A,A20,G:G)</f>
        <v>49.629274074074061</v>
      </c>
      <c r="J20" s="2">
        <f>G20-I20</f>
        <v>-6.1995407407407654</v>
      </c>
      <c r="K20" s="2">
        <f>90+J20</f>
        <v>83.800459259259242</v>
      </c>
      <c r="L20" s="2">
        <f>EXP(0.06*K20)</f>
        <v>152.63165812462816</v>
      </c>
      <c r="M20" s="2">
        <f>SUMIF(A:A,A20,L:L)</f>
        <v>2302.261846516948</v>
      </c>
      <c r="N20" s="3">
        <f>L20/M20</f>
        <v>6.6296393850917498E-2</v>
      </c>
      <c r="O20" s="7">
        <f>1/N20</f>
        <v>15.083776686990353</v>
      </c>
      <c r="P20" s="3">
        <f>IF(O20&gt;21,"",N20)</f>
        <v>6.6296393850917498E-2</v>
      </c>
      <c r="Q20" s="3">
        <f>IF(ISNUMBER(P20),SUMIF(A:A,A20,P:P),"")</f>
        <v>0.96861332297448333</v>
      </c>
      <c r="R20" s="3">
        <f>IFERROR(P20*(1/Q20),"")</f>
        <v>6.8444643779346379E-2</v>
      </c>
      <c r="S20" s="8">
        <f>IFERROR(1/R20,"")</f>
        <v>14.610347059790771</v>
      </c>
    </row>
    <row r="21" spans="1:19" x14ac:dyDescent="0.25">
      <c r="A21" s="10">
        <v>2</v>
      </c>
      <c r="B21" s="11">
        <v>0.63194444444444442</v>
      </c>
      <c r="C21" s="10" t="s">
        <v>35</v>
      </c>
      <c r="D21" s="10">
        <v>4</v>
      </c>
      <c r="E21" s="10">
        <v>7</v>
      </c>
      <c r="F21" s="10" t="s">
        <v>42</v>
      </c>
      <c r="G21" s="2">
        <v>41.3494666666667</v>
      </c>
      <c r="H21" s="6">
        <f>1+COUNTIFS(A:A,A21,O:O,"&lt;"&amp;O21)</f>
        <v>8</v>
      </c>
      <c r="I21" s="2">
        <f>AVERAGEIF(A:A,A21,G:G)</f>
        <v>49.629274074074061</v>
      </c>
      <c r="J21" s="2">
        <f>G21-I21</f>
        <v>-8.2798074074073611</v>
      </c>
      <c r="K21" s="2">
        <f>90+J21</f>
        <v>81.720192592592639</v>
      </c>
      <c r="L21" s="2">
        <f>EXP(0.06*K21)</f>
        <v>134.72175205328358</v>
      </c>
      <c r="M21" s="2">
        <f>SUMIF(A:A,A21,L:L)</f>
        <v>2302.261846516948</v>
      </c>
      <c r="N21" s="3">
        <f>L21/M21</f>
        <v>5.8517128387069343E-2</v>
      </c>
      <c r="O21" s="7">
        <f>1/N21</f>
        <v>17.08901355147448</v>
      </c>
      <c r="P21" s="3">
        <f>IF(O21&gt;21,"",N21)</f>
        <v>5.8517128387069343E-2</v>
      </c>
      <c r="Q21" s="3">
        <f>IF(ISNUMBER(P21),SUMIF(A:A,A21,P:P),"")</f>
        <v>0.96861332297448333</v>
      </c>
      <c r="R21" s="3">
        <f>IFERROR(P21*(1/Q21),"")</f>
        <v>6.041330115857893E-2</v>
      </c>
      <c r="S21" s="8">
        <f>IFERROR(1/R21,"")</f>
        <v>16.552646202449672</v>
      </c>
    </row>
    <row r="22" spans="1:19" x14ac:dyDescent="0.25">
      <c r="A22" s="1">
        <v>2</v>
      </c>
      <c r="B22" s="5">
        <v>0.63194444444444442</v>
      </c>
      <c r="C22" s="1" t="s">
        <v>35</v>
      </c>
      <c r="D22" s="1">
        <v>4</v>
      </c>
      <c r="E22" s="1">
        <v>9</v>
      </c>
      <c r="F22" s="1" t="s">
        <v>44</v>
      </c>
      <c r="G22" s="2">
        <v>30.967200000000002</v>
      </c>
      <c r="H22" s="6">
        <f>1+COUNTIFS(A:A,A22,O:O,"&lt;"&amp;O22)</f>
        <v>9</v>
      </c>
      <c r="I22" s="2">
        <f>AVERAGEIF(A:A,A22,G:G)</f>
        <v>49.629274074074061</v>
      </c>
      <c r="J22" s="2">
        <f>G22-I22</f>
        <v>-18.662074074074059</v>
      </c>
      <c r="K22" s="2">
        <f>90+J22</f>
        <v>71.337925925925944</v>
      </c>
      <c r="L22" s="2">
        <f>EXP(0.06*K22)</f>
        <v>72.260349004796694</v>
      </c>
      <c r="M22" s="2">
        <f>SUMIF(A:A,A22,L:L)</f>
        <v>2302.261846516948</v>
      </c>
      <c r="N22" s="3">
        <f>L22/M22</f>
        <v>3.13866770255165E-2</v>
      </c>
      <c r="O22" s="7">
        <f>1/N22</f>
        <v>31.860652186500268</v>
      </c>
      <c r="P22" s="3" t="str">
        <f>IF(O22&gt;21,"",N22)</f>
        <v/>
      </c>
      <c r="Q22" s="3" t="str">
        <f>IF(ISNUMBER(P22),SUMIF(A:A,A22,P:P),"")</f>
        <v/>
      </c>
      <c r="R22" s="3" t="str">
        <f>IFERROR(P22*(1/Q22),"")</f>
        <v/>
      </c>
      <c r="S22" s="8" t="str">
        <f>IFERROR(1/R22,"")</f>
        <v/>
      </c>
    </row>
    <row r="23" spans="1:19" x14ac:dyDescent="0.25">
      <c r="A23" s="1">
        <v>3</v>
      </c>
      <c r="B23" s="5">
        <v>0.65625</v>
      </c>
      <c r="C23" s="1" t="s">
        <v>35</v>
      </c>
      <c r="D23" s="1">
        <v>5</v>
      </c>
      <c r="E23" s="1">
        <v>2</v>
      </c>
      <c r="F23" s="1" t="s">
        <v>46</v>
      </c>
      <c r="G23" s="2">
        <v>65.915166666666707</v>
      </c>
      <c r="H23" s="6">
        <f>1+COUNTIFS(A:A,A23,O:O,"&lt;"&amp;O23)</f>
        <v>1</v>
      </c>
      <c r="I23" s="2">
        <f>AVERAGEIF(A:A,A23,G:G)</f>
        <v>48.149337500000009</v>
      </c>
      <c r="J23" s="2">
        <f>G23-I23</f>
        <v>17.765829166666698</v>
      </c>
      <c r="K23" s="2">
        <f>90+J23</f>
        <v>107.76582916666669</v>
      </c>
      <c r="L23" s="2">
        <f>EXP(0.06*K23)</f>
        <v>642.87464378622451</v>
      </c>
      <c r="M23" s="2">
        <f>SUMIF(A:A,A23,L:L)</f>
        <v>2200.4924966514932</v>
      </c>
      <c r="N23" s="3">
        <f>L23/M23</f>
        <v>0.2921503457814521</v>
      </c>
      <c r="O23" s="7">
        <f>1/N23</f>
        <v>3.4228951443653828</v>
      </c>
      <c r="P23" s="3">
        <f>IF(O23&gt;21,"",N23)</f>
        <v>0.2921503457814521</v>
      </c>
      <c r="Q23" s="3">
        <f>IF(ISNUMBER(P23),SUMIF(A:A,A23,P:P),"")</f>
        <v>0.93272474063002275</v>
      </c>
      <c r="R23" s="3">
        <f>IFERROR(P23*(1/Q23),"")</f>
        <v>0.31322246859680686</v>
      </c>
      <c r="S23" s="8">
        <f>IFERROR(1/R23,"")</f>
        <v>3.1926189857319658</v>
      </c>
    </row>
    <row r="24" spans="1:19" x14ac:dyDescent="0.25">
      <c r="A24" s="1">
        <v>3</v>
      </c>
      <c r="B24" s="5">
        <v>0.65625</v>
      </c>
      <c r="C24" s="1" t="s">
        <v>35</v>
      </c>
      <c r="D24" s="1">
        <v>5</v>
      </c>
      <c r="E24" s="1">
        <v>6</v>
      </c>
      <c r="F24" s="1" t="s">
        <v>50</v>
      </c>
      <c r="G24" s="2">
        <v>53.976933333333299</v>
      </c>
      <c r="H24" s="6">
        <f>1+COUNTIFS(A:A,A24,O:O,"&lt;"&amp;O24)</f>
        <v>2</v>
      </c>
      <c r="I24" s="2">
        <f>AVERAGEIF(A:A,A24,G:G)</f>
        <v>48.149337500000009</v>
      </c>
      <c r="J24" s="2">
        <f>G24-I24</f>
        <v>5.8275958333332909</v>
      </c>
      <c r="K24" s="2">
        <f>90+J24</f>
        <v>95.827595833333291</v>
      </c>
      <c r="L24" s="2">
        <f>EXP(0.06*K24)</f>
        <v>314.08251876581699</v>
      </c>
      <c r="M24" s="2">
        <f>SUMIF(A:A,A24,L:L)</f>
        <v>2200.4924966514932</v>
      </c>
      <c r="N24" s="3">
        <f>L24/M24</f>
        <v>0.1427328287843557</v>
      </c>
      <c r="O24" s="7">
        <f>1/N24</f>
        <v>7.0060966949013865</v>
      </c>
      <c r="P24" s="3">
        <f>IF(O24&gt;21,"",N24)</f>
        <v>0.1427328287843557</v>
      </c>
      <c r="Q24" s="3">
        <f>IF(ISNUMBER(P24),SUMIF(A:A,A24,P:P),"")</f>
        <v>0.93272474063002275</v>
      </c>
      <c r="R24" s="3">
        <f>IFERROR(P24*(1/Q24),"")</f>
        <v>0.15302781470977675</v>
      </c>
      <c r="S24" s="8">
        <f>IFERROR(1/R24,"")</f>
        <v>6.5347597225807554</v>
      </c>
    </row>
    <row r="25" spans="1:19" x14ac:dyDescent="0.25">
      <c r="A25" s="1">
        <v>3</v>
      </c>
      <c r="B25" s="5">
        <v>0.65625</v>
      </c>
      <c r="C25" s="1" t="s">
        <v>35</v>
      </c>
      <c r="D25" s="1">
        <v>5</v>
      </c>
      <c r="E25" s="1">
        <v>5</v>
      </c>
      <c r="F25" s="1" t="s">
        <v>49</v>
      </c>
      <c r="G25" s="2">
        <v>53.5050666666667</v>
      </c>
      <c r="H25" s="6">
        <f>1+COUNTIFS(A:A,A25,O:O,"&lt;"&amp;O25)</f>
        <v>3</v>
      </c>
      <c r="I25" s="2">
        <f>AVERAGEIF(A:A,A25,G:G)</f>
        <v>48.149337500000009</v>
      </c>
      <c r="J25" s="2">
        <f>G25-I25</f>
        <v>5.3557291666666913</v>
      </c>
      <c r="K25" s="2">
        <f>90+J25</f>
        <v>95.355729166666691</v>
      </c>
      <c r="L25" s="2">
        <f>EXP(0.06*K25)</f>
        <v>305.31491434840615</v>
      </c>
      <c r="M25" s="2">
        <f>SUMIF(A:A,A25,L:L)</f>
        <v>2200.4924966514932</v>
      </c>
      <c r="N25" s="3">
        <f>L25/M25</f>
        <v>0.13874844600152297</v>
      </c>
      <c r="O25" s="7">
        <f>1/N25</f>
        <v>7.2072879287528995</v>
      </c>
      <c r="P25" s="3">
        <f>IF(O25&gt;21,"",N25)</f>
        <v>0.13874844600152297</v>
      </c>
      <c r="Q25" s="3">
        <f>IF(ISNUMBER(P25),SUMIF(A:A,A25,P:P),"")</f>
        <v>0.93272474063002275</v>
      </c>
      <c r="R25" s="3">
        <f>IFERROR(P25*(1/Q25),"")</f>
        <v>0.14875604769291667</v>
      </c>
      <c r="S25" s="8">
        <f>IFERROR(1/R25,"")</f>
        <v>6.7224157639919406</v>
      </c>
    </row>
    <row r="26" spans="1:19" x14ac:dyDescent="0.25">
      <c r="A26" s="1">
        <v>3</v>
      </c>
      <c r="B26" s="5">
        <v>0.65625</v>
      </c>
      <c r="C26" s="1" t="s">
        <v>35</v>
      </c>
      <c r="D26" s="1">
        <v>5</v>
      </c>
      <c r="E26" s="1">
        <v>7</v>
      </c>
      <c r="F26" s="1" t="s">
        <v>51</v>
      </c>
      <c r="G26" s="2">
        <v>53.055333333333301</v>
      </c>
      <c r="H26" s="6">
        <f>1+COUNTIFS(A:A,A26,O:O,"&lt;"&amp;O26)</f>
        <v>4</v>
      </c>
      <c r="I26" s="2">
        <f>AVERAGEIF(A:A,A26,G:G)</f>
        <v>48.149337500000009</v>
      </c>
      <c r="J26" s="2">
        <f>G26-I26</f>
        <v>4.9059958333332929</v>
      </c>
      <c r="K26" s="2">
        <f>90+J26</f>
        <v>94.905995833333293</v>
      </c>
      <c r="L26" s="2">
        <f>EXP(0.06*K26)</f>
        <v>297.18645903136502</v>
      </c>
      <c r="M26" s="2">
        <f>SUMIF(A:A,A26,L:L)</f>
        <v>2200.4924966514932</v>
      </c>
      <c r="N26" s="3">
        <f>L26/M26</f>
        <v>0.13505452051465569</v>
      </c>
      <c r="O26" s="7">
        <f>1/N26</f>
        <v>7.4044170916254757</v>
      </c>
      <c r="P26" s="3">
        <f>IF(O26&gt;21,"",N26)</f>
        <v>0.13505452051465569</v>
      </c>
      <c r="Q26" s="3">
        <f>IF(ISNUMBER(P26),SUMIF(A:A,A26,P:P),"")</f>
        <v>0.93272474063002275</v>
      </c>
      <c r="R26" s="3">
        <f>IFERROR(P26*(1/Q26),"")</f>
        <v>0.14479568797910425</v>
      </c>
      <c r="S26" s="8">
        <f>IFERROR(1/R26,"")</f>
        <v>6.9062830113028779</v>
      </c>
    </row>
    <row r="27" spans="1:19" x14ac:dyDescent="0.25">
      <c r="A27" s="1">
        <v>3</v>
      </c>
      <c r="B27" s="5">
        <v>0.65625</v>
      </c>
      <c r="C27" s="1" t="s">
        <v>35</v>
      </c>
      <c r="D27" s="1">
        <v>5</v>
      </c>
      <c r="E27" s="1">
        <v>1</v>
      </c>
      <c r="F27" s="1" t="s">
        <v>45</v>
      </c>
      <c r="G27" s="2">
        <v>50.034366666666699</v>
      </c>
      <c r="H27" s="6">
        <f>1+COUNTIFS(A:A,A27,O:O,"&lt;"&amp;O27)</f>
        <v>5</v>
      </c>
      <c r="I27" s="2">
        <f>AVERAGEIF(A:A,A27,G:G)</f>
        <v>48.149337500000009</v>
      </c>
      <c r="J27" s="2">
        <f>G27-I27</f>
        <v>1.8850291666666905</v>
      </c>
      <c r="K27" s="2">
        <f>90+J27</f>
        <v>91.885029166666698</v>
      </c>
      <c r="L27" s="2">
        <f>EXP(0.06*K27)</f>
        <v>247.9189182085247</v>
      </c>
      <c r="M27" s="2">
        <f>SUMIF(A:A,A27,L:L)</f>
        <v>2200.4924966514932</v>
      </c>
      <c r="N27" s="3">
        <f>L27/M27</f>
        <v>0.11266519589854766</v>
      </c>
      <c r="O27" s="7">
        <f>1/N27</f>
        <v>8.8758555117631559</v>
      </c>
      <c r="P27" s="3">
        <f>IF(O27&gt;21,"",N27)</f>
        <v>0.11266519589854766</v>
      </c>
      <c r="Q27" s="3">
        <f>IF(ISNUMBER(P27),SUMIF(A:A,A27,P:P),"")</f>
        <v>0.93272474063002275</v>
      </c>
      <c r="R27" s="3">
        <f>IFERROR(P27*(1/Q27),"")</f>
        <v>0.12079147361572751</v>
      </c>
      <c r="S27" s="8">
        <f>IFERROR(1/R27,"")</f>
        <v>8.2787300300788473</v>
      </c>
    </row>
    <row r="28" spans="1:19" x14ac:dyDescent="0.25">
      <c r="A28" s="1">
        <v>3</v>
      </c>
      <c r="B28" s="5">
        <v>0.65625</v>
      </c>
      <c r="C28" s="1" t="s">
        <v>35</v>
      </c>
      <c r="D28" s="1">
        <v>5</v>
      </c>
      <c r="E28" s="1">
        <v>4</v>
      </c>
      <c r="F28" s="1" t="s">
        <v>48</v>
      </c>
      <c r="G28" s="2">
        <v>49.8421666666666</v>
      </c>
      <c r="H28" s="6">
        <f>1+COUNTIFS(A:A,A28,O:O,"&lt;"&amp;O28)</f>
        <v>6</v>
      </c>
      <c r="I28" s="2">
        <f>AVERAGEIF(A:A,A28,G:G)</f>
        <v>48.149337500000009</v>
      </c>
      <c r="J28" s="2">
        <f>G28-I28</f>
        <v>1.6928291666665913</v>
      </c>
      <c r="K28" s="2">
        <f>90+J28</f>
        <v>91.692829166666598</v>
      </c>
      <c r="L28" s="2">
        <f>EXP(0.06*K28)</f>
        <v>245.07633905723748</v>
      </c>
      <c r="M28" s="2">
        <f>SUMIF(A:A,A28,L:L)</f>
        <v>2200.4924966514932</v>
      </c>
      <c r="N28" s="3">
        <f>L28/M28</f>
        <v>0.1113734036494885</v>
      </c>
      <c r="O28" s="7">
        <f>1/N28</f>
        <v>8.9788043395636379</v>
      </c>
      <c r="P28" s="3">
        <f>IF(O28&gt;21,"",N28)</f>
        <v>0.1113734036494885</v>
      </c>
      <c r="Q28" s="3">
        <f>IF(ISNUMBER(P28),SUMIF(A:A,A28,P:P),"")</f>
        <v>0.93272474063002275</v>
      </c>
      <c r="R28" s="3">
        <f>IFERROR(P28*(1/Q28),"")</f>
        <v>0.11940650740566792</v>
      </c>
      <c r="S28" s="8">
        <f>IFERROR(1/R28,"")</f>
        <v>8.3747529487872168</v>
      </c>
    </row>
    <row r="29" spans="1:19" x14ac:dyDescent="0.25">
      <c r="A29" s="1">
        <v>3</v>
      </c>
      <c r="B29" s="5">
        <v>0.65625</v>
      </c>
      <c r="C29" s="1" t="s">
        <v>35</v>
      </c>
      <c r="D29" s="1">
        <v>5</v>
      </c>
      <c r="E29" s="1">
        <v>3</v>
      </c>
      <c r="F29" s="1" t="s">
        <v>47</v>
      </c>
      <c r="G29" s="2">
        <v>33.346233333333402</v>
      </c>
      <c r="H29" s="6">
        <f>1+COUNTIFS(A:A,A29,O:O,"&lt;"&amp;O29)</f>
        <v>7</v>
      </c>
      <c r="I29" s="2">
        <f>AVERAGEIF(A:A,A29,G:G)</f>
        <v>48.149337500000009</v>
      </c>
      <c r="J29" s="2">
        <f>G29-I29</f>
        <v>-14.803104166666607</v>
      </c>
      <c r="K29" s="2">
        <f>90+J29</f>
        <v>75.1968958333334</v>
      </c>
      <c r="L29" s="2">
        <f>EXP(0.06*K29)</f>
        <v>91.08687760156711</v>
      </c>
      <c r="M29" s="2">
        <f>SUMIF(A:A,A29,L:L)</f>
        <v>2200.4924966514932</v>
      </c>
      <c r="N29" s="3">
        <f>L29/M29</f>
        <v>4.1393859665586105E-2</v>
      </c>
      <c r="O29" s="7">
        <f>1/N29</f>
        <v>24.158172445836858</v>
      </c>
      <c r="P29" s="3" t="str">
        <f>IF(O29&gt;21,"",N29)</f>
        <v/>
      </c>
      <c r="Q29" s="3" t="str">
        <f>IF(ISNUMBER(P29),SUMIF(A:A,A29,P:P),"")</f>
        <v/>
      </c>
      <c r="R29" s="3" t="str">
        <f>IFERROR(P29*(1/Q29),"")</f>
        <v/>
      </c>
      <c r="S29" s="8" t="str">
        <f>IFERROR(1/R29,"")</f>
        <v/>
      </c>
    </row>
    <row r="30" spans="1:19" x14ac:dyDescent="0.25">
      <c r="A30" s="1">
        <v>3</v>
      </c>
      <c r="B30" s="5">
        <v>0.65625</v>
      </c>
      <c r="C30" s="1" t="s">
        <v>35</v>
      </c>
      <c r="D30" s="1">
        <v>5</v>
      </c>
      <c r="E30" s="1">
        <v>8</v>
      </c>
      <c r="F30" s="1" t="s">
        <v>52</v>
      </c>
      <c r="G30" s="2">
        <v>25.519433333333303</v>
      </c>
      <c r="H30" s="6">
        <f>1+COUNTIFS(A:A,A30,O:O,"&lt;"&amp;O30)</f>
        <v>8</v>
      </c>
      <c r="I30" s="2">
        <f>AVERAGEIF(A:A,A30,G:G)</f>
        <v>48.149337500000009</v>
      </c>
      <c r="J30" s="2">
        <f>G30-I30</f>
        <v>-22.629904166666705</v>
      </c>
      <c r="K30" s="2">
        <f>90+J30</f>
        <v>67.370095833333295</v>
      </c>
      <c r="L30" s="2">
        <f>EXP(0.06*K30)</f>
        <v>56.951825852350964</v>
      </c>
      <c r="M30" s="2">
        <f>SUMIF(A:A,A30,L:L)</f>
        <v>2200.4924966514932</v>
      </c>
      <c r="N30" s="3">
        <f>L30/M30</f>
        <v>2.588139970439118E-2</v>
      </c>
      <c r="O30" s="7">
        <f>1/N30</f>
        <v>38.637786650709408</v>
      </c>
      <c r="P30" s="3" t="str">
        <f>IF(O30&gt;21,"",N30)</f>
        <v/>
      </c>
      <c r="Q30" s="3" t="str">
        <f>IF(ISNUMBER(P30),SUMIF(A:A,A30,P:P),"")</f>
        <v/>
      </c>
      <c r="R30" s="3" t="str">
        <f>IFERROR(P30*(1/Q30),"")</f>
        <v/>
      </c>
      <c r="S30" s="8" t="str">
        <f>IFERROR(1/R30,"")</f>
        <v/>
      </c>
    </row>
    <row r="31" spans="1:19" x14ac:dyDescent="0.25">
      <c r="A31" s="1">
        <v>4</v>
      </c>
      <c r="B31" s="5">
        <v>0.68055555555555547</v>
      </c>
      <c r="C31" s="1" t="s">
        <v>35</v>
      </c>
      <c r="D31" s="1">
        <v>6</v>
      </c>
      <c r="E31" s="1">
        <v>7</v>
      </c>
      <c r="F31" s="1" t="s">
        <v>59</v>
      </c>
      <c r="G31" s="2">
        <v>62.2342333333333</v>
      </c>
      <c r="H31" s="6">
        <f>1+COUNTIFS(A:A,A31,O:O,"&lt;"&amp;O31)</f>
        <v>1</v>
      </c>
      <c r="I31" s="2">
        <f>AVERAGEIF(A:A,A31,G:G)</f>
        <v>48.469221428571402</v>
      </c>
      <c r="J31" s="2">
        <f>G31-I31</f>
        <v>13.765011904761899</v>
      </c>
      <c r="K31" s="2">
        <f>90+J31</f>
        <v>103.76501190476191</v>
      </c>
      <c r="L31" s="2">
        <f>EXP(0.06*K31)</f>
        <v>505.67830907043373</v>
      </c>
      <c r="M31" s="2">
        <f>SUMIF(A:A,A31,L:L)</f>
        <v>3518.0469494007198</v>
      </c>
      <c r="N31" s="3">
        <f>L31/M31</f>
        <v>0.14373836288812838</v>
      </c>
      <c r="O31" s="7">
        <f>1/N31</f>
        <v>6.9570849417444691</v>
      </c>
      <c r="P31" s="3">
        <f>IF(O31&gt;21,"",N31)</f>
        <v>0.14373836288812838</v>
      </c>
      <c r="Q31" s="3">
        <f>IF(ISNUMBER(P31),SUMIF(A:A,A31,P:P),"")</f>
        <v>0.80830012677367225</v>
      </c>
      <c r="R31" s="3">
        <f>IFERROR(P31*(1/Q31),"")</f>
        <v>0.17782796034173554</v>
      </c>
      <c r="S31" s="8">
        <f>IFERROR(1/R31,"")</f>
        <v>5.6234126403872597</v>
      </c>
    </row>
    <row r="32" spans="1:19" x14ac:dyDescent="0.25">
      <c r="A32" s="1">
        <v>4</v>
      </c>
      <c r="B32" s="5">
        <v>0.68055555555555547</v>
      </c>
      <c r="C32" s="1" t="s">
        <v>35</v>
      </c>
      <c r="D32" s="1">
        <v>6</v>
      </c>
      <c r="E32" s="1">
        <v>2</v>
      </c>
      <c r="F32" s="1" t="s">
        <v>54</v>
      </c>
      <c r="G32" s="2">
        <v>61.855933333333304</v>
      </c>
      <c r="H32" s="6">
        <f>1+COUNTIFS(A:A,A32,O:O,"&lt;"&amp;O32)</f>
        <v>2</v>
      </c>
      <c r="I32" s="2">
        <f>AVERAGEIF(A:A,A32,G:G)</f>
        <v>48.469221428571402</v>
      </c>
      <c r="J32" s="2">
        <f>G32-I32</f>
        <v>13.386711904761903</v>
      </c>
      <c r="K32" s="2">
        <f>90+J32</f>
        <v>103.38671190476191</v>
      </c>
      <c r="L32" s="2">
        <f>EXP(0.06*K32)</f>
        <v>494.32970534330246</v>
      </c>
      <c r="M32" s="2">
        <f>SUMIF(A:A,A32,L:L)</f>
        <v>3518.0469494007198</v>
      </c>
      <c r="N32" s="3">
        <f>L32/M32</f>
        <v>0.14051253790899773</v>
      </c>
      <c r="O32" s="7">
        <f>1/N32</f>
        <v>7.1168026347061302</v>
      </c>
      <c r="P32" s="3">
        <f>IF(O32&gt;21,"",N32)</f>
        <v>0.14051253790899773</v>
      </c>
      <c r="Q32" s="3">
        <f>IF(ISNUMBER(P32),SUMIF(A:A,A32,P:P),"")</f>
        <v>0.80830012677367225</v>
      </c>
      <c r="R32" s="3">
        <f>IFERROR(P32*(1/Q32),"")</f>
        <v>0.17383708508107396</v>
      </c>
      <c r="S32" s="8">
        <f>IFERROR(1/R32,"")</f>
        <v>5.7525124718561695</v>
      </c>
    </row>
    <row r="33" spans="1:19" x14ac:dyDescent="0.25">
      <c r="A33" s="10">
        <v>4</v>
      </c>
      <c r="B33" s="11">
        <v>0.68055555555555547</v>
      </c>
      <c r="C33" s="10" t="s">
        <v>35</v>
      </c>
      <c r="D33" s="10">
        <v>6</v>
      </c>
      <c r="E33" s="10">
        <v>9</v>
      </c>
      <c r="F33" s="10" t="s">
        <v>61</v>
      </c>
      <c r="G33" s="2">
        <v>59.212866666666699</v>
      </c>
      <c r="H33" s="6">
        <f>1+COUNTIFS(A:A,A33,O:O,"&lt;"&amp;O33)</f>
        <v>3</v>
      </c>
      <c r="I33" s="2">
        <f>AVERAGEIF(A:A,A33,G:G)</f>
        <v>48.469221428571402</v>
      </c>
      <c r="J33" s="2">
        <f>G33-I33</f>
        <v>10.743645238095297</v>
      </c>
      <c r="K33" s="2">
        <f>90+J33</f>
        <v>100.7436452380953</v>
      </c>
      <c r="L33" s="2">
        <f>EXP(0.06*K33)</f>
        <v>421.83688643723872</v>
      </c>
      <c r="M33" s="2">
        <f>SUMIF(A:A,A33,L:L)</f>
        <v>3518.0469494007198</v>
      </c>
      <c r="N33" s="3">
        <f>L33/M33</f>
        <v>0.11990655397850684</v>
      </c>
      <c r="O33" s="7">
        <f>1/N33</f>
        <v>8.3398276976523675</v>
      </c>
      <c r="P33" s="3">
        <f>IF(O33&gt;21,"",N33)</f>
        <v>0.11990655397850684</v>
      </c>
      <c r="Q33" s="3">
        <f>IF(ISNUMBER(P33),SUMIF(A:A,A33,P:P),"")</f>
        <v>0.80830012677367225</v>
      </c>
      <c r="R33" s="3">
        <f>IFERROR(P33*(1/Q33),"")</f>
        <v>0.14834409893898387</v>
      </c>
      <c r="S33" s="8">
        <f>IFERROR(1/R33,"")</f>
        <v>6.7410837852829912</v>
      </c>
    </row>
    <row r="34" spans="1:19" x14ac:dyDescent="0.25">
      <c r="A34" s="10">
        <v>4</v>
      </c>
      <c r="B34" s="11">
        <v>0.68055555555555547</v>
      </c>
      <c r="C34" s="10" t="s">
        <v>35</v>
      </c>
      <c r="D34" s="10">
        <v>6</v>
      </c>
      <c r="E34" s="10">
        <v>11</v>
      </c>
      <c r="F34" s="10" t="s">
        <v>63</v>
      </c>
      <c r="G34" s="2">
        <v>55.993899999999897</v>
      </c>
      <c r="H34" s="6">
        <f>1+COUNTIFS(A:A,A34,O:O,"&lt;"&amp;O34)</f>
        <v>4</v>
      </c>
      <c r="I34" s="2">
        <f>AVERAGEIF(A:A,A34,G:G)</f>
        <v>48.469221428571402</v>
      </c>
      <c r="J34" s="2">
        <f>G34-I34</f>
        <v>7.5246785714284954</v>
      </c>
      <c r="K34" s="2">
        <f>90+J34</f>
        <v>97.524678571428495</v>
      </c>
      <c r="L34" s="2">
        <f>EXP(0.06*K34)</f>
        <v>347.74891623260891</v>
      </c>
      <c r="M34" s="2">
        <f>SUMIF(A:A,A34,L:L)</f>
        <v>3518.0469494007198</v>
      </c>
      <c r="N34" s="3">
        <f>L34/M34</f>
        <v>9.8847150488382773E-2</v>
      </c>
      <c r="O34" s="7">
        <f>1/N34</f>
        <v>10.116629513943623</v>
      </c>
      <c r="P34" s="3">
        <f>IF(O34&gt;21,"",N34)</f>
        <v>9.8847150488382773E-2</v>
      </c>
      <c r="Q34" s="3">
        <f>IF(ISNUMBER(P34),SUMIF(A:A,A34,P:P),"")</f>
        <v>0.80830012677367225</v>
      </c>
      <c r="R34" s="3">
        <f>IFERROR(P34*(1/Q34),"")</f>
        <v>0.12229015833874839</v>
      </c>
      <c r="S34" s="8">
        <f>IFERROR(1/R34,"")</f>
        <v>8.1772729186429043</v>
      </c>
    </row>
    <row r="35" spans="1:19" x14ac:dyDescent="0.25">
      <c r="A35" s="10">
        <v>4</v>
      </c>
      <c r="B35" s="11">
        <v>0.68055555555555547</v>
      </c>
      <c r="C35" s="10" t="s">
        <v>35</v>
      </c>
      <c r="D35" s="10">
        <v>6</v>
      </c>
      <c r="E35" s="10">
        <v>10</v>
      </c>
      <c r="F35" s="10" t="s">
        <v>62</v>
      </c>
      <c r="G35" s="2">
        <v>51.011499999999998</v>
      </c>
      <c r="H35" s="6">
        <f>1+COUNTIFS(A:A,A35,O:O,"&lt;"&amp;O35)</f>
        <v>5</v>
      </c>
      <c r="I35" s="2">
        <f>AVERAGEIF(A:A,A35,G:G)</f>
        <v>48.469221428571402</v>
      </c>
      <c r="J35" s="2">
        <f>G35-I35</f>
        <v>2.5422785714285965</v>
      </c>
      <c r="K35" s="2">
        <f>90+J35</f>
        <v>92.542278571428596</v>
      </c>
      <c r="L35" s="2">
        <f>EXP(0.06*K35)</f>
        <v>257.89092244041132</v>
      </c>
      <c r="M35" s="2">
        <f>SUMIF(A:A,A35,L:L)</f>
        <v>3518.0469494007198</v>
      </c>
      <c r="N35" s="3">
        <f>L35/M35</f>
        <v>7.3305139513371656E-2</v>
      </c>
      <c r="O35" s="7">
        <f>1/N35</f>
        <v>13.641608305207429</v>
      </c>
      <c r="P35" s="3">
        <f>IF(O35&gt;21,"",N35)</f>
        <v>7.3305139513371656E-2</v>
      </c>
      <c r="Q35" s="3">
        <f>IF(ISNUMBER(P35),SUMIF(A:A,A35,P:P),"")</f>
        <v>0.80830012677367225</v>
      </c>
      <c r="R35" s="3">
        <f>IFERROR(P35*(1/Q35),"")</f>
        <v>9.0690496122979622E-2</v>
      </c>
      <c r="S35" s="8">
        <f>IFERROR(1/R35,"")</f>
        <v>11.026513722495944</v>
      </c>
    </row>
    <row r="36" spans="1:19" x14ac:dyDescent="0.25">
      <c r="A36" s="1">
        <v>4</v>
      </c>
      <c r="B36" s="5">
        <v>0.68055555555555547</v>
      </c>
      <c r="C36" s="1" t="s">
        <v>35</v>
      </c>
      <c r="D36" s="1">
        <v>6</v>
      </c>
      <c r="E36" s="1">
        <v>4</v>
      </c>
      <c r="F36" s="1" t="s">
        <v>56</v>
      </c>
      <c r="G36" s="2">
        <v>48.256533333333302</v>
      </c>
      <c r="H36" s="6">
        <f>1+COUNTIFS(A:A,A36,O:O,"&lt;"&amp;O36)</f>
        <v>6</v>
      </c>
      <c r="I36" s="2">
        <f>AVERAGEIF(A:A,A36,G:G)</f>
        <v>48.469221428571402</v>
      </c>
      <c r="J36" s="2">
        <f>G36-I36</f>
        <v>-0.21268809523810006</v>
      </c>
      <c r="K36" s="2">
        <f>90+J36</f>
        <v>89.787311904761907</v>
      </c>
      <c r="L36" s="2">
        <f>EXP(0.06*K36)</f>
        <v>218.59893728814328</v>
      </c>
      <c r="M36" s="2">
        <f>SUMIF(A:A,A36,L:L)</f>
        <v>3518.0469494007198</v>
      </c>
      <c r="N36" s="3">
        <f>L36/M36</f>
        <v>6.2136446850256058E-2</v>
      </c>
      <c r="O36" s="7">
        <f>1/N36</f>
        <v>16.0936141458156</v>
      </c>
      <c r="P36" s="3">
        <f>IF(O36&gt;21,"",N36)</f>
        <v>6.2136446850256058E-2</v>
      </c>
      <c r="Q36" s="3">
        <f>IF(ISNUMBER(P36),SUMIF(A:A,A36,P:P),"")</f>
        <v>0.80830012677367225</v>
      </c>
      <c r="R36" s="3">
        <f>IFERROR(P36*(1/Q36),"")</f>
        <v>7.6872989118872859E-2</v>
      </c>
      <c r="S36" s="8">
        <f>IFERROR(1/R36,"")</f>
        <v>13.008470354309313</v>
      </c>
    </row>
    <row r="37" spans="1:19" x14ac:dyDescent="0.25">
      <c r="A37" s="1">
        <v>4</v>
      </c>
      <c r="B37" s="5">
        <v>0.68055555555555547</v>
      </c>
      <c r="C37" s="1" t="s">
        <v>35</v>
      </c>
      <c r="D37" s="1">
        <v>6</v>
      </c>
      <c r="E37" s="1">
        <v>3</v>
      </c>
      <c r="F37" s="1" t="s">
        <v>55</v>
      </c>
      <c r="G37" s="2">
        <v>47.972499999999904</v>
      </c>
      <c r="H37" s="6">
        <f>1+COUNTIFS(A:A,A37,O:O,"&lt;"&amp;O37)</f>
        <v>7</v>
      </c>
      <c r="I37" s="2">
        <f>AVERAGEIF(A:A,A37,G:G)</f>
        <v>48.469221428571402</v>
      </c>
      <c r="J37" s="2">
        <f>G37-I37</f>
        <v>-0.49672142857149737</v>
      </c>
      <c r="K37" s="2">
        <f>90+J37</f>
        <v>89.503278571428496</v>
      </c>
      <c r="L37" s="2">
        <f>EXP(0.06*K37)</f>
        <v>214.90513845737559</v>
      </c>
      <c r="M37" s="2">
        <f>SUMIF(A:A,A37,L:L)</f>
        <v>3518.0469494007198</v>
      </c>
      <c r="N37" s="3">
        <f>L37/M37</f>
        <v>6.1086489620038618E-2</v>
      </c>
      <c r="O37" s="7">
        <f>1/N37</f>
        <v>16.370231883024477</v>
      </c>
      <c r="P37" s="3">
        <f>IF(O37&gt;21,"",N37)</f>
        <v>6.1086489620038618E-2</v>
      </c>
      <c r="Q37" s="3">
        <f>IF(ISNUMBER(P37),SUMIF(A:A,A37,P:P),"")</f>
        <v>0.80830012677367225</v>
      </c>
      <c r="R37" s="3">
        <f>IFERROR(P37*(1/Q37),"")</f>
        <v>7.5574019595747402E-2</v>
      </c>
      <c r="S37" s="8">
        <f>IFERROR(1/R37,"")</f>
        <v>13.232060506363098</v>
      </c>
    </row>
    <row r="38" spans="1:19" x14ac:dyDescent="0.25">
      <c r="A38" s="1">
        <v>4</v>
      </c>
      <c r="B38" s="5">
        <v>0.68055555555555547</v>
      </c>
      <c r="C38" s="1" t="s">
        <v>35</v>
      </c>
      <c r="D38" s="1">
        <v>6</v>
      </c>
      <c r="E38" s="1">
        <v>6</v>
      </c>
      <c r="F38" s="1" t="s">
        <v>58</v>
      </c>
      <c r="G38" s="2">
        <v>46.944299999999998</v>
      </c>
      <c r="H38" s="6">
        <f>1+COUNTIFS(A:A,A38,O:O,"&lt;"&amp;O38)</f>
        <v>8</v>
      </c>
      <c r="I38" s="2">
        <f>AVERAGEIF(A:A,A38,G:G)</f>
        <v>48.469221428571402</v>
      </c>
      <c r="J38" s="2">
        <f>G38-I38</f>
        <v>-1.5249214285714032</v>
      </c>
      <c r="K38" s="2">
        <f>90+J38</f>
        <v>88.475078571428597</v>
      </c>
      <c r="L38" s="2">
        <f>EXP(0.06*K38)</f>
        <v>202.04788308499693</v>
      </c>
      <c r="M38" s="2">
        <f>SUMIF(A:A,A38,L:L)</f>
        <v>3518.0469494007198</v>
      </c>
      <c r="N38" s="3">
        <f>L38/M38</f>
        <v>5.7431832488595611E-2</v>
      </c>
      <c r="O38" s="7">
        <f>1/N38</f>
        <v>17.411946592485492</v>
      </c>
      <c r="P38" s="3">
        <f>IF(O38&gt;21,"",N38)</f>
        <v>5.7431832488595611E-2</v>
      </c>
      <c r="Q38" s="3">
        <f>IF(ISNUMBER(P38),SUMIF(A:A,A38,P:P),"")</f>
        <v>0.80830012677367225</v>
      </c>
      <c r="R38" s="3">
        <f>IFERROR(P38*(1/Q38),"")</f>
        <v>7.1052608537666095E-2</v>
      </c>
      <c r="S38" s="8">
        <f>IFERROR(1/R38,"")</f>
        <v>14.074078638082435</v>
      </c>
    </row>
    <row r="39" spans="1:19" x14ac:dyDescent="0.25">
      <c r="A39" s="1">
        <v>4</v>
      </c>
      <c r="B39" s="5">
        <v>0.68055555555555547</v>
      </c>
      <c r="C39" s="1" t="s">
        <v>35</v>
      </c>
      <c r="D39" s="1">
        <v>6</v>
      </c>
      <c r="E39" s="1">
        <v>5</v>
      </c>
      <c r="F39" s="1" t="s">
        <v>57</v>
      </c>
      <c r="G39" s="2">
        <v>45.074066666666603</v>
      </c>
      <c r="H39" s="6">
        <f>1+COUNTIFS(A:A,A39,O:O,"&lt;"&amp;O39)</f>
        <v>9</v>
      </c>
      <c r="I39" s="2">
        <f>AVERAGEIF(A:A,A39,G:G)</f>
        <v>48.469221428571402</v>
      </c>
      <c r="J39" s="2">
        <f>G39-I39</f>
        <v>-3.3951547619047986</v>
      </c>
      <c r="K39" s="2">
        <f>90+J39</f>
        <v>86.604845238095209</v>
      </c>
      <c r="L39" s="2">
        <f>EXP(0.06*K39)</f>
        <v>180.6010968418214</v>
      </c>
      <c r="M39" s="2">
        <f>SUMIF(A:A,A39,L:L)</f>
        <v>3518.0469494007198</v>
      </c>
      <c r="N39" s="3">
        <f>L39/M39</f>
        <v>5.1335613037394458E-2</v>
      </c>
      <c r="O39" s="7">
        <f>1/N39</f>
        <v>19.479654392586465</v>
      </c>
      <c r="P39" s="3">
        <f>IF(O39&gt;21,"",N39)</f>
        <v>5.1335613037394458E-2</v>
      </c>
      <c r="Q39" s="3">
        <f>IF(ISNUMBER(P39),SUMIF(A:A,A39,P:P),"")</f>
        <v>0.80830012677367225</v>
      </c>
      <c r="R39" s="3">
        <f>IFERROR(P39*(1/Q39),"")</f>
        <v>6.3510583924192149E-2</v>
      </c>
      <c r="S39" s="8">
        <f>IFERROR(1/R39,"")</f>
        <v>15.745407115034959</v>
      </c>
    </row>
    <row r="40" spans="1:19" x14ac:dyDescent="0.25">
      <c r="A40" s="10">
        <v>4</v>
      </c>
      <c r="B40" s="11">
        <v>0.68055555555555547</v>
      </c>
      <c r="C40" s="10" t="s">
        <v>35</v>
      </c>
      <c r="D40" s="10">
        <v>6</v>
      </c>
      <c r="E40" s="10">
        <v>14</v>
      </c>
      <c r="F40" s="10" t="s">
        <v>66</v>
      </c>
      <c r="G40" s="2">
        <v>43.513733333333299</v>
      </c>
      <c r="H40" s="6">
        <f>1+COUNTIFS(A:A,A40,O:O,"&lt;"&amp;O40)</f>
        <v>10</v>
      </c>
      <c r="I40" s="2">
        <f>AVERAGEIF(A:A,A40,G:G)</f>
        <v>48.469221428571402</v>
      </c>
      <c r="J40" s="2">
        <f>G40-I40</f>
        <v>-4.9554880952381026</v>
      </c>
      <c r="K40" s="2">
        <f>90+J40</f>
        <v>85.04451190476189</v>
      </c>
      <c r="L40" s="2">
        <f>EXP(0.06*K40)</f>
        <v>164.46054843274223</v>
      </c>
      <c r="M40" s="2">
        <f>SUMIF(A:A,A40,L:L)</f>
        <v>3518.0469494007198</v>
      </c>
      <c r="N40" s="3">
        <f>L40/M40</f>
        <v>4.674768438231252E-2</v>
      </c>
      <c r="O40" s="7">
        <f>1/N40</f>
        <v>21.391433890538558</v>
      </c>
      <c r="P40" s="3" t="str">
        <f>IF(O40&gt;21,"",N40)</f>
        <v/>
      </c>
      <c r="Q40" s="3" t="str">
        <f>IF(ISNUMBER(P40),SUMIF(A:A,A40,P:P),"")</f>
        <v/>
      </c>
      <c r="R40" s="3" t="str">
        <f>IFERROR(P40*(1/Q40),"")</f>
        <v/>
      </c>
      <c r="S40" s="8" t="str">
        <f>IFERROR(1/R40,"")</f>
        <v/>
      </c>
    </row>
    <row r="41" spans="1:19" x14ac:dyDescent="0.25">
      <c r="A41" s="10">
        <v>4</v>
      </c>
      <c r="B41" s="11">
        <v>0.68055555555555547</v>
      </c>
      <c r="C41" s="10" t="s">
        <v>35</v>
      </c>
      <c r="D41" s="10">
        <v>6</v>
      </c>
      <c r="E41" s="10">
        <v>8</v>
      </c>
      <c r="F41" s="10" t="s">
        <v>60</v>
      </c>
      <c r="G41" s="2">
        <v>42.5225333333333</v>
      </c>
      <c r="H41" s="6">
        <f>1+COUNTIFS(A:A,A41,O:O,"&lt;"&amp;O41)</f>
        <v>11</v>
      </c>
      <c r="I41" s="2">
        <f>AVERAGEIF(A:A,A41,G:G)</f>
        <v>48.469221428571402</v>
      </c>
      <c r="J41" s="2">
        <f>G41-I41</f>
        <v>-5.9466880952381018</v>
      </c>
      <c r="K41" s="2">
        <f>90+J41</f>
        <v>84.053311904761898</v>
      </c>
      <c r="L41" s="2">
        <f>EXP(0.06*K41)</f>
        <v>154.96491156400941</v>
      </c>
      <c r="M41" s="2">
        <f>SUMIF(A:A,A41,L:L)</f>
        <v>3518.0469494007198</v>
      </c>
      <c r="N41" s="3">
        <f>L41/M41</f>
        <v>4.4048562680610859E-2</v>
      </c>
      <c r="O41" s="7">
        <f>1/N41</f>
        <v>22.702216352684228</v>
      </c>
      <c r="P41" s="3" t="str">
        <f>IF(O41&gt;21,"",N41)</f>
        <v/>
      </c>
      <c r="Q41" s="3" t="str">
        <f>IF(ISNUMBER(P41),SUMIF(A:A,A41,P:P),"")</f>
        <v/>
      </c>
      <c r="R41" s="3" t="str">
        <f>IFERROR(P41*(1/Q41),"")</f>
        <v/>
      </c>
      <c r="S41" s="8" t="str">
        <f>IFERROR(1/R41,"")</f>
        <v/>
      </c>
    </row>
    <row r="42" spans="1:19" x14ac:dyDescent="0.25">
      <c r="A42" s="1">
        <v>4</v>
      </c>
      <c r="B42" s="5">
        <v>0.68055555555555547</v>
      </c>
      <c r="C42" s="1" t="s">
        <v>35</v>
      </c>
      <c r="D42" s="1">
        <v>6</v>
      </c>
      <c r="E42" s="1">
        <v>1</v>
      </c>
      <c r="F42" s="1" t="s">
        <v>53</v>
      </c>
      <c r="G42" s="2">
        <v>39.137499999999996</v>
      </c>
      <c r="H42" s="6">
        <f>1+COUNTIFS(A:A,A42,O:O,"&lt;"&amp;O42)</f>
        <v>12</v>
      </c>
      <c r="I42" s="2">
        <f>AVERAGEIF(A:A,A42,G:G)</f>
        <v>48.469221428571402</v>
      </c>
      <c r="J42" s="2">
        <f>G42-I42</f>
        <v>-9.3317214285714059</v>
      </c>
      <c r="K42" s="2">
        <f>90+J42</f>
        <v>80.668278571428601</v>
      </c>
      <c r="L42" s="2">
        <f>EXP(0.06*K42)</f>
        <v>126.48158371462659</v>
      </c>
      <c r="M42" s="2">
        <f>SUMIF(A:A,A42,L:L)</f>
        <v>3518.0469494007198</v>
      </c>
      <c r="N42" s="3">
        <f>L42/M42</f>
        <v>3.5952215969196219E-2</v>
      </c>
      <c r="O42" s="7">
        <f>1/N42</f>
        <v>27.814697176296388</v>
      </c>
      <c r="P42" s="3" t="str">
        <f>IF(O42&gt;21,"",N42)</f>
        <v/>
      </c>
      <c r="Q42" s="3" t="str">
        <f>IF(ISNUMBER(P42),SUMIF(A:A,A42,P:P),"")</f>
        <v/>
      </c>
      <c r="R42" s="3" t="str">
        <f>IFERROR(P42*(1/Q42),"")</f>
        <v/>
      </c>
      <c r="S42" s="8" t="str">
        <f>IFERROR(1/R42,"")</f>
        <v/>
      </c>
    </row>
    <row r="43" spans="1:19" x14ac:dyDescent="0.25">
      <c r="A43" s="10">
        <v>4</v>
      </c>
      <c r="B43" s="11">
        <v>0.68055555555555547</v>
      </c>
      <c r="C43" s="10" t="s">
        <v>35</v>
      </c>
      <c r="D43" s="10">
        <v>6</v>
      </c>
      <c r="E43" s="10">
        <v>12</v>
      </c>
      <c r="F43" s="10" t="s">
        <v>64</v>
      </c>
      <c r="G43" s="2">
        <v>38.291266666666601</v>
      </c>
      <c r="H43" s="6">
        <f>1+COUNTIFS(A:A,A43,O:O,"&lt;"&amp;O43)</f>
        <v>13</v>
      </c>
      <c r="I43" s="2">
        <f>AVERAGEIF(A:A,A43,G:G)</f>
        <v>48.469221428571402</v>
      </c>
      <c r="J43" s="2">
        <f>G43-I43</f>
        <v>-10.1779547619048</v>
      </c>
      <c r="K43" s="2">
        <f>90+J43</f>
        <v>79.8220452380952</v>
      </c>
      <c r="L43" s="2">
        <f>EXP(0.06*K43)</f>
        <v>120.21991785066</v>
      </c>
      <c r="M43" s="2">
        <f>SUMIF(A:A,A43,L:L)</f>
        <v>3518.0469494007198</v>
      </c>
      <c r="N43" s="3">
        <f>L43/M43</f>
        <v>3.417234607148685E-2</v>
      </c>
      <c r="O43" s="7">
        <f>1/N43</f>
        <v>29.263428326169052</v>
      </c>
      <c r="P43" s="3" t="str">
        <f>IF(O43&gt;21,"",N43)</f>
        <v/>
      </c>
      <c r="Q43" s="3" t="str">
        <f>IF(ISNUMBER(P43),SUMIF(A:A,A43,P:P),"")</f>
        <v/>
      </c>
      <c r="R43" s="3" t="str">
        <f>IFERROR(P43*(1/Q43),"")</f>
        <v/>
      </c>
      <c r="S43" s="8" t="str">
        <f>IFERROR(1/R43,"")</f>
        <v/>
      </c>
    </row>
    <row r="44" spans="1:19" x14ac:dyDescent="0.25">
      <c r="A44" s="10">
        <v>4</v>
      </c>
      <c r="B44" s="11">
        <v>0.68055555555555547</v>
      </c>
      <c r="C44" s="10" t="s">
        <v>35</v>
      </c>
      <c r="D44" s="10">
        <v>6</v>
      </c>
      <c r="E44" s="10">
        <v>13</v>
      </c>
      <c r="F44" s="10" t="s">
        <v>65</v>
      </c>
      <c r="G44" s="2">
        <v>36.5482333333333</v>
      </c>
      <c r="H44" s="6">
        <f>1+COUNTIFS(A:A,A44,O:O,"&lt;"&amp;O44)</f>
        <v>14</v>
      </c>
      <c r="I44" s="2">
        <f>AVERAGEIF(A:A,A44,G:G)</f>
        <v>48.469221428571402</v>
      </c>
      <c r="J44" s="2">
        <f>G44-I44</f>
        <v>-11.920988095238101</v>
      </c>
      <c r="K44" s="2">
        <f>90+J44</f>
        <v>78.079011904761899</v>
      </c>
      <c r="L44" s="2">
        <f>EXP(0.06*K44)</f>
        <v>108.28219264234926</v>
      </c>
      <c r="M44" s="2">
        <f>SUMIF(A:A,A44,L:L)</f>
        <v>3518.0469494007198</v>
      </c>
      <c r="N44" s="3">
        <f>L44/M44</f>
        <v>3.0779064122721429E-2</v>
      </c>
      <c r="O44" s="7">
        <f>1/N44</f>
        <v>32.489616838667601</v>
      </c>
      <c r="P44" s="3" t="str">
        <f>IF(O44&gt;21,"",N44)</f>
        <v/>
      </c>
      <c r="Q44" s="3" t="str">
        <f>IF(ISNUMBER(P44),SUMIF(A:A,A44,P:P),"")</f>
        <v/>
      </c>
      <c r="R44" s="3" t="str">
        <f>IFERROR(P44*(1/Q44),"")</f>
        <v/>
      </c>
      <c r="S44" s="8" t="str">
        <f>IFERROR(1/R44,"")</f>
        <v/>
      </c>
    </row>
    <row r="45" spans="1:19" x14ac:dyDescent="0.25">
      <c r="A45" s="1">
        <v>5</v>
      </c>
      <c r="B45" s="5">
        <v>0.68541666666666667</v>
      </c>
      <c r="C45" s="1" t="s">
        <v>67</v>
      </c>
      <c r="D45" s="1">
        <v>1</v>
      </c>
      <c r="E45" s="1">
        <v>4</v>
      </c>
      <c r="F45" s="1" t="s">
        <v>71</v>
      </c>
      <c r="G45" s="2">
        <v>65.961766666666605</v>
      </c>
      <c r="H45" s="6">
        <f>1+COUNTIFS(A:A,A45,O:O,"&lt;"&amp;O45)</f>
        <v>1</v>
      </c>
      <c r="I45" s="2">
        <f>AVERAGEIF(A:A,A45,G:G)</f>
        <v>50.294792592592557</v>
      </c>
      <c r="J45" s="2">
        <f>G45-I45</f>
        <v>15.666974074074048</v>
      </c>
      <c r="K45" s="2">
        <f>90+J45</f>
        <v>105.66697407407405</v>
      </c>
      <c r="L45" s="2">
        <f>EXP(0.06*K45)</f>
        <v>566.80676572108348</v>
      </c>
      <c r="M45" s="2">
        <f>SUMIF(A:A,A45,L:L)</f>
        <v>2437.7666459956959</v>
      </c>
      <c r="N45" s="3">
        <f>L45/M45</f>
        <v>0.23251067392037991</v>
      </c>
      <c r="O45" s="7">
        <f>1/N45</f>
        <v>4.3008778183767866</v>
      </c>
      <c r="P45" s="3">
        <f>IF(O45&gt;21,"",N45)</f>
        <v>0.23251067392037991</v>
      </c>
      <c r="Q45" s="3">
        <f>IF(ISNUMBER(P45),SUMIF(A:A,A45,P:P),"")</f>
        <v>0.97498588830769151</v>
      </c>
      <c r="R45" s="3">
        <f>IFERROR(P45*(1/Q45),"")</f>
        <v>0.23847593766095918</v>
      </c>
      <c r="S45" s="8">
        <f>IFERROR(1/R45,"")</f>
        <v>4.193295180252937</v>
      </c>
    </row>
    <row r="46" spans="1:19" x14ac:dyDescent="0.25">
      <c r="A46" s="1">
        <v>5</v>
      </c>
      <c r="B46" s="5">
        <v>0.68541666666666667</v>
      </c>
      <c r="C46" s="1" t="s">
        <v>67</v>
      </c>
      <c r="D46" s="1">
        <v>1</v>
      </c>
      <c r="E46" s="1">
        <v>6</v>
      </c>
      <c r="F46" s="1" t="s">
        <v>19</v>
      </c>
      <c r="G46" s="2">
        <v>62.207466666666598</v>
      </c>
      <c r="H46" s="6">
        <f>1+COUNTIFS(A:A,A46,O:O,"&lt;"&amp;O46)</f>
        <v>2</v>
      </c>
      <c r="I46" s="2">
        <f>AVERAGEIF(A:A,A46,G:G)</f>
        <v>50.294792592592557</v>
      </c>
      <c r="J46" s="2">
        <f>G46-I46</f>
        <v>11.91267407407404</v>
      </c>
      <c r="K46" s="2">
        <f>90+J46</f>
        <v>101.91267407407403</v>
      </c>
      <c r="L46" s="2">
        <f>EXP(0.06*K46)</f>
        <v>452.48763845911986</v>
      </c>
      <c r="M46" s="2">
        <f>SUMIF(A:A,A46,L:L)</f>
        <v>2437.7666459956959</v>
      </c>
      <c r="N46" s="3">
        <f>L46/M46</f>
        <v>0.18561564914442544</v>
      </c>
      <c r="O46" s="7">
        <f>1/N46</f>
        <v>5.3874767812379405</v>
      </c>
      <c r="P46" s="3">
        <f>IF(O46&gt;21,"",N46)</f>
        <v>0.18561564914442544</v>
      </c>
      <c r="Q46" s="3">
        <f>IF(ISNUMBER(P46),SUMIF(A:A,A46,P:P),"")</f>
        <v>0.97498588830769151</v>
      </c>
      <c r="R46" s="3">
        <f>IFERROR(P46*(1/Q46),"")</f>
        <v>0.19037778020213542</v>
      </c>
      <c r="S46" s="8">
        <f>IFERROR(1/R46,"")</f>
        <v>5.2527138352923357</v>
      </c>
    </row>
    <row r="47" spans="1:19" x14ac:dyDescent="0.25">
      <c r="A47" s="1">
        <v>5</v>
      </c>
      <c r="B47" s="5">
        <v>0.68541666666666667</v>
      </c>
      <c r="C47" s="1" t="s">
        <v>67</v>
      </c>
      <c r="D47" s="1">
        <v>1</v>
      </c>
      <c r="E47" s="1">
        <v>1</v>
      </c>
      <c r="F47" s="1" t="s">
        <v>68</v>
      </c>
      <c r="G47" s="2">
        <v>59.171533333333201</v>
      </c>
      <c r="H47" s="6">
        <f>1+COUNTIFS(A:A,A47,O:O,"&lt;"&amp;O47)</f>
        <v>3</v>
      </c>
      <c r="I47" s="2">
        <f>AVERAGEIF(A:A,A47,G:G)</f>
        <v>50.294792592592557</v>
      </c>
      <c r="J47" s="2">
        <f>G47-I47</f>
        <v>8.8767407407406438</v>
      </c>
      <c r="K47" s="2">
        <f>90+J47</f>
        <v>98.876740740740644</v>
      </c>
      <c r="L47" s="2">
        <f>EXP(0.06*K47)</f>
        <v>377.13546421943045</v>
      </c>
      <c r="M47" s="2">
        <f>SUMIF(A:A,A47,L:L)</f>
        <v>2437.7666459956959</v>
      </c>
      <c r="N47" s="3">
        <f>L47/M47</f>
        <v>0.15470531801676654</v>
      </c>
      <c r="O47" s="7">
        <f>1/N47</f>
        <v>6.4639019060199514</v>
      </c>
      <c r="P47" s="3">
        <f>IF(O47&gt;21,"",N47)</f>
        <v>0.15470531801676654</v>
      </c>
      <c r="Q47" s="3">
        <f>IF(ISNUMBER(P47),SUMIF(A:A,A47,P:P),"")</f>
        <v>0.97498588830769151</v>
      </c>
      <c r="R47" s="3">
        <f>IFERROR(P47*(1/Q47),"")</f>
        <v>0.15867441762187207</v>
      </c>
      <c r="S47" s="8">
        <f>IFERROR(1/R47,"")</f>
        <v>6.3022131417746419</v>
      </c>
    </row>
    <row r="48" spans="1:19" x14ac:dyDescent="0.25">
      <c r="A48" s="1">
        <v>5</v>
      </c>
      <c r="B48" s="5">
        <v>0.68541666666666667</v>
      </c>
      <c r="C48" s="1" t="s">
        <v>67</v>
      </c>
      <c r="D48" s="1">
        <v>1</v>
      </c>
      <c r="E48" s="1">
        <v>5</v>
      </c>
      <c r="F48" s="1" t="s">
        <v>72</v>
      </c>
      <c r="G48" s="2">
        <v>56.423166666666702</v>
      </c>
      <c r="H48" s="6">
        <f>1+COUNTIFS(A:A,A48,O:O,"&lt;"&amp;O48)</f>
        <v>4</v>
      </c>
      <c r="I48" s="2">
        <f>AVERAGEIF(A:A,A48,G:G)</f>
        <v>50.294792592592557</v>
      </c>
      <c r="J48" s="2">
        <f>G48-I48</f>
        <v>6.128374074074145</v>
      </c>
      <c r="K48" s="2">
        <f>90+J48</f>
        <v>96.128374074074145</v>
      </c>
      <c r="L48" s="2">
        <f>EXP(0.06*K48)</f>
        <v>319.80212477251979</v>
      </c>
      <c r="M48" s="2">
        <f>SUMIF(A:A,A48,L:L)</f>
        <v>2437.7666459956959</v>
      </c>
      <c r="N48" s="3">
        <f>L48/M48</f>
        <v>0.13118652078443624</v>
      </c>
      <c r="O48" s="7">
        <f>1/N48</f>
        <v>7.6227343634121167</v>
      </c>
      <c r="P48" s="3">
        <f>IF(O48&gt;21,"",N48)</f>
        <v>0.13118652078443624</v>
      </c>
      <c r="Q48" s="3">
        <f>IF(ISNUMBER(P48),SUMIF(A:A,A48,P:P),"")</f>
        <v>0.97498588830769151</v>
      </c>
      <c r="R48" s="3">
        <f>IFERROR(P48*(1/Q48),"")</f>
        <v>0.13455222517337162</v>
      </c>
      <c r="S48" s="8">
        <f>IFERROR(1/R48,"")</f>
        <v>7.4320584346449268</v>
      </c>
    </row>
    <row r="49" spans="1:19" x14ac:dyDescent="0.25">
      <c r="A49" s="1">
        <v>5</v>
      </c>
      <c r="B49" s="5">
        <v>0.68541666666666667</v>
      </c>
      <c r="C49" s="1" t="s">
        <v>67</v>
      </c>
      <c r="D49" s="1">
        <v>1</v>
      </c>
      <c r="E49" s="1">
        <v>8</v>
      </c>
      <c r="F49" s="1" t="s">
        <v>74</v>
      </c>
      <c r="G49" s="2">
        <v>50.443433333333296</v>
      </c>
      <c r="H49" s="6">
        <f>1+COUNTIFS(A:A,A49,O:O,"&lt;"&amp;O49)</f>
        <v>5</v>
      </c>
      <c r="I49" s="2">
        <f>AVERAGEIF(A:A,A49,G:G)</f>
        <v>50.294792592592557</v>
      </c>
      <c r="J49" s="2">
        <f>G49-I49</f>
        <v>0.14864074074073841</v>
      </c>
      <c r="K49" s="2">
        <f>90+J49</f>
        <v>90.148640740740746</v>
      </c>
      <c r="L49" s="2">
        <f>EXP(0.06*K49)</f>
        <v>223.38984844526371</v>
      </c>
      <c r="M49" s="2">
        <f>SUMIF(A:A,A49,L:L)</f>
        <v>2437.7666459956959</v>
      </c>
      <c r="N49" s="3">
        <f>L49/M49</f>
        <v>9.1637092833395883E-2</v>
      </c>
      <c r="O49" s="7">
        <f>1/N49</f>
        <v>10.912611575512178</v>
      </c>
      <c r="P49" s="3">
        <f>IF(O49&gt;21,"",N49)</f>
        <v>9.1637092833395883E-2</v>
      </c>
      <c r="Q49" s="3">
        <f>IF(ISNUMBER(P49),SUMIF(A:A,A49,P:P),"")</f>
        <v>0.97498588830769151</v>
      </c>
      <c r="R49" s="3">
        <f>IFERROR(P49*(1/Q49),"")</f>
        <v>9.3988122220366482E-2</v>
      </c>
      <c r="S49" s="8">
        <f>IFERROR(1/R49,"")</f>
        <v>10.639642290707537</v>
      </c>
    </row>
    <row r="50" spans="1:19" x14ac:dyDescent="0.25">
      <c r="A50" s="10">
        <v>5</v>
      </c>
      <c r="B50" s="11">
        <v>0.68541666666666667</v>
      </c>
      <c r="C50" s="10" t="s">
        <v>67</v>
      </c>
      <c r="D50" s="10">
        <v>1</v>
      </c>
      <c r="E50" s="10">
        <v>9</v>
      </c>
      <c r="F50" s="10" t="s">
        <v>75</v>
      </c>
      <c r="G50" s="2">
        <v>45.491700000000002</v>
      </c>
      <c r="H50" s="6">
        <f>1+COUNTIFS(A:A,A50,O:O,"&lt;"&amp;O50)</f>
        <v>6</v>
      </c>
      <c r="I50" s="2">
        <f>AVERAGEIF(A:A,A50,G:G)</f>
        <v>50.294792592592557</v>
      </c>
      <c r="J50" s="2">
        <f>G50-I50</f>
        <v>-4.8030925925925558</v>
      </c>
      <c r="K50" s="2">
        <f>90+J50</f>
        <v>85.196907407407451</v>
      </c>
      <c r="L50" s="2">
        <f>EXP(0.06*K50)</f>
        <v>165.97122740444127</v>
      </c>
      <c r="M50" s="2">
        <f>SUMIF(A:A,A50,L:L)</f>
        <v>2437.7666459956959</v>
      </c>
      <c r="N50" s="3">
        <f>L50/M50</f>
        <v>6.8083312107443741E-2</v>
      </c>
      <c r="O50" s="7">
        <f>1/N50</f>
        <v>14.68788707608523</v>
      </c>
      <c r="P50" s="3">
        <f>IF(O50&gt;21,"",N50)</f>
        <v>6.8083312107443741E-2</v>
      </c>
      <c r="Q50" s="3">
        <f>IF(ISNUMBER(P50),SUMIF(A:A,A50,P:P),"")</f>
        <v>0.97498588830769151</v>
      </c>
      <c r="R50" s="3">
        <f>IFERROR(P50*(1/Q50),"")</f>
        <v>6.9830048746262099E-2</v>
      </c>
      <c r="S50" s="8">
        <f>IFERROR(1/R50,"")</f>
        <v>14.320482628240017</v>
      </c>
    </row>
    <row r="51" spans="1:19" x14ac:dyDescent="0.25">
      <c r="A51" s="1">
        <v>5</v>
      </c>
      <c r="B51" s="5">
        <v>0.68541666666666667</v>
      </c>
      <c r="C51" s="1" t="s">
        <v>67</v>
      </c>
      <c r="D51" s="1">
        <v>1</v>
      </c>
      <c r="E51" s="1">
        <v>7</v>
      </c>
      <c r="F51" s="1" t="s">
        <v>73</v>
      </c>
      <c r="G51" s="2">
        <v>43.336733333333299</v>
      </c>
      <c r="H51" s="6">
        <f>1+COUNTIFS(A:A,A51,O:O,"&lt;"&amp;O51)</f>
        <v>7</v>
      </c>
      <c r="I51" s="2">
        <f>AVERAGEIF(A:A,A51,G:G)</f>
        <v>50.294792592592557</v>
      </c>
      <c r="J51" s="2">
        <f>G51-I51</f>
        <v>-6.9580592592592581</v>
      </c>
      <c r="K51" s="2">
        <f>90+J51</f>
        <v>83.041940740740742</v>
      </c>
      <c r="L51" s="2">
        <f>EXP(0.06*K51)</f>
        <v>145.84092084746467</v>
      </c>
      <c r="M51" s="2">
        <f>SUMIF(A:A,A51,L:L)</f>
        <v>2437.7666459956959</v>
      </c>
      <c r="N51" s="3">
        <f>L51/M51</f>
        <v>5.982562813673109E-2</v>
      </c>
      <c r="O51" s="7">
        <f>1/N51</f>
        <v>16.715244472059808</v>
      </c>
      <c r="P51" s="3">
        <f>IF(O51&gt;21,"",N51)</f>
        <v>5.982562813673109E-2</v>
      </c>
      <c r="Q51" s="3">
        <f>IF(ISNUMBER(P51),SUMIF(A:A,A51,P:P),"")</f>
        <v>0.97498588830769151</v>
      </c>
      <c r="R51" s="3">
        <f>IFERROR(P51*(1/Q51),"")</f>
        <v>6.1360506704945243E-2</v>
      </c>
      <c r="S51" s="8">
        <f>IFERROR(1/R51,"")</f>
        <v>16.29712747987146</v>
      </c>
    </row>
    <row r="52" spans="1:19" x14ac:dyDescent="0.25">
      <c r="A52" s="1">
        <v>5</v>
      </c>
      <c r="B52" s="5">
        <v>0.68541666666666667</v>
      </c>
      <c r="C52" s="1" t="s">
        <v>67</v>
      </c>
      <c r="D52" s="1">
        <v>1</v>
      </c>
      <c r="E52" s="1">
        <v>2</v>
      </c>
      <c r="F52" s="1" t="s">
        <v>69</v>
      </c>
      <c r="G52" s="2">
        <v>40.813833333333299</v>
      </c>
      <c r="H52" s="6">
        <f>1+COUNTIFS(A:A,A52,O:O,"&lt;"&amp;O52)</f>
        <v>8</v>
      </c>
      <c r="I52" s="2">
        <f>AVERAGEIF(A:A,A52,G:G)</f>
        <v>50.294792592592557</v>
      </c>
      <c r="J52" s="2">
        <f>G52-I52</f>
        <v>-9.480959259259258</v>
      </c>
      <c r="K52" s="2">
        <f>90+J52</f>
        <v>80.519040740740735</v>
      </c>
      <c r="L52" s="2">
        <f>EXP(0.06*K52)</f>
        <v>125.35408896365203</v>
      </c>
      <c r="M52" s="2">
        <f>SUMIF(A:A,A52,L:L)</f>
        <v>2437.7666459956959</v>
      </c>
      <c r="N52" s="3">
        <f>L52/M52</f>
        <v>5.1421693364112654E-2</v>
      </c>
      <c r="O52" s="7">
        <f>1/N52</f>
        <v>19.447045295048625</v>
      </c>
      <c r="P52" s="3">
        <f>IF(O52&gt;21,"",N52)</f>
        <v>5.1421693364112654E-2</v>
      </c>
      <c r="Q52" s="3">
        <f>IF(ISNUMBER(P52),SUMIF(A:A,A52,P:P),"")</f>
        <v>0.97498588830769151</v>
      </c>
      <c r="R52" s="3">
        <f>IFERROR(P52*(1/Q52),"")</f>
        <v>5.2740961670088002E-2</v>
      </c>
      <c r="S52" s="8">
        <f>IFERROR(1/R52,"")</f>
        <v>18.960594731952892</v>
      </c>
    </row>
    <row r="53" spans="1:19" x14ac:dyDescent="0.25">
      <c r="A53" s="1">
        <v>5</v>
      </c>
      <c r="B53" s="5">
        <v>0.68541666666666667</v>
      </c>
      <c r="C53" s="1" t="s">
        <v>67</v>
      </c>
      <c r="D53" s="1">
        <v>1</v>
      </c>
      <c r="E53" s="1">
        <v>3</v>
      </c>
      <c r="F53" s="1" t="s">
        <v>70</v>
      </c>
      <c r="G53" s="2">
        <v>28.8035</v>
      </c>
      <c r="H53" s="6">
        <f>1+COUNTIFS(A:A,A53,O:O,"&lt;"&amp;O53)</f>
        <v>9</v>
      </c>
      <c r="I53" s="2">
        <f>AVERAGEIF(A:A,A53,G:G)</f>
        <v>50.294792592592557</v>
      </c>
      <c r="J53" s="2">
        <f>G53-I53</f>
        <v>-21.491292592592558</v>
      </c>
      <c r="K53" s="2">
        <f>90+J53</f>
        <v>68.508707407407442</v>
      </c>
      <c r="L53" s="2">
        <f>EXP(0.06*K53)</f>
        <v>60.978567162720736</v>
      </c>
      <c r="M53" s="2">
        <f>SUMIF(A:A,A53,L:L)</f>
        <v>2437.7666459956959</v>
      </c>
      <c r="N53" s="3">
        <f>L53/M53</f>
        <v>2.5014111692308553E-2</v>
      </c>
      <c r="O53" s="7">
        <f>1/N53</f>
        <v>39.977434030067286</v>
      </c>
      <c r="P53" s="3" t="str">
        <f>IF(O53&gt;21,"",N53)</f>
        <v/>
      </c>
      <c r="Q53" s="3" t="str">
        <f>IF(ISNUMBER(P53),SUMIF(A:A,A53,P:P),"")</f>
        <v/>
      </c>
      <c r="R53" s="3" t="str">
        <f>IFERROR(P53*(1/Q53),"")</f>
        <v/>
      </c>
      <c r="S53" s="8" t="str">
        <f>IFERROR(1/R53,"")</f>
        <v/>
      </c>
    </row>
    <row r="54" spans="1:19" x14ac:dyDescent="0.25">
      <c r="A54" s="10">
        <v>6</v>
      </c>
      <c r="B54" s="11">
        <v>0.70486111111111116</v>
      </c>
      <c r="C54" s="10" t="s">
        <v>35</v>
      </c>
      <c r="D54" s="10">
        <v>7</v>
      </c>
      <c r="E54" s="10">
        <v>2</v>
      </c>
      <c r="F54" s="10" t="s">
        <v>77</v>
      </c>
      <c r="G54" s="2">
        <v>73.761666666666699</v>
      </c>
      <c r="H54" s="6">
        <f>1+COUNTIFS(A:A,A54,O:O,"&lt;"&amp;O54)</f>
        <v>1</v>
      </c>
      <c r="I54" s="2">
        <f>AVERAGEIF(A:A,A54,G:G)</f>
        <v>50.963211904761913</v>
      </c>
      <c r="J54" s="2">
        <f>G54-I54</f>
        <v>22.798454761904786</v>
      </c>
      <c r="K54" s="2">
        <f>90+J54</f>
        <v>112.79845476190479</v>
      </c>
      <c r="L54" s="2">
        <f>EXP(0.06*K54)</f>
        <v>869.49039374746133</v>
      </c>
      <c r="M54" s="2">
        <f>SUMIF(A:A,A54,L:L)</f>
        <v>3788.159942444614</v>
      </c>
      <c r="N54" s="3">
        <f>L54/M54</f>
        <v>0.22952842724648867</v>
      </c>
      <c r="O54" s="7">
        <f>1/N54</f>
        <v>4.3567588206671601</v>
      </c>
      <c r="P54" s="3">
        <f>IF(O54&gt;21,"",N54)</f>
        <v>0.22952842724648867</v>
      </c>
      <c r="Q54" s="3">
        <f>IF(ISNUMBER(P54),SUMIF(A:A,A54,P:P),"")</f>
        <v>0.84549757742808174</v>
      </c>
      <c r="R54" s="3">
        <f>IFERROR(P54*(1/Q54),"")</f>
        <v>0.27147141916679524</v>
      </c>
      <c r="S54" s="8">
        <f>IFERROR(1/R54,"")</f>
        <v>3.6836290283125099</v>
      </c>
    </row>
    <row r="55" spans="1:19" x14ac:dyDescent="0.25">
      <c r="A55" s="1">
        <v>6</v>
      </c>
      <c r="B55" s="5">
        <v>0.70486111111111116</v>
      </c>
      <c r="C55" s="1" t="s">
        <v>35</v>
      </c>
      <c r="D55" s="1">
        <v>7</v>
      </c>
      <c r="E55" s="1">
        <v>7</v>
      </c>
      <c r="F55" s="1" t="s">
        <v>82</v>
      </c>
      <c r="G55" s="2">
        <v>63.249900000000004</v>
      </c>
      <c r="H55" s="6">
        <f>1+COUNTIFS(A:A,A55,O:O,"&lt;"&amp;O55)</f>
        <v>2</v>
      </c>
      <c r="I55" s="2">
        <f>AVERAGEIF(A:A,A55,G:G)</f>
        <v>50.963211904761913</v>
      </c>
      <c r="J55" s="2">
        <f>G55-I55</f>
        <v>12.286688095238091</v>
      </c>
      <c r="K55" s="2">
        <f>90+J55</f>
        <v>102.28668809523809</v>
      </c>
      <c r="L55" s="2">
        <f>EXP(0.06*K55)</f>
        <v>462.75663322666998</v>
      </c>
      <c r="M55" s="2">
        <f>SUMIF(A:A,A55,L:L)</f>
        <v>3788.159942444614</v>
      </c>
      <c r="N55" s="3">
        <f>L55/M55</f>
        <v>0.12215868396729816</v>
      </c>
      <c r="O55" s="7">
        <f>1/N55</f>
        <v>8.186073781440701</v>
      </c>
      <c r="P55" s="3">
        <f>IF(O55&gt;21,"",N55)</f>
        <v>0.12215868396729816</v>
      </c>
      <c r="Q55" s="3">
        <f>IF(ISNUMBER(P55),SUMIF(A:A,A55,P:P),"")</f>
        <v>0.84549757742808174</v>
      </c>
      <c r="R55" s="3">
        <f>IFERROR(P55*(1/Q55),"")</f>
        <v>0.14448141216311056</v>
      </c>
      <c r="S55" s="8">
        <f>IFERROR(1/R55,"")</f>
        <v>6.9213055508556494</v>
      </c>
    </row>
    <row r="56" spans="1:19" x14ac:dyDescent="0.25">
      <c r="A56" s="10">
        <v>6</v>
      </c>
      <c r="B56" s="11">
        <v>0.70486111111111116</v>
      </c>
      <c r="C56" s="10" t="s">
        <v>35</v>
      </c>
      <c r="D56" s="10">
        <v>7</v>
      </c>
      <c r="E56" s="10">
        <v>6</v>
      </c>
      <c r="F56" s="10" t="s">
        <v>81</v>
      </c>
      <c r="G56" s="2">
        <v>59.822866666666698</v>
      </c>
      <c r="H56" s="6">
        <f>1+COUNTIFS(A:A,A56,O:O,"&lt;"&amp;O56)</f>
        <v>3</v>
      </c>
      <c r="I56" s="2">
        <f>AVERAGEIF(A:A,A56,G:G)</f>
        <v>50.963211904761913</v>
      </c>
      <c r="J56" s="2">
        <f>G56-I56</f>
        <v>8.8596547619047854</v>
      </c>
      <c r="K56" s="2">
        <f>90+J56</f>
        <v>98.859654761904778</v>
      </c>
      <c r="L56" s="2">
        <f>EXP(0.06*K56)</f>
        <v>376.74903861347059</v>
      </c>
      <c r="M56" s="2">
        <f>SUMIF(A:A,A56,L:L)</f>
        <v>3788.159942444614</v>
      </c>
      <c r="N56" s="3">
        <f>L56/M56</f>
        <v>9.9454364213128518E-2</v>
      </c>
      <c r="O56" s="7">
        <f>1/N56</f>
        <v>10.054862930469517</v>
      </c>
      <c r="P56" s="3">
        <f>IF(O56&gt;21,"",N56)</f>
        <v>9.9454364213128518E-2</v>
      </c>
      <c r="Q56" s="3">
        <f>IF(ISNUMBER(P56),SUMIF(A:A,A56,P:P),"")</f>
        <v>0.84549757742808174</v>
      </c>
      <c r="R56" s="3">
        <f>IFERROR(P56*(1/Q56),"")</f>
        <v>0.11762820718618575</v>
      </c>
      <c r="S56" s="8">
        <f>IFERROR(1/R56,"")</f>
        <v>8.5013622490833978</v>
      </c>
    </row>
    <row r="57" spans="1:19" x14ac:dyDescent="0.25">
      <c r="A57" s="10">
        <v>6</v>
      </c>
      <c r="B57" s="11">
        <v>0.70486111111111116</v>
      </c>
      <c r="C57" s="10" t="s">
        <v>35</v>
      </c>
      <c r="D57" s="10">
        <v>7</v>
      </c>
      <c r="E57" s="10">
        <v>3</v>
      </c>
      <c r="F57" s="10" t="s">
        <v>78</v>
      </c>
      <c r="G57" s="2">
        <v>54.946533333333306</v>
      </c>
      <c r="H57" s="6">
        <f>1+COUNTIFS(A:A,A57,O:O,"&lt;"&amp;O57)</f>
        <v>4</v>
      </c>
      <c r="I57" s="2">
        <f>AVERAGEIF(A:A,A57,G:G)</f>
        <v>50.963211904761913</v>
      </c>
      <c r="J57" s="2">
        <f>G57-I57</f>
        <v>3.9833214285713936</v>
      </c>
      <c r="K57" s="2">
        <f>90+J57</f>
        <v>93.983321428571401</v>
      </c>
      <c r="L57" s="2">
        <f>EXP(0.06*K57)</f>
        <v>281.18119559748186</v>
      </c>
      <c r="M57" s="2">
        <f>SUMIF(A:A,A57,L:L)</f>
        <v>3788.159942444614</v>
      </c>
      <c r="N57" s="3">
        <f>L57/M57</f>
        <v>7.422632620311885E-2</v>
      </c>
      <c r="O57" s="7">
        <f>1/N57</f>
        <v>13.472308965737037</v>
      </c>
      <c r="P57" s="3">
        <f>IF(O57&gt;21,"",N57)</f>
        <v>7.422632620311885E-2</v>
      </c>
      <c r="Q57" s="3">
        <f>IF(ISNUMBER(P57),SUMIF(A:A,A57,P:P),"")</f>
        <v>0.84549757742808174</v>
      </c>
      <c r="R57" s="3">
        <f>IFERROR(P57*(1/Q57),"")</f>
        <v>8.7790111036045587E-2</v>
      </c>
      <c r="S57" s="8">
        <f>IFERROR(1/R57,"")</f>
        <v>11.390804592893291</v>
      </c>
    </row>
    <row r="58" spans="1:19" x14ac:dyDescent="0.25">
      <c r="A58" s="10">
        <v>6</v>
      </c>
      <c r="B58" s="11">
        <v>0.70486111111111116</v>
      </c>
      <c r="C58" s="10" t="s">
        <v>35</v>
      </c>
      <c r="D58" s="10">
        <v>7</v>
      </c>
      <c r="E58" s="10">
        <v>1</v>
      </c>
      <c r="F58" s="10" t="s">
        <v>76</v>
      </c>
      <c r="G58" s="2">
        <v>54.093666666666593</v>
      </c>
      <c r="H58" s="6">
        <f>1+COUNTIFS(A:A,A58,O:O,"&lt;"&amp;O58)</f>
        <v>5</v>
      </c>
      <c r="I58" s="2">
        <f>AVERAGEIF(A:A,A58,G:G)</f>
        <v>50.963211904761913</v>
      </c>
      <c r="J58" s="2">
        <f>G58-I58</f>
        <v>3.1304547619046801</v>
      </c>
      <c r="K58" s="2">
        <f>90+J58</f>
        <v>93.130454761904673</v>
      </c>
      <c r="L58" s="2">
        <f>EXP(0.06*K58)</f>
        <v>267.15453819854594</v>
      </c>
      <c r="M58" s="2">
        <f>SUMIF(A:A,A58,L:L)</f>
        <v>3788.159942444614</v>
      </c>
      <c r="N58" s="3">
        <f>L58/M58</f>
        <v>7.0523563486641766E-2</v>
      </c>
      <c r="O58" s="7">
        <f>1/N58</f>
        <v>14.179657841444941</v>
      </c>
      <c r="P58" s="3">
        <f>IF(O58&gt;21,"",N58)</f>
        <v>7.0523563486641766E-2</v>
      </c>
      <c r="Q58" s="3">
        <f>IF(ISNUMBER(P58),SUMIF(A:A,A58,P:P),"")</f>
        <v>0.84549757742808174</v>
      </c>
      <c r="R58" s="3">
        <f>IFERROR(P58*(1/Q58),"")</f>
        <v>8.3410722123139991E-2</v>
      </c>
      <c r="S58" s="8">
        <f>IFERROR(1/R58,"")</f>
        <v>11.9888663537008</v>
      </c>
    </row>
    <row r="59" spans="1:19" x14ac:dyDescent="0.25">
      <c r="A59" s="10">
        <v>6</v>
      </c>
      <c r="B59" s="11">
        <v>0.70486111111111116</v>
      </c>
      <c r="C59" s="10" t="s">
        <v>35</v>
      </c>
      <c r="D59" s="10">
        <v>7</v>
      </c>
      <c r="E59" s="10">
        <v>4</v>
      </c>
      <c r="F59" s="10" t="s">
        <v>79</v>
      </c>
      <c r="G59" s="2">
        <v>54.064599999999999</v>
      </c>
      <c r="H59" s="6">
        <f>1+COUNTIFS(A:A,A59,O:O,"&lt;"&amp;O59)</f>
        <v>6</v>
      </c>
      <c r="I59" s="2">
        <f>AVERAGEIF(A:A,A59,G:G)</f>
        <v>50.963211904761913</v>
      </c>
      <c r="J59" s="2">
        <f>G59-I59</f>
        <v>3.1013880952380859</v>
      </c>
      <c r="K59" s="2">
        <f>90+J59</f>
        <v>93.101388095238093</v>
      </c>
      <c r="L59" s="2">
        <f>EXP(0.06*K59)</f>
        <v>266.68902672792052</v>
      </c>
      <c r="M59" s="2">
        <f>SUMIF(A:A,A59,L:L)</f>
        <v>3788.159942444614</v>
      </c>
      <c r="N59" s="3">
        <f>L59/M59</f>
        <v>7.0400677579579185E-2</v>
      </c>
      <c r="O59" s="7">
        <f>1/N59</f>
        <v>14.204408741231569</v>
      </c>
      <c r="P59" s="3">
        <f>IF(O59&gt;21,"",N59)</f>
        <v>7.0400677579579185E-2</v>
      </c>
      <c r="Q59" s="3">
        <f>IF(ISNUMBER(P59),SUMIF(A:A,A59,P:P),"")</f>
        <v>0.84549757742808174</v>
      </c>
      <c r="R59" s="3">
        <f>IFERROR(P59*(1/Q59),"")</f>
        <v>8.3265380598405658E-2</v>
      </c>
      <c r="S59" s="8">
        <f>IFERROR(1/R59,"")</f>
        <v>12.009793179509561</v>
      </c>
    </row>
    <row r="60" spans="1:19" x14ac:dyDescent="0.25">
      <c r="A60" s="1">
        <v>6</v>
      </c>
      <c r="B60" s="5">
        <v>0.70486111111111116</v>
      </c>
      <c r="C60" s="1" t="s">
        <v>35</v>
      </c>
      <c r="D60" s="1">
        <v>7</v>
      </c>
      <c r="E60" s="1">
        <v>8</v>
      </c>
      <c r="F60" s="1" t="s">
        <v>83</v>
      </c>
      <c r="G60" s="2">
        <v>52.835900000000002</v>
      </c>
      <c r="H60" s="6">
        <f>1+COUNTIFS(A:A,A60,O:O,"&lt;"&amp;O60)</f>
        <v>7</v>
      </c>
      <c r="I60" s="2">
        <f>AVERAGEIF(A:A,A60,G:G)</f>
        <v>50.963211904761913</v>
      </c>
      <c r="J60" s="2">
        <f>G60-I60</f>
        <v>1.8726880952380895</v>
      </c>
      <c r="K60" s="2">
        <f>90+J60</f>
        <v>91.87268809523809</v>
      </c>
      <c r="L60" s="2">
        <f>EXP(0.06*K60)</f>
        <v>247.73541105247008</v>
      </c>
      <c r="M60" s="2">
        <f>SUMIF(A:A,A60,L:L)</f>
        <v>3788.159942444614</v>
      </c>
      <c r="N60" s="3">
        <f>L60/M60</f>
        <v>6.5397294416401797E-2</v>
      </c>
      <c r="O60" s="7">
        <f>1/N60</f>
        <v>15.291152469286216</v>
      </c>
      <c r="P60" s="3">
        <f>IF(O60&gt;21,"",N60)</f>
        <v>6.5397294416401797E-2</v>
      </c>
      <c r="Q60" s="3">
        <f>IF(ISNUMBER(P60),SUMIF(A:A,A60,P:P),"")</f>
        <v>0.84549757742808174</v>
      </c>
      <c r="R60" s="3">
        <f>IFERROR(P60*(1/Q60),"")</f>
        <v>7.7347701711143593E-2</v>
      </c>
      <c r="S60" s="8">
        <f>IFERROR(1/R60,"")</f>
        <v>12.928632368864925</v>
      </c>
    </row>
    <row r="61" spans="1:19" x14ac:dyDescent="0.25">
      <c r="A61" s="10">
        <v>6</v>
      </c>
      <c r="B61" s="11">
        <v>0.70486111111111116</v>
      </c>
      <c r="C61" s="10" t="s">
        <v>35</v>
      </c>
      <c r="D61" s="10">
        <v>7</v>
      </c>
      <c r="E61" s="10">
        <v>5</v>
      </c>
      <c r="F61" s="10" t="s">
        <v>80</v>
      </c>
      <c r="G61" s="2">
        <v>52.7640666666667</v>
      </c>
      <c r="H61" s="6">
        <f>1+COUNTIFS(A:A,A61,O:O,"&lt;"&amp;O61)</f>
        <v>8</v>
      </c>
      <c r="I61" s="2">
        <f>AVERAGEIF(A:A,A61,G:G)</f>
        <v>50.963211904761913</v>
      </c>
      <c r="J61" s="2">
        <f>G61-I61</f>
        <v>1.8008547619047874</v>
      </c>
      <c r="K61" s="2">
        <f>90+J61</f>
        <v>91.800854761904787</v>
      </c>
      <c r="L61" s="2">
        <f>EXP(0.06*K61)</f>
        <v>246.66996910753815</v>
      </c>
      <c r="M61" s="2">
        <f>SUMIF(A:A,A61,L:L)</f>
        <v>3788.159942444614</v>
      </c>
      <c r="N61" s="3">
        <f>L61/M61</f>
        <v>6.5116038619096581E-2</v>
      </c>
      <c r="O61" s="7">
        <f>1/N61</f>
        <v>15.357199565680121</v>
      </c>
      <c r="P61" s="3">
        <f>IF(O61&gt;21,"",N61)</f>
        <v>6.5116038619096581E-2</v>
      </c>
      <c r="Q61" s="3">
        <f>IF(ISNUMBER(P61),SUMIF(A:A,A61,P:P),"")</f>
        <v>0.84549757742808174</v>
      </c>
      <c r="R61" s="3">
        <f>IFERROR(P61*(1/Q61),"")</f>
        <v>7.7015050495085974E-2</v>
      </c>
      <c r="S61" s="8">
        <f>IFERROR(1/R61,"")</f>
        <v>12.984475028862132</v>
      </c>
    </row>
    <row r="62" spans="1:19" x14ac:dyDescent="0.25">
      <c r="A62" s="1">
        <v>6</v>
      </c>
      <c r="B62" s="5">
        <v>0.70486111111111116</v>
      </c>
      <c r="C62" s="1" t="s">
        <v>35</v>
      </c>
      <c r="D62" s="1">
        <v>7</v>
      </c>
      <c r="E62" s="1">
        <v>13</v>
      </c>
      <c r="F62" s="1" t="s">
        <v>88</v>
      </c>
      <c r="G62" s="2">
        <v>47.919866666666699</v>
      </c>
      <c r="H62" s="6">
        <f>1+COUNTIFS(A:A,A62,O:O,"&lt;"&amp;O62)</f>
        <v>9</v>
      </c>
      <c r="I62" s="2">
        <f>AVERAGEIF(A:A,A62,G:G)</f>
        <v>50.963211904761913</v>
      </c>
      <c r="J62" s="2">
        <f>G62-I62</f>
        <v>-3.0433452380952133</v>
      </c>
      <c r="K62" s="2">
        <f>90+J62</f>
        <v>86.956654761904787</v>
      </c>
      <c r="L62" s="2">
        <f>EXP(0.06*K62)</f>
        <v>184.45384797546456</v>
      </c>
      <c r="M62" s="2">
        <f>SUMIF(A:A,A62,L:L)</f>
        <v>3788.159942444614</v>
      </c>
      <c r="N62" s="3">
        <f>L62/M62</f>
        <v>4.8692201696328305E-2</v>
      </c>
      <c r="O62" s="7">
        <f>1/N62</f>
        <v>20.537169508919664</v>
      </c>
      <c r="P62" s="3">
        <f>IF(O62&gt;21,"",N62)</f>
        <v>4.8692201696328305E-2</v>
      </c>
      <c r="Q62" s="3">
        <f>IF(ISNUMBER(P62),SUMIF(A:A,A62,P:P),"")</f>
        <v>0.84549757742808174</v>
      </c>
      <c r="R62" s="3">
        <f>IFERROR(P62*(1/Q62),"")</f>
        <v>5.758999552008779E-2</v>
      </c>
      <c r="S62" s="8">
        <f>IFERROR(1/R62,"")</f>
        <v>17.364127067021442</v>
      </c>
    </row>
    <row r="63" spans="1:19" x14ac:dyDescent="0.25">
      <c r="A63" s="1">
        <v>6</v>
      </c>
      <c r="B63" s="5">
        <v>0.70486111111111116</v>
      </c>
      <c r="C63" s="1" t="s">
        <v>35</v>
      </c>
      <c r="D63" s="1">
        <v>7</v>
      </c>
      <c r="E63" s="1">
        <v>11</v>
      </c>
      <c r="F63" s="1" t="s">
        <v>86</v>
      </c>
      <c r="G63" s="2">
        <v>43.902833333333305</v>
      </c>
      <c r="H63" s="6">
        <f>1+COUNTIFS(A:A,A63,O:O,"&lt;"&amp;O63)</f>
        <v>10</v>
      </c>
      <c r="I63" s="2">
        <f>AVERAGEIF(A:A,A63,G:G)</f>
        <v>50.963211904761913</v>
      </c>
      <c r="J63" s="2">
        <f>G63-I63</f>
        <v>-7.0603785714286076</v>
      </c>
      <c r="K63" s="2">
        <f>90+J63</f>
        <v>82.9396214285714</v>
      </c>
      <c r="L63" s="2">
        <f>EXP(0.06*K63)</f>
        <v>144.94832298844369</v>
      </c>
      <c r="M63" s="2">
        <f>SUMIF(A:A,A63,L:L)</f>
        <v>3788.159942444614</v>
      </c>
      <c r="N63" s="3">
        <f>L63/M63</f>
        <v>3.8263517166834342E-2</v>
      </c>
      <c r="O63" s="7">
        <f>1/N63</f>
        <v>26.13455515968014</v>
      </c>
      <c r="P63" s="3" t="str">
        <f>IF(O63&gt;21,"",N63)</f>
        <v/>
      </c>
      <c r="Q63" s="3" t="str">
        <f>IF(ISNUMBER(P63),SUMIF(A:A,A63,P:P),"")</f>
        <v/>
      </c>
      <c r="R63" s="3" t="str">
        <f>IFERROR(P63*(1/Q63),"")</f>
        <v/>
      </c>
      <c r="S63" s="8" t="str">
        <f>IFERROR(1/R63,"")</f>
        <v/>
      </c>
    </row>
    <row r="64" spans="1:19" x14ac:dyDescent="0.25">
      <c r="A64" s="1">
        <v>6</v>
      </c>
      <c r="B64" s="5">
        <v>0.70486111111111116</v>
      </c>
      <c r="C64" s="1" t="s">
        <v>35</v>
      </c>
      <c r="D64" s="1">
        <v>7</v>
      </c>
      <c r="E64" s="1">
        <v>10</v>
      </c>
      <c r="F64" s="1" t="s">
        <v>85</v>
      </c>
      <c r="G64" s="2">
        <v>43.584433333333301</v>
      </c>
      <c r="H64" s="6">
        <f>1+COUNTIFS(A:A,A64,O:O,"&lt;"&amp;O64)</f>
        <v>11</v>
      </c>
      <c r="I64" s="2">
        <f>AVERAGEIF(A:A,A64,G:G)</f>
        <v>50.963211904761913</v>
      </c>
      <c r="J64" s="2">
        <f>G64-I64</f>
        <v>-7.3787785714286116</v>
      </c>
      <c r="K64" s="2">
        <f>90+J64</f>
        <v>82.621221428571388</v>
      </c>
      <c r="L64" s="2">
        <f>EXP(0.06*K64)</f>
        <v>142.20551296554288</v>
      </c>
      <c r="M64" s="2">
        <f>SUMIF(A:A,A64,L:L)</f>
        <v>3788.159942444614</v>
      </c>
      <c r="N64" s="3">
        <f>L64/M64</f>
        <v>3.7539469063118114E-2</v>
      </c>
      <c r="O64" s="7">
        <f>1/N64</f>
        <v>26.638629286914526</v>
      </c>
      <c r="P64" s="3" t="str">
        <f>IF(O64&gt;21,"",N64)</f>
        <v/>
      </c>
      <c r="Q64" s="3" t="str">
        <f>IF(ISNUMBER(P64),SUMIF(A:A,A64,P:P),"")</f>
        <v/>
      </c>
      <c r="R64" s="3" t="str">
        <f>IFERROR(P64*(1/Q64),"")</f>
        <v/>
      </c>
      <c r="S64" s="8" t="str">
        <f>IFERROR(1/R64,"")</f>
        <v/>
      </c>
    </row>
    <row r="65" spans="1:19" x14ac:dyDescent="0.25">
      <c r="A65" s="1">
        <v>6</v>
      </c>
      <c r="B65" s="5">
        <v>0.70486111111111116</v>
      </c>
      <c r="C65" s="1" t="s">
        <v>35</v>
      </c>
      <c r="D65" s="1">
        <v>7</v>
      </c>
      <c r="E65" s="1">
        <v>14</v>
      </c>
      <c r="F65" s="1" t="s">
        <v>89</v>
      </c>
      <c r="G65" s="2">
        <v>39.166000000000004</v>
      </c>
      <c r="H65" s="6">
        <f>1+COUNTIFS(A:A,A65,O:O,"&lt;"&amp;O65)</f>
        <v>12</v>
      </c>
      <c r="I65" s="2">
        <f>AVERAGEIF(A:A,A65,G:G)</f>
        <v>50.963211904761913</v>
      </c>
      <c r="J65" s="2">
        <f>G65-I65</f>
        <v>-11.797211904761909</v>
      </c>
      <c r="K65" s="2">
        <f>90+J65</f>
        <v>78.202788095238091</v>
      </c>
      <c r="L65" s="2">
        <f>EXP(0.06*K65)</f>
        <v>109.08935158238008</v>
      </c>
      <c r="M65" s="2">
        <f>SUMIF(A:A,A65,L:L)</f>
        <v>3788.159942444614</v>
      </c>
      <c r="N65" s="3">
        <f>L65/M65</f>
        <v>2.8797451332527799E-2</v>
      </c>
      <c r="O65" s="7">
        <f>1/N65</f>
        <v>34.72529525105795</v>
      </c>
      <c r="P65" s="3" t="str">
        <f>IF(O65&gt;21,"",N65)</f>
        <v/>
      </c>
      <c r="Q65" s="3" t="str">
        <f>IF(ISNUMBER(P65),SUMIF(A:A,A65,P:P),"")</f>
        <v/>
      </c>
      <c r="R65" s="3" t="str">
        <f>IFERROR(P65*(1/Q65),"")</f>
        <v/>
      </c>
      <c r="S65" s="8" t="str">
        <f>IFERROR(1/R65,"")</f>
        <v/>
      </c>
    </row>
    <row r="66" spans="1:19" x14ac:dyDescent="0.25">
      <c r="A66" s="1">
        <v>6</v>
      </c>
      <c r="B66" s="5">
        <v>0.70486111111111116</v>
      </c>
      <c r="C66" s="1" t="s">
        <v>35</v>
      </c>
      <c r="D66" s="1">
        <v>7</v>
      </c>
      <c r="E66" s="1">
        <v>9</v>
      </c>
      <c r="F66" s="1" t="s">
        <v>84</v>
      </c>
      <c r="G66" s="2">
        <v>38.4211666666667</v>
      </c>
      <c r="H66" s="6">
        <f>1+COUNTIFS(A:A,A66,O:O,"&lt;"&amp;O66)</f>
        <v>13</v>
      </c>
      <c r="I66" s="2">
        <f>AVERAGEIF(A:A,A66,G:G)</f>
        <v>50.963211904761913</v>
      </c>
      <c r="J66" s="2">
        <f>G66-I66</f>
        <v>-12.542045238095213</v>
      </c>
      <c r="K66" s="2">
        <f>90+J66</f>
        <v>77.457954761904787</v>
      </c>
      <c r="L66" s="2">
        <f>EXP(0.06*K66)</f>
        <v>104.32148005424885</v>
      </c>
      <c r="M66" s="2">
        <f>SUMIF(A:A,A66,L:L)</f>
        <v>3788.159942444614</v>
      </c>
      <c r="N66" s="3">
        <f>L66/M66</f>
        <v>2.7538826670271754E-2</v>
      </c>
      <c r="O66" s="7">
        <f>1/N66</f>
        <v>36.312367697186716</v>
      </c>
      <c r="P66" s="3" t="str">
        <f>IF(O66&gt;21,"",N66)</f>
        <v/>
      </c>
      <c r="Q66" s="3" t="str">
        <f>IF(ISNUMBER(P66),SUMIF(A:A,A66,P:P),"")</f>
        <v/>
      </c>
      <c r="R66" s="3" t="str">
        <f>IFERROR(P66*(1/Q66),"")</f>
        <v/>
      </c>
      <c r="S66" s="8" t="str">
        <f>IFERROR(1/R66,"")</f>
        <v/>
      </c>
    </row>
    <row r="67" spans="1:19" x14ac:dyDescent="0.25">
      <c r="A67" s="1">
        <v>6</v>
      </c>
      <c r="B67" s="5">
        <v>0.70486111111111116</v>
      </c>
      <c r="C67" s="1" t="s">
        <v>35</v>
      </c>
      <c r="D67" s="1">
        <v>7</v>
      </c>
      <c r="E67" s="1">
        <v>12</v>
      </c>
      <c r="F67" s="1" t="s">
        <v>87</v>
      </c>
      <c r="G67" s="2">
        <v>34.951466666666597</v>
      </c>
      <c r="H67" s="6">
        <f>1+COUNTIFS(A:A,A67,O:O,"&lt;"&amp;O67)</f>
        <v>14</v>
      </c>
      <c r="I67" s="2">
        <f>AVERAGEIF(A:A,A67,G:G)</f>
        <v>50.963211904761913</v>
      </c>
      <c r="J67" s="2">
        <f>G67-I67</f>
        <v>-16.011745238095315</v>
      </c>
      <c r="K67" s="2">
        <f>90+J67</f>
        <v>73.988254761904685</v>
      </c>
      <c r="L67" s="2">
        <f>EXP(0.06*K67)</f>
        <v>84.715220606975521</v>
      </c>
      <c r="M67" s="2">
        <f>SUMIF(A:A,A67,L:L)</f>
        <v>3788.159942444614</v>
      </c>
      <c r="N67" s="3">
        <f>L67/M67</f>
        <v>2.2363158339166172E-2</v>
      </c>
      <c r="O67" s="7">
        <f>1/N67</f>
        <v>44.716402971070039</v>
      </c>
      <c r="P67" s="3" t="str">
        <f>IF(O67&gt;21,"",N67)</f>
        <v/>
      </c>
      <c r="Q67" s="3" t="str">
        <f>IF(ISNUMBER(P67),SUMIF(A:A,A67,P:P),"")</f>
        <v/>
      </c>
      <c r="R67" s="3" t="str">
        <f>IFERROR(P67*(1/Q67),"")</f>
        <v/>
      </c>
      <c r="S67" s="8" t="str">
        <f>IFERROR(1/R67,"")</f>
        <v/>
      </c>
    </row>
    <row r="68" spans="1:19" x14ac:dyDescent="0.25">
      <c r="A68" s="1">
        <v>7</v>
      </c>
      <c r="B68" s="5">
        <v>0.70972222222222225</v>
      </c>
      <c r="C68" s="1" t="s">
        <v>67</v>
      </c>
      <c r="D68" s="1">
        <v>2</v>
      </c>
      <c r="E68" s="1">
        <v>1</v>
      </c>
      <c r="F68" s="1" t="s">
        <v>90</v>
      </c>
      <c r="G68" s="2">
        <v>65.549966666666705</v>
      </c>
      <c r="H68" s="6">
        <f>1+COUNTIFS(A:A,A68,O:O,"&lt;"&amp;O68)</f>
        <v>1</v>
      </c>
      <c r="I68" s="2">
        <f>AVERAGEIF(A:A,A68,G:G)</f>
        <v>51.495414285714276</v>
      </c>
      <c r="J68" s="2">
        <f>G68-I68</f>
        <v>14.05455238095243</v>
      </c>
      <c r="K68" s="2">
        <f>90+J68</f>
        <v>104.05455238095243</v>
      </c>
      <c r="L68" s="2">
        <f>EXP(0.06*K68)</f>
        <v>514.53992036011709</v>
      </c>
      <c r="M68" s="2">
        <f>SUMIF(A:A,A68,L:L)</f>
        <v>1753.0742038603616</v>
      </c>
      <c r="N68" s="3">
        <f>L68/M68</f>
        <v>0.29350721106218614</v>
      </c>
      <c r="O68" s="7">
        <f>1/N68</f>
        <v>3.407071316514017</v>
      </c>
      <c r="P68" s="3">
        <f>IF(O68&gt;21,"",N68)</f>
        <v>0.29350721106218614</v>
      </c>
      <c r="Q68" s="3">
        <f>IF(ISNUMBER(P68),SUMIF(A:A,A68,P:P),"")</f>
        <v>0.99999999999999989</v>
      </c>
      <c r="R68" s="3">
        <f>IFERROR(P68*(1/Q68),"")</f>
        <v>0.29350721106218619</v>
      </c>
      <c r="S68" s="8">
        <f>IFERROR(1/R68,"")</f>
        <v>3.4070713165140165</v>
      </c>
    </row>
    <row r="69" spans="1:19" x14ac:dyDescent="0.25">
      <c r="A69" s="1">
        <v>7</v>
      </c>
      <c r="B69" s="5">
        <v>0.70972222222222225</v>
      </c>
      <c r="C69" s="1" t="s">
        <v>67</v>
      </c>
      <c r="D69" s="1">
        <v>2</v>
      </c>
      <c r="E69" s="1">
        <v>4</v>
      </c>
      <c r="F69" s="1" t="s">
        <v>93</v>
      </c>
      <c r="G69" s="2">
        <v>56.319133333333305</v>
      </c>
      <c r="H69" s="6">
        <f>1+COUNTIFS(A:A,A69,O:O,"&lt;"&amp;O69)</f>
        <v>2</v>
      </c>
      <c r="I69" s="2">
        <f>AVERAGEIF(A:A,A69,G:G)</f>
        <v>51.495414285714276</v>
      </c>
      <c r="J69" s="2">
        <f>G69-I69</f>
        <v>4.8237190476190293</v>
      </c>
      <c r="K69" s="2">
        <f>90+J69</f>
        <v>94.823719047619022</v>
      </c>
      <c r="L69" s="2">
        <f>EXP(0.06*K69)</f>
        <v>295.72298151382245</v>
      </c>
      <c r="M69" s="2">
        <f>SUMIF(A:A,A69,L:L)</f>
        <v>1753.0742038603616</v>
      </c>
      <c r="N69" s="3">
        <f>L69/M69</f>
        <v>0.16868822829211957</v>
      </c>
      <c r="O69" s="7">
        <f>1/N69</f>
        <v>5.9280959325050659</v>
      </c>
      <c r="P69" s="3">
        <f>IF(O69&gt;21,"",N69)</f>
        <v>0.16868822829211957</v>
      </c>
      <c r="Q69" s="3">
        <f>IF(ISNUMBER(P69),SUMIF(A:A,A69,P:P),"")</f>
        <v>0.99999999999999989</v>
      </c>
      <c r="R69" s="3">
        <f>IFERROR(P69*(1/Q69),"")</f>
        <v>0.1686882282921196</v>
      </c>
      <c r="S69" s="8">
        <f>IFERROR(1/R69,"")</f>
        <v>5.9280959325050651</v>
      </c>
    </row>
    <row r="70" spans="1:19" x14ac:dyDescent="0.25">
      <c r="A70" s="1">
        <v>7</v>
      </c>
      <c r="B70" s="5">
        <v>0.70972222222222225</v>
      </c>
      <c r="C70" s="1" t="s">
        <v>67</v>
      </c>
      <c r="D70" s="1">
        <v>2</v>
      </c>
      <c r="E70" s="1">
        <v>2</v>
      </c>
      <c r="F70" s="1" t="s">
        <v>91</v>
      </c>
      <c r="G70" s="2">
        <v>55.946766666666605</v>
      </c>
      <c r="H70" s="6">
        <f>1+COUNTIFS(A:A,A70,O:O,"&lt;"&amp;O70)</f>
        <v>3</v>
      </c>
      <c r="I70" s="2">
        <f>AVERAGEIF(A:A,A70,G:G)</f>
        <v>51.495414285714276</v>
      </c>
      <c r="J70" s="2">
        <f>G70-I70</f>
        <v>4.4513523809523292</v>
      </c>
      <c r="K70" s="2">
        <f>90+J70</f>
        <v>94.451352380952329</v>
      </c>
      <c r="L70" s="2">
        <f>EXP(0.06*K70)</f>
        <v>289.1891993256657</v>
      </c>
      <c r="M70" s="2">
        <f>SUMIF(A:A,A70,L:L)</f>
        <v>1753.0742038603616</v>
      </c>
      <c r="N70" s="3">
        <f>L70/M70</f>
        <v>0.16496118572097854</v>
      </c>
      <c r="O70" s="7">
        <f>1/N70</f>
        <v>6.0620320812402326</v>
      </c>
      <c r="P70" s="3">
        <f>IF(O70&gt;21,"",N70)</f>
        <v>0.16496118572097854</v>
      </c>
      <c r="Q70" s="3">
        <f>IF(ISNUMBER(P70),SUMIF(A:A,A70,P:P),"")</f>
        <v>0.99999999999999989</v>
      </c>
      <c r="R70" s="3">
        <f>IFERROR(P70*(1/Q70),"")</f>
        <v>0.16496118572097856</v>
      </c>
      <c r="S70" s="8">
        <f>IFERROR(1/R70,"")</f>
        <v>6.0620320812402309</v>
      </c>
    </row>
    <row r="71" spans="1:19" x14ac:dyDescent="0.25">
      <c r="A71" s="1">
        <v>7</v>
      </c>
      <c r="B71" s="5">
        <v>0.70972222222222225</v>
      </c>
      <c r="C71" s="1" t="s">
        <v>67</v>
      </c>
      <c r="D71" s="1">
        <v>2</v>
      </c>
      <c r="E71" s="1">
        <v>5</v>
      </c>
      <c r="F71" s="1" t="s">
        <v>94</v>
      </c>
      <c r="G71" s="2">
        <v>53.666400000000003</v>
      </c>
      <c r="H71" s="6">
        <f>1+COUNTIFS(A:A,A71,O:O,"&lt;"&amp;O71)</f>
        <v>4</v>
      </c>
      <c r="I71" s="2">
        <f>AVERAGEIF(A:A,A71,G:G)</f>
        <v>51.495414285714276</v>
      </c>
      <c r="J71" s="2">
        <f>G71-I71</f>
        <v>2.1709857142857274</v>
      </c>
      <c r="K71" s="2">
        <f>90+J71</f>
        <v>92.170985714285735</v>
      </c>
      <c r="L71" s="2">
        <f>EXP(0.06*K71)</f>
        <v>252.20926078412293</v>
      </c>
      <c r="M71" s="2">
        <f>SUMIF(A:A,A71,L:L)</f>
        <v>1753.0742038603616</v>
      </c>
      <c r="N71" s="3">
        <f>L71/M71</f>
        <v>0.14386684843616138</v>
      </c>
      <c r="O71" s="7">
        <f>1/N71</f>
        <v>6.9508716627217568</v>
      </c>
      <c r="P71" s="3">
        <f>IF(O71&gt;21,"",N71)</f>
        <v>0.14386684843616138</v>
      </c>
      <c r="Q71" s="3">
        <f>IF(ISNUMBER(P71),SUMIF(A:A,A71,P:P),"")</f>
        <v>0.99999999999999989</v>
      </c>
      <c r="R71" s="3">
        <f>IFERROR(P71*(1/Q71),"")</f>
        <v>0.1438668484361614</v>
      </c>
      <c r="S71" s="8">
        <f>IFERROR(1/R71,"")</f>
        <v>6.9508716627217551</v>
      </c>
    </row>
    <row r="72" spans="1:19" x14ac:dyDescent="0.25">
      <c r="A72" s="1">
        <v>7</v>
      </c>
      <c r="B72" s="5">
        <v>0.70972222222222225</v>
      </c>
      <c r="C72" s="1" t="s">
        <v>67</v>
      </c>
      <c r="D72" s="1">
        <v>2</v>
      </c>
      <c r="E72" s="1">
        <v>3</v>
      </c>
      <c r="F72" s="1" t="s">
        <v>92</v>
      </c>
      <c r="G72" s="2">
        <v>44.511600000000001</v>
      </c>
      <c r="H72" s="6">
        <f>1+COUNTIFS(A:A,A72,O:O,"&lt;"&amp;O72)</f>
        <v>5</v>
      </c>
      <c r="I72" s="2">
        <f>AVERAGEIF(A:A,A72,G:G)</f>
        <v>51.495414285714276</v>
      </c>
      <c r="J72" s="2">
        <f>G72-I72</f>
        <v>-6.9838142857142742</v>
      </c>
      <c r="K72" s="2">
        <f>90+J72</f>
        <v>83.016185714285726</v>
      </c>
      <c r="L72" s="2">
        <f>EXP(0.06*K72)</f>
        <v>145.61572668224895</v>
      </c>
      <c r="M72" s="2">
        <f>SUMIF(A:A,A72,L:L)</f>
        <v>1753.0742038603616</v>
      </c>
      <c r="N72" s="3">
        <f>L72/M72</f>
        <v>8.3063070782511919E-2</v>
      </c>
      <c r="O72" s="7">
        <f>1/N72</f>
        <v>12.039044434299193</v>
      </c>
      <c r="P72" s="3">
        <f>IF(O72&gt;21,"",N72)</f>
        <v>8.3063070782511919E-2</v>
      </c>
      <c r="Q72" s="3">
        <f>IF(ISNUMBER(P72),SUMIF(A:A,A72,P:P),"")</f>
        <v>0.99999999999999989</v>
      </c>
      <c r="R72" s="3">
        <f>IFERROR(P72*(1/Q72),"")</f>
        <v>8.3063070782511933E-2</v>
      </c>
      <c r="S72" s="8">
        <f>IFERROR(1/R72,"")</f>
        <v>12.039044434299191</v>
      </c>
    </row>
    <row r="73" spans="1:19" x14ac:dyDescent="0.25">
      <c r="A73" s="1">
        <v>7</v>
      </c>
      <c r="B73" s="5">
        <v>0.70972222222222225</v>
      </c>
      <c r="C73" s="1" t="s">
        <v>67</v>
      </c>
      <c r="D73" s="1">
        <v>2</v>
      </c>
      <c r="E73" s="1">
        <v>7</v>
      </c>
      <c r="F73" s="1" t="s">
        <v>96</v>
      </c>
      <c r="G73" s="2">
        <v>44.174433333333305</v>
      </c>
      <c r="H73" s="6">
        <f>1+COUNTIFS(A:A,A73,O:O,"&lt;"&amp;O73)</f>
        <v>6</v>
      </c>
      <c r="I73" s="2">
        <f>AVERAGEIF(A:A,A73,G:G)</f>
        <v>51.495414285714276</v>
      </c>
      <c r="J73" s="2">
        <f>G73-I73</f>
        <v>-7.320980952380971</v>
      </c>
      <c r="K73" s="2">
        <f>90+J73</f>
        <v>82.679019047619022</v>
      </c>
      <c r="L73" s="2">
        <f>EXP(0.06*K73)</f>
        <v>142.69951744283568</v>
      </c>
      <c r="M73" s="2">
        <f>SUMIF(A:A,A73,L:L)</f>
        <v>1753.0742038603616</v>
      </c>
      <c r="N73" s="3">
        <f>L73/M73</f>
        <v>8.1399587723442537E-2</v>
      </c>
      <c r="O73" s="7">
        <f>1/N73</f>
        <v>12.285074506734961</v>
      </c>
      <c r="P73" s="3">
        <f>IF(O73&gt;21,"",N73)</f>
        <v>8.1399587723442537E-2</v>
      </c>
      <c r="Q73" s="3">
        <f>IF(ISNUMBER(P73),SUMIF(A:A,A73,P:P),"")</f>
        <v>0.99999999999999989</v>
      </c>
      <c r="R73" s="3">
        <f>IFERROR(P73*(1/Q73),"")</f>
        <v>8.1399587723442551E-2</v>
      </c>
      <c r="S73" s="8">
        <f>IFERROR(1/R73,"")</f>
        <v>12.285074506734958</v>
      </c>
    </row>
    <row r="74" spans="1:19" x14ac:dyDescent="0.25">
      <c r="A74" s="1">
        <v>7</v>
      </c>
      <c r="B74" s="5">
        <v>0.70972222222222225</v>
      </c>
      <c r="C74" s="1" t="s">
        <v>67</v>
      </c>
      <c r="D74" s="1">
        <v>2</v>
      </c>
      <c r="E74" s="1">
        <v>6</v>
      </c>
      <c r="F74" s="1" t="s">
        <v>95</v>
      </c>
      <c r="G74" s="2">
        <v>40.299600000000005</v>
      </c>
      <c r="H74" s="6">
        <f>1+COUNTIFS(A:A,A74,O:O,"&lt;"&amp;O74)</f>
        <v>7</v>
      </c>
      <c r="I74" s="2">
        <f>AVERAGEIF(A:A,A74,G:G)</f>
        <v>51.495414285714276</v>
      </c>
      <c r="J74" s="2">
        <f>G74-I74</f>
        <v>-11.19581428571427</v>
      </c>
      <c r="K74" s="2">
        <f>90+J74</f>
        <v>78.804185714285722</v>
      </c>
      <c r="L74" s="2">
        <f>EXP(0.06*K74)</f>
        <v>113.09759775154853</v>
      </c>
      <c r="M74" s="2">
        <f>SUMIF(A:A,A74,L:L)</f>
        <v>1753.0742038603616</v>
      </c>
      <c r="N74" s="3">
        <f>L74/M74</f>
        <v>6.4513867982599754E-2</v>
      </c>
      <c r="O74" s="7">
        <f>1/N74</f>
        <v>15.500543236218812</v>
      </c>
      <c r="P74" s="3">
        <f>IF(O74&gt;21,"",N74)</f>
        <v>6.4513867982599754E-2</v>
      </c>
      <c r="Q74" s="3">
        <f>IF(ISNUMBER(P74),SUMIF(A:A,A74,P:P),"")</f>
        <v>0.99999999999999989</v>
      </c>
      <c r="R74" s="3">
        <f>IFERROR(P74*(1/Q74),"")</f>
        <v>6.4513867982599768E-2</v>
      </c>
      <c r="S74" s="8">
        <f>IFERROR(1/R74,"")</f>
        <v>15.500543236218808</v>
      </c>
    </row>
    <row r="75" spans="1:19" x14ac:dyDescent="0.25">
      <c r="A75" s="1">
        <v>8</v>
      </c>
      <c r="B75" s="5">
        <v>0.71875</v>
      </c>
      <c r="C75" s="1" t="s">
        <v>22</v>
      </c>
      <c r="D75" s="1">
        <v>5</v>
      </c>
      <c r="E75" s="1">
        <v>1</v>
      </c>
      <c r="F75" s="1" t="s">
        <v>97</v>
      </c>
      <c r="G75" s="2">
        <v>66.166700000000006</v>
      </c>
      <c r="H75" s="6">
        <f>1+COUNTIFS(A:A,A75,O:O,"&lt;"&amp;O75)</f>
        <v>1</v>
      </c>
      <c r="I75" s="2">
        <f>AVERAGEIF(A:A,A75,G:G)</f>
        <v>48.997224999999993</v>
      </c>
      <c r="J75" s="2">
        <f>G75-I75</f>
        <v>17.169475000000013</v>
      </c>
      <c r="K75" s="2">
        <f>90+J75</f>
        <v>107.16947500000001</v>
      </c>
      <c r="L75" s="2">
        <f>EXP(0.06*K75)</f>
        <v>620.27845612751435</v>
      </c>
      <c r="M75" s="2">
        <f>SUMIF(A:A,A75,L:L)</f>
        <v>3190.2722227865856</v>
      </c>
      <c r="N75" s="3">
        <f>L75/M75</f>
        <v>0.19442806532218868</v>
      </c>
      <c r="O75" s="7">
        <f>1/N75</f>
        <v>5.1432903904222371</v>
      </c>
      <c r="P75" s="3">
        <f>IF(O75&gt;21,"",N75)</f>
        <v>0.19442806532218868</v>
      </c>
      <c r="Q75" s="3">
        <f>IF(ISNUMBER(P75),SUMIF(A:A,A75,P:P),"")</f>
        <v>0.90808993628764456</v>
      </c>
      <c r="R75" s="3">
        <f>IFERROR(P75*(1/Q75),"")</f>
        <v>0.21410661824645758</v>
      </c>
      <c r="S75" s="8">
        <f>IFERROR(1/R75,"")</f>
        <v>4.6705702429473837</v>
      </c>
    </row>
    <row r="76" spans="1:19" x14ac:dyDescent="0.25">
      <c r="A76" s="1">
        <v>8</v>
      </c>
      <c r="B76" s="5">
        <v>0.71875</v>
      </c>
      <c r="C76" s="1" t="s">
        <v>22</v>
      </c>
      <c r="D76" s="1">
        <v>5</v>
      </c>
      <c r="E76" s="1">
        <v>3</v>
      </c>
      <c r="F76" s="1" t="s">
        <v>99</v>
      </c>
      <c r="G76" s="2">
        <v>61.381533333333202</v>
      </c>
      <c r="H76" s="6">
        <f>1+COUNTIFS(A:A,A76,O:O,"&lt;"&amp;O76)</f>
        <v>2</v>
      </c>
      <c r="I76" s="2">
        <f>AVERAGEIF(A:A,A76,G:G)</f>
        <v>48.997224999999993</v>
      </c>
      <c r="J76" s="2">
        <f>G76-I76</f>
        <v>12.384308333333209</v>
      </c>
      <c r="K76" s="2">
        <f>90+J76</f>
        <v>102.38430833333321</v>
      </c>
      <c r="L76" s="2">
        <f>EXP(0.06*K76)</f>
        <v>465.47505139676389</v>
      </c>
      <c r="M76" s="2">
        <f>SUMIF(A:A,A76,L:L)</f>
        <v>3190.2722227865856</v>
      </c>
      <c r="N76" s="3">
        <f>L76/M76</f>
        <v>0.14590449306240974</v>
      </c>
      <c r="O76" s="7">
        <f>1/N76</f>
        <v>6.8537985295096853</v>
      </c>
      <c r="P76" s="3">
        <f>IF(O76&gt;21,"",N76)</f>
        <v>0.14590449306240974</v>
      </c>
      <c r="Q76" s="3">
        <f>IF(ISNUMBER(P76),SUMIF(A:A,A76,P:P),"")</f>
        <v>0.90808993628764456</v>
      </c>
      <c r="R76" s="3">
        <f>IFERROR(P76*(1/Q76),"")</f>
        <v>0.16067185333963813</v>
      </c>
      <c r="S76" s="8">
        <f>IFERROR(1/R76,"")</f>
        <v>6.2238654699908018</v>
      </c>
    </row>
    <row r="77" spans="1:19" x14ac:dyDescent="0.25">
      <c r="A77" s="1">
        <v>8</v>
      </c>
      <c r="B77" s="5">
        <v>0.71875</v>
      </c>
      <c r="C77" s="1" t="s">
        <v>22</v>
      </c>
      <c r="D77" s="1">
        <v>5</v>
      </c>
      <c r="E77" s="1">
        <v>7</v>
      </c>
      <c r="F77" s="1" t="s">
        <v>103</v>
      </c>
      <c r="G77" s="2">
        <v>59.209699999999998</v>
      </c>
      <c r="H77" s="6">
        <f>1+COUNTIFS(A:A,A77,O:O,"&lt;"&amp;O77)</f>
        <v>3</v>
      </c>
      <c r="I77" s="2">
        <f>AVERAGEIF(A:A,A77,G:G)</f>
        <v>48.997224999999993</v>
      </c>
      <c r="J77" s="2">
        <f>G77-I77</f>
        <v>10.212475000000005</v>
      </c>
      <c r="K77" s="2">
        <f>90+J77</f>
        <v>100.21247500000001</v>
      </c>
      <c r="L77" s="2">
        <f>EXP(0.06*K77)</f>
        <v>408.6048287066252</v>
      </c>
      <c r="M77" s="2">
        <f>SUMIF(A:A,A77,L:L)</f>
        <v>3190.2722227865856</v>
      </c>
      <c r="N77" s="3">
        <f>L77/M77</f>
        <v>0.12807835826302116</v>
      </c>
      <c r="O77" s="7">
        <f>1/N77</f>
        <v>7.8077203171702463</v>
      </c>
      <c r="P77" s="3">
        <f>IF(O77&gt;21,"",N77)</f>
        <v>0.12807835826302116</v>
      </c>
      <c r="Q77" s="3">
        <f>IF(ISNUMBER(P77),SUMIF(A:A,A77,P:P),"")</f>
        <v>0.90808993628764456</v>
      </c>
      <c r="R77" s="3">
        <f>IFERROR(P77*(1/Q77),"")</f>
        <v>0.14104149065522883</v>
      </c>
      <c r="S77" s="8">
        <f>IFERROR(1/R77,"")</f>
        <v>7.090112245370876</v>
      </c>
    </row>
    <row r="78" spans="1:19" x14ac:dyDescent="0.25">
      <c r="A78" s="1">
        <v>8</v>
      </c>
      <c r="B78" s="5">
        <v>0.71875</v>
      </c>
      <c r="C78" s="1" t="s">
        <v>22</v>
      </c>
      <c r="D78" s="1">
        <v>5</v>
      </c>
      <c r="E78" s="1">
        <v>2</v>
      </c>
      <c r="F78" s="1" t="s">
        <v>98</v>
      </c>
      <c r="G78" s="2">
        <v>51.577833333333402</v>
      </c>
      <c r="H78" s="6">
        <f>1+COUNTIFS(A:A,A78,O:O,"&lt;"&amp;O78)</f>
        <v>4</v>
      </c>
      <c r="I78" s="2">
        <f>AVERAGEIF(A:A,A78,G:G)</f>
        <v>48.997224999999993</v>
      </c>
      <c r="J78" s="2">
        <f>G78-I78</f>
        <v>2.5806083333334087</v>
      </c>
      <c r="K78" s="2">
        <f>90+J78</f>
        <v>92.580608333333402</v>
      </c>
      <c r="L78" s="2">
        <f>EXP(0.06*K78)</f>
        <v>258.48469881719114</v>
      </c>
      <c r="M78" s="2">
        <f>SUMIF(A:A,A78,L:L)</f>
        <v>3190.2722227865856</v>
      </c>
      <c r="N78" s="3">
        <f>L78/M78</f>
        <v>8.102277196627887E-2</v>
      </c>
      <c r="O78" s="7">
        <f>1/N78</f>
        <v>12.342209180601637</v>
      </c>
      <c r="P78" s="3">
        <f>IF(O78&gt;21,"",N78)</f>
        <v>8.102277196627887E-2</v>
      </c>
      <c r="Q78" s="3">
        <f>IF(ISNUMBER(P78),SUMIF(A:A,A78,P:P),"")</f>
        <v>0.90808993628764456</v>
      </c>
      <c r="R78" s="3">
        <f>IFERROR(P78*(1/Q78),"")</f>
        <v>8.9223290258570023E-2</v>
      </c>
      <c r="S78" s="8">
        <f>IFERROR(1/R78,"")</f>
        <v>11.207835948461321</v>
      </c>
    </row>
    <row r="79" spans="1:19" x14ac:dyDescent="0.25">
      <c r="A79" s="1">
        <v>8</v>
      </c>
      <c r="B79" s="5">
        <v>0.71875</v>
      </c>
      <c r="C79" s="1" t="s">
        <v>22</v>
      </c>
      <c r="D79" s="1">
        <v>5</v>
      </c>
      <c r="E79" s="1">
        <v>5</v>
      </c>
      <c r="F79" s="1" t="s">
        <v>101</v>
      </c>
      <c r="G79" s="2">
        <v>50.604466666666703</v>
      </c>
      <c r="H79" s="6">
        <f>1+COUNTIFS(A:A,A79,O:O,"&lt;"&amp;O79)</f>
        <v>5</v>
      </c>
      <c r="I79" s="2">
        <f>AVERAGEIF(A:A,A79,G:G)</f>
        <v>48.997224999999993</v>
      </c>
      <c r="J79" s="2">
        <f>G79-I79</f>
        <v>1.6072416666667095</v>
      </c>
      <c r="K79" s="2">
        <f>90+J79</f>
        <v>91.60724166666671</v>
      </c>
      <c r="L79" s="2">
        <f>EXP(0.06*K79)</f>
        <v>243.82103669144107</v>
      </c>
      <c r="M79" s="2">
        <f>SUMIF(A:A,A79,L:L)</f>
        <v>3190.2722227865856</v>
      </c>
      <c r="N79" s="3">
        <f>L79/M79</f>
        <v>7.6426404916152366E-2</v>
      </c>
      <c r="O79" s="7">
        <f>1/N79</f>
        <v>13.084483053953708</v>
      </c>
      <c r="P79" s="3">
        <f>IF(O79&gt;21,"",N79)</f>
        <v>7.6426404916152366E-2</v>
      </c>
      <c r="Q79" s="3">
        <f>IF(ISNUMBER(P79),SUMIF(A:A,A79,P:P),"")</f>
        <v>0.90808993628764456</v>
      </c>
      <c r="R79" s="3">
        <f>IFERROR(P79*(1/Q79),"")</f>
        <v>8.4161713352523829E-2</v>
      </c>
      <c r="S79" s="8">
        <f>IFERROR(1/R79,"")</f>
        <v>11.881887382821587</v>
      </c>
    </row>
    <row r="80" spans="1:19" x14ac:dyDescent="0.25">
      <c r="A80" s="1">
        <v>8</v>
      </c>
      <c r="B80" s="5">
        <v>0.71875</v>
      </c>
      <c r="C80" s="1" t="s">
        <v>22</v>
      </c>
      <c r="D80" s="1">
        <v>5</v>
      </c>
      <c r="E80" s="1">
        <v>4</v>
      </c>
      <c r="F80" s="1" t="s">
        <v>100</v>
      </c>
      <c r="G80" s="2">
        <v>50.536433333333299</v>
      </c>
      <c r="H80" s="6">
        <f>1+COUNTIFS(A:A,A80,O:O,"&lt;"&amp;O80)</f>
        <v>6</v>
      </c>
      <c r="I80" s="2">
        <f>AVERAGEIF(A:A,A80,G:G)</f>
        <v>48.997224999999993</v>
      </c>
      <c r="J80" s="2">
        <f>G80-I80</f>
        <v>1.5392083333333062</v>
      </c>
      <c r="K80" s="2">
        <f>90+J80</f>
        <v>91.539208333333306</v>
      </c>
      <c r="L80" s="2">
        <f>EXP(0.06*K80)</f>
        <v>242.82778781979826</v>
      </c>
      <c r="M80" s="2">
        <f>SUMIF(A:A,A80,L:L)</f>
        <v>3190.2722227865856</v>
      </c>
      <c r="N80" s="3">
        <f>L80/M80</f>
        <v>7.6115068201827965E-2</v>
      </c>
      <c r="O80" s="7">
        <f>1/N80</f>
        <v>13.138003073824798</v>
      </c>
      <c r="P80" s="3">
        <f>IF(O80&gt;21,"",N80)</f>
        <v>7.6115068201827965E-2</v>
      </c>
      <c r="Q80" s="3">
        <f>IF(ISNUMBER(P80),SUMIF(A:A,A80,P:P),"")</f>
        <v>0.90808993628764456</v>
      </c>
      <c r="R80" s="3">
        <f>IFERROR(P80*(1/Q80),"")</f>
        <v>8.3818865467217257E-2</v>
      </c>
      <c r="S80" s="8">
        <f>IFERROR(1/R80,"")</f>
        <v>11.93048837425644</v>
      </c>
    </row>
    <row r="81" spans="1:19" x14ac:dyDescent="0.25">
      <c r="A81" s="1">
        <v>8</v>
      </c>
      <c r="B81" s="5">
        <v>0.71875</v>
      </c>
      <c r="C81" s="1" t="s">
        <v>22</v>
      </c>
      <c r="D81" s="1">
        <v>5</v>
      </c>
      <c r="E81" s="1">
        <v>9</v>
      </c>
      <c r="F81" s="1" t="s">
        <v>105</v>
      </c>
      <c r="G81" s="2">
        <v>49.85</v>
      </c>
      <c r="H81" s="6">
        <f>1+COUNTIFS(A:A,A81,O:O,"&lt;"&amp;O81)</f>
        <v>7</v>
      </c>
      <c r="I81" s="2">
        <f>AVERAGEIF(A:A,A81,G:G)</f>
        <v>48.997224999999993</v>
      </c>
      <c r="J81" s="2">
        <f>G81-I81</f>
        <v>0.85277500000000828</v>
      </c>
      <c r="K81" s="2">
        <f>90+J81</f>
        <v>90.852775000000008</v>
      </c>
      <c r="L81" s="2">
        <f>EXP(0.06*K81)</f>
        <v>233.02983672939448</v>
      </c>
      <c r="M81" s="2">
        <f>SUMIF(A:A,A81,L:L)</f>
        <v>3190.2722227865856</v>
      </c>
      <c r="N81" s="3">
        <f>L81/M81</f>
        <v>7.3043872264245677E-2</v>
      </c>
      <c r="O81" s="7">
        <f>1/N81</f>
        <v>13.690402343161249</v>
      </c>
      <c r="P81" s="3">
        <f>IF(O81&gt;21,"",N81)</f>
        <v>7.3043872264245677E-2</v>
      </c>
      <c r="Q81" s="3">
        <f>IF(ISNUMBER(P81),SUMIF(A:A,A81,P:P),"")</f>
        <v>0.90808993628764456</v>
      </c>
      <c r="R81" s="3">
        <f>IFERROR(P81*(1/Q81),"")</f>
        <v>8.0436826073478768E-2</v>
      </c>
      <c r="S81" s="8">
        <f>IFERROR(1/R81,"")</f>
        <v>12.432116591553518</v>
      </c>
    </row>
    <row r="82" spans="1:19" x14ac:dyDescent="0.25">
      <c r="A82" s="1">
        <v>8</v>
      </c>
      <c r="B82" s="5">
        <v>0.71875</v>
      </c>
      <c r="C82" s="1" t="s">
        <v>22</v>
      </c>
      <c r="D82" s="1">
        <v>5</v>
      </c>
      <c r="E82" s="1">
        <v>8</v>
      </c>
      <c r="F82" s="1" t="s">
        <v>104</v>
      </c>
      <c r="G82" s="2">
        <v>48.499666666666599</v>
      </c>
      <c r="H82" s="6">
        <f>1+COUNTIFS(A:A,A82,O:O,"&lt;"&amp;O82)</f>
        <v>8</v>
      </c>
      <c r="I82" s="2">
        <f>AVERAGEIF(A:A,A82,G:G)</f>
        <v>48.997224999999993</v>
      </c>
      <c r="J82" s="2">
        <f>G82-I82</f>
        <v>-0.49755833333339439</v>
      </c>
      <c r="K82" s="2">
        <f>90+J82</f>
        <v>89.502441666666613</v>
      </c>
      <c r="L82" s="2">
        <f>EXP(0.06*K82)</f>
        <v>214.89434742028615</v>
      </c>
      <c r="M82" s="2">
        <f>SUMIF(A:A,A82,L:L)</f>
        <v>3190.2722227865856</v>
      </c>
      <c r="N82" s="3">
        <f>L82/M82</f>
        <v>6.7359251002280879E-2</v>
      </c>
      <c r="O82" s="7">
        <f>1/N82</f>
        <v>14.845770775659881</v>
      </c>
      <c r="P82" s="3">
        <f>IF(O82&gt;21,"",N82)</f>
        <v>6.7359251002280879E-2</v>
      </c>
      <c r="Q82" s="3">
        <f>IF(ISNUMBER(P82),SUMIF(A:A,A82,P:P),"")</f>
        <v>0.90808993628764456</v>
      </c>
      <c r="R82" s="3">
        <f>IFERROR(P82*(1/Q82),"")</f>
        <v>7.4176850012953252E-2</v>
      </c>
      <c r="S82" s="8">
        <f>IFERROR(1/R82,"")</f>
        <v>13.481295037809955</v>
      </c>
    </row>
    <row r="83" spans="1:19" x14ac:dyDescent="0.25">
      <c r="A83" s="1">
        <v>8</v>
      </c>
      <c r="B83" s="5">
        <v>0.71875</v>
      </c>
      <c r="C83" s="1" t="s">
        <v>22</v>
      </c>
      <c r="D83" s="1">
        <v>5</v>
      </c>
      <c r="E83" s="1">
        <v>6</v>
      </c>
      <c r="F83" s="1" t="s">
        <v>102</v>
      </c>
      <c r="G83" s="2">
        <v>48.086933333333299</v>
      </c>
      <c r="H83" s="6">
        <f>1+COUNTIFS(A:A,A83,O:O,"&lt;"&amp;O83)</f>
        <v>9</v>
      </c>
      <c r="I83" s="2">
        <f>AVERAGEIF(A:A,A83,G:G)</f>
        <v>48.997224999999993</v>
      </c>
      <c r="J83" s="2">
        <f>G83-I83</f>
        <v>-0.91029166666669425</v>
      </c>
      <c r="K83" s="2">
        <f>90+J83</f>
        <v>89.089708333333306</v>
      </c>
      <c r="L83" s="2">
        <f>EXP(0.06*K83)</f>
        <v>209.63805582149809</v>
      </c>
      <c r="M83" s="2">
        <f>SUMIF(A:A,A83,L:L)</f>
        <v>3190.2722227865856</v>
      </c>
      <c r="N83" s="3">
        <f>L83/M83</f>
        <v>6.5711651289239184E-2</v>
      </c>
      <c r="O83" s="7">
        <f>1/N83</f>
        <v>15.218001379973815</v>
      </c>
      <c r="P83" s="3">
        <f>IF(O83&gt;21,"",N83)</f>
        <v>6.5711651289239184E-2</v>
      </c>
      <c r="Q83" s="3">
        <f>IF(ISNUMBER(P83),SUMIF(A:A,A83,P:P),"")</f>
        <v>0.90808993628764456</v>
      </c>
      <c r="R83" s="3">
        <f>IFERROR(P83*(1/Q83),"")</f>
        <v>7.2362492593932362E-2</v>
      </c>
      <c r="S83" s="8">
        <f>IFERROR(1/R83,"")</f>
        <v>13.819313903565707</v>
      </c>
    </row>
    <row r="84" spans="1:19" x14ac:dyDescent="0.25">
      <c r="A84" s="1">
        <v>8</v>
      </c>
      <c r="B84" s="5">
        <v>0.71875</v>
      </c>
      <c r="C84" s="1" t="s">
        <v>22</v>
      </c>
      <c r="D84" s="1">
        <v>5</v>
      </c>
      <c r="E84" s="1">
        <v>12</v>
      </c>
      <c r="F84" s="1" t="s">
        <v>108</v>
      </c>
      <c r="G84" s="2">
        <v>40.219233333333399</v>
      </c>
      <c r="H84" s="6">
        <f>1+COUNTIFS(A:A,A84,O:O,"&lt;"&amp;O84)</f>
        <v>10</v>
      </c>
      <c r="I84" s="2">
        <f>AVERAGEIF(A:A,A84,G:G)</f>
        <v>48.997224999999993</v>
      </c>
      <c r="J84" s="2">
        <f>G84-I84</f>
        <v>-8.777991666666594</v>
      </c>
      <c r="K84" s="2">
        <f>90+J84</f>
        <v>81.222008333333406</v>
      </c>
      <c r="L84" s="2">
        <f>EXP(0.06*K84)</f>
        <v>130.75436673785532</v>
      </c>
      <c r="M84" s="2">
        <f>SUMIF(A:A,A84,L:L)</f>
        <v>3190.2722227865856</v>
      </c>
      <c r="N84" s="3">
        <f>L84/M84</f>
        <v>4.0985332161920081E-2</v>
      </c>
      <c r="O84" s="7">
        <f>1/N84</f>
        <v>24.398972687334005</v>
      </c>
      <c r="P84" s="3" t="str">
        <f>IF(O84&gt;21,"",N84)</f>
        <v/>
      </c>
      <c r="Q84" s="3" t="str">
        <f>IF(ISNUMBER(P84),SUMIF(A:A,A84,P:P),"")</f>
        <v/>
      </c>
      <c r="R84" s="3" t="str">
        <f>IFERROR(P84*(1/Q84),"")</f>
        <v/>
      </c>
      <c r="S84" s="8" t="str">
        <f>IFERROR(1/R84,"")</f>
        <v/>
      </c>
    </row>
    <row r="85" spans="1:19" x14ac:dyDescent="0.25">
      <c r="A85" s="1">
        <v>8</v>
      </c>
      <c r="B85" s="5">
        <v>0.71875</v>
      </c>
      <c r="C85" s="1" t="s">
        <v>22</v>
      </c>
      <c r="D85" s="1">
        <v>5</v>
      </c>
      <c r="E85" s="1">
        <v>10</v>
      </c>
      <c r="F85" s="1" t="s">
        <v>106</v>
      </c>
      <c r="G85" s="2">
        <v>37.764133333333298</v>
      </c>
      <c r="H85" s="6">
        <f>1+COUNTIFS(A:A,A85,O:O,"&lt;"&amp;O85)</f>
        <v>11</v>
      </c>
      <c r="I85" s="2">
        <f>AVERAGEIF(A:A,A85,G:G)</f>
        <v>48.997224999999993</v>
      </c>
      <c r="J85" s="2">
        <f>G85-I85</f>
        <v>-11.233091666666695</v>
      </c>
      <c r="K85" s="2">
        <f>90+J85</f>
        <v>78.766908333333305</v>
      </c>
      <c r="L85" s="2">
        <f>EXP(0.06*K85)</f>
        <v>112.84492149598424</v>
      </c>
      <c r="M85" s="2">
        <f>SUMIF(A:A,A85,L:L)</f>
        <v>3190.2722227865856</v>
      </c>
      <c r="N85" s="3">
        <f>L85/M85</f>
        <v>3.5371565062688709E-2</v>
      </c>
      <c r="O85" s="7">
        <f>1/N85</f>
        <v>28.271296399458404</v>
      </c>
      <c r="P85" s="3" t="str">
        <f>IF(O85&gt;21,"",N85)</f>
        <v/>
      </c>
      <c r="Q85" s="3" t="str">
        <f>IF(ISNUMBER(P85),SUMIF(A:A,A85,P:P),"")</f>
        <v/>
      </c>
      <c r="R85" s="3" t="str">
        <f>IFERROR(P85*(1/Q85),"")</f>
        <v/>
      </c>
      <c r="S85" s="8" t="str">
        <f>IFERROR(1/R85,"")</f>
        <v/>
      </c>
    </row>
    <row r="86" spans="1:19" x14ac:dyDescent="0.25">
      <c r="A86" s="1">
        <v>8</v>
      </c>
      <c r="B86" s="5">
        <v>0.71875</v>
      </c>
      <c r="C86" s="1" t="s">
        <v>22</v>
      </c>
      <c r="D86" s="1">
        <v>5</v>
      </c>
      <c r="E86" s="1">
        <v>11</v>
      </c>
      <c r="F86" s="1" t="s">
        <v>107</v>
      </c>
      <c r="G86" s="2">
        <v>24.070066666666701</v>
      </c>
      <c r="H86" s="6">
        <f>1+COUNTIFS(A:A,A86,O:O,"&lt;"&amp;O86)</f>
        <v>12</v>
      </c>
      <c r="I86" s="2">
        <f>AVERAGEIF(A:A,A86,G:G)</f>
        <v>48.997224999999993</v>
      </c>
      <c r="J86" s="2">
        <f>G86-I86</f>
        <v>-24.927158333333292</v>
      </c>
      <c r="K86" s="2">
        <f>90+J86</f>
        <v>65.072841666666704</v>
      </c>
      <c r="L86" s="2">
        <f>EXP(0.06*K86)</f>
        <v>49.618835022233419</v>
      </c>
      <c r="M86" s="2">
        <f>SUMIF(A:A,A86,L:L)</f>
        <v>3190.2722227865856</v>
      </c>
      <c r="N86" s="3">
        <f>L86/M86</f>
        <v>1.5553166487746675E-2</v>
      </c>
      <c r="O86" s="7">
        <f>1/N86</f>
        <v>64.295588990694256</v>
      </c>
      <c r="P86" s="3" t="str">
        <f>IF(O86&gt;21,"",N86)</f>
        <v/>
      </c>
      <c r="Q86" s="3" t="str">
        <f>IF(ISNUMBER(P86),SUMIF(A:A,A86,P:P),"")</f>
        <v/>
      </c>
      <c r="R86" s="3" t="str">
        <f>IFERROR(P86*(1/Q86),"")</f>
        <v/>
      </c>
      <c r="S86" s="8" t="str">
        <f>IFERROR(1/R86,"")</f>
        <v/>
      </c>
    </row>
    <row r="87" spans="1:19" x14ac:dyDescent="0.25">
      <c r="A87" s="10">
        <v>9</v>
      </c>
      <c r="B87" s="11">
        <v>0.72916666666666663</v>
      </c>
      <c r="C87" s="10" t="s">
        <v>35</v>
      </c>
      <c r="D87" s="10">
        <v>8</v>
      </c>
      <c r="E87" s="10">
        <v>3</v>
      </c>
      <c r="F87" s="10" t="s">
        <v>111</v>
      </c>
      <c r="G87" s="2">
        <v>75.334833333333393</v>
      </c>
      <c r="H87" s="6">
        <f>1+COUNTIFS(A:A,A87,O:O,"&lt;"&amp;O87)</f>
        <v>1</v>
      </c>
      <c r="I87" s="2">
        <f>AVERAGEIF(A:A,A87,G:G)</f>
        <v>50.515225000000015</v>
      </c>
      <c r="J87" s="2">
        <f>G87-I87</f>
        <v>24.819608333333377</v>
      </c>
      <c r="K87" s="2">
        <f>90+J87</f>
        <v>114.81960833333338</v>
      </c>
      <c r="L87" s="2">
        <f>EXP(0.06*K87)</f>
        <v>981.59274266862803</v>
      </c>
      <c r="M87" s="2">
        <f>SUMIF(A:A,A87,L:L)</f>
        <v>2557.4343865164524</v>
      </c>
      <c r="N87" s="3">
        <f>L87/M87</f>
        <v>0.38381932605734648</v>
      </c>
      <c r="O87" s="7">
        <f>1/N87</f>
        <v>2.6053925170265915</v>
      </c>
      <c r="P87" s="3">
        <f>IF(O87&gt;21,"",N87)</f>
        <v>0.38381932605734648</v>
      </c>
      <c r="Q87" s="3">
        <f>IF(ISNUMBER(P87),SUMIF(A:A,A87,P:P),"")</f>
        <v>0.94264854183305558</v>
      </c>
      <c r="R87" s="3">
        <f>IFERROR(P87*(1/Q87),"")</f>
        <v>0.4071711873769826</v>
      </c>
      <c r="S87" s="8">
        <f>IFERROR(1/R87,"")</f>
        <v>2.4559694570778707</v>
      </c>
    </row>
    <row r="88" spans="1:19" x14ac:dyDescent="0.25">
      <c r="A88" s="10">
        <v>9</v>
      </c>
      <c r="B88" s="11">
        <v>0.72916666666666663</v>
      </c>
      <c r="C88" s="10" t="s">
        <v>35</v>
      </c>
      <c r="D88" s="10">
        <v>8</v>
      </c>
      <c r="E88" s="10">
        <v>4</v>
      </c>
      <c r="F88" s="10" t="s">
        <v>112</v>
      </c>
      <c r="G88" s="2">
        <v>63.8401</v>
      </c>
      <c r="H88" s="6">
        <f>1+COUNTIFS(A:A,A88,O:O,"&lt;"&amp;O88)</f>
        <v>2</v>
      </c>
      <c r="I88" s="2">
        <f>AVERAGEIF(A:A,A88,G:G)</f>
        <v>50.515225000000015</v>
      </c>
      <c r="J88" s="2">
        <f>G88-I88</f>
        <v>13.324874999999984</v>
      </c>
      <c r="K88" s="2">
        <f>90+J88</f>
        <v>103.32487499999999</v>
      </c>
      <c r="L88" s="2">
        <f>EXP(0.06*K88)</f>
        <v>492.49903439946536</v>
      </c>
      <c r="M88" s="2">
        <f>SUMIF(A:A,A88,L:L)</f>
        <v>2557.4343865164524</v>
      </c>
      <c r="N88" s="3">
        <f>L88/M88</f>
        <v>0.19257543301836613</v>
      </c>
      <c r="O88" s="7">
        <f>1/N88</f>
        <v>5.1927703566665686</v>
      </c>
      <c r="P88" s="3">
        <f>IF(O88&gt;21,"",N88)</f>
        <v>0.19257543301836613</v>
      </c>
      <c r="Q88" s="3">
        <f>IF(ISNUMBER(P88),SUMIF(A:A,A88,P:P),"")</f>
        <v>0.94264854183305558</v>
      </c>
      <c r="R88" s="3">
        <f>IFERROR(P88*(1/Q88),"")</f>
        <v>0.2042918696334986</v>
      </c>
      <c r="S88" s="8">
        <f>IFERROR(1/R88,"")</f>
        <v>4.8949574047856563</v>
      </c>
    </row>
    <row r="89" spans="1:19" x14ac:dyDescent="0.25">
      <c r="A89" s="10">
        <v>9</v>
      </c>
      <c r="B89" s="11">
        <v>0.72916666666666663</v>
      </c>
      <c r="C89" s="10" t="s">
        <v>35</v>
      </c>
      <c r="D89" s="10">
        <v>8</v>
      </c>
      <c r="E89" s="10">
        <v>5</v>
      </c>
      <c r="F89" s="10" t="s">
        <v>113</v>
      </c>
      <c r="G89" s="2">
        <v>55.300933333333305</v>
      </c>
      <c r="H89" s="6">
        <f>1+COUNTIFS(A:A,A89,O:O,"&lt;"&amp;O89)</f>
        <v>3</v>
      </c>
      <c r="I89" s="2">
        <f>AVERAGEIF(A:A,A89,G:G)</f>
        <v>50.515225000000015</v>
      </c>
      <c r="J89" s="2">
        <f>G89-I89</f>
        <v>4.7857083333332895</v>
      </c>
      <c r="K89" s="2">
        <f>90+J89</f>
        <v>94.785708333333289</v>
      </c>
      <c r="L89" s="2">
        <f>EXP(0.06*K89)</f>
        <v>295.04931150069001</v>
      </c>
      <c r="M89" s="2">
        <f>SUMIF(A:A,A89,L:L)</f>
        <v>2557.4343865164524</v>
      </c>
      <c r="N89" s="3">
        <f>L89/M89</f>
        <v>0.11536925954240583</v>
      </c>
      <c r="O89" s="7">
        <f>1/N89</f>
        <v>8.6678202145558014</v>
      </c>
      <c r="P89" s="3">
        <f>IF(O89&gt;21,"",N89)</f>
        <v>0.11536925954240583</v>
      </c>
      <c r="Q89" s="3">
        <f>IF(ISNUMBER(P89),SUMIF(A:A,A89,P:P),"")</f>
        <v>0.94264854183305558</v>
      </c>
      <c r="R89" s="3">
        <f>IFERROR(P89*(1/Q89),"")</f>
        <v>0.12238841352054826</v>
      </c>
      <c r="S89" s="8">
        <f>IFERROR(1/R89,"")</f>
        <v>8.170708086122108</v>
      </c>
    </row>
    <row r="90" spans="1:19" x14ac:dyDescent="0.25">
      <c r="A90" s="10">
        <v>9</v>
      </c>
      <c r="B90" s="11">
        <v>0.72916666666666663</v>
      </c>
      <c r="C90" s="10" t="s">
        <v>35</v>
      </c>
      <c r="D90" s="10">
        <v>8</v>
      </c>
      <c r="E90" s="10">
        <v>2</v>
      </c>
      <c r="F90" s="10" t="s">
        <v>110</v>
      </c>
      <c r="G90" s="2">
        <v>55.223200000000105</v>
      </c>
      <c r="H90" s="6">
        <f>1+COUNTIFS(A:A,A90,O:O,"&lt;"&amp;O90)</f>
        <v>4</v>
      </c>
      <c r="I90" s="2">
        <f>AVERAGEIF(A:A,A90,G:G)</f>
        <v>50.515225000000015</v>
      </c>
      <c r="J90" s="2">
        <f>G90-I90</f>
        <v>4.7079750000000899</v>
      </c>
      <c r="K90" s="2">
        <f>90+J90</f>
        <v>94.70797500000009</v>
      </c>
      <c r="L90" s="2">
        <f>EXP(0.06*K90)</f>
        <v>293.67640561709601</v>
      </c>
      <c r="M90" s="2">
        <f>SUMIF(A:A,A90,L:L)</f>
        <v>2557.4343865164524</v>
      </c>
      <c r="N90" s="3">
        <f>L90/M90</f>
        <v>0.11483243017511791</v>
      </c>
      <c r="O90" s="7">
        <f>1/N90</f>
        <v>8.7083413498696629</v>
      </c>
      <c r="P90" s="3">
        <f>IF(O90&gt;21,"",N90)</f>
        <v>0.11483243017511791</v>
      </c>
      <c r="Q90" s="3">
        <f>IF(ISNUMBER(P90),SUMIF(A:A,A90,P:P),"")</f>
        <v>0.94264854183305558</v>
      </c>
      <c r="R90" s="3">
        <f>IFERROR(P90*(1/Q90),"")</f>
        <v>0.1218189230440192</v>
      </c>
      <c r="S90" s="8">
        <f>IFERROR(1/R90,"")</f>
        <v>8.2089052752391396</v>
      </c>
    </row>
    <row r="91" spans="1:19" x14ac:dyDescent="0.25">
      <c r="A91" s="1">
        <v>9</v>
      </c>
      <c r="B91" s="5">
        <v>0.72916666666666663</v>
      </c>
      <c r="C91" s="1" t="s">
        <v>35</v>
      </c>
      <c r="D91" s="1">
        <v>8</v>
      </c>
      <c r="E91" s="1">
        <v>1</v>
      </c>
      <c r="F91" s="1" t="s">
        <v>109</v>
      </c>
      <c r="G91" s="2">
        <v>49.144133333333301</v>
      </c>
      <c r="H91" s="6">
        <f>1+COUNTIFS(A:A,A91,O:O,"&lt;"&amp;O91)</f>
        <v>5</v>
      </c>
      <c r="I91" s="2">
        <f>AVERAGEIF(A:A,A91,G:G)</f>
        <v>50.515225000000015</v>
      </c>
      <c r="J91" s="2">
        <f>G91-I91</f>
        <v>-1.3710916666667146</v>
      </c>
      <c r="K91" s="2">
        <f>90+J91</f>
        <v>88.628908333333285</v>
      </c>
      <c r="L91" s="2">
        <f>EXP(0.06*K91)</f>
        <v>203.92137441159304</v>
      </c>
      <c r="M91" s="2">
        <f>SUMIF(A:A,A91,L:L)</f>
        <v>2557.4343865164524</v>
      </c>
      <c r="N91" s="3">
        <f>L91/M91</f>
        <v>7.9736698421952329E-2</v>
      </c>
      <c r="O91" s="7">
        <f>1/N91</f>
        <v>12.54127672440335</v>
      </c>
      <c r="P91" s="3">
        <f>IF(O91&gt;21,"",N91)</f>
        <v>7.9736698421952329E-2</v>
      </c>
      <c r="Q91" s="3">
        <f>IF(ISNUMBER(P91),SUMIF(A:A,A91,P:P),"")</f>
        <v>0.94264854183305558</v>
      </c>
      <c r="R91" s="3">
        <f>IFERROR(P91*(1/Q91),"")</f>
        <v>8.4587940131852252E-2</v>
      </c>
      <c r="S91" s="8">
        <f>IFERROR(1/R91,"")</f>
        <v>11.822016216983657</v>
      </c>
    </row>
    <row r="92" spans="1:19" x14ac:dyDescent="0.25">
      <c r="A92" s="10">
        <v>9</v>
      </c>
      <c r="B92" s="11">
        <v>0.72916666666666663</v>
      </c>
      <c r="C92" s="10" t="s">
        <v>35</v>
      </c>
      <c r="D92" s="10">
        <v>8</v>
      </c>
      <c r="E92" s="10">
        <v>7</v>
      </c>
      <c r="F92" s="10" t="s">
        <v>115</v>
      </c>
      <c r="G92" s="2">
        <v>43.348100000000002</v>
      </c>
      <c r="H92" s="6">
        <f>1+COUNTIFS(A:A,A92,O:O,"&lt;"&amp;O92)</f>
        <v>6</v>
      </c>
      <c r="I92" s="2">
        <f>AVERAGEIF(A:A,A92,G:G)</f>
        <v>50.515225000000015</v>
      </c>
      <c r="J92" s="2">
        <f>G92-I92</f>
        <v>-7.1671250000000128</v>
      </c>
      <c r="K92" s="2">
        <f>90+J92</f>
        <v>82.832874999999987</v>
      </c>
      <c r="L92" s="2">
        <f>EXP(0.06*K92)</f>
        <v>144.02292668597642</v>
      </c>
      <c r="M92" s="2">
        <f>SUMIF(A:A,A92,L:L)</f>
        <v>2557.4343865164524</v>
      </c>
      <c r="N92" s="3">
        <f>L92/M92</f>
        <v>5.6315394617866922E-2</v>
      </c>
      <c r="O92" s="7">
        <f>1/N92</f>
        <v>17.757133849200351</v>
      </c>
      <c r="P92" s="3">
        <f>IF(O92&gt;21,"",N92)</f>
        <v>5.6315394617866922E-2</v>
      </c>
      <c r="Q92" s="3">
        <f>IF(ISNUMBER(P92),SUMIF(A:A,A92,P:P),"")</f>
        <v>0.94264854183305558</v>
      </c>
      <c r="R92" s="3">
        <f>IFERROR(P92*(1/Q92),"")</f>
        <v>5.9741666293099155E-2</v>
      </c>
      <c r="S92" s="8">
        <f>IFERROR(1/R92,"")</f>
        <v>16.738736330083103</v>
      </c>
    </row>
    <row r="93" spans="1:19" x14ac:dyDescent="0.25">
      <c r="A93" s="10">
        <v>9</v>
      </c>
      <c r="B93" s="11">
        <v>0.72916666666666663</v>
      </c>
      <c r="C93" s="10" t="s">
        <v>35</v>
      </c>
      <c r="D93" s="10">
        <v>8</v>
      </c>
      <c r="E93" s="10">
        <v>6</v>
      </c>
      <c r="F93" s="10" t="s">
        <v>114</v>
      </c>
      <c r="G93" s="2">
        <v>37.184033333333296</v>
      </c>
      <c r="H93" s="6">
        <f>1+COUNTIFS(A:A,A93,O:O,"&lt;"&amp;O93)</f>
        <v>7</v>
      </c>
      <c r="I93" s="2">
        <f>AVERAGEIF(A:A,A93,G:G)</f>
        <v>50.515225000000015</v>
      </c>
      <c r="J93" s="2">
        <f>G93-I93</f>
        <v>-13.331191666666719</v>
      </c>
      <c r="K93" s="2">
        <f>90+J93</f>
        <v>76.668808333333288</v>
      </c>
      <c r="L93" s="2">
        <f>EXP(0.06*K93)</f>
        <v>99.497100197883597</v>
      </c>
      <c r="M93" s="2">
        <f>SUMIF(A:A,A93,L:L)</f>
        <v>2557.4343865164524</v>
      </c>
      <c r="N93" s="3">
        <f>L93/M93</f>
        <v>3.8905045119617392E-2</v>
      </c>
      <c r="O93" s="7">
        <f>1/N93</f>
        <v>25.703607255187638</v>
      </c>
      <c r="P93" s="3" t="str">
        <f>IF(O93&gt;21,"",N93)</f>
        <v/>
      </c>
      <c r="Q93" s="3" t="str">
        <f>IF(ISNUMBER(P93),SUMIF(A:A,A93,P:P),"")</f>
        <v/>
      </c>
      <c r="R93" s="3" t="str">
        <f>IFERROR(P93*(1/Q93),"")</f>
        <v/>
      </c>
      <c r="S93" s="8" t="str">
        <f>IFERROR(1/R93,"")</f>
        <v/>
      </c>
    </row>
    <row r="94" spans="1:19" x14ac:dyDescent="0.25">
      <c r="A94" s="10">
        <v>9</v>
      </c>
      <c r="B94" s="11">
        <v>0.72916666666666663</v>
      </c>
      <c r="C94" s="10" t="s">
        <v>35</v>
      </c>
      <c r="D94" s="10">
        <v>8</v>
      </c>
      <c r="E94" s="10">
        <v>8</v>
      </c>
      <c r="F94" s="10" t="s">
        <v>116</v>
      </c>
      <c r="G94" s="2">
        <v>24.746466666666699</v>
      </c>
      <c r="H94" s="6">
        <f>1+COUNTIFS(A:A,A94,O:O,"&lt;"&amp;O94)</f>
        <v>8</v>
      </c>
      <c r="I94" s="2">
        <f>AVERAGEIF(A:A,A94,G:G)</f>
        <v>50.515225000000015</v>
      </c>
      <c r="J94" s="2">
        <f>G94-I94</f>
        <v>-25.768758333333317</v>
      </c>
      <c r="K94" s="2">
        <f>90+J94</f>
        <v>64.231241666666676</v>
      </c>
      <c r="L94" s="2">
        <f>EXP(0.06*K94)</f>
        <v>47.17549103511913</v>
      </c>
      <c r="M94" s="2">
        <f>SUMIF(A:A,A94,L:L)</f>
        <v>2557.4343865164524</v>
      </c>
      <c r="N94" s="3">
        <f>L94/M94</f>
        <v>1.8446413047326735E-2</v>
      </c>
      <c r="O94" s="7">
        <f>1/N94</f>
        <v>54.211081440839827</v>
      </c>
      <c r="P94" s="3" t="str">
        <f>IF(O94&gt;21,"",N94)</f>
        <v/>
      </c>
      <c r="Q94" s="3" t="str">
        <f>IF(ISNUMBER(P94),SUMIF(A:A,A94,P:P),"")</f>
        <v/>
      </c>
      <c r="R94" s="3" t="str">
        <f>IFERROR(P94*(1/Q94),"")</f>
        <v/>
      </c>
      <c r="S94" s="8" t="str">
        <f>IFERROR(1/R94,"")</f>
        <v/>
      </c>
    </row>
    <row r="95" spans="1:19" x14ac:dyDescent="0.25">
      <c r="A95" s="1">
        <v>10</v>
      </c>
      <c r="B95" s="5">
        <v>0.74305555555555547</v>
      </c>
      <c r="C95" s="1" t="s">
        <v>22</v>
      </c>
      <c r="D95" s="1">
        <v>6</v>
      </c>
      <c r="E95" s="1">
        <v>8</v>
      </c>
      <c r="F95" s="1" t="s">
        <v>124</v>
      </c>
      <c r="G95" s="2">
        <v>70.085433333333299</v>
      </c>
      <c r="H95" s="6">
        <f>1+COUNTIFS(A:A,A95,O:O,"&lt;"&amp;O95)</f>
        <v>1</v>
      </c>
      <c r="I95" s="2">
        <f>AVERAGEIF(A:A,A95,G:G)</f>
        <v>49.311009523809517</v>
      </c>
      <c r="J95" s="2">
        <f>G95-I95</f>
        <v>20.774423809523782</v>
      </c>
      <c r="K95" s="2">
        <f>90+J95</f>
        <v>110.77442380952378</v>
      </c>
      <c r="L95" s="2">
        <f>EXP(0.06*K95)</f>
        <v>770.05768572794591</v>
      </c>
      <c r="M95" s="2">
        <f>SUMIF(A:A,A95,L:L)</f>
        <v>3787.0372607326331</v>
      </c>
      <c r="N95" s="3">
        <f>L95/M95</f>
        <v>0.20334040378017618</v>
      </c>
      <c r="O95" s="7">
        <f>1/N95</f>
        <v>4.9178617796051158</v>
      </c>
      <c r="P95" s="3">
        <f>IF(O95&gt;21,"",N95)</f>
        <v>0.20334040378017618</v>
      </c>
      <c r="Q95" s="3">
        <f>IF(ISNUMBER(P95),SUMIF(A:A,A95,P:P),"")</f>
        <v>0.88044943446543777</v>
      </c>
      <c r="R95" s="3">
        <f>IFERROR(P95*(1/Q95),"")</f>
        <v>0.23095068929612486</v>
      </c>
      <c r="S95" s="8">
        <f>IFERROR(1/R95,"")</f>
        <v>4.329928622632516</v>
      </c>
    </row>
    <row r="96" spans="1:19" x14ac:dyDescent="0.25">
      <c r="A96" s="1">
        <v>10</v>
      </c>
      <c r="B96" s="5">
        <v>0.74305555555555547</v>
      </c>
      <c r="C96" s="1" t="s">
        <v>22</v>
      </c>
      <c r="D96" s="1">
        <v>6</v>
      </c>
      <c r="E96" s="1">
        <v>5</v>
      </c>
      <c r="F96" s="1" t="s">
        <v>121</v>
      </c>
      <c r="G96" s="2">
        <v>66.580266666666702</v>
      </c>
      <c r="H96" s="6">
        <f>1+COUNTIFS(A:A,A96,O:O,"&lt;"&amp;O96)</f>
        <v>2</v>
      </c>
      <c r="I96" s="2">
        <f>AVERAGEIF(A:A,A96,G:G)</f>
        <v>49.311009523809517</v>
      </c>
      <c r="J96" s="2">
        <f>G96-I96</f>
        <v>17.269257142857185</v>
      </c>
      <c r="K96" s="2">
        <f>90+J96</f>
        <v>107.26925714285719</v>
      </c>
      <c r="L96" s="2">
        <f>EXP(0.06*K96)</f>
        <v>624.00315757403905</v>
      </c>
      <c r="M96" s="2">
        <f>SUMIF(A:A,A96,L:L)</f>
        <v>3787.0372607326331</v>
      </c>
      <c r="N96" s="3">
        <f>L96/M96</f>
        <v>0.16477344018878773</v>
      </c>
      <c r="O96" s="7">
        <f>1/N96</f>
        <v>6.0689392589865134</v>
      </c>
      <c r="P96" s="3">
        <f>IF(O96&gt;21,"",N96)</f>
        <v>0.16477344018878773</v>
      </c>
      <c r="Q96" s="3">
        <f>IF(ISNUMBER(P96),SUMIF(A:A,A96,P:P),"")</f>
        <v>0.88044943446543777</v>
      </c>
      <c r="R96" s="3">
        <f>IFERROR(P96*(1/Q96),"")</f>
        <v>0.18714696578666032</v>
      </c>
      <c r="S96" s="8">
        <f>IFERROR(1/R96,"")</f>
        <v>5.3433941383797698</v>
      </c>
    </row>
    <row r="97" spans="1:19" x14ac:dyDescent="0.25">
      <c r="A97" s="1">
        <v>10</v>
      </c>
      <c r="B97" s="5">
        <v>0.74305555555555547</v>
      </c>
      <c r="C97" s="1" t="s">
        <v>22</v>
      </c>
      <c r="D97" s="1">
        <v>6</v>
      </c>
      <c r="E97" s="1">
        <v>6</v>
      </c>
      <c r="F97" s="1" t="s">
        <v>122</v>
      </c>
      <c r="G97" s="2">
        <v>56.7361</v>
      </c>
      <c r="H97" s="6">
        <f>1+COUNTIFS(A:A,A97,O:O,"&lt;"&amp;O97)</f>
        <v>3</v>
      </c>
      <c r="I97" s="2">
        <f>AVERAGEIF(A:A,A97,G:G)</f>
        <v>49.311009523809517</v>
      </c>
      <c r="J97" s="2">
        <f>G97-I97</f>
        <v>7.4250904761904835</v>
      </c>
      <c r="K97" s="2">
        <f>90+J97</f>
        <v>97.425090476190491</v>
      </c>
      <c r="L97" s="2">
        <f>EXP(0.06*K97)</f>
        <v>345.67721277533553</v>
      </c>
      <c r="M97" s="2">
        <f>SUMIF(A:A,A97,L:L)</f>
        <v>3787.0372607326331</v>
      </c>
      <c r="N97" s="3">
        <f>L97/M97</f>
        <v>9.1279063018371645E-2</v>
      </c>
      <c r="O97" s="7">
        <f>1/N97</f>
        <v>10.955414822769718</v>
      </c>
      <c r="P97" s="3">
        <f>IF(O97&gt;21,"",N97)</f>
        <v>9.1279063018371645E-2</v>
      </c>
      <c r="Q97" s="3">
        <f>IF(ISNUMBER(P97),SUMIF(A:A,A97,P:P),"")</f>
        <v>0.88044943446543777</v>
      </c>
      <c r="R97" s="3">
        <f>IFERROR(P97*(1/Q97),"")</f>
        <v>0.10367325986618578</v>
      </c>
      <c r="S97" s="8">
        <f>IFERROR(1/R97,"")</f>
        <v>9.6456887850418749</v>
      </c>
    </row>
    <row r="98" spans="1:19" x14ac:dyDescent="0.25">
      <c r="A98" s="1">
        <v>10</v>
      </c>
      <c r="B98" s="5">
        <v>0.74305555555555547</v>
      </c>
      <c r="C98" s="1" t="s">
        <v>22</v>
      </c>
      <c r="D98" s="1">
        <v>6</v>
      </c>
      <c r="E98" s="1">
        <v>3</v>
      </c>
      <c r="F98" s="1" t="s">
        <v>119</v>
      </c>
      <c r="G98" s="2">
        <v>55.4414333333333</v>
      </c>
      <c r="H98" s="6">
        <f>1+COUNTIFS(A:A,A98,O:O,"&lt;"&amp;O98)</f>
        <v>4</v>
      </c>
      <c r="I98" s="2">
        <f>AVERAGEIF(A:A,A98,G:G)</f>
        <v>49.311009523809517</v>
      </c>
      <c r="J98" s="2">
        <f>G98-I98</f>
        <v>6.1304238095237835</v>
      </c>
      <c r="K98" s="2">
        <f>90+J98</f>
        <v>96.130423809523791</v>
      </c>
      <c r="L98" s="2">
        <f>EXP(0.06*K98)</f>
        <v>319.84145777625906</v>
      </c>
      <c r="M98" s="2">
        <f>SUMIF(A:A,A98,L:L)</f>
        <v>3787.0372607326331</v>
      </c>
      <c r="N98" s="3">
        <f>L98/M98</f>
        <v>8.4456908067068542E-2</v>
      </c>
      <c r="O98" s="7">
        <f>1/N98</f>
        <v>11.840357679278105</v>
      </c>
      <c r="P98" s="3">
        <f>IF(O98&gt;21,"",N98)</f>
        <v>8.4456908067068542E-2</v>
      </c>
      <c r="Q98" s="3">
        <f>IF(ISNUMBER(P98),SUMIF(A:A,A98,P:P),"")</f>
        <v>0.88044943446543777</v>
      </c>
      <c r="R98" s="3">
        <f>IFERROR(P98*(1/Q98),"")</f>
        <v>9.5924768375081404E-2</v>
      </c>
      <c r="S98" s="8">
        <f>IFERROR(1/R98,"")</f>
        <v>10.424836222588912</v>
      </c>
    </row>
    <row r="99" spans="1:19" x14ac:dyDescent="0.25">
      <c r="A99" s="1">
        <v>10</v>
      </c>
      <c r="B99" s="5">
        <v>0.74305555555555547</v>
      </c>
      <c r="C99" s="1" t="s">
        <v>22</v>
      </c>
      <c r="D99" s="1">
        <v>6</v>
      </c>
      <c r="E99" s="1">
        <v>2</v>
      </c>
      <c r="F99" s="1" t="s">
        <v>118</v>
      </c>
      <c r="G99" s="2">
        <v>54.730633333333301</v>
      </c>
      <c r="H99" s="6">
        <f>1+COUNTIFS(A:A,A99,O:O,"&lt;"&amp;O99)</f>
        <v>5</v>
      </c>
      <c r="I99" s="2">
        <f>AVERAGEIF(A:A,A99,G:G)</f>
        <v>49.311009523809517</v>
      </c>
      <c r="J99" s="2">
        <f>G99-I99</f>
        <v>5.4196238095237845</v>
      </c>
      <c r="K99" s="2">
        <f>90+J99</f>
        <v>95.419623809523785</v>
      </c>
      <c r="L99" s="2">
        <f>EXP(0.06*K99)</f>
        <v>306.48764008353641</v>
      </c>
      <c r="M99" s="2">
        <f>SUMIF(A:A,A99,L:L)</f>
        <v>3787.0372607326331</v>
      </c>
      <c r="N99" s="3">
        <f>L99/M99</f>
        <v>8.0930716806373301E-2</v>
      </c>
      <c r="O99" s="7">
        <f>1/N99</f>
        <v>12.356247905137174</v>
      </c>
      <c r="P99" s="3">
        <f>IF(O99&gt;21,"",N99)</f>
        <v>8.0930716806373301E-2</v>
      </c>
      <c r="Q99" s="3">
        <f>IF(ISNUMBER(P99),SUMIF(A:A,A99,P:P),"")</f>
        <v>0.88044943446543777</v>
      </c>
      <c r="R99" s="3">
        <f>IFERROR(P99*(1/Q99),"")</f>
        <v>9.1919778284042103E-2</v>
      </c>
      <c r="S99" s="8">
        <f>IFERROR(1/R99,"")</f>
        <v>10.879051480192775</v>
      </c>
    </row>
    <row r="100" spans="1:19" x14ac:dyDescent="0.25">
      <c r="A100" s="1">
        <v>10</v>
      </c>
      <c r="B100" s="5">
        <v>0.74305555555555547</v>
      </c>
      <c r="C100" s="1" t="s">
        <v>22</v>
      </c>
      <c r="D100" s="1">
        <v>6</v>
      </c>
      <c r="E100" s="1">
        <v>13</v>
      </c>
      <c r="F100" s="1" t="s">
        <v>129</v>
      </c>
      <c r="G100" s="2">
        <v>48.015299999999996</v>
      </c>
      <c r="H100" s="6">
        <f>1+COUNTIFS(A:A,A100,O:O,"&lt;"&amp;O100)</f>
        <v>6</v>
      </c>
      <c r="I100" s="2">
        <f>AVERAGEIF(A:A,A100,G:G)</f>
        <v>49.311009523809517</v>
      </c>
      <c r="J100" s="2">
        <f>G100-I100</f>
        <v>-1.2957095238095206</v>
      </c>
      <c r="K100" s="2">
        <f>90+J100</f>
        <v>88.704290476190479</v>
      </c>
      <c r="L100" s="2">
        <f>EXP(0.06*K100)</f>
        <v>204.84578516827679</v>
      </c>
      <c r="M100" s="2">
        <f>SUMIF(A:A,A100,L:L)</f>
        <v>3787.0372607326331</v>
      </c>
      <c r="N100" s="3">
        <f>L100/M100</f>
        <v>5.4091304379890813E-2</v>
      </c>
      <c r="O100" s="7">
        <f>1/N100</f>
        <v>18.487259855611168</v>
      </c>
      <c r="P100" s="3">
        <f>IF(O100&gt;21,"",N100)</f>
        <v>5.4091304379890813E-2</v>
      </c>
      <c r="Q100" s="3">
        <f>IF(ISNUMBER(P100),SUMIF(A:A,A100,P:P),"")</f>
        <v>0.88044943446543777</v>
      </c>
      <c r="R100" s="3">
        <f>IFERROR(P100*(1/Q100),"")</f>
        <v>6.1436014678948804E-2</v>
      </c>
      <c r="S100" s="8">
        <f>IFERROR(1/R100,"")</f>
        <v>16.277097484688447</v>
      </c>
    </row>
    <row r="101" spans="1:19" x14ac:dyDescent="0.25">
      <c r="A101" s="1">
        <v>10</v>
      </c>
      <c r="B101" s="5">
        <v>0.74305555555555547</v>
      </c>
      <c r="C101" s="1" t="s">
        <v>22</v>
      </c>
      <c r="D101" s="1">
        <v>6</v>
      </c>
      <c r="E101" s="1">
        <v>12</v>
      </c>
      <c r="F101" s="1" t="s">
        <v>128</v>
      </c>
      <c r="G101" s="2">
        <v>47.8979</v>
      </c>
      <c r="H101" s="6">
        <f>1+COUNTIFS(A:A,A101,O:O,"&lt;"&amp;O101)</f>
        <v>7</v>
      </c>
      <c r="I101" s="2">
        <f>AVERAGEIF(A:A,A101,G:G)</f>
        <v>49.311009523809517</v>
      </c>
      <c r="J101" s="2">
        <f>G101-I101</f>
        <v>-1.413109523809517</v>
      </c>
      <c r="K101" s="2">
        <f>90+J101</f>
        <v>88.58689047619049</v>
      </c>
      <c r="L101" s="2">
        <f>EXP(0.06*K101)</f>
        <v>203.40792155849894</v>
      </c>
      <c r="M101" s="2">
        <f>SUMIF(A:A,A101,L:L)</f>
        <v>3787.0372607326331</v>
      </c>
      <c r="N101" s="3">
        <f>L101/M101</f>
        <v>5.3711624035921959E-2</v>
      </c>
      <c r="O101" s="7">
        <f>1/N101</f>
        <v>18.617943842681186</v>
      </c>
      <c r="P101" s="3">
        <f>IF(O101&gt;21,"",N101)</f>
        <v>5.3711624035921959E-2</v>
      </c>
      <c r="Q101" s="3">
        <f>IF(ISNUMBER(P101),SUMIF(A:A,A101,P:P),"")</f>
        <v>0.88044943446543777</v>
      </c>
      <c r="R101" s="3">
        <f>IFERROR(P101*(1/Q101),"")</f>
        <v>6.1004779983228459E-2</v>
      </c>
      <c r="S101" s="8">
        <f>IFERROR(1/R101,"")</f>
        <v>16.392158127197931</v>
      </c>
    </row>
    <row r="102" spans="1:19" x14ac:dyDescent="0.25">
      <c r="A102" s="1">
        <v>10</v>
      </c>
      <c r="B102" s="5">
        <v>0.74305555555555547</v>
      </c>
      <c r="C102" s="1" t="s">
        <v>22</v>
      </c>
      <c r="D102" s="1">
        <v>6</v>
      </c>
      <c r="E102" s="1">
        <v>11</v>
      </c>
      <c r="F102" s="1" t="s">
        <v>127</v>
      </c>
      <c r="G102" s="2">
        <v>47.194266666666699</v>
      </c>
      <c r="H102" s="6">
        <f>1+COUNTIFS(A:A,A102,O:O,"&lt;"&amp;O102)</f>
        <v>8</v>
      </c>
      <c r="I102" s="2">
        <f>AVERAGEIF(A:A,A102,G:G)</f>
        <v>49.311009523809517</v>
      </c>
      <c r="J102" s="2">
        <f>G102-I102</f>
        <v>-2.1167428571428175</v>
      </c>
      <c r="K102" s="2">
        <f>90+J102</f>
        <v>87.88325714285719</v>
      </c>
      <c r="L102" s="2">
        <f>EXP(0.06*K102)</f>
        <v>194.99919465316157</v>
      </c>
      <c r="M102" s="2">
        <f>SUMIF(A:A,A102,L:L)</f>
        <v>3787.0372607326331</v>
      </c>
      <c r="N102" s="3">
        <f>L102/M102</f>
        <v>5.1491226842441312E-2</v>
      </c>
      <c r="O102" s="7">
        <f>1/N102</f>
        <v>19.420784108716486</v>
      </c>
      <c r="P102" s="3">
        <f>IF(O102&gt;21,"",N102)</f>
        <v>5.1491226842441312E-2</v>
      </c>
      <c r="Q102" s="3">
        <f>IF(ISNUMBER(P102),SUMIF(A:A,A102,P:P),"")</f>
        <v>0.88044943446543777</v>
      </c>
      <c r="R102" s="3">
        <f>IFERROR(P102*(1/Q102),"")</f>
        <v>5.8482889336744309E-2</v>
      </c>
      <c r="S102" s="8">
        <f>IFERROR(1/R102,"")</f>
        <v>17.099018385394793</v>
      </c>
    </row>
    <row r="103" spans="1:19" x14ac:dyDescent="0.25">
      <c r="A103" s="10">
        <v>10</v>
      </c>
      <c r="B103" s="11">
        <v>0.74305555555555547</v>
      </c>
      <c r="C103" s="10" t="s">
        <v>22</v>
      </c>
      <c r="D103" s="10">
        <v>6</v>
      </c>
      <c r="E103" s="10">
        <v>1</v>
      </c>
      <c r="F103" s="10" t="s">
        <v>117</v>
      </c>
      <c r="G103" s="2">
        <v>46.268466666666605</v>
      </c>
      <c r="H103" s="6">
        <f>1+COUNTIFS(A:A,A103,O:O,"&lt;"&amp;O103)</f>
        <v>9</v>
      </c>
      <c r="I103" s="2">
        <f>AVERAGEIF(A:A,A103,G:G)</f>
        <v>49.311009523809517</v>
      </c>
      <c r="J103" s="2">
        <f>G103-I103</f>
        <v>-3.0425428571429123</v>
      </c>
      <c r="K103" s="2">
        <f>90+J103</f>
        <v>86.957457142857095</v>
      </c>
      <c r="L103" s="2">
        <f>EXP(0.06*K103)</f>
        <v>184.46272832447721</v>
      </c>
      <c r="M103" s="2">
        <f>SUMIF(A:A,A103,L:L)</f>
        <v>3787.0372607326331</v>
      </c>
      <c r="N103" s="3">
        <f>L103/M103</f>
        <v>4.8708981619259642E-2</v>
      </c>
      <c r="O103" s="7">
        <f>1/N103</f>
        <v>20.530094589466795</v>
      </c>
      <c r="P103" s="3">
        <f>IF(O103&gt;21,"",N103)</f>
        <v>4.8708981619259642E-2</v>
      </c>
      <c r="Q103" s="3">
        <f>IF(ISNUMBER(P103),SUMIF(A:A,A103,P:P),"")</f>
        <v>0.88044943446543777</v>
      </c>
      <c r="R103" s="3">
        <f>IFERROR(P103*(1/Q103),"")</f>
        <v>5.532286093048961E-2</v>
      </c>
      <c r="S103" s="8">
        <f>IFERROR(1/R103,"")</f>
        <v>18.075710170817985</v>
      </c>
    </row>
    <row r="104" spans="1:19" x14ac:dyDescent="0.25">
      <c r="A104" s="1">
        <v>10</v>
      </c>
      <c r="B104" s="5">
        <v>0.74305555555555547</v>
      </c>
      <c r="C104" s="1" t="s">
        <v>22</v>
      </c>
      <c r="D104" s="1">
        <v>6</v>
      </c>
      <c r="E104" s="1">
        <v>9</v>
      </c>
      <c r="F104" s="1" t="s">
        <v>125</v>
      </c>
      <c r="G104" s="2">
        <v>45.907633333333294</v>
      </c>
      <c r="H104" s="6">
        <f>1+COUNTIFS(A:A,A104,O:O,"&lt;"&amp;O104)</f>
        <v>10</v>
      </c>
      <c r="I104" s="2">
        <f>AVERAGEIF(A:A,A104,G:G)</f>
        <v>49.311009523809517</v>
      </c>
      <c r="J104" s="2">
        <f>G104-I104</f>
        <v>-3.403376190476223</v>
      </c>
      <c r="K104" s="2">
        <f>90+J104</f>
        <v>86.596623809523777</v>
      </c>
      <c r="L104" s="2">
        <f>EXP(0.06*K104)</f>
        <v>180.51203087005663</v>
      </c>
      <c r="M104" s="2">
        <f>SUMIF(A:A,A104,L:L)</f>
        <v>3787.0372607326331</v>
      </c>
      <c r="N104" s="3">
        <f>L104/M104</f>
        <v>4.7665765727146585E-2</v>
      </c>
      <c r="O104" s="7">
        <f>1/N104</f>
        <v>20.979417507405749</v>
      </c>
      <c r="P104" s="3">
        <f>IF(O104&gt;21,"",N104)</f>
        <v>4.7665765727146585E-2</v>
      </c>
      <c r="Q104" s="3">
        <f>IF(ISNUMBER(P104),SUMIF(A:A,A104,P:P),"")</f>
        <v>0.88044943446543777</v>
      </c>
      <c r="R104" s="3">
        <f>IFERROR(P104*(1/Q104),"")</f>
        <v>5.4137993462494198E-2</v>
      </c>
      <c r="S104" s="8">
        <f>IFERROR(1/R104,"")</f>
        <v>18.471316279809695</v>
      </c>
    </row>
    <row r="105" spans="1:19" x14ac:dyDescent="0.25">
      <c r="A105" s="1">
        <v>10</v>
      </c>
      <c r="B105" s="5">
        <v>0.74305555555555547</v>
      </c>
      <c r="C105" s="1" t="s">
        <v>22</v>
      </c>
      <c r="D105" s="1">
        <v>6</v>
      </c>
      <c r="E105" s="1">
        <v>4</v>
      </c>
      <c r="F105" s="1" t="s">
        <v>120</v>
      </c>
      <c r="G105" s="2">
        <v>39.802500000000002</v>
      </c>
      <c r="H105" s="6">
        <f>1+COUNTIFS(A:A,A105,O:O,"&lt;"&amp;O105)</f>
        <v>11</v>
      </c>
      <c r="I105" s="2">
        <f>AVERAGEIF(A:A,A105,G:G)</f>
        <v>49.311009523809517</v>
      </c>
      <c r="J105" s="2">
        <f>G105-I105</f>
        <v>-9.508509523809515</v>
      </c>
      <c r="K105" s="2">
        <f>90+J105</f>
        <v>80.491490476190478</v>
      </c>
      <c r="L105" s="2">
        <f>EXP(0.06*K105)</f>
        <v>125.14704783312965</v>
      </c>
      <c r="M105" s="2">
        <f>SUMIF(A:A,A105,L:L)</f>
        <v>3787.0372607326331</v>
      </c>
      <c r="N105" s="3">
        <f>L105/M105</f>
        <v>3.3046162267999162E-2</v>
      </c>
      <c r="O105" s="7">
        <f>1/N105</f>
        <v>30.260699923039709</v>
      </c>
      <c r="P105" s="3" t="str">
        <f>IF(O105&gt;21,"",N105)</f>
        <v/>
      </c>
      <c r="Q105" s="3" t="str">
        <f>IF(ISNUMBER(P105),SUMIF(A:A,A105,P:P),"")</f>
        <v/>
      </c>
      <c r="R105" s="3" t="str">
        <f>IFERROR(P105*(1/Q105),"")</f>
        <v/>
      </c>
      <c r="S105" s="8" t="str">
        <f>IFERROR(1/R105,"")</f>
        <v/>
      </c>
    </row>
    <row r="106" spans="1:19" x14ac:dyDescent="0.25">
      <c r="A106" s="1">
        <v>10</v>
      </c>
      <c r="B106" s="5">
        <v>0.74305555555555547</v>
      </c>
      <c r="C106" s="1" t="s">
        <v>22</v>
      </c>
      <c r="D106" s="1">
        <v>6</v>
      </c>
      <c r="E106" s="1">
        <v>10</v>
      </c>
      <c r="F106" s="1" t="s">
        <v>126</v>
      </c>
      <c r="G106" s="2">
        <v>39.6178666666667</v>
      </c>
      <c r="H106" s="6">
        <f>1+COUNTIFS(A:A,A106,O:O,"&lt;"&amp;O106)</f>
        <v>12</v>
      </c>
      <c r="I106" s="2">
        <f>AVERAGEIF(A:A,A106,G:G)</f>
        <v>49.311009523809517</v>
      </c>
      <c r="J106" s="2">
        <f>G106-I106</f>
        <v>-9.6931428571428171</v>
      </c>
      <c r="K106" s="2">
        <f>90+J106</f>
        <v>80.306857142857183</v>
      </c>
      <c r="L106" s="2">
        <f>EXP(0.06*K106)</f>
        <v>123.76831971229933</v>
      </c>
      <c r="M106" s="2">
        <f>SUMIF(A:A,A106,L:L)</f>
        <v>3787.0372607326331</v>
      </c>
      <c r="N106" s="3">
        <f>L106/M106</f>
        <v>3.2682097162243219E-2</v>
      </c>
      <c r="O106" s="7">
        <f>1/N106</f>
        <v>30.597791660544786</v>
      </c>
      <c r="P106" s="3" t="str">
        <f>IF(O106&gt;21,"",N106)</f>
        <v/>
      </c>
      <c r="Q106" s="3" t="str">
        <f>IF(ISNUMBER(P106),SUMIF(A:A,A106,P:P),"")</f>
        <v/>
      </c>
      <c r="R106" s="3" t="str">
        <f>IFERROR(P106*(1/Q106),"")</f>
        <v/>
      </c>
      <c r="S106" s="8" t="str">
        <f>IFERROR(1/R106,"")</f>
        <v/>
      </c>
    </row>
    <row r="107" spans="1:19" x14ac:dyDescent="0.25">
      <c r="A107" s="1">
        <v>10</v>
      </c>
      <c r="B107" s="5">
        <v>0.74305555555555547</v>
      </c>
      <c r="C107" s="1" t="s">
        <v>22</v>
      </c>
      <c r="D107" s="1">
        <v>6</v>
      </c>
      <c r="E107" s="1">
        <v>7</v>
      </c>
      <c r="F107" s="1" t="s">
        <v>123</v>
      </c>
      <c r="G107" s="2">
        <v>39.424066666666604</v>
      </c>
      <c r="H107" s="6">
        <f>1+COUNTIFS(A:A,A107,O:O,"&lt;"&amp;O107)</f>
        <v>13</v>
      </c>
      <c r="I107" s="2">
        <f>AVERAGEIF(A:A,A107,G:G)</f>
        <v>49.311009523809517</v>
      </c>
      <c r="J107" s="2">
        <f>G107-I107</f>
        <v>-9.8869428571429125</v>
      </c>
      <c r="K107" s="2">
        <f>90+J107</f>
        <v>80.113057142857087</v>
      </c>
      <c r="L107" s="2">
        <f>EXP(0.06*K107)</f>
        <v>122.33747673379369</v>
      </c>
      <c r="M107" s="2">
        <f>SUMIF(A:A,A107,L:L)</f>
        <v>3787.0372607326331</v>
      </c>
      <c r="N107" s="3">
        <f>L107/M107</f>
        <v>3.2304270676789308E-2</v>
      </c>
      <c r="O107" s="7">
        <f>1/N107</f>
        <v>30.955659392691452</v>
      </c>
      <c r="P107" s="3" t="str">
        <f>IF(O107&gt;21,"",N107)</f>
        <v/>
      </c>
      <c r="Q107" s="3" t="str">
        <f>IF(ISNUMBER(P107),SUMIF(A:A,A107,P:P),"")</f>
        <v/>
      </c>
      <c r="R107" s="3" t="str">
        <f>IFERROR(P107*(1/Q107),"")</f>
        <v/>
      </c>
      <c r="S107" s="8" t="str">
        <f>IFERROR(1/R107,"")</f>
        <v/>
      </c>
    </row>
    <row r="108" spans="1:19" x14ac:dyDescent="0.25">
      <c r="A108" s="1">
        <v>10</v>
      </c>
      <c r="B108" s="5">
        <v>0.74305555555555547</v>
      </c>
      <c r="C108" s="1" t="s">
        <v>22</v>
      </c>
      <c r="D108" s="1">
        <v>6</v>
      </c>
      <c r="E108" s="1">
        <v>14</v>
      </c>
      <c r="F108" s="1" t="s">
        <v>130</v>
      </c>
      <c r="G108" s="2">
        <v>32.652266666666705</v>
      </c>
      <c r="H108" s="6">
        <f>1+COUNTIFS(A:A,A108,O:O,"&lt;"&amp;O108)</f>
        <v>14</v>
      </c>
      <c r="I108" s="2">
        <f>AVERAGEIF(A:A,A108,G:G)</f>
        <v>49.311009523809517</v>
      </c>
      <c r="J108" s="2">
        <f>G108-I108</f>
        <v>-16.658742857142812</v>
      </c>
      <c r="K108" s="2">
        <f>90+J108</f>
        <v>73.341257142857188</v>
      </c>
      <c r="L108" s="2">
        <f>EXP(0.06*K108)</f>
        <v>81.489601941822968</v>
      </c>
      <c r="M108" s="2">
        <f>SUMIF(A:A,A108,L:L)</f>
        <v>3787.0372607326331</v>
      </c>
      <c r="N108" s="3">
        <f>L108/M108</f>
        <v>2.151803542753053E-2</v>
      </c>
      <c r="O108" s="7">
        <f>1/N108</f>
        <v>46.472643999859926</v>
      </c>
      <c r="P108" s="3" t="str">
        <f>IF(O108&gt;21,"",N108)</f>
        <v/>
      </c>
      <c r="Q108" s="3" t="str">
        <f>IF(ISNUMBER(P108),SUMIF(A:A,A108,P:P),"")</f>
        <v/>
      </c>
      <c r="R108" s="3" t="str">
        <f>IFERROR(P108*(1/Q108),"")</f>
        <v/>
      </c>
      <c r="S108" s="8" t="str">
        <f>IFERROR(1/R108,"")</f>
        <v/>
      </c>
    </row>
    <row r="109" spans="1:19" x14ac:dyDescent="0.25">
      <c r="A109" s="1">
        <v>11</v>
      </c>
      <c r="B109" s="5">
        <v>0.77083333333333337</v>
      </c>
      <c r="C109" s="1" t="s">
        <v>131</v>
      </c>
      <c r="D109" s="1">
        <v>2</v>
      </c>
      <c r="E109" s="1">
        <v>4</v>
      </c>
      <c r="F109" s="1" t="s">
        <v>135</v>
      </c>
      <c r="G109" s="2">
        <v>80.71233333333339</v>
      </c>
      <c r="H109" s="6">
        <f>1+COUNTIFS(A:A,A109,O:O,"&lt;"&amp;O109)</f>
        <v>1</v>
      </c>
      <c r="I109" s="2">
        <f>AVERAGEIF(A:A,A109,G:G)</f>
        <v>49.640395238095245</v>
      </c>
      <c r="J109" s="2">
        <f>G109-I109</f>
        <v>31.071938095238146</v>
      </c>
      <c r="K109" s="2">
        <f>90+J109</f>
        <v>121.07193809523815</v>
      </c>
      <c r="L109" s="2">
        <f>EXP(0.06*K109)</f>
        <v>1428.4086704057374</v>
      </c>
      <c r="M109" s="2">
        <f>SUMIF(A:A,A109,L:L)</f>
        <v>2493.9106839581659</v>
      </c>
      <c r="N109" s="3">
        <f>L109/M109</f>
        <v>0.57275855129609698</v>
      </c>
      <c r="O109" s="7">
        <f>1/N109</f>
        <v>1.7459363945542099</v>
      </c>
      <c r="P109" s="3">
        <f>IF(O109&gt;21,"",N109)</f>
        <v>0.57275855129609698</v>
      </c>
      <c r="Q109" s="3">
        <f>IF(ISNUMBER(P109),SUMIF(A:A,A109,P:P),"")</f>
        <v>0.97504430003880438</v>
      </c>
      <c r="R109" s="3">
        <f>IFERROR(P109*(1/Q109),"")</f>
        <v>0.58741797810961272</v>
      </c>
      <c r="S109" s="8">
        <f>IFERROR(1/R109,"")</f>
        <v>1.7023653297403831</v>
      </c>
    </row>
    <row r="110" spans="1:19" x14ac:dyDescent="0.25">
      <c r="A110" s="1">
        <v>11</v>
      </c>
      <c r="B110" s="5">
        <v>0.77083333333333337</v>
      </c>
      <c r="C110" s="1" t="s">
        <v>131</v>
      </c>
      <c r="D110" s="1">
        <v>2</v>
      </c>
      <c r="E110" s="1">
        <v>3</v>
      </c>
      <c r="F110" s="1" t="s">
        <v>134</v>
      </c>
      <c r="G110" s="2">
        <v>51.326366666666701</v>
      </c>
      <c r="H110" s="6">
        <f>1+COUNTIFS(A:A,A110,O:O,"&lt;"&amp;O110)</f>
        <v>2</v>
      </c>
      <c r="I110" s="2">
        <f>AVERAGEIF(A:A,A110,G:G)</f>
        <v>49.640395238095245</v>
      </c>
      <c r="J110" s="2">
        <f>G110-I110</f>
        <v>1.685971428571456</v>
      </c>
      <c r="K110" s="2">
        <f>90+J110</f>
        <v>91.685971428571463</v>
      </c>
      <c r="L110" s="2">
        <f>EXP(0.06*K110)</f>
        <v>244.97551963966075</v>
      </c>
      <c r="M110" s="2">
        <f>SUMIF(A:A,A110,L:L)</f>
        <v>2493.9106839581659</v>
      </c>
      <c r="N110" s="3">
        <f>L110/M110</f>
        <v>9.8229467965890507E-2</v>
      </c>
      <c r="O110" s="7">
        <f>1/N110</f>
        <v>10.180244489843343</v>
      </c>
      <c r="P110" s="3">
        <f>IF(O110&gt;21,"",N110)</f>
        <v>9.8229467965890507E-2</v>
      </c>
      <c r="Q110" s="3">
        <f>IF(ISNUMBER(P110),SUMIF(A:A,A110,P:P),"")</f>
        <v>0.97504430003880438</v>
      </c>
      <c r="R110" s="3">
        <f>IFERROR(P110*(1/Q110),"")</f>
        <v>0.1007435948930538</v>
      </c>
      <c r="S110" s="8">
        <f>IFERROR(1/R110,"")</f>
        <v>9.9261893628231963</v>
      </c>
    </row>
    <row r="111" spans="1:19" x14ac:dyDescent="0.25">
      <c r="A111" s="1">
        <v>11</v>
      </c>
      <c r="B111" s="5">
        <v>0.77083333333333337</v>
      </c>
      <c r="C111" s="1" t="s">
        <v>131</v>
      </c>
      <c r="D111" s="1">
        <v>2</v>
      </c>
      <c r="E111" s="1">
        <v>1</v>
      </c>
      <c r="F111" s="1" t="s">
        <v>132</v>
      </c>
      <c r="G111" s="2">
        <v>50.802633333333304</v>
      </c>
      <c r="H111" s="6">
        <f>1+COUNTIFS(A:A,A111,O:O,"&lt;"&amp;O111)</f>
        <v>3</v>
      </c>
      <c r="I111" s="2">
        <f>AVERAGEIF(A:A,A111,G:G)</f>
        <v>49.640395238095245</v>
      </c>
      <c r="J111" s="2">
        <f>G111-I111</f>
        <v>1.1622380952380595</v>
      </c>
      <c r="K111" s="2">
        <f>90+J111</f>
        <v>91.162238095238052</v>
      </c>
      <c r="L111" s="2">
        <f>EXP(0.06*K111)</f>
        <v>237.39710457774805</v>
      </c>
      <c r="M111" s="2">
        <f>SUMIF(A:A,A111,L:L)</f>
        <v>2493.9106839581659</v>
      </c>
      <c r="N111" s="3">
        <f>L111/M111</f>
        <v>9.519070033453142E-2</v>
      </c>
      <c r="O111" s="7">
        <f>1/N111</f>
        <v>10.505227889758887</v>
      </c>
      <c r="P111" s="3">
        <f>IF(O111&gt;21,"",N111)</f>
        <v>9.519070033453142E-2</v>
      </c>
      <c r="Q111" s="3">
        <f>IF(ISNUMBER(P111),SUMIF(A:A,A111,P:P),"")</f>
        <v>0.97504430003880438</v>
      </c>
      <c r="R111" s="3">
        <f>IFERROR(P111*(1/Q111),"")</f>
        <v>9.762705174600074E-2</v>
      </c>
      <c r="S111" s="8">
        <f>IFERROR(1/R111,"")</f>
        <v>10.243062574518078</v>
      </c>
    </row>
    <row r="112" spans="1:19" x14ac:dyDescent="0.25">
      <c r="A112" s="1">
        <v>11</v>
      </c>
      <c r="B112" s="5">
        <v>0.77083333333333337</v>
      </c>
      <c r="C112" s="1" t="s">
        <v>131</v>
      </c>
      <c r="D112" s="1">
        <v>2</v>
      </c>
      <c r="E112" s="1">
        <v>5</v>
      </c>
      <c r="F112" s="1" t="s">
        <v>136</v>
      </c>
      <c r="G112" s="2">
        <v>48.9178</v>
      </c>
      <c r="H112" s="6">
        <f>1+COUNTIFS(A:A,A112,O:O,"&lt;"&amp;O112)</f>
        <v>4</v>
      </c>
      <c r="I112" s="2">
        <f>AVERAGEIF(A:A,A112,G:G)</f>
        <v>49.640395238095245</v>
      </c>
      <c r="J112" s="2">
        <f>G112-I112</f>
        <v>-0.72259523809524495</v>
      </c>
      <c r="K112" s="2">
        <f>90+J112</f>
        <v>89.277404761904762</v>
      </c>
      <c r="L112" s="2">
        <f>EXP(0.06*K112)</f>
        <v>212.01229869768852</v>
      </c>
      <c r="M112" s="2">
        <f>SUMIF(A:A,A112,L:L)</f>
        <v>2493.9106839581659</v>
      </c>
      <c r="N112" s="3">
        <f>L112/M112</f>
        <v>8.5011985417696265E-2</v>
      </c>
      <c r="O112" s="7">
        <f>1/N112</f>
        <v>11.76304723488834</v>
      </c>
      <c r="P112" s="3">
        <f>IF(O112&gt;21,"",N112)</f>
        <v>8.5011985417696265E-2</v>
      </c>
      <c r="Q112" s="3">
        <f>IF(ISNUMBER(P112),SUMIF(A:A,A112,P:P),"")</f>
        <v>0.97504430003880438</v>
      </c>
      <c r="R112" s="3">
        <f>IFERROR(P112*(1/Q112),"")</f>
        <v>8.7187818455338906E-2</v>
      </c>
      <c r="S112" s="8">
        <f>IFERROR(1/R112,"")</f>
        <v>11.469492157465094</v>
      </c>
    </row>
    <row r="113" spans="1:19" x14ac:dyDescent="0.25">
      <c r="A113" s="1">
        <v>11</v>
      </c>
      <c r="B113" s="5">
        <v>0.77083333333333337</v>
      </c>
      <c r="C113" s="1" t="s">
        <v>131</v>
      </c>
      <c r="D113" s="1">
        <v>2</v>
      </c>
      <c r="E113" s="1">
        <v>7</v>
      </c>
      <c r="F113" s="1" t="s">
        <v>138</v>
      </c>
      <c r="G113" s="2">
        <v>44.436633333333297</v>
      </c>
      <c r="H113" s="6">
        <f>1+COUNTIFS(A:A,A113,O:O,"&lt;"&amp;O113)</f>
        <v>5</v>
      </c>
      <c r="I113" s="2">
        <f>AVERAGEIF(A:A,A113,G:G)</f>
        <v>49.640395238095245</v>
      </c>
      <c r="J113" s="2">
        <f>G113-I113</f>
        <v>-5.2037619047619472</v>
      </c>
      <c r="K113" s="2">
        <f>90+J113</f>
        <v>84.796238095238053</v>
      </c>
      <c r="L113" s="2">
        <f>EXP(0.06*K113)</f>
        <v>162.02883054319605</v>
      </c>
      <c r="M113" s="2">
        <f>SUMIF(A:A,A113,L:L)</f>
        <v>2493.9106839581659</v>
      </c>
      <c r="N113" s="3">
        <f>L113/M113</f>
        <v>6.4969780828732351E-2</v>
      </c>
      <c r="O113" s="7">
        <f>1/N113</f>
        <v>15.391771177989849</v>
      </c>
      <c r="P113" s="3">
        <f>IF(O113&gt;21,"",N113)</f>
        <v>6.4969780828732351E-2</v>
      </c>
      <c r="Q113" s="3">
        <f>IF(ISNUMBER(P113),SUMIF(A:A,A113,P:P),"")</f>
        <v>0.97504430003880438</v>
      </c>
      <c r="R113" s="3">
        <f>IFERROR(P113*(1/Q113),"")</f>
        <v>6.6632645128171838E-2</v>
      </c>
      <c r="S113" s="8">
        <f>IFERROR(1/R113,"")</f>
        <v>15.007658754600554</v>
      </c>
    </row>
    <row r="114" spans="1:19" x14ac:dyDescent="0.25">
      <c r="A114" s="1">
        <v>11</v>
      </c>
      <c r="B114" s="5">
        <v>0.77083333333333337</v>
      </c>
      <c r="C114" s="1" t="s">
        <v>131</v>
      </c>
      <c r="D114" s="1">
        <v>2</v>
      </c>
      <c r="E114" s="1">
        <v>6</v>
      </c>
      <c r="F114" s="1" t="s">
        <v>137</v>
      </c>
      <c r="G114" s="2">
        <v>42.797366666666697</v>
      </c>
      <c r="H114" s="6">
        <f>1+COUNTIFS(A:A,A114,O:O,"&lt;"&amp;O114)</f>
        <v>6</v>
      </c>
      <c r="I114" s="2">
        <f>AVERAGEIF(A:A,A114,G:G)</f>
        <v>49.640395238095245</v>
      </c>
      <c r="J114" s="2">
        <f>G114-I114</f>
        <v>-6.8430285714285475</v>
      </c>
      <c r="K114" s="2">
        <f>90+J114</f>
        <v>83.156971428571453</v>
      </c>
      <c r="L114" s="2">
        <f>EXP(0.06*K114)</f>
        <v>146.85097333525488</v>
      </c>
      <c r="M114" s="2">
        <f>SUMIF(A:A,A114,L:L)</f>
        <v>2493.9106839581659</v>
      </c>
      <c r="N114" s="3">
        <f>L114/M114</f>
        <v>5.8883814195856837E-2</v>
      </c>
      <c r="O114" s="7">
        <f>1/N114</f>
        <v>16.982595534213232</v>
      </c>
      <c r="P114" s="3">
        <f>IF(O114&gt;21,"",N114)</f>
        <v>5.8883814195856837E-2</v>
      </c>
      <c r="Q114" s="3">
        <f>IF(ISNUMBER(P114),SUMIF(A:A,A114,P:P),"")</f>
        <v>0.97504430003880438</v>
      </c>
      <c r="R114" s="3">
        <f>IFERROR(P114*(1/Q114),"")</f>
        <v>6.0390911667822081E-2</v>
      </c>
      <c r="S114" s="8">
        <f>IFERROR(1/R114,"")</f>
        <v>16.558782975499064</v>
      </c>
    </row>
    <row r="115" spans="1:19" x14ac:dyDescent="0.25">
      <c r="A115" s="1">
        <v>11</v>
      </c>
      <c r="B115" s="5">
        <v>0.77083333333333337</v>
      </c>
      <c r="C115" s="1" t="s">
        <v>131</v>
      </c>
      <c r="D115" s="1">
        <v>2</v>
      </c>
      <c r="E115" s="1">
        <v>2</v>
      </c>
      <c r="F115" s="1" t="s">
        <v>133</v>
      </c>
      <c r="G115" s="2">
        <v>28.489633333333298</v>
      </c>
      <c r="H115" s="6">
        <f>1+COUNTIFS(A:A,A115,O:O,"&lt;"&amp;O115)</f>
        <v>7</v>
      </c>
      <c r="I115" s="2">
        <f>AVERAGEIF(A:A,A115,G:G)</f>
        <v>49.640395238095245</v>
      </c>
      <c r="J115" s="2">
        <f>G115-I115</f>
        <v>-21.150761904761946</v>
      </c>
      <c r="K115" s="2">
        <f>90+J115</f>
        <v>68.84923809523805</v>
      </c>
      <c r="L115" s="2">
        <f>EXP(0.06*K115)</f>
        <v>62.237286758880821</v>
      </c>
      <c r="M115" s="2">
        <f>SUMIF(A:A,A115,L:L)</f>
        <v>2493.9106839581659</v>
      </c>
      <c r="N115" s="3">
        <f>L115/M115</f>
        <v>2.4955699961195892E-2</v>
      </c>
      <c r="O115" s="7">
        <f>1/N115</f>
        <v>40.071005884624341</v>
      </c>
      <c r="P115" s="3" t="str">
        <f>IF(O115&gt;21,"",N115)</f>
        <v/>
      </c>
      <c r="Q115" s="3" t="str">
        <f>IF(ISNUMBER(P115),SUMIF(A:A,A115,P:P),"")</f>
        <v/>
      </c>
      <c r="R115" s="3" t="str">
        <f>IFERROR(P115*(1/Q115),"")</f>
        <v/>
      </c>
      <c r="S115" s="8" t="str">
        <f>IFERROR(1/R115,"")</f>
        <v/>
      </c>
    </row>
    <row r="116" spans="1:19" x14ac:dyDescent="0.25">
      <c r="A116" s="10">
        <v>12</v>
      </c>
      <c r="B116" s="11">
        <v>0.79166666666666663</v>
      </c>
      <c r="C116" s="10" t="s">
        <v>131</v>
      </c>
      <c r="D116" s="10">
        <v>3</v>
      </c>
      <c r="E116" s="10">
        <v>5</v>
      </c>
      <c r="F116" s="10" t="s">
        <v>143</v>
      </c>
      <c r="G116" s="2">
        <v>72.340833333333293</v>
      </c>
      <c r="H116" s="6">
        <f>1+COUNTIFS(A:A,A116,O:O,"&lt;"&amp;O116)</f>
        <v>1</v>
      </c>
      <c r="I116" s="2">
        <f>AVERAGEIF(A:A,A116,G:G)</f>
        <v>52.651458333333316</v>
      </c>
      <c r="J116" s="2">
        <f>G116-I116</f>
        <v>19.689374999999977</v>
      </c>
      <c r="K116" s="2">
        <f>90+J116</f>
        <v>109.68937499999998</v>
      </c>
      <c r="L116" s="2">
        <f>EXP(0.06*K116)</f>
        <v>721.52173319597182</v>
      </c>
      <c r="M116" s="2">
        <f>SUMIF(A:A,A116,L:L)</f>
        <v>3166.2478065791538</v>
      </c>
      <c r="N116" s="3">
        <f>L116/M116</f>
        <v>0.2278791103137032</v>
      </c>
      <c r="O116" s="7">
        <f>1/N116</f>
        <v>4.3882916631690323</v>
      </c>
      <c r="P116" s="3">
        <f>IF(O116&gt;21,"",N116)</f>
        <v>0.2278791103137032</v>
      </c>
      <c r="Q116" s="3">
        <f>IF(ISNUMBER(P116),SUMIF(A:A,A116,P:P),"")</f>
        <v>0.84323775321388228</v>
      </c>
      <c r="R116" s="3">
        <f>IFERROR(P116*(1/Q116),"")</f>
        <v>0.27024301206293716</v>
      </c>
      <c r="S116" s="8">
        <f>IFERROR(1/R116,"")</f>
        <v>3.7003732024978651</v>
      </c>
    </row>
    <row r="117" spans="1:19" x14ac:dyDescent="0.25">
      <c r="A117" s="10">
        <v>12</v>
      </c>
      <c r="B117" s="11">
        <v>0.79166666666666663</v>
      </c>
      <c r="C117" s="10" t="s">
        <v>131</v>
      </c>
      <c r="D117" s="10">
        <v>3</v>
      </c>
      <c r="E117" s="10">
        <v>8</v>
      </c>
      <c r="F117" s="10" t="s">
        <v>146</v>
      </c>
      <c r="G117" s="2">
        <v>64.087099999999992</v>
      </c>
      <c r="H117" s="6">
        <f>1+COUNTIFS(A:A,A117,O:O,"&lt;"&amp;O117)</f>
        <v>2</v>
      </c>
      <c r="I117" s="2">
        <f>AVERAGEIF(A:A,A117,G:G)</f>
        <v>52.651458333333316</v>
      </c>
      <c r="J117" s="2">
        <f>G117-I117</f>
        <v>11.435641666666676</v>
      </c>
      <c r="K117" s="2">
        <f>90+J117</f>
        <v>101.43564166666667</v>
      </c>
      <c r="L117" s="2">
        <f>EXP(0.06*K117)</f>
        <v>439.72014919233243</v>
      </c>
      <c r="M117" s="2">
        <f>SUMIF(A:A,A117,L:L)</f>
        <v>3166.2478065791538</v>
      </c>
      <c r="N117" s="3">
        <f>L117/M117</f>
        <v>0.13887736401384532</v>
      </c>
      <c r="O117" s="7">
        <f>1/N117</f>
        <v>7.200597499102197</v>
      </c>
      <c r="P117" s="3">
        <f>IF(O117&gt;21,"",N117)</f>
        <v>0.13887736401384532</v>
      </c>
      <c r="Q117" s="3">
        <f>IF(ISNUMBER(P117),SUMIF(A:A,A117,P:P),"")</f>
        <v>0.84323775321388228</v>
      </c>
      <c r="R117" s="3">
        <f>IFERROR(P117*(1/Q117),"")</f>
        <v>0.16469538215590293</v>
      </c>
      <c r="S117" s="8">
        <f>IFERROR(1/R117,"")</f>
        <v>6.0718156569404362</v>
      </c>
    </row>
    <row r="118" spans="1:19" x14ac:dyDescent="0.25">
      <c r="A118" s="10">
        <v>12</v>
      </c>
      <c r="B118" s="11">
        <v>0.79166666666666663</v>
      </c>
      <c r="C118" s="10" t="s">
        <v>131</v>
      </c>
      <c r="D118" s="10">
        <v>3</v>
      </c>
      <c r="E118" s="10">
        <v>4</v>
      </c>
      <c r="F118" s="10" t="s">
        <v>142</v>
      </c>
      <c r="G118" s="2">
        <v>60.391633333333303</v>
      </c>
      <c r="H118" s="6">
        <f>1+COUNTIFS(A:A,A118,O:O,"&lt;"&amp;O118)</f>
        <v>3</v>
      </c>
      <c r="I118" s="2">
        <f>AVERAGEIF(A:A,A118,G:G)</f>
        <v>52.651458333333316</v>
      </c>
      <c r="J118" s="2">
        <f>G118-I118</f>
        <v>7.7401749999999865</v>
      </c>
      <c r="K118" s="2">
        <f>90+J118</f>
        <v>97.740174999999994</v>
      </c>
      <c r="L118" s="2">
        <f>EXP(0.06*K118)</f>
        <v>352.27442911023115</v>
      </c>
      <c r="M118" s="2">
        <f>SUMIF(A:A,A118,L:L)</f>
        <v>3166.2478065791538</v>
      </c>
      <c r="N118" s="3">
        <f>L118/M118</f>
        <v>0.11125927300391311</v>
      </c>
      <c r="O118" s="7">
        <f>1/N118</f>
        <v>8.9880148683411658</v>
      </c>
      <c r="P118" s="3">
        <f>IF(O118&gt;21,"",N118)</f>
        <v>0.11125927300391311</v>
      </c>
      <c r="Q118" s="3">
        <f>IF(ISNUMBER(P118),SUMIF(A:A,A118,P:P),"")</f>
        <v>0.84323775321388228</v>
      </c>
      <c r="R118" s="3">
        <f>IFERROR(P118*(1/Q118),"")</f>
        <v>0.13194294560444431</v>
      </c>
      <c r="S118" s="8">
        <f>IFERROR(1/R118,"")</f>
        <v>7.5790334634329737</v>
      </c>
    </row>
    <row r="119" spans="1:19" x14ac:dyDescent="0.25">
      <c r="A119" s="10">
        <v>12</v>
      </c>
      <c r="B119" s="11">
        <v>0.79166666666666663</v>
      </c>
      <c r="C119" s="10" t="s">
        <v>131</v>
      </c>
      <c r="D119" s="10">
        <v>3</v>
      </c>
      <c r="E119" s="10">
        <v>9</v>
      </c>
      <c r="F119" s="10" t="s">
        <v>147</v>
      </c>
      <c r="G119" s="2">
        <v>57.560500000000005</v>
      </c>
      <c r="H119" s="6">
        <f>1+COUNTIFS(A:A,A119,O:O,"&lt;"&amp;O119)</f>
        <v>4</v>
      </c>
      <c r="I119" s="2">
        <f>AVERAGEIF(A:A,A119,G:G)</f>
        <v>52.651458333333316</v>
      </c>
      <c r="J119" s="2">
        <f>G119-I119</f>
        <v>4.9090416666666883</v>
      </c>
      <c r="K119" s="2">
        <f>90+J119</f>
        <v>94.909041666666695</v>
      </c>
      <c r="L119" s="2">
        <f>EXP(0.06*K119)</f>
        <v>297.24077481970818</v>
      </c>
      <c r="M119" s="2">
        <f>SUMIF(A:A,A119,L:L)</f>
        <v>3166.2478065791538</v>
      </c>
      <c r="N119" s="3">
        <f>L119/M119</f>
        <v>9.3877925221794348E-2</v>
      </c>
      <c r="O119" s="7">
        <f>1/N119</f>
        <v>10.652131453027081</v>
      </c>
      <c r="P119" s="3">
        <f>IF(O119&gt;21,"",N119)</f>
        <v>9.3877925221794348E-2</v>
      </c>
      <c r="Q119" s="3">
        <f>IF(ISNUMBER(P119),SUMIF(A:A,A119,P:P),"")</f>
        <v>0.84323775321388228</v>
      </c>
      <c r="R119" s="3">
        <f>IFERROR(P119*(1/Q119),"")</f>
        <v>0.11133031563635738</v>
      </c>
      <c r="S119" s="8">
        <f>IFERROR(1/R119,"")</f>
        <v>8.9822793933894847</v>
      </c>
    </row>
    <row r="120" spans="1:19" x14ac:dyDescent="0.25">
      <c r="A120" s="1">
        <v>12</v>
      </c>
      <c r="B120" s="5">
        <v>0.79166666666666663</v>
      </c>
      <c r="C120" s="1" t="s">
        <v>131</v>
      </c>
      <c r="D120" s="1">
        <v>3</v>
      </c>
      <c r="E120" s="1">
        <v>11</v>
      </c>
      <c r="F120" s="1" t="s">
        <v>149</v>
      </c>
      <c r="G120" s="2">
        <v>55.706166666666704</v>
      </c>
      <c r="H120" s="6">
        <f>1+COUNTIFS(A:A,A120,O:O,"&lt;"&amp;O120)</f>
        <v>5</v>
      </c>
      <c r="I120" s="2">
        <f>AVERAGEIF(A:A,A120,G:G)</f>
        <v>52.651458333333316</v>
      </c>
      <c r="J120" s="2">
        <f>G120-I120</f>
        <v>3.0547083333333873</v>
      </c>
      <c r="K120" s="2">
        <f>90+J120</f>
        <v>93.054708333333394</v>
      </c>
      <c r="L120" s="2">
        <f>EXP(0.06*K120)</f>
        <v>265.94313294362371</v>
      </c>
      <c r="M120" s="2">
        <f>SUMIF(A:A,A120,L:L)</f>
        <v>3166.2478065791538</v>
      </c>
      <c r="N120" s="3">
        <f>L120/M120</f>
        <v>8.3993151891339601E-2</v>
      </c>
      <c r="O120" s="7">
        <f>1/N120</f>
        <v>11.905732520833146</v>
      </c>
      <c r="P120" s="3">
        <f>IF(O120&gt;21,"",N120)</f>
        <v>8.3993151891339601E-2</v>
      </c>
      <c r="Q120" s="3">
        <f>IF(ISNUMBER(P120),SUMIF(A:A,A120,P:P),"")</f>
        <v>0.84323775321388228</v>
      </c>
      <c r="R120" s="3">
        <f>IFERROR(P120*(1/Q120),"")</f>
        <v>9.9607911969324781E-2</v>
      </c>
      <c r="S120" s="8">
        <f>IFERROR(1/R120,"")</f>
        <v>10.039363141232794</v>
      </c>
    </row>
    <row r="121" spans="1:19" x14ac:dyDescent="0.25">
      <c r="A121" s="1">
        <v>12</v>
      </c>
      <c r="B121" s="5">
        <v>0.79166666666666663</v>
      </c>
      <c r="C121" s="1" t="s">
        <v>131</v>
      </c>
      <c r="D121" s="1">
        <v>3</v>
      </c>
      <c r="E121" s="1">
        <v>12</v>
      </c>
      <c r="F121" s="1" t="s">
        <v>150</v>
      </c>
      <c r="G121" s="2">
        <v>52.717333333333308</v>
      </c>
      <c r="H121" s="6">
        <f>1+COUNTIFS(A:A,A121,O:O,"&lt;"&amp;O121)</f>
        <v>6</v>
      </c>
      <c r="I121" s="2">
        <f>AVERAGEIF(A:A,A121,G:G)</f>
        <v>52.651458333333316</v>
      </c>
      <c r="J121" s="2">
        <f>G121-I121</f>
        <v>6.5874999999991246E-2</v>
      </c>
      <c r="K121" s="2">
        <f>90+J121</f>
        <v>90.065874999999991</v>
      </c>
      <c r="L121" s="2">
        <f>EXP(0.06*K121)</f>
        <v>222.28325677890098</v>
      </c>
      <c r="M121" s="2">
        <f>SUMIF(A:A,A121,L:L)</f>
        <v>3166.2478065791538</v>
      </c>
      <c r="N121" s="3">
        <f>L121/M121</f>
        <v>7.0203998662713027E-2</v>
      </c>
      <c r="O121" s="7">
        <f>1/N121</f>
        <v>14.24420288086985</v>
      </c>
      <c r="P121" s="3">
        <f>IF(O121&gt;21,"",N121)</f>
        <v>7.0203998662713027E-2</v>
      </c>
      <c r="Q121" s="3">
        <f>IF(ISNUMBER(P121),SUMIF(A:A,A121,P:P),"")</f>
        <v>0.84323775321388228</v>
      </c>
      <c r="R121" s="3">
        <f>IFERROR(P121*(1/Q121),"")</f>
        <v>8.3255284046688305E-2</v>
      </c>
      <c r="S121" s="8">
        <f>IFERROR(1/R121,"")</f>
        <v>12.011249633587402</v>
      </c>
    </row>
    <row r="122" spans="1:19" x14ac:dyDescent="0.25">
      <c r="A122" s="10">
        <v>12</v>
      </c>
      <c r="B122" s="11">
        <v>0.79166666666666663</v>
      </c>
      <c r="C122" s="10" t="s">
        <v>131</v>
      </c>
      <c r="D122" s="10">
        <v>3</v>
      </c>
      <c r="E122" s="10">
        <v>3</v>
      </c>
      <c r="F122" s="10" t="s">
        <v>141</v>
      </c>
      <c r="G122" s="2">
        <v>51.567266666666598</v>
      </c>
      <c r="H122" s="6">
        <f>1+COUNTIFS(A:A,A122,O:O,"&lt;"&amp;O122)</f>
        <v>7</v>
      </c>
      <c r="I122" s="2">
        <f>AVERAGEIF(A:A,A122,G:G)</f>
        <v>52.651458333333316</v>
      </c>
      <c r="J122" s="2">
        <f>G122-I122</f>
        <v>-1.0841916666667188</v>
      </c>
      <c r="K122" s="2">
        <f>90+J122</f>
        <v>88.915808333333274</v>
      </c>
      <c r="L122" s="2">
        <f>EXP(0.06*K122)</f>
        <v>207.46206423650483</v>
      </c>
      <c r="M122" s="2">
        <f>SUMIF(A:A,A122,L:L)</f>
        <v>3166.2478065791538</v>
      </c>
      <c r="N122" s="3">
        <f>L122/M122</f>
        <v>6.5523002907548464E-2</v>
      </c>
      <c r="O122" s="7">
        <f>1/N122</f>
        <v>15.261815784160234</v>
      </c>
      <c r="P122" s="3">
        <f>IF(O122&gt;21,"",N122)</f>
        <v>6.5523002907548464E-2</v>
      </c>
      <c r="Q122" s="3">
        <f>IF(ISNUMBER(P122),SUMIF(A:A,A122,P:P),"")</f>
        <v>0.84323775321388228</v>
      </c>
      <c r="R122" s="3">
        <f>IFERROR(P122*(1/Q122),"")</f>
        <v>7.7704067041373254E-2</v>
      </c>
      <c r="S122" s="8">
        <f>IFERROR(1/R122,"")</f>
        <v>12.86933925179944</v>
      </c>
    </row>
    <row r="123" spans="1:19" x14ac:dyDescent="0.25">
      <c r="A123" s="1">
        <v>12</v>
      </c>
      <c r="B123" s="5">
        <v>0.79166666666666663</v>
      </c>
      <c r="C123" s="1" t="s">
        <v>131</v>
      </c>
      <c r="D123" s="1">
        <v>3</v>
      </c>
      <c r="E123" s="1">
        <v>1</v>
      </c>
      <c r="F123" s="1" t="s">
        <v>139</v>
      </c>
      <c r="G123" s="2">
        <v>47.5936666666666</v>
      </c>
      <c r="H123" s="6">
        <f>1+COUNTIFS(A:A,A123,O:O,"&lt;"&amp;O123)</f>
        <v>8</v>
      </c>
      <c r="I123" s="2">
        <f>AVERAGEIF(A:A,A123,G:G)</f>
        <v>52.651458333333316</v>
      </c>
      <c r="J123" s="2">
        <f>G123-I123</f>
        <v>-5.0577916666667164</v>
      </c>
      <c r="K123" s="2">
        <f>90+J123</f>
        <v>84.942208333333284</v>
      </c>
      <c r="L123" s="2">
        <f>EXP(0.06*K123)</f>
        <v>163.45414626091559</v>
      </c>
      <c r="M123" s="2">
        <f>SUMIF(A:A,A123,L:L)</f>
        <v>3166.2478065791538</v>
      </c>
      <c r="N123" s="3">
        <f>L123/M123</f>
        <v>5.1623927199025241E-2</v>
      </c>
      <c r="O123" s="7">
        <f>1/N123</f>
        <v>19.370862587511201</v>
      </c>
      <c r="P123" s="3">
        <f>IF(O123&gt;21,"",N123)</f>
        <v>5.1623927199025241E-2</v>
      </c>
      <c r="Q123" s="3">
        <f>IF(ISNUMBER(P123),SUMIF(A:A,A123,P:P),"")</f>
        <v>0.84323775321388228</v>
      </c>
      <c r="R123" s="3">
        <f>IFERROR(P123*(1/Q123),"")</f>
        <v>6.1221081482971902E-2</v>
      </c>
      <c r="S123" s="8">
        <f>IFERROR(1/R123,"")</f>
        <v>16.334242646107796</v>
      </c>
    </row>
    <row r="124" spans="1:19" x14ac:dyDescent="0.25">
      <c r="A124" s="10">
        <v>12</v>
      </c>
      <c r="B124" s="11">
        <v>0.79166666666666663</v>
      </c>
      <c r="C124" s="10" t="s">
        <v>131</v>
      </c>
      <c r="D124" s="10">
        <v>3</v>
      </c>
      <c r="E124" s="10">
        <v>6</v>
      </c>
      <c r="F124" s="10" t="s">
        <v>144</v>
      </c>
      <c r="G124" s="2">
        <v>45.840366666666597</v>
      </c>
      <c r="H124" s="6">
        <f>1+COUNTIFS(A:A,A124,O:O,"&lt;"&amp;O124)</f>
        <v>9</v>
      </c>
      <c r="I124" s="2">
        <f>AVERAGEIF(A:A,A124,G:G)</f>
        <v>52.651458333333316</v>
      </c>
      <c r="J124" s="2">
        <f>G124-I124</f>
        <v>-6.8110916666667194</v>
      </c>
      <c r="K124" s="2">
        <f>90+J124</f>
        <v>83.188908333333274</v>
      </c>
      <c r="L124" s="2">
        <f>EXP(0.06*K124)</f>
        <v>147.13264104989213</v>
      </c>
      <c r="M124" s="2">
        <f>SUMIF(A:A,A124,L:L)</f>
        <v>3166.2478065791538</v>
      </c>
      <c r="N124" s="3">
        <f>L124/M124</f>
        <v>4.6469085819551101E-2</v>
      </c>
      <c r="O124" s="7">
        <f>1/N124</f>
        <v>21.519683083140546</v>
      </c>
      <c r="P124" s="3" t="str">
        <f>IF(O124&gt;21,"",N124)</f>
        <v/>
      </c>
      <c r="Q124" s="3" t="str">
        <f>IF(ISNUMBER(P124),SUMIF(A:A,A124,P:P),"")</f>
        <v/>
      </c>
      <c r="R124" s="3" t="str">
        <f>IFERROR(P124*(1/Q124),"")</f>
        <v/>
      </c>
      <c r="S124" s="8" t="str">
        <f>IFERROR(1/R124,"")</f>
        <v/>
      </c>
    </row>
    <row r="125" spans="1:19" x14ac:dyDescent="0.25">
      <c r="A125" s="1">
        <v>12</v>
      </c>
      <c r="B125" s="5">
        <v>0.79166666666666663</v>
      </c>
      <c r="C125" s="1" t="s">
        <v>131</v>
      </c>
      <c r="D125" s="1">
        <v>3</v>
      </c>
      <c r="E125" s="1">
        <v>2</v>
      </c>
      <c r="F125" s="1" t="s">
        <v>140</v>
      </c>
      <c r="G125" s="2">
        <v>45.091933333333301</v>
      </c>
      <c r="H125" s="6">
        <f>1+COUNTIFS(A:A,A125,O:O,"&lt;"&amp;O125)</f>
        <v>10</v>
      </c>
      <c r="I125" s="2">
        <f>AVERAGEIF(A:A,A125,G:G)</f>
        <v>52.651458333333316</v>
      </c>
      <c r="J125" s="2">
        <f>G125-I125</f>
        <v>-7.5595250000000149</v>
      </c>
      <c r="K125" s="2">
        <f>90+J125</f>
        <v>82.440474999999992</v>
      </c>
      <c r="L125" s="2">
        <f>EXP(0.06*K125)</f>
        <v>140.67165685342707</v>
      </c>
      <c r="M125" s="2">
        <f>SUMIF(A:A,A125,L:L)</f>
        <v>3166.2478065791538</v>
      </c>
      <c r="N125" s="3">
        <f>L125/M125</f>
        <v>4.4428505109778554E-2</v>
      </c>
      <c r="O125" s="7">
        <f>1/N125</f>
        <v>22.50807218314225</v>
      </c>
      <c r="P125" s="3" t="str">
        <f>IF(O125&gt;21,"",N125)</f>
        <v/>
      </c>
      <c r="Q125" s="3" t="str">
        <f>IF(ISNUMBER(P125),SUMIF(A:A,A125,P:P),"")</f>
        <v/>
      </c>
      <c r="R125" s="3" t="str">
        <f>IFERROR(P125*(1/Q125),"")</f>
        <v/>
      </c>
      <c r="S125" s="8" t="str">
        <f>IFERROR(1/R125,"")</f>
        <v/>
      </c>
    </row>
    <row r="126" spans="1:19" x14ac:dyDescent="0.25">
      <c r="A126" s="1">
        <v>12</v>
      </c>
      <c r="B126" s="5">
        <v>0.79166666666666663</v>
      </c>
      <c r="C126" s="1" t="s">
        <v>131</v>
      </c>
      <c r="D126" s="1">
        <v>3</v>
      </c>
      <c r="E126" s="1">
        <v>10</v>
      </c>
      <c r="F126" s="1" t="s">
        <v>148</v>
      </c>
      <c r="G126" s="2">
        <v>44.112966666666701</v>
      </c>
      <c r="H126" s="6">
        <f>1+COUNTIFS(A:A,A126,O:O,"&lt;"&amp;O126)</f>
        <v>11</v>
      </c>
      <c r="I126" s="2">
        <f>AVERAGEIF(A:A,A126,G:G)</f>
        <v>52.651458333333316</v>
      </c>
      <c r="J126" s="2">
        <f>G126-I126</f>
        <v>-8.5384916666666157</v>
      </c>
      <c r="K126" s="2">
        <f>90+J126</f>
        <v>81.461508333333384</v>
      </c>
      <c r="L126" s="2">
        <f>EXP(0.06*K126)</f>
        <v>132.64687207244549</v>
      </c>
      <c r="M126" s="2">
        <f>SUMIF(A:A,A126,L:L)</f>
        <v>3166.2478065791538</v>
      </c>
      <c r="N126" s="3">
        <f>L126/M126</f>
        <v>4.1894027307912612E-2</v>
      </c>
      <c r="O126" s="7">
        <f>1/N126</f>
        <v>23.869750994579793</v>
      </c>
      <c r="P126" s="3" t="str">
        <f>IF(O126&gt;21,"",N126)</f>
        <v/>
      </c>
      <c r="Q126" s="3" t="str">
        <f>IF(ISNUMBER(P126),SUMIF(A:A,A126,P:P),"")</f>
        <v/>
      </c>
      <c r="R126" s="3" t="str">
        <f>IFERROR(P126*(1/Q126),"")</f>
        <v/>
      </c>
      <c r="S126" s="8" t="str">
        <f>IFERROR(1/R126,"")</f>
        <v/>
      </c>
    </row>
    <row r="127" spans="1:19" x14ac:dyDescent="0.25">
      <c r="A127" s="10">
        <v>12</v>
      </c>
      <c r="B127" s="11">
        <v>0.79166666666666663</v>
      </c>
      <c r="C127" s="10" t="s">
        <v>131</v>
      </c>
      <c r="D127" s="10">
        <v>3</v>
      </c>
      <c r="E127" s="10">
        <v>7</v>
      </c>
      <c r="F127" s="10" t="s">
        <v>145</v>
      </c>
      <c r="G127" s="2">
        <v>34.807733333333402</v>
      </c>
      <c r="H127" s="6">
        <f>1+COUNTIFS(A:A,A127,O:O,"&lt;"&amp;O127)</f>
        <v>12</v>
      </c>
      <c r="I127" s="2">
        <f>AVERAGEIF(A:A,A127,G:G)</f>
        <v>52.651458333333316</v>
      </c>
      <c r="J127" s="2">
        <f>G127-I127</f>
        <v>-17.843724999999914</v>
      </c>
      <c r="K127" s="2">
        <f>90+J127</f>
        <v>72.156275000000079</v>
      </c>
      <c r="L127" s="2">
        <f>EXP(0.06*K127)</f>
        <v>75.896950065200443</v>
      </c>
      <c r="M127" s="2">
        <f>SUMIF(A:A,A127,L:L)</f>
        <v>3166.2478065791538</v>
      </c>
      <c r="N127" s="3">
        <f>L127/M127</f>
        <v>2.3970628548875422E-2</v>
      </c>
      <c r="O127" s="7">
        <f>1/N127</f>
        <v>41.717721250447347</v>
      </c>
      <c r="P127" s="3" t="str">
        <f>IF(O127&gt;21,"",N127)</f>
        <v/>
      </c>
      <c r="Q127" s="3" t="str">
        <f>IF(ISNUMBER(P127),SUMIF(A:A,A127,P:P),"")</f>
        <v/>
      </c>
      <c r="R127" s="3" t="str">
        <f>IFERROR(P127*(1/Q127),"")</f>
        <v/>
      </c>
      <c r="S127" s="8" t="str">
        <f>IFERROR(1/R127,"")</f>
        <v/>
      </c>
    </row>
    <row r="128" spans="1:19" x14ac:dyDescent="0.25">
      <c r="A128" s="10">
        <v>13</v>
      </c>
      <c r="B128" s="11">
        <v>0.80208333333333337</v>
      </c>
      <c r="C128" s="10" t="s">
        <v>67</v>
      </c>
      <c r="D128" s="10">
        <v>6</v>
      </c>
      <c r="E128" s="10">
        <v>5</v>
      </c>
      <c r="F128" s="10" t="s">
        <v>154</v>
      </c>
      <c r="G128" s="2">
        <v>63.441133333333298</v>
      </c>
      <c r="H128" s="6">
        <f>1+COUNTIFS(A:A,A128,O:O,"&lt;"&amp;O128)</f>
        <v>1</v>
      </c>
      <c r="I128" s="2">
        <f>AVERAGEIF(A:A,A128,G:G)</f>
        <v>48.633870833333312</v>
      </c>
      <c r="J128" s="2">
        <f>G128-I128</f>
        <v>14.807262499999986</v>
      </c>
      <c r="K128" s="2">
        <f>90+J128</f>
        <v>104.80726249999998</v>
      </c>
      <c r="L128" s="2">
        <f>EXP(0.06*K128)</f>
        <v>538.31061776704519</v>
      </c>
      <c r="M128" s="2">
        <f>SUMIF(A:A,A128,L:L)</f>
        <v>2227.9233485973564</v>
      </c>
      <c r="N128" s="3">
        <f>L128/M128</f>
        <v>0.24161990048084545</v>
      </c>
      <c r="O128" s="7">
        <f>1/N128</f>
        <v>4.1387319422361717</v>
      </c>
      <c r="P128" s="3">
        <f>IF(O128&gt;21,"",N128)</f>
        <v>0.24161990048084545</v>
      </c>
      <c r="Q128" s="3">
        <f>IF(ISNUMBER(P128),SUMIF(A:A,A128,P:P),"")</f>
        <v>0.93635368084046777</v>
      </c>
      <c r="R128" s="3">
        <f>IFERROR(P128*(1/Q128),"")</f>
        <v>0.25804341396294644</v>
      </c>
      <c r="S128" s="8">
        <f>IFERROR(1/R128,"")</f>
        <v>3.8753168881248574</v>
      </c>
    </row>
    <row r="129" spans="1:19" x14ac:dyDescent="0.25">
      <c r="A129" s="1">
        <v>13</v>
      </c>
      <c r="B129" s="5">
        <v>0.80208333333333337</v>
      </c>
      <c r="C129" s="1" t="s">
        <v>67</v>
      </c>
      <c r="D129" s="1">
        <v>6</v>
      </c>
      <c r="E129" s="1">
        <v>1</v>
      </c>
      <c r="F129" s="1" t="s">
        <v>151</v>
      </c>
      <c r="G129" s="2">
        <v>62.076566666666601</v>
      </c>
      <c r="H129" s="6">
        <f>1+COUNTIFS(A:A,A129,O:O,"&lt;"&amp;O129)</f>
        <v>2</v>
      </c>
      <c r="I129" s="2">
        <f>AVERAGEIF(A:A,A129,G:G)</f>
        <v>48.633870833333312</v>
      </c>
      <c r="J129" s="2">
        <f>G129-I129</f>
        <v>13.442695833333289</v>
      </c>
      <c r="K129" s="2">
        <f>90+J129</f>
        <v>103.44269583333329</v>
      </c>
      <c r="L129" s="2">
        <f>EXP(0.06*K129)</f>
        <v>495.99296839427717</v>
      </c>
      <c r="M129" s="2">
        <f>SUMIF(A:A,A129,L:L)</f>
        <v>2227.9233485973564</v>
      </c>
      <c r="N129" s="3">
        <f>L129/M129</f>
        <v>0.22262568804557017</v>
      </c>
      <c r="O129" s="7">
        <f>1/N129</f>
        <v>4.4918446239470162</v>
      </c>
      <c r="P129" s="3">
        <f>IF(O129&gt;21,"",N129)</f>
        <v>0.22262568804557017</v>
      </c>
      <c r="Q129" s="3">
        <f>IF(ISNUMBER(P129),SUMIF(A:A,A129,P:P),"")</f>
        <v>0.93635368084046777</v>
      </c>
      <c r="R129" s="3">
        <f>IFERROR(P129*(1/Q129),"")</f>
        <v>0.23775811704583907</v>
      </c>
      <c r="S129" s="8">
        <f>IFERROR(1/R129,"")</f>
        <v>4.2059552473962558</v>
      </c>
    </row>
    <row r="130" spans="1:19" x14ac:dyDescent="0.25">
      <c r="A130" s="10">
        <v>13</v>
      </c>
      <c r="B130" s="11">
        <v>0.80208333333333337</v>
      </c>
      <c r="C130" s="10" t="s">
        <v>67</v>
      </c>
      <c r="D130" s="10">
        <v>6</v>
      </c>
      <c r="E130" s="10">
        <v>4</v>
      </c>
      <c r="F130" s="10" t="s">
        <v>153</v>
      </c>
      <c r="G130" s="2">
        <v>56.668133333333301</v>
      </c>
      <c r="H130" s="6">
        <f>1+COUNTIFS(A:A,A130,O:O,"&lt;"&amp;O130)</f>
        <v>3</v>
      </c>
      <c r="I130" s="2">
        <f>AVERAGEIF(A:A,A130,G:G)</f>
        <v>48.633870833333312</v>
      </c>
      <c r="J130" s="2">
        <f>G130-I130</f>
        <v>8.0342624999999899</v>
      </c>
      <c r="K130" s="2">
        <f>90+J130</f>
        <v>98.034262499999983</v>
      </c>
      <c r="L130" s="2">
        <f>EXP(0.06*K130)</f>
        <v>358.54556464611909</v>
      </c>
      <c r="M130" s="2">
        <f>SUMIF(A:A,A130,L:L)</f>
        <v>2227.9233485973564</v>
      </c>
      <c r="N130" s="3">
        <f>L130/M130</f>
        <v>0.16093263032224614</v>
      </c>
      <c r="O130" s="7">
        <f>1/N130</f>
        <v>6.2137802507647661</v>
      </c>
      <c r="P130" s="3">
        <f>IF(O130&gt;21,"",N130)</f>
        <v>0.16093263032224614</v>
      </c>
      <c r="Q130" s="3">
        <f>IF(ISNUMBER(P130),SUMIF(A:A,A130,P:P),"")</f>
        <v>0.93635368084046777</v>
      </c>
      <c r="R130" s="3">
        <f>IFERROR(P130*(1/Q130),"")</f>
        <v>0.17187162673167855</v>
      </c>
      <c r="S130" s="8">
        <f>IFERROR(1/R130,"")</f>
        <v>5.8182960097373932</v>
      </c>
    </row>
    <row r="131" spans="1:19" x14ac:dyDescent="0.25">
      <c r="A131" s="10">
        <v>13</v>
      </c>
      <c r="B131" s="11">
        <v>0.80208333333333337</v>
      </c>
      <c r="C131" s="10" t="s">
        <v>67</v>
      </c>
      <c r="D131" s="10">
        <v>6</v>
      </c>
      <c r="E131" s="10">
        <v>6</v>
      </c>
      <c r="F131" s="10" t="s">
        <v>155</v>
      </c>
      <c r="G131" s="2">
        <v>51.601866666666595</v>
      </c>
      <c r="H131" s="6">
        <f>1+COUNTIFS(A:A,A131,O:O,"&lt;"&amp;O131)</f>
        <v>4</v>
      </c>
      <c r="I131" s="2">
        <f>AVERAGEIF(A:A,A131,G:G)</f>
        <v>48.633870833333312</v>
      </c>
      <c r="J131" s="2">
        <f>G131-I131</f>
        <v>2.9679958333332834</v>
      </c>
      <c r="K131" s="2">
        <f>90+J131</f>
        <v>92.967995833333276</v>
      </c>
      <c r="L131" s="2">
        <f>EXP(0.06*K131)</f>
        <v>264.56309042977807</v>
      </c>
      <c r="M131" s="2">
        <f>SUMIF(A:A,A131,L:L)</f>
        <v>2227.9233485973564</v>
      </c>
      <c r="N131" s="3">
        <f>L131/M131</f>
        <v>0.11874873998530526</v>
      </c>
      <c r="O131" s="7">
        <f>1/N131</f>
        <v>8.4211419853696672</v>
      </c>
      <c r="P131" s="3">
        <f>IF(O131&gt;21,"",N131)</f>
        <v>0.11874873998530526</v>
      </c>
      <c r="Q131" s="3">
        <f>IF(ISNUMBER(P131),SUMIF(A:A,A131,P:P),"")</f>
        <v>0.93635368084046777</v>
      </c>
      <c r="R131" s="3">
        <f>IFERROR(P131*(1/Q131),"")</f>
        <v>0.12682039107137039</v>
      </c>
      <c r="S131" s="8">
        <f>IFERROR(1/R131,"")</f>
        <v>7.8851672948810938</v>
      </c>
    </row>
    <row r="132" spans="1:19" x14ac:dyDescent="0.25">
      <c r="A132" s="10">
        <v>13</v>
      </c>
      <c r="B132" s="11">
        <v>0.80208333333333337</v>
      </c>
      <c r="C132" s="10" t="s">
        <v>67</v>
      </c>
      <c r="D132" s="10">
        <v>6</v>
      </c>
      <c r="E132" s="10">
        <v>7</v>
      </c>
      <c r="F132" s="10" t="s">
        <v>156</v>
      </c>
      <c r="G132" s="2">
        <v>48.433700000000002</v>
      </c>
      <c r="H132" s="6">
        <f>1+COUNTIFS(A:A,A132,O:O,"&lt;"&amp;O132)</f>
        <v>5</v>
      </c>
      <c r="I132" s="2">
        <f>AVERAGEIF(A:A,A132,G:G)</f>
        <v>48.633870833333312</v>
      </c>
      <c r="J132" s="2">
        <f>G132-I132</f>
        <v>-0.20017083333330987</v>
      </c>
      <c r="K132" s="2">
        <f>90+J132</f>
        <v>89.799829166666683</v>
      </c>
      <c r="L132" s="2">
        <f>EXP(0.06*K132)</f>
        <v>218.7631745634616</v>
      </c>
      <c r="M132" s="2">
        <f>SUMIF(A:A,A132,L:L)</f>
        <v>2227.9233485973564</v>
      </c>
      <c r="N132" s="3">
        <f>L132/M132</f>
        <v>9.8191517540847761E-2</v>
      </c>
      <c r="O132" s="7">
        <f>1/N132</f>
        <v>10.184179092496448</v>
      </c>
      <c r="P132" s="3">
        <f>IF(O132&gt;21,"",N132)</f>
        <v>9.8191517540847761E-2</v>
      </c>
      <c r="Q132" s="3">
        <f>IF(ISNUMBER(P132),SUMIF(A:A,A132,P:P),"")</f>
        <v>0.93635368084046777</v>
      </c>
      <c r="R132" s="3">
        <f>IFERROR(P132*(1/Q132),"")</f>
        <v>0.1048658424162026</v>
      </c>
      <c r="S132" s="8">
        <f>IFERROR(1/R132,"")</f>
        <v>9.5359935795975836</v>
      </c>
    </row>
    <row r="133" spans="1:19" x14ac:dyDescent="0.25">
      <c r="A133" s="1">
        <v>13</v>
      </c>
      <c r="B133" s="5">
        <v>0.80208333333333337</v>
      </c>
      <c r="C133" s="1" t="s">
        <v>67</v>
      </c>
      <c r="D133" s="1">
        <v>6</v>
      </c>
      <c r="E133" s="1">
        <v>2</v>
      </c>
      <c r="F133" s="1" t="s">
        <v>20</v>
      </c>
      <c r="G133" s="2">
        <v>47.748266666666701</v>
      </c>
      <c r="H133" s="6">
        <f>1+COUNTIFS(A:A,A133,O:O,"&lt;"&amp;O133)</f>
        <v>6</v>
      </c>
      <c r="I133" s="2">
        <f>AVERAGEIF(A:A,A133,G:G)</f>
        <v>48.633870833333312</v>
      </c>
      <c r="J133" s="2">
        <f>G133-I133</f>
        <v>-0.88560416666661013</v>
      </c>
      <c r="K133" s="2">
        <f>90+J133</f>
        <v>89.11439583333339</v>
      </c>
      <c r="L133" s="2">
        <f>EXP(0.06*K133)</f>
        <v>209.94881228887425</v>
      </c>
      <c r="M133" s="2">
        <f>SUMIF(A:A,A133,L:L)</f>
        <v>2227.9233485973564</v>
      </c>
      <c r="N133" s="3">
        <f>L133/M133</f>
        <v>9.4235204465653033E-2</v>
      </c>
      <c r="O133" s="7">
        <f>1/N133</f>
        <v>10.611745426460885</v>
      </c>
      <c r="P133" s="3">
        <f>IF(O133&gt;21,"",N133)</f>
        <v>9.4235204465653033E-2</v>
      </c>
      <c r="Q133" s="3">
        <f>IF(ISNUMBER(P133),SUMIF(A:A,A133,P:P),"")</f>
        <v>0.93635368084046777</v>
      </c>
      <c r="R133" s="3">
        <f>IFERROR(P133*(1/Q133),"")</f>
        <v>0.100640608771963</v>
      </c>
      <c r="S133" s="8">
        <f>IFERROR(1/R133,"")</f>
        <v>9.9363468902086503</v>
      </c>
    </row>
    <row r="134" spans="1:19" x14ac:dyDescent="0.25">
      <c r="A134" s="1">
        <v>13</v>
      </c>
      <c r="B134" s="5">
        <v>0.80208333333333337</v>
      </c>
      <c r="C134" s="1" t="s">
        <v>67</v>
      </c>
      <c r="D134" s="1">
        <v>6</v>
      </c>
      <c r="E134" s="1">
        <v>3</v>
      </c>
      <c r="F134" s="1" t="s">
        <v>152</v>
      </c>
      <c r="G134" s="2">
        <v>31.417099999999998</v>
      </c>
      <c r="H134" s="6">
        <f>1+COUNTIFS(A:A,A134,O:O,"&lt;"&amp;O134)</f>
        <v>7</v>
      </c>
      <c r="I134" s="2">
        <f>AVERAGEIF(A:A,A134,G:G)</f>
        <v>48.633870833333312</v>
      </c>
      <c r="J134" s="2">
        <f>G134-I134</f>
        <v>-17.216770833333314</v>
      </c>
      <c r="K134" s="2">
        <f>90+J134</f>
        <v>72.783229166666686</v>
      </c>
      <c r="L134" s="2">
        <f>EXP(0.06*K134)</f>
        <v>78.806363604067016</v>
      </c>
      <c r="M134" s="2">
        <f>SUMIF(A:A,A134,L:L)</f>
        <v>2227.9233485973564</v>
      </c>
      <c r="N134" s="3">
        <f>L134/M134</f>
        <v>3.5372116214716941E-2</v>
      </c>
      <c r="O134" s="7">
        <f>1/N134</f>
        <v>28.270855889135056</v>
      </c>
      <c r="P134" s="3" t="str">
        <f>IF(O134&gt;21,"",N134)</f>
        <v/>
      </c>
      <c r="Q134" s="3" t="str">
        <f>IF(ISNUMBER(P134),SUMIF(A:A,A134,P:P),"")</f>
        <v/>
      </c>
      <c r="R134" s="3" t="str">
        <f>IFERROR(P134*(1/Q134),"")</f>
        <v/>
      </c>
      <c r="S134" s="8" t="str">
        <f>IFERROR(1/R134,"")</f>
        <v/>
      </c>
    </row>
    <row r="135" spans="1:19" x14ac:dyDescent="0.25">
      <c r="A135" s="10">
        <v>13</v>
      </c>
      <c r="B135" s="11">
        <v>0.80208333333333337</v>
      </c>
      <c r="C135" s="10" t="s">
        <v>67</v>
      </c>
      <c r="D135" s="10">
        <v>6</v>
      </c>
      <c r="E135" s="10">
        <v>8</v>
      </c>
      <c r="F135" s="10" t="s">
        <v>157</v>
      </c>
      <c r="G135" s="2">
        <v>27.684199999999997</v>
      </c>
      <c r="H135" s="6">
        <f>1+COUNTIFS(A:A,A135,O:O,"&lt;"&amp;O135)</f>
        <v>8</v>
      </c>
      <c r="I135" s="2">
        <f>AVERAGEIF(A:A,A135,G:G)</f>
        <v>48.633870833333312</v>
      </c>
      <c r="J135" s="2">
        <f>G135-I135</f>
        <v>-20.949670833333315</v>
      </c>
      <c r="K135" s="2">
        <f>90+J135</f>
        <v>69.050329166666685</v>
      </c>
      <c r="L135" s="2">
        <f>EXP(0.06*K135)</f>
        <v>62.992756903733991</v>
      </c>
      <c r="M135" s="2">
        <f>SUMIF(A:A,A135,L:L)</f>
        <v>2227.9233485973564</v>
      </c>
      <c r="N135" s="3">
        <f>L135/M135</f>
        <v>2.8274202944815235E-2</v>
      </c>
      <c r="O135" s="7">
        <f>1/N135</f>
        <v>35.367928919226152</v>
      </c>
      <c r="P135" s="3" t="str">
        <f>IF(O135&gt;21,"",N135)</f>
        <v/>
      </c>
      <c r="Q135" s="3" t="str">
        <f>IF(ISNUMBER(P135),SUMIF(A:A,A135,P:P),"")</f>
        <v/>
      </c>
      <c r="R135" s="3" t="str">
        <f>IFERROR(P135*(1/Q135),"")</f>
        <v/>
      </c>
      <c r="S135" s="8" t="str">
        <f>IFERROR(1/R135,"")</f>
        <v/>
      </c>
    </row>
    <row r="136" spans="1:19" x14ac:dyDescent="0.25">
      <c r="A136" s="10">
        <v>14</v>
      </c>
      <c r="B136" s="11">
        <v>0.82291666666666663</v>
      </c>
      <c r="C136" s="10" t="s">
        <v>67</v>
      </c>
      <c r="D136" s="10">
        <v>7</v>
      </c>
      <c r="E136" s="10">
        <v>3</v>
      </c>
      <c r="F136" s="10" t="s">
        <v>160</v>
      </c>
      <c r="G136" s="2">
        <v>60.744366666666707</v>
      </c>
      <c r="H136" s="6">
        <f>1+COUNTIFS(A:A,A136,O:O,"&lt;"&amp;O136)</f>
        <v>1</v>
      </c>
      <c r="I136" s="2">
        <f>AVERAGEIF(A:A,A136,G:G)</f>
        <v>47.992249999999999</v>
      </c>
      <c r="J136" s="2">
        <f>G136-I136</f>
        <v>12.752116666666709</v>
      </c>
      <c r="K136" s="2">
        <f>90+J136</f>
        <v>102.75211666666671</v>
      </c>
      <c r="L136" s="2">
        <f>EXP(0.06*K136)</f>
        <v>475.86157351778525</v>
      </c>
      <c r="M136" s="2">
        <f>SUMIF(A:A,A136,L:L)</f>
        <v>2524.6284311959826</v>
      </c>
      <c r="N136" s="3">
        <f>L136/M136</f>
        <v>0.18848776621451466</v>
      </c>
      <c r="O136" s="7">
        <f>1/N136</f>
        <v>5.3053841110404871</v>
      </c>
      <c r="P136" s="3">
        <f>IF(O136&gt;21,"",N136)</f>
        <v>0.18848776621451466</v>
      </c>
      <c r="Q136" s="3">
        <f>IF(ISNUMBER(P136),SUMIF(A:A,A136,P:P),"")</f>
        <v>0.92640470966079047</v>
      </c>
      <c r="R136" s="3">
        <f>IFERROR(P136*(1/Q136),"")</f>
        <v>0.20346158028873879</v>
      </c>
      <c r="S136" s="8">
        <f>IFERROR(1/R136,"")</f>
        <v>4.9149328270274335</v>
      </c>
    </row>
    <row r="137" spans="1:19" x14ac:dyDescent="0.25">
      <c r="A137" s="10">
        <v>14</v>
      </c>
      <c r="B137" s="11">
        <v>0.82291666666666663</v>
      </c>
      <c r="C137" s="10" t="s">
        <v>67</v>
      </c>
      <c r="D137" s="10">
        <v>7</v>
      </c>
      <c r="E137" s="10">
        <v>6</v>
      </c>
      <c r="F137" s="10" t="s">
        <v>163</v>
      </c>
      <c r="G137" s="2">
        <v>57.515433333333299</v>
      </c>
      <c r="H137" s="6">
        <f>1+COUNTIFS(A:A,A137,O:O,"&lt;"&amp;O137)</f>
        <v>2</v>
      </c>
      <c r="I137" s="2">
        <f>AVERAGEIF(A:A,A137,G:G)</f>
        <v>47.992249999999999</v>
      </c>
      <c r="J137" s="2">
        <f>G137-I137</f>
        <v>9.5231833333333</v>
      </c>
      <c r="K137" s="2">
        <f>90+J137</f>
        <v>99.523183333333293</v>
      </c>
      <c r="L137" s="2">
        <f>EXP(0.06*K137)</f>
        <v>392.05063407202078</v>
      </c>
      <c r="M137" s="2">
        <f>SUMIF(A:A,A137,L:L)</f>
        <v>2524.6284311959826</v>
      </c>
      <c r="N137" s="3">
        <f>L137/M137</f>
        <v>0.1552904297628844</v>
      </c>
      <c r="O137" s="7">
        <f>1/N137</f>
        <v>6.4395468640721578</v>
      </c>
      <c r="P137" s="3">
        <f>IF(O137&gt;21,"",N137)</f>
        <v>0.1552904297628844</v>
      </c>
      <c r="Q137" s="3">
        <f>IF(ISNUMBER(P137),SUMIF(A:A,A137,P:P),"")</f>
        <v>0.92640470966079047</v>
      </c>
      <c r="R137" s="3">
        <f>IFERROR(P137*(1/Q137),"")</f>
        <v>0.16762698650328006</v>
      </c>
      <c r="S137" s="8">
        <f>IFERROR(1/R137,"")</f>
        <v>5.9656265429578212</v>
      </c>
    </row>
    <row r="138" spans="1:19" x14ac:dyDescent="0.25">
      <c r="A138" s="10">
        <v>14</v>
      </c>
      <c r="B138" s="11">
        <v>0.82291666666666663</v>
      </c>
      <c r="C138" s="10" t="s">
        <v>67</v>
      </c>
      <c r="D138" s="10">
        <v>7</v>
      </c>
      <c r="E138" s="10">
        <v>1</v>
      </c>
      <c r="F138" s="10" t="s">
        <v>158</v>
      </c>
      <c r="G138" s="2">
        <v>55.629633333333295</v>
      </c>
      <c r="H138" s="6">
        <f>1+COUNTIFS(A:A,A138,O:O,"&lt;"&amp;O138)</f>
        <v>3</v>
      </c>
      <c r="I138" s="2">
        <f>AVERAGEIF(A:A,A138,G:G)</f>
        <v>47.992249999999999</v>
      </c>
      <c r="J138" s="2">
        <f>G138-I138</f>
        <v>7.6373833333332968</v>
      </c>
      <c r="K138" s="2">
        <f>90+J138</f>
        <v>97.637383333333304</v>
      </c>
      <c r="L138" s="2">
        <f>EXP(0.06*K138)</f>
        <v>350.10846273326661</v>
      </c>
      <c r="M138" s="2">
        <f>SUMIF(A:A,A138,L:L)</f>
        <v>2524.6284311959826</v>
      </c>
      <c r="N138" s="3">
        <f>L138/M138</f>
        <v>0.13867722410438477</v>
      </c>
      <c r="O138" s="7">
        <f>1/N138</f>
        <v>7.2109894502018772</v>
      </c>
      <c r="P138" s="3">
        <f>IF(O138&gt;21,"",N138)</f>
        <v>0.13867722410438477</v>
      </c>
      <c r="Q138" s="3">
        <f>IF(ISNUMBER(P138),SUMIF(A:A,A138,P:P),"")</f>
        <v>0.92640470966079047</v>
      </c>
      <c r="R138" s="3">
        <f>IFERROR(P138*(1/Q138),"")</f>
        <v>0.1496939972975336</v>
      </c>
      <c r="S138" s="8">
        <f>IFERROR(1/R138,"")</f>
        <v>6.6802945879812929</v>
      </c>
    </row>
    <row r="139" spans="1:19" x14ac:dyDescent="0.25">
      <c r="A139" s="10">
        <v>14</v>
      </c>
      <c r="B139" s="11">
        <v>0.82291666666666663</v>
      </c>
      <c r="C139" s="10" t="s">
        <v>67</v>
      </c>
      <c r="D139" s="10">
        <v>7</v>
      </c>
      <c r="E139" s="10">
        <v>2</v>
      </c>
      <c r="F139" s="10" t="s">
        <v>159</v>
      </c>
      <c r="G139" s="2">
        <v>51.516799999999996</v>
      </c>
      <c r="H139" s="6">
        <f>1+COUNTIFS(A:A,A139,O:O,"&lt;"&amp;O139)</f>
        <v>4</v>
      </c>
      <c r="I139" s="2">
        <f>AVERAGEIF(A:A,A139,G:G)</f>
        <v>47.992249999999999</v>
      </c>
      <c r="J139" s="2">
        <f>G139-I139</f>
        <v>3.5245499999999979</v>
      </c>
      <c r="K139" s="2">
        <f>90+J139</f>
        <v>93.524550000000005</v>
      </c>
      <c r="L139" s="2">
        <f>EXP(0.06*K139)</f>
        <v>273.5468759373739</v>
      </c>
      <c r="M139" s="2">
        <f>SUMIF(A:A,A139,L:L)</f>
        <v>2524.6284311959826</v>
      </c>
      <c r="N139" s="3">
        <f>L139/M139</f>
        <v>0.10835134095665222</v>
      </c>
      <c r="O139" s="7">
        <f>1/N139</f>
        <v>9.2292351084059661</v>
      </c>
      <c r="P139" s="3">
        <f>IF(O139&gt;21,"",N139)</f>
        <v>0.10835134095665222</v>
      </c>
      <c r="Q139" s="3">
        <f>IF(ISNUMBER(P139),SUMIF(A:A,A139,P:P),"")</f>
        <v>0.92640470966079047</v>
      </c>
      <c r="R139" s="3">
        <f>IFERROR(P139*(1/Q139),"")</f>
        <v>0.11695897033632938</v>
      </c>
      <c r="S139" s="8">
        <f>IFERROR(1/R139,"")</f>
        <v>8.5500068709940038</v>
      </c>
    </row>
    <row r="140" spans="1:19" x14ac:dyDescent="0.25">
      <c r="A140" s="10">
        <v>14</v>
      </c>
      <c r="B140" s="11">
        <v>0.82291666666666663</v>
      </c>
      <c r="C140" s="10" t="s">
        <v>67</v>
      </c>
      <c r="D140" s="10">
        <v>7</v>
      </c>
      <c r="E140" s="10">
        <v>5</v>
      </c>
      <c r="F140" s="10" t="s">
        <v>162</v>
      </c>
      <c r="G140" s="2">
        <v>51.1028666666666</v>
      </c>
      <c r="H140" s="6">
        <f>1+COUNTIFS(A:A,A140,O:O,"&lt;"&amp;O140)</f>
        <v>5</v>
      </c>
      <c r="I140" s="2">
        <f>AVERAGEIF(A:A,A140,G:G)</f>
        <v>47.992249999999999</v>
      </c>
      <c r="J140" s="2">
        <f>G140-I140</f>
        <v>3.1106166666666013</v>
      </c>
      <c r="K140" s="2">
        <f>90+J140</f>
        <v>93.110616666666601</v>
      </c>
      <c r="L140" s="2">
        <f>EXP(0.06*K140)</f>
        <v>266.83673714277143</v>
      </c>
      <c r="M140" s="2">
        <f>SUMIF(A:A,A140,L:L)</f>
        <v>2524.6284311959826</v>
      </c>
      <c r="N140" s="3">
        <f>L140/M140</f>
        <v>0.10569346912423222</v>
      </c>
      <c r="O140" s="7">
        <f>1/N140</f>
        <v>9.4613225233869365</v>
      </c>
      <c r="P140" s="3">
        <f>IF(O140&gt;21,"",N140)</f>
        <v>0.10569346912423222</v>
      </c>
      <c r="Q140" s="3">
        <f>IF(ISNUMBER(P140),SUMIF(A:A,A140,P:P),"")</f>
        <v>0.92640470966079047</v>
      </c>
      <c r="R140" s="3">
        <f>IFERROR(P140*(1/Q140),"")</f>
        <v>0.11408995228762667</v>
      </c>
      <c r="S140" s="8">
        <f>IFERROR(1/R140,"")</f>
        <v>8.7650137452853727</v>
      </c>
    </row>
    <row r="141" spans="1:19" x14ac:dyDescent="0.25">
      <c r="A141" s="1">
        <v>14</v>
      </c>
      <c r="B141" s="5">
        <v>0.82291666666666663</v>
      </c>
      <c r="C141" s="1" t="s">
        <v>67</v>
      </c>
      <c r="D141" s="1">
        <v>7</v>
      </c>
      <c r="E141" s="1">
        <v>10</v>
      </c>
      <c r="F141" s="1" t="s">
        <v>166</v>
      </c>
      <c r="G141" s="2">
        <v>48.548299999999998</v>
      </c>
      <c r="H141" s="6">
        <f>1+COUNTIFS(A:A,A141,O:O,"&lt;"&amp;O141)</f>
        <v>6</v>
      </c>
      <c r="I141" s="2">
        <f>AVERAGEIF(A:A,A141,G:G)</f>
        <v>47.992249999999999</v>
      </c>
      <c r="J141" s="2">
        <f>G141-I141</f>
        <v>0.55604999999999905</v>
      </c>
      <c r="K141" s="2">
        <f>90+J141</f>
        <v>90.556049999999999</v>
      </c>
      <c r="L141" s="2">
        <f>EXP(0.06*K141)</f>
        <v>228.91780294148001</v>
      </c>
      <c r="M141" s="2">
        <f>SUMIF(A:A,A141,L:L)</f>
        <v>2524.6284311959826</v>
      </c>
      <c r="N141" s="3">
        <f>L141/M141</f>
        <v>9.0673859215407646E-2</v>
      </c>
      <c r="O141" s="7">
        <f>1/N141</f>
        <v>11.028536875488765</v>
      </c>
      <c r="P141" s="3">
        <f>IF(O141&gt;21,"",N141)</f>
        <v>9.0673859215407646E-2</v>
      </c>
      <c r="Q141" s="3">
        <f>IF(ISNUMBER(P141),SUMIF(A:A,A141,P:P),"")</f>
        <v>0.92640470966079047</v>
      </c>
      <c r="R141" s="3">
        <f>IFERROR(P141*(1/Q141),"")</f>
        <v>9.7877157002589629E-2</v>
      </c>
      <c r="S141" s="8">
        <f>IFERROR(1/R141,"")</f>
        <v>10.21688850212049</v>
      </c>
    </row>
    <row r="142" spans="1:19" x14ac:dyDescent="0.25">
      <c r="A142" s="10">
        <v>14</v>
      </c>
      <c r="B142" s="11">
        <v>0.82291666666666663</v>
      </c>
      <c r="C142" s="10" t="s">
        <v>67</v>
      </c>
      <c r="D142" s="10">
        <v>7</v>
      </c>
      <c r="E142" s="10">
        <v>7</v>
      </c>
      <c r="F142" s="10" t="s">
        <v>164</v>
      </c>
      <c r="G142" s="2">
        <v>45.495266666666701</v>
      </c>
      <c r="H142" s="6">
        <f>1+COUNTIFS(A:A,A142,O:O,"&lt;"&amp;O142)</f>
        <v>7</v>
      </c>
      <c r="I142" s="2">
        <f>AVERAGEIF(A:A,A142,G:G)</f>
        <v>47.992249999999999</v>
      </c>
      <c r="J142" s="2">
        <f>G142-I142</f>
        <v>-2.4969833333332971</v>
      </c>
      <c r="K142" s="2">
        <f>90+J142</f>
        <v>87.503016666666696</v>
      </c>
      <c r="L142" s="2">
        <f>EXP(0.06*K142)</f>
        <v>190.60076407498036</v>
      </c>
      <c r="M142" s="2">
        <f>SUMIF(A:A,A142,L:L)</f>
        <v>2524.6284311959826</v>
      </c>
      <c r="N142" s="3">
        <f>L142/M142</f>
        <v>7.5496560887848271E-2</v>
      </c>
      <c r="O142" s="7">
        <f>1/N142</f>
        <v>13.245636466613638</v>
      </c>
      <c r="P142" s="3">
        <f>IF(O142&gt;21,"",N142)</f>
        <v>7.5496560887848271E-2</v>
      </c>
      <c r="Q142" s="3">
        <f>IF(ISNUMBER(P142),SUMIF(A:A,A142,P:P),"")</f>
        <v>0.92640470966079047</v>
      </c>
      <c r="R142" s="3">
        <f>IFERROR(P142*(1/Q142),"")</f>
        <v>8.1494146241432502E-2</v>
      </c>
      <c r="S142" s="8">
        <f>IFERROR(1/R142,"")</f>
        <v>12.270820005125586</v>
      </c>
    </row>
    <row r="143" spans="1:19" x14ac:dyDescent="0.25">
      <c r="A143" s="1">
        <v>14</v>
      </c>
      <c r="B143" s="5">
        <v>0.82291666666666663</v>
      </c>
      <c r="C143" s="1" t="s">
        <v>67</v>
      </c>
      <c r="D143" s="1">
        <v>7</v>
      </c>
      <c r="E143" s="1">
        <v>9</v>
      </c>
      <c r="F143" s="1" t="s">
        <v>21</v>
      </c>
      <c r="G143" s="2">
        <v>42.672466666666701</v>
      </c>
      <c r="H143" s="6">
        <f>1+COUNTIFS(A:A,A143,O:O,"&lt;"&amp;O143)</f>
        <v>8</v>
      </c>
      <c r="I143" s="2">
        <f>AVERAGEIF(A:A,A143,G:G)</f>
        <v>47.992249999999999</v>
      </c>
      <c r="J143" s="2">
        <f>G143-I143</f>
        <v>-5.319783333333298</v>
      </c>
      <c r="K143" s="2">
        <f>90+J143</f>
        <v>84.680216666666695</v>
      </c>
      <c r="L143" s="2">
        <f>EXP(0.06*K143)</f>
        <v>160.90481838381308</v>
      </c>
      <c r="M143" s="2">
        <f>SUMIF(A:A,A143,L:L)</f>
        <v>2524.6284311959826</v>
      </c>
      <c r="N143" s="3">
        <f>L143/M143</f>
        <v>6.3734059394866385E-2</v>
      </c>
      <c r="O143" s="7">
        <f>1/N143</f>
        <v>15.690197823497611</v>
      </c>
      <c r="P143" s="3">
        <f>IF(O143&gt;21,"",N143)</f>
        <v>6.3734059394866385E-2</v>
      </c>
      <c r="Q143" s="3">
        <f>IF(ISNUMBER(P143),SUMIF(A:A,A143,P:P),"")</f>
        <v>0.92640470966079047</v>
      </c>
      <c r="R143" s="3">
        <f>IFERROR(P143*(1/Q143),"")</f>
        <v>6.8797210042469512E-2</v>
      </c>
      <c r="S143" s="8">
        <f>IFERROR(1/R143,"")</f>
        <v>14.53547315919767</v>
      </c>
    </row>
    <row r="144" spans="1:19" x14ac:dyDescent="0.25">
      <c r="A144" s="10">
        <v>14</v>
      </c>
      <c r="B144" s="11">
        <v>0.82291666666666663</v>
      </c>
      <c r="C144" s="10" t="s">
        <v>67</v>
      </c>
      <c r="D144" s="10">
        <v>7</v>
      </c>
      <c r="E144" s="10">
        <v>4</v>
      </c>
      <c r="F144" s="10" t="s">
        <v>161</v>
      </c>
      <c r="G144" s="2">
        <v>35.726366666666699</v>
      </c>
      <c r="H144" s="6">
        <f>1+COUNTIFS(A:A,A144,O:O,"&lt;"&amp;O144)</f>
        <v>9</v>
      </c>
      <c r="I144" s="2">
        <f>AVERAGEIF(A:A,A144,G:G)</f>
        <v>47.992249999999999</v>
      </c>
      <c r="J144" s="2">
        <f>G144-I144</f>
        <v>-12.265883333333299</v>
      </c>
      <c r="K144" s="2">
        <f>90+J144</f>
        <v>77.734116666666694</v>
      </c>
      <c r="L144" s="2">
        <f>EXP(0.06*K144)</f>
        <v>106.06445761421766</v>
      </c>
      <c r="M144" s="2">
        <f>SUMIF(A:A,A144,L:L)</f>
        <v>2524.6284311959826</v>
      </c>
      <c r="N144" s="3">
        <f>L144/M144</f>
        <v>4.2011908090558957E-2</v>
      </c>
      <c r="O144" s="7">
        <f>1/N144</f>
        <v>23.802775104726152</v>
      </c>
      <c r="P144" s="3" t="str">
        <f>IF(O144&gt;21,"",N144)</f>
        <v/>
      </c>
      <c r="Q144" s="3" t="str">
        <f>IF(ISNUMBER(P144),SUMIF(A:A,A144,P:P),"")</f>
        <v/>
      </c>
      <c r="R144" s="3" t="str">
        <f>IFERROR(P144*(1/Q144),"")</f>
        <v/>
      </c>
      <c r="S144" s="8" t="str">
        <f>IFERROR(1/R144,"")</f>
        <v/>
      </c>
    </row>
    <row r="145" spans="1:19" x14ac:dyDescent="0.25">
      <c r="A145" s="1">
        <v>14</v>
      </c>
      <c r="B145" s="5">
        <v>0.82291666666666663</v>
      </c>
      <c r="C145" s="1" t="s">
        <v>67</v>
      </c>
      <c r="D145" s="1">
        <v>7</v>
      </c>
      <c r="E145" s="1">
        <v>8</v>
      </c>
      <c r="F145" s="1" t="s">
        <v>165</v>
      </c>
      <c r="G145" s="2">
        <v>30.971</v>
      </c>
      <c r="H145" s="6">
        <f>1+COUNTIFS(A:A,A145,O:O,"&lt;"&amp;O145)</f>
        <v>10</v>
      </c>
      <c r="I145" s="2">
        <f>AVERAGEIF(A:A,A145,G:G)</f>
        <v>47.992249999999999</v>
      </c>
      <c r="J145" s="2">
        <f>G145-I145</f>
        <v>-17.021249999999998</v>
      </c>
      <c r="K145" s="2">
        <f>90+J145</f>
        <v>72.978750000000005</v>
      </c>
      <c r="L145" s="2">
        <f>EXP(0.06*K145)</f>
        <v>79.736304778273691</v>
      </c>
      <c r="M145" s="2">
        <f>SUMIF(A:A,A145,L:L)</f>
        <v>2524.6284311959826</v>
      </c>
      <c r="N145" s="3">
        <f>L145/M145</f>
        <v>3.1583382248650552E-2</v>
      </c>
      <c r="O145" s="7">
        <f>1/N145</f>
        <v>31.662220091792939</v>
      </c>
      <c r="P145" s="3" t="str">
        <f>IF(O145&gt;21,"",N145)</f>
        <v/>
      </c>
      <c r="Q145" s="3" t="str">
        <f>IF(ISNUMBER(P145),SUMIF(A:A,A145,P:P),"")</f>
        <v/>
      </c>
      <c r="R145" s="3" t="str">
        <f>IFERROR(P145*(1/Q145),"")</f>
        <v/>
      </c>
      <c r="S145" s="8" t="str">
        <f>IFERROR(1/R145,"")</f>
        <v/>
      </c>
    </row>
    <row r="146" spans="1:19" x14ac:dyDescent="0.25">
      <c r="A146" s="1">
        <v>15</v>
      </c>
      <c r="B146" s="5">
        <v>0.83333333333333337</v>
      </c>
      <c r="C146" s="1" t="s">
        <v>131</v>
      </c>
      <c r="D146" s="1">
        <v>5</v>
      </c>
      <c r="E146" s="1">
        <v>8</v>
      </c>
      <c r="F146" s="1" t="s">
        <v>172</v>
      </c>
      <c r="G146" s="2">
        <v>84.216933333333401</v>
      </c>
      <c r="H146" s="6">
        <f>1+COUNTIFS(A:A,A146,O:O,"&lt;"&amp;O146)</f>
        <v>1</v>
      </c>
      <c r="I146" s="2">
        <f>AVERAGEIF(A:A,A146,G:G)</f>
        <v>46.548525925925908</v>
      </c>
      <c r="J146" s="2">
        <f>G146-I146</f>
        <v>37.668407407407493</v>
      </c>
      <c r="K146" s="2">
        <f>90+J146</f>
        <v>127.6684074074075</v>
      </c>
      <c r="L146" s="2">
        <f>EXP(0.06*K146)</f>
        <v>2121.9790459275041</v>
      </c>
      <c r="M146" s="2">
        <f>SUMIF(A:A,A146,L:L)</f>
        <v>3831.9881990809572</v>
      </c>
      <c r="N146" s="3">
        <f>L146/M146</f>
        <v>0.55375406595365506</v>
      </c>
      <c r="O146" s="7">
        <f>1/N146</f>
        <v>1.8058558148513753</v>
      </c>
      <c r="P146" s="3">
        <f>IF(O146&gt;21,"",N146)</f>
        <v>0.55375406595365506</v>
      </c>
      <c r="Q146" s="3">
        <f>IF(ISNUMBER(P146),SUMIF(A:A,A146,P:P),"")</f>
        <v>0.90732894593600555</v>
      </c>
      <c r="R146" s="3">
        <f>IFERROR(P146*(1/Q146),"")</f>
        <v>0.61031235522018901</v>
      </c>
      <c r="S146" s="8">
        <f>IFERROR(1/R146,"")</f>
        <v>1.6385052530015047</v>
      </c>
    </row>
    <row r="147" spans="1:19" x14ac:dyDescent="0.25">
      <c r="A147" s="1">
        <v>15</v>
      </c>
      <c r="B147" s="5">
        <v>0.83333333333333337</v>
      </c>
      <c r="C147" s="1" t="s">
        <v>131</v>
      </c>
      <c r="D147" s="1">
        <v>5</v>
      </c>
      <c r="E147" s="1">
        <v>1</v>
      </c>
      <c r="F147" s="1" t="s">
        <v>167</v>
      </c>
      <c r="G147" s="2">
        <v>57.032633333333308</v>
      </c>
      <c r="H147" s="6">
        <f>1+COUNTIFS(A:A,A147,O:O,"&lt;"&amp;O147)</f>
        <v>2</v>
      </c>
      <c r="I147" s="2">
        <f>AVERAGEIF(A:A,A147,G:G)</f>
        <v>46.548525925925908</v>
      </c>
      <c r="J147" s="2">
        <f>G147-I147</f>
        <v>10.4841074074074</v>
      </c>
      <c r="K147" s="2">
        <f>90+J147</f>
        <v>100.48410740740741</v>
      </c>
      <c r="L147" s="2">
        <f>EXP(0.06*K147)</f>
        <v>415.31881094435926</v>
      </c>
      <c r="M147" s="2">
        <f>SUMIF(A:A,A147,L:L)</f>
        <v>3831.9881990809572</v>
      </c>
      <c r="N147" s="3">
        <f>L147/M147</f>
        <v>0.10838206940302347</v>
      </c>
      <c r="O147" s="7">
        <f>1/N147</f>
        <v>9.2266184388992993</v>
      </c>
      <c r="P147" s="3">
        <f>IF(O147&gt;21,"",N147)</f>
        <v>0.10838206940302347</v>
      </c>
      <c r="Q147" s="3">
        <f>IF(ISNUMBER(P147),SUMIF(A:A,A147,P:P),"")</f>
        <v>0.90732894593600555</v>
      </c>
      <c r="R147" s="3">
        <f>IFERROR(P147*(1/Q147),"")</f>
        <v>0.11945179296712058</v>
      </c>
      <c r="S147" s="8">
        <f>IFERROR(1/R147,"")</f>
        <v>8.3715779827202148</v>
      </c>
    </row>
    <row r="148" spans="1:19" x14ac:dyDescent="0.25">
      <c r="A148" s="1">
        <v>15</v>
      </c>
      <c r="B148" s="5">
        <v>0.83333333333333337</v>
      </c>
      <c r="C148" s="1" t="s">
        <v>131</v>
      </c>
      <c r="D148" s="1">
        <v>5</v>
      </c>
      <c r="E148" s="1">
        <v>3</v>
      </c>
      <c r="F148" s="1" t="s">
        <v>169</v>
      </c>
      <c r="G148" s="2">
        <v>55.020233333333302</v>
      </c>
      <c r="H148" s="6">
        <f>1+COUNTIFS(A:A,A148,O:O,"&lt;"&amp;O148)</f>
        <v>3</v>
      </c>
      <c r="I148" s="2">
        <f>AVERAGEIF(A:A,A148,G:G)</f>
        <v>46.548525925925908</v>
      </c>
      <c r="J148" s="2">
        <f>G148-I148</f>
        <v>8.4717074074073935</v>
      </c>
      <c r="K148" s="2">
        <f>90+J148</f>
        <v>98.471707407407393</v>
      </c>
      <c r="L148" s="2">
        <f>EXP(0.06*K148)</f>
        <v>368.0807871757101</v>
      </c>
      <c r="M148" s="2">
        <f>SUMIF(A:A,A148,L:L)</f>
        <v>3831.9881990809572</v>
      </c>
      <c r="N148" s="3">
        <f>L148/M148</f>
        <v>9.6054780978706705E-2</v>
      </c>
      <c r="O148" s="7">
        <f>1/N148</f>
        <v>10.410725940041221</v>
      </c>
      <c r="P148" s="3">
        <f>IF(O148&gt;21,"",N148)</f>
        <v>9.6054780978706705E-2</v>
      </c>
      <c r="Q148" s="3">
        <f>IF(ISNUMBER(P148),SUMIF(A:A,A148,P:P),"")</f>
        <v>0.90732894593600555</v>
      </c>
      <c r="R148" s="3">
        <f>IFERROR(P148*(1/Q148),"")</f>
        <v>0.10586544318787941</v>
      </c>
      <c r="S148" s="8">
        <f>IFERROR(1/R148,"")</f>
        <v>9.4459529936062321</v>
      </c>
    </row>
    <row r="149" spans="1:19" x14ac:dyDescent="0.25">
      <c r="A149" s="1">
        <v>15</v>
      </c>
      <c r="B149" s="5">
        <v>0.83333333333333337</v>
      </c>
      <c r="C149" s="1" t="s">
        <v>131</v>
      </c>
      <c r="D149" s="1">
        <v>5</v>
      </c>
      <c r="E149" s="1">
        <v>2</v>
      </c>
      <c r="F149" s="1" t="s">
        <v>168</v>
      </c>
      <c r="G149" s="2">
        <v>52.274633333333298</v>
      </c>
      <c r="H149" s="6">
        <f>1+COUNTIFS(A:A,A149,O:O,"&lt;"&amp;O149)</f>
        <v>4</v>
      </c>
      <c r="I149" s="2">
        <f>AVERAGEIF(A:A,A149,G:G)</f>
        <v>46.548525925925908</v>
      </c>
      <c r="J149" s="2">
        <f>G149-I149</f>
        <v>5.7261074074073903</v>
      </c>
      <c r="K149" s="2">
        <f>90+J149</f>
        <v>95.726107407407397</v>
      </c>
      <c r="L149" s="2">
        <f>EXP(0.06*K149)</f>
        <v>312.17578557165518</v>
      </c>
      <c r="M149" s="2">
        <f>SUMIF(A:A,A149,L:L)</f>
        <v>3831.9881990809572</v>
      </c>
      <c r="N149" s="3">
        <f>L149/M149</f>
        <v>8.1465748158234333E-2</v>
      </c>
      <c r="O149" s="7">
        <f>1/N149</f>
        <v>12.275097480939573</v>
      </c>
      <c r="P149" s="3">
        <f>IF(O149&gt;21,"",N149)</f>
        <v>8.1465748158234333E-2</v>
      </c>
      <c r="Q149" s="3">
        <f>IF(ISNUMBER(P149),SUMIF(A:A,A149,P:P),"")</f>
        <v>0.90732894593600555</v>
      </c>
      <c r="R149" s="3">
        <f>IFERROR(P149*(1/Q149),"")</f>
        <v>8.9786343225492296E-2</v>
      </c>
      <c r="S149" s="8">
        <f>IFERROR(1/R149,"")</f>
        <v>11.13755125864262</v>
      </c>
    </row>
    <row r="150" spans="1:19" x14ac:dyDescent="0.25">
      <c r="A150" s="1">
        <v>15</v>
      </c>
      <c r="B150" s="5">
        <v>0.83333333333333337</v>
      </c>
      <c r="C150" s="1" t="s">
        <v>131</v>
      </c>
      <c r="D150" s="1">
        <v>5</v>
      </c>
      <c r="E150" s="1">
        <v>4</v>
      </c>
      <c r="F150" s="1" t="s">
        <v>170</v>
      </c>
      <c r="G150" s="2">
        <v>49.182866666666705</v>
      </c>
      <c r="H150" s="6">
        <f>1+COUNTIFS(A:A,A150,O:O,"&lt;"&amp;O150)</f>
        <v>5</v>
      </c>
      <c r="I150" s="2">
        <f>AVERAGEIF(A:A,A150,G:G)</f>
        <v>46.548525925925908</v>
      </c>
      <c r="J150" s="2">
        <f>G150-I150</f>
        <v>2.6343407407407966</v>
      </c>
      <c r="K150" s="2">
        <f>90+J150</f>
        <v>92.634340740740797</v>
      </c>
      <c r="L150" s="2">
        <f>EXP(0.06*K150)</f>
        <v>259.31938389210802</v>
      </c>
      <c r="M150" s="2">
        <f>SUMIF(A:A,A150,L:L)</f>
        <v>3831.9881990809572</v>
      </c>
      <c r="N150" s="3">
        <f>L150/M150</f>
        <v>6.7672281442385893E-2</v>
      </c>
      <c r="O150" s="7">
        <f>1/N150</f>
        <v>14.777098964091662</v>
      </c>
      <c r="P150" s="3">
        <f>IF(O150&gt;21,"",N150)</f>
        <v>6.7672281442385893E-2</v>
      </c>
      <c r="Q150" s="3">
        <f>IF(ISNUMBER(P150),SUMIF(A:A,A150,P:P),"")</f>
        <v>0.90732894593600555</v>
      </c>
      <c r="R150" s="3">
        <f>IFERROR(P150*(1/Q150),"")</f>
        <v>7.4584065399318653E-2</v>
      </c>
      <c r="S150" s="8">
        <f>IFERROR(1/R150,"")</f>
        <v>13.407689627081327</v>
      </c>
    </row>
    <row r="151" spans="1:19" x14ac:dyDescent="0.25">
      <c r="A151" s="1">
        <v>15</v>
      </c>
      <c r="B151" s="5">
        <v>0.83333333333333337</v>
      </c>
      <c r="C151" s="1" t="s">
        <v>131</v>
      </c>
      <c r="D151" s="1">
        <v>5</v>
      </c>
      <c r="E151" s="1">
        <v>10</v>
      </c>
      <c r="F151" s="1" t="s">
        <v>174</v>
      </c>
      <c r="G151" s="2">
        <v>34.284933333333299</v>
      </c>
      <c r="H151" s="6">
        <f>1+COUNTIFS(A:A,A151,O:O,"&lt;"&amp;O151)</f>
        <v>6</v>
      </c>
      <c r="I151" s="2">
        <f>AVERAGEIF(A:A,A151,G:G)</f>
        <v>46.548525925925908</v>
      </c>
      <c r="J151" s="2">
        <f>G151-I151</f>
        <v>-12.263592592592609</v>
      </c>
      <c r="K151" s="2">
        <f>90+J151</f>
        <v>77.736407407407398</v>
      </c>
      <c r="L151" s="2">
        <f>EXP(0.06*K151)</f>
        <v>106.07903658654588</v>
      </c>
      <c r="M151" s="2">
        <f>SUMIF(A:A,A151,L:L)</f>
        <v>3831.9881990809572</v>
      </c>
      <c r="N151" s="3">
        <f>L151/M151</f>
        <v>2.768250607138803E-2</v>
      </c>
      <c r="O151" s="7">
        <f>1/N151</f>
        <v>36.123897071355685</v>
      </c>
      <c r="P151" s="3" t="str">
        <f>IF(O151&gt;21,"",N151)</f>
        <v/>
      </c>
      <c r="Q151" s="3" t="str">
        <f>IF(ISNUMBER(P151),SUMIF(A:A,A151,P:P),"")</f>
        <v/>
      </c>
      <c r="R151" s="3" t="str">
        <f>IFERROR(P151*(1/Q151),"")</f>
        <v/>
      </c>
      <c r="S151" s="8" t="str">
        <f>IFERROR(1/R151,"")</f>
        <v/>
      </c>
    </row>
    <row r="152" spans="1:19" x14ac:dyDescent="0.25">
      <c r="A152" s="1">
        <v>15</v>
      </c>
      <c r="B152" s="5">
        <v>0.83333333333333337</v>
      </c>
      <c r="C152" s="1" t="s">
        <v>131</v>
      </c>
      <c r="D152" s="1">
        <v>5</v>
      </c>
      <c r="E152" s="1">
        <v>9</v>
      </c>
      <c r="F152" s="1" t="s">
        <v>173</v>
      </c>
      <c r="G152" s="2">
        <v>33.792033333333301</v>
      </c>
      <c r="H152" s="6">
        <f>1+COUNTIFS(A:A,A152,O:O,"&lt;"&amp;O152)</f>
        <v>7</v>
      </c>
      <c r="I152" s="2">
        <f>AVERAGEIF(A:A,A152,G:G)</f>
        <v>46.548525925925908</v>
      </c>
      <c r="J152" s="2">
        <f>G152-I152</f>
        <v>-12.756492592592608</v>
      </c>
      <c r="K152" s="2">
        <f>90+J152</f>
        <v>77.243507407407392</v>
      </c>
      <c r="L152" s="2">
        <f>EXP(0.06*K152)</f>
        <v>102.98779071380697</v>
      </c>
      <c r="M152" s="2">
        <f>SUMIF(A:A,A152,L:L)</f>
        <v>3831.9881990809572</v>
      </c>
      <c r="N152" s="3">
        <f>L152/M152</f>
        <v>2.6875811031596336E-2</v>
      </c>
      <c r="O152" s="7">
        <f>1/N152</f>
        <v>37.208179460123375</v>
      </c>
      <c r="P152" s="3" t="str">
        <f>IF(O152&gt;21,"",N152)</f>
        <v/>
      </c>
      <c r="Q152" s="3" t="str">
        <f>IF(ISNUMBER(P152),SUMIF(A:A,A152,P:P),"")</f>
        <v/>
      </c>
      <c r="R152" s="3" t="str">
        <f>IFERROR(P152*(1/Q152),"")</f>
        <v/>
      </c>
      <c r="S152" s="8" t="str">
        <f>IFERROR(1/R152,"")</f>
        <v/>
      </c>
    </row>
    <row r="153" spans="1:19" x14ac:dyDescent="0.25">
      <c r="A153" s="1">
        <v>15</v>
      </c>
      <c r="B153" s="5">
        <v>0.83333333333333337</v>
      </c>
      <c r="C153" s="1" t="s">
        <v>131</v>
      </c>
      <c r="D153" s="1">
        <v>5</v>
      </c>
      <c r="E153" s="1">
        <v>6</v>
      </c>
      <c r="F153" s="1" t="s">
        <v>171</v>
      </c>
      <c r="G153" s="2">
        <v>33.732433333333297</v>
      </c>
      <c r="H153" s="6">
        <f>1+COUNTIFS(A:A,A153,O:O,"&lt;"&amp;O153)</f>
        <v>8</v>
      </c>
      <c r="I153" s="2">
        <f>AVERAGEIF(A:A,A153,G:G)</f>
        <v>46.548525925925908</v>
      </c>
      <c r="J153" s="2">
        <f>G153-I153</f>
        <v>-12.816092592592611</v>
      </c>
      <c r="K153" s="2">
        <f>90+J153</f>
        <v>77.183907407407389</v>
      </c>
      <c r="L153" s="2">
        <f>EXP(0.06*K153)</f>
        <v>102.6201640823919</v>
      </c>
      <c r="M153" s="2">
        <f>SUMIF(A:A,A153,L:L)</f>
        <v>3831.9881990809572</v>
      </c>
      <c r="N153" s="3">
        <f>L153/M153</f>
        <v>2.6779874767621607E-2</v>
      </c>
      <c r="O153" s="7">
        <f>1/N153</f>
        <v>37.341474098641299</v>
      </c>
      <c r="P153" s="3" t="str">
        <f>IF(O153&gt;21,"",N153)</f>
        <v/>
      </c>
      <c r="Q153" s="3" t="str">
        <f>IF(ISNUMBER(P153),SUMIF(A:A,A153,P:P),"")</f>
        <v/>
      </c>
      <c r="R153" s="3" t="str">
        <f>IFERROR(P153*(1/Q153),"")</f>
        <v/>
      </c>
      <c r="S153" s="8" t="str">
        <f>IFERROR(1/R153,"")</f>
        <v/>
      </c>
    </row>
    <row r="154" spans="1:19" x14ac:dyDescent="0.25">
      <c r="A154" s="1">
        <v>15</v>
      </c>
      <c r="B154" s="5">
        <v>0.83333333333333337</v>
      </c>
      <c r="C154" s="1" t="s">
        <v>131</v>
      </c>
      <c r="D154" s="1">
        <v>5</v>
      </c>
      <c r="E154" s="1">
        <v>11</v>
      </c>
      <c r="F154" s="1" t="s">
        <v>175</v>
      </c>
      <c r="G154" s="2">
        <v>19.400033333333301</v>
      </c>
      <c r="H154" s="6">
        <f>1+COUNTIFS(A:A,A154,O:O,"&lt;"&amp;O154)</f>
        <v>9</v>
      </c>
      <c r="I154" s="2">
        <f>AVERAGEIF(A:A,A154,G:G)</f>
        <v>46.548525925925908</v>
      </c>
      <c r="J154" s="2">
        <f>G154-I154</f>
        <v>-27.148492592592607</v>
      </c>
      <c r="K154" s="2">
        <f>90+J154</f>
        <v>62.851507407407396</v>
      </c>
      <c r="L154" s="2">
        <f>EXP(0.06*K154)</f>
        <v>43.427394186875588</v>
      </c>
      <c r="M154" s="2">
        <f>SUMIF(A:A,A154,L:L)</f>
        <v>3831.9881990809572</v>
      </c>
      <c r="N154" s="3">
        <f>L154/M154</f>
        <v>1.1332862193388532E-2</v>
      </c>
      <c r="O154" s="7">
        <f>1/N154</f>
        <v>88.238962314691264</v>
      </c>
      <c r="P154" s="3" t="str">
        <f>IF(O154&gt;21,"",N154)</f>
        <v/>
      </c>
      <c r="Q154" s="3" t="str">
        <f>IF(ISNUMBER(P154),SUMIF(A:A,A154,P:P),"")</f>
        <v/>
      </c>
      <c r="R154" s="3" t="str">
        <f>IFERROR(P154*(1/Q154),"")</f>
        <v/>
      </c>
      <c r="S154" s="8" t="str">
        <f>IFERROR(1/R154,"")</f>
        <v/>
      </c>
    </row>
    <row r="155" spans="1:19" x14ac:dyDescent="0.25">
      <c r="A155" s="1">
        <v>16</v>
      </c>
      <c r="B155" s="5">
        <v>0.84375</v>
      </c>
      <c r="C155" s="1" t="s">
        <v>67</v>
      </c>
      <c r="D155" s="1">
        <v>8</v>
      </c>
      <c r="E155" s="1">
        <v>5</v>
      </c>
      <c r="F155" s="1" t="s">
        <v>180</v>
      </c>
      <c r="G155" s="2">
        <v>68.105666666666693</v>
      </c>
      <c r="H155" s="6">
        <f>1+COUNTIFS(A:A,A155,O:O,"&lt;"&amp;O155)</f>
        <v>1</v>
      </c>
      <c r="I155" s="2">
        <f>AVERAGEIF(A:A,A155,G:G)</f>
        <v>48.296038461538465</v>
      </c>
      <c r="J155" s="2">
        <f>G155-I155</f>
        <v>19.809628205128227</v>
      </c>
      <c r="K155" s="2">
        <f>90+J155</f>
        <v>109.80962820512823</v>
      </c>
      <c r="L155" s="2">
        <f>EXP(0.06*K155)</f>
        <v>726.74647735587121</v>
      </c>
      <c r="M155" s="2">
        <f>SUMIF(A:A,A155,L:L)</f>
        <v>3595.798184934315</v>
      </c>
      <c r="N155" s="3">
        <f>L155/M155</f>
        <v>0.20210991829318886</v>
      </c>
      <c r="O155" s="7">
        <f>1/N155</f>
        <v>4.9478027028310372</v>
      </c>
      <c r="P155" s="3">
        <f>IF(O155&gt;21,"",N155)</f>
        <v>0.20210991829318886</v>
      </c>
      <c r="Q155" s="3">
        <f>IF(ISNUMBER(P155),SUMIF(A:A,A155,P:P),"")</f>
        <v>0.87724706383531159</v>
      </c>
      <c r="R155" s="3">
        <f>IFERROR(P155*(1/Q155),"")</f>
        <v>0.23039110260405685</v>
      </c>
      <c r="S155" s="8">
        <f>IFERROR(1/R155,"")</f>
        <v>4.3404453934949458</v>
      </c>
    </row>
    <row r="156" spans="1:19" x14ac:dyDescent="0.25">
      <c r="A156" s="1">
        <v>16</v>
      </c>
      <c r="B156" s="5">
        <v>0.84375</v>
      </c>
      <c r="C156" s="1" t="s">
        <v>67</v>
      </c>
      <c r="D156" s="1">
        <v>8</v>
      </c>
      <c r="E156" s="1">
        <v>6</v>
      </c>
      <c r="F156" s="1" t="s">
        <v>181</v>
      </c>
      <c r="G156" s="2">
        <v>62.258599999999994</v>
      </c>
      <c r="H156" s="6">
        <f>1+COUNTIFS(A:A,A156,O:O,"&lt;"&amp;O156)</f>
        <v>2</v>
      </c>
      <c r="I156" s="2">
        <f>AVERAGEIF(A:A,A156,G:G)</f>
        <v>48.296038461538465</v>
      </c>
      <c r="J156" s="2">
        <f>G156-I156</f>
        <v>13.962561538461529</v>
      </c>
      <c r="K156" s="2">
        <f>90+J156</f>
        <v>103.96256153846153</v>
      </c>
      <c r="L156" s="2">
        <f>EXP(0.06*K156)</f>
        <v>511.70776587226277</v>
      </c>
      <c r="M156" s="2">
        <f>SUMIF(A:A,A156,L:L)</f>
        <v>3595.798184934315</v>
      </c>
      <c r="N156" s="3">
        <f>L156/M156</f>
        <v>0.14230714282470505</v>
      </c>
      <c r="O156" s="7">
        <f>1/N156</f>
        <v>7.0270541601120264</v>
      </c>
      <c r="P156" s="3">
        <f>IF(O156&gt;21,"",N156)</f>
        <v>0.14230714282470505</v>
      </c>
      <c r="Q156" s="3">
        <f>IF(ISNUMBER(P156),SUMIF(A:A,A156,P:P),"")</f>
        <v>0.87724706383531159</v>
      </c>
      <c r="R156" s="3">
        <f>IFERROR(P156*(1/Q156),"")</f>
        <v>0.16222014149872474</v>
      </c>
      <c r="S156" s="8">
        <f>IFERROR(1/R156,"")</f>
        <v>6.1644626293699867</v>
      </c>
    </row>
    <row r="157" spans="1:19" x14ac:dyDescent="0.25">
      <c r="A157" s="1">
        <v>16</v>
      </c>
      <c r="B157" s="5">
        <v>0.84375</v>
      </c>
      <c r="C157" s="1" t="s">
        <v>67</v>
      </c>
      <c r="D157" s="1">
        <v>8</v>
      </c>
      <c r="E157" s="1">
        <v>1</v>
      </c>
      <c r="F157" s="1" t="s">
        <v>176</v>
      </c>
      <c r="G157" s="2">
        <v>57.737533333333303</v>
      </c>
      <c r="H157" s="6">
        <f>1+COUNTIFS(A:A,A157,O:O,"&lt;"&amp;O157)</f>
        <v>3</v>
      </c>
      <c r="I157" s="2">
        <f>AVERAGEIF(A:A,A157,G:G)</f>
        <v>48.296038461538465</v>
      </c>
      <c r="J157" s="2">
        <f>G157-I157</f>
        <v>9.4414948717948377</v>
      </c>
      <c r="K157" s="2">
        <f>90+J157</f>
        <v>99.441494871794845</v>
      </c>
      <c r="L157" s="2">
        <f>EXP(0.06*K157)</f>
        <v>390.13377467967433</v>
      </c>
      <c r="M157" s="2">
        <f>SUMIF(A:A,A157,L:L)</f>
        <v>3595.798184934315</v>
      </c>
      <c r="N157" s="3">
        <f>L157/M157</f>
        <v>0.10849712765145104</v>
      </c>
      <c r="O157" s="7">
        <f>1/N157</f>
        <v>9.2168338613766601</v>
      </c>
      <c r="P157" s="3">
        <f>IF(O157&gt;21,"",N157)</f>
        <v>0.10849712765145104</v>
      </c>
      <c r="Q157" s="3">
        <f>IF(ISNUMBER(P157),SUMIF(A:A,A157,P:P),"")</f>
        <v>0.87724706383531159</v>
      </c>
      <c r="R157" s="3">
        <f>IFERROR(P157*(1/Q157),"")</f>
        <v>0.12367910036324678</v>
      </c>
      <c r="S157" s="8">
        <f>IFERROR(1/R157,"")</f>
        <v>8.0854404427505528</v>
      </c>
    </row>
    <row r="158" spans="1:19" x14ac:dyDescent="0.25">
      <c r="A158" s="1">
        <v>16</v>
      </c>
      <c r="B158" s="5">
        <v>0.84375</v>
      </c>
      <c r="C158" s="1" t="s">
        <v>67</v>
      </c>
      <c r="D158" s="1">
        <v>8</v>
      </c>
      <c r="E158" s="1">
        <v>4</v>
      </c>
      <c r="F158" s="1" t="s">
        <v>179</v>
      </c>
      <c r="G158" s="2">
        <v>54.898399999999903</v>
      </c>
      <c r="H158" s="6">
        <f>1+COUNTIFS(A:A,A158,O:O,"&lt;"&amp;O158)</f>
        <v>4</v>
      </c>
      <c r="I158" s="2">
        <f>AVERAGEIF(A:A,A158,G:G)</f>
        <v>48.296038461538465</v>
      </c>
      <c r="J158" s="2">
        <f>G158-I158</f>
        <v>6.6023615384614374</v>
      </c>
      <c r="K158" s="2">
        <f>90+J158</f>
        <v>96.602361538461437</v>
      </c>
      <c r="L158" s="2">
        <f>EXP(0.06*K158)</f>
        <v>329.02761792655087</v>
      </c>
      <c r="M158" s="2">
        <f>SUMIF(A:A,A158,L:L)</f>
        <v>3595.798184934315</v>
      </c>
      <c r="N158" s="3">
        <f>L158/M158</f>
        <v>9.1503360590455732E-2</v>
      </c>
      <c r="O158" s="7">
        <f>1/N158</f>
        <v>10.92856036704192</v>
      </c>
      <c r="P158" s="3">
        <f>IF(O158&gt;21,"",N158)</f>
        <v>9.1503360590455732E-2</v>
      </c>
      <c r="Q158" s="3">
        <f>IF(ISNUMBER(P158),SUMIF(A:A,A158,P:P),"")</f>
        <v>0.87724706383531159</v>
      </c>
      <c r="R158" s="3">
        <f>IFERROR(P158*(1/Q158),"")</f>
        <v>0.10430740023272846</v>
      </c>
      <c r="S158" s="8">
        <f>IFERROR(1/R158,"")</f>
        <v>9.5870474939344792</v>
      </c>
    </row>
    <row r="159" spans="1:19" x14ac:dyDescent="0.25">
      <c r="A159" s="1">
        <v>16</v>
      </c>
      <c r="B159" s="5">
        <v>0.84375</v>
      </c>
      <c r="C159" s="1" t="s">
        <v>67</v>
      </c>
      <c r="D159" s="1">
        <v>8</v>
      </c>
      <c r="E159" s="1">
        <v>8</v>
      </c>
      <c r="F159" s="1" t="s">
        <v>183</v>
      </c>
      <c r="G159" s="2">
        <v>53.447699999999998</v>
      </c>
      <c r="H159" s="6">
        <f>1+COUNTIFS(A:A,A159,O:O,"&lt;"&amp;O159)</f>
        <v>5</v>
      </c>
      <c r="I159" s="2">
        <f>AVERAGEIF(A:A,A159,G:G)</f>
        <v>48.296038461538465</v>
      </c>
      <c r="J159" s="2">
        <f>G159-I159</f>
        <v>5.1516615384615321</v>
      </c>
      <c r="K159" s="2">
        <f>90+J159</f>
        <v>95.151661538461525</v>
      </c>
      <c r="L159" s="2">
        <f>EXP(0.06*K159)</f>
        <v>301.59941374261513</v>
      </c>
      <c r="M159" s="2">
        <f>SUMIF(A:A,A159,L:L)</f>
        <v>3595.798184934315</v>
      </c>
      <c r="N159" s="3">
        <f>L159/M159</f>
        <v>8.3875511981249998E-2</v>
      </c>
      <c r="O159" s="7">
        <f>1/N159</f>
        <v>11.922430950091197</v>
      </c>
      <c r="P159" s="3">
        <f>IF(O159&gt;21,"",N159)</f>
        <v>8.3875511981249998E-2</v>
      </c>
      <c r="Q159" s="3">
        <f>IF(ISNUMBER(P159),SUMIF(A:A,A159,P:P),"")</f>
        <v>0.87724706383531159</v>
      </c>
      <c r="R159" s="3">
        <f>IFERROR(P159*(1/Q159),"")</f>
        <v>9.5612188902117798E-2</v>
      </c>
      <c r="S159" s="8">
        <f>IFERROR(1/R159,"")</f>
        <v>10.458917544746747</v>
      </c>
    </row>
    <row r="160" spans="1:19" x14ac:dyDescent="0.25">
      <c r="A160" s="1">
        <v>16</v>
      </c>
      <c r="B160" s="5">
        <v>0.84375</v>
      </c>
      <c r="C160" s="1" t="s">
        <v>67</v>
      </c>
      <c r="D160" s="1">
        <v>8</v>
      </c>
      <c r="E160" s="1">
        <v>2</v>
      </c>
      <c r="F160" s="1" t="s">
        <v>177</v>
      </c>
      <c r="G160" s="2">
        <v>51.509066666666605</v>
      </c>
      <c r="H160" s="6">
        <f>1+COUNTIFS(A:A,A160,O:O,"&lt;"&amp;O160)</f>
        <v>6</v>
      </c>
      <c r="I160" s="2">
        <f>AVERAGEIF(A:A,A160,G:G)</f>
        <v>48.296038461538465</v>
      </c>
      <c r="J160" s="2">
        <f>G160-I160</f>
        <v>3.2130282051281398</v>
      </c>
      <c r="K160" s="2">
        <f>90+J160</f>
        <v>93.21302820512814</v>
      </c>
      <c r="L160" s="2">
        <f>EXP(0.06*K160)</f>
        <v>268.48141463259162</v>
      </c>
      <c r="M160" s="2">
        <f>SUMIF(A:A,A160,L:L)</f>
        <v>3595.798184934315</v>
      </c>
      <c r="N160" s="3">
        <f>L160/M160</f>
        <v>7.4665317913968521E-2</v>
      </c>
      <c r="O160" s="7">
        <f>1/N160</f>
        <v>13.393099071140742</v>
      </c>
      <c r="P160" s="3">
        <f>IF(O160&gt;21,"",N160)</f>
        <v>7.4665317913968521E-2</v>
      </c>
      <c r="Q160" s="3">
        <f>IF(ISNUMBER(P160),SUMIF(A:A,A160,P:P),"")</f>
        <v>0.87724706383531159</v>
      </c>
      <c r="R160" s="3">
        <f>IFERROR(P160*(1/Q160),"")</f>
        <v>8.5113214956266517E-2</v>
      </c>
      <c r="S160" s="8">
        <f>IFERROR(1/R160,"")</f>
        <v>11.749056835813654</v>
      </c>
    </row>
    <row r="161" spans="1:19" x14ac:dyDescent="0.25">
      <c r="A161" s="1">
        <v>16</v>
      </c>
      <c r="B161" s="5">
        <v>0.84375</v>
      </c>
      <c r="C161" s="1" t="s">
        <v>67</v>
      </c>
      <c r="D161" s="1">
        <v>8</v>
      </c>
      <c r="E161" s="1">
        <v>3</v>
      </c>
      <c r="F161" s="1" t="s">
        <v>178</v>
      </c>
      <c r="G161" s="2">
        <v>47.542666666666697</v>
      </c>
      <c r="H161" s="6">
        <f>1+COUNTIFS(A:A,A161,O:O,"&lt;"&amp;O161)</f>
        <v>7</v>
      </c>
      <c r="I161" s="2">
        <f>AVERAGEIF(A:A,A161,G:G)</f>
        <v>48.296038461538465</v>
      </c>
      <c r="J161" s="2">
        <f>G161-I161</f>
        <v>-0.75337179487176797</v>
      </c>
      <c r="K161" s="2">
        <f>90+J161</f>
        <v>89.246628205128232</v>
      </c>
      <c r="L161" s="2">
        <f>EXP(0.06*K161)</f>
        <v>211.62115943353584</v>
      </c>
      <c r="M161" s="2">
        <f>SUMIF(A:A,A161,L:L)</f>
        <v>3595.798184934315</v>
      </c>
      <c r="N161" s="3">
        <f>L161/M161</f>
        <v>5.8852346141167418E-2</v>
      </c>
      <c r="O161" s="7">
        <f>1/N161</f>
        <v>16.991676042979307</v>
      </c>
      <c r="P161" s="3">
        <f>IF(O161&gt;21,"",N161)</f>
        <v>5.8852346141167418E-2</v>
      </c>
      <c r="Q161" s="3">
        <f>IF(ISNUMBER(P161),SUMIF(A:A,A161,P:P),"")</f>
        <v>0.87724706383531159</v>
      </c>
      <c r="R161" s="3">
        <f>IFERROR(P161*(1/Q161),"")</f>
        <v>6.7087538468200522E-2</v>
      </c>
      <c r="S161" s="8">
        <f>IFERROR(1/R161,"")</f>
        <v>14.905897918344399</v>
      </c>
    </row>
    <row r="162" spans="1:19" x14ac:dyDescent="0.25">
      <c r="A162" s="1">
        <v>16</v>
      </c>
      <c r="B162" s="5">
        <v>0.84375</v>
      </c>
      <c r="C162" s="1" t="s">
        <v>67</v>
      </c>
      <c r="D162" s="1">
        <v>8</v>
      </c>
      <c r="E162" s="1">
        <v>7</v>
      </c>
      <c r="F162" s="1" t="s">
        <v>182</v>
      </c>
      <c r="G162" s="2">
        <v>47.433366666666601</v>
      </c>
      <c r="H162" s="6">
        <f>1+COUNTIFS(A:A,A162,O:O,"&lt;"&amp;O162)</f>
        <v>8</v>
      </c>
      <c r="I162" s="2">
        <f>AVERAGEIF(A:A,A162,G:G)</f>
        <v>48.296038461538465</v>
      </c>
      <c r="J162" s="2">
        <f>G162-I162</f>
        <v>-0.86267179487186496</v>
      </c>
      <c r="K162" s="2">
        <f>90+J162</f>
        <v>89.137328205128142</v>
      </c>
      <c r="L162" s="2">
        <f>EXP(0.06*K162)</f>
        <v>210.23788857268818</v>
      </c>
      <c r="M162" s="2">
        <f>SUMIF(A:A,A162,L:L)</f>
        <v>3595.798184934315</v>
      </c>
      <c r="N162" s="3">
        <f>L162/M162</f>
        <v>5.8467655235364277E-2</v>
      </c>
      <c r="O162" s="7">
        <f>1/N162</f>
        <v>17.103473638107314</v>
      </c>
      <c r="P162" s="3">
        <f>IF(O162&gt;21,"",N162)</f>
        <v>5.8467655235364277E-2</v>
      </c>
      <c r="Q162" s="3">
        <f>IF(ISNUMBER(P162),SUMIF(A:A,A162,P:P),"")</f>
        <v>0.87724706383531159</v>
      </c>
      <c r="R162" s="3">
        <f>IFERROR(P162*(1/Q162),"")</f>
        <v>6.6649017871595412E-2</v>
      </c>
      <c r="S162" s="8">
        <f>IFERROR(1/R162,"")</f>
        <v>15.003972030414294</v>
      </c>
    </row>
    <row r="163" spans="1:19" x14ac:dyDescent="0.25">
      <c r="A163" s="1">
        <v>16</v>
      </c>
      <c r="B163" s="5">
        <v>0.84375</v>
      </c>
      <c r="C163" s="1" t="s">
        <v>67</v>
      </c>
      <c r="D163" s="1">
        <v>8</v>
      </c>
      <c r="E163" s="1">
        <v>9</v>
      </c>
      <c r="F163" s="1" t="s">
        <v>184</v>
      </c>
      <c r="G163" s="2">
        <v>47.000500000000102</v>
      </c>
      <c r="H163" s="6">
        <f>1+COUNTIFS(A:A,A163,O:O,"&lt;"&amp;O163)</f>
        <v>9</v>
      </c>
      <c r="I163" s="2">
        <f>AVERAGEIF(A:A,A163,G:G)</f>
        <v>48.296038461538465</v>
      </c>
      <c r="J163" s="2">
        <f>G163-I163</f>
        <v>-1.2955384615383636</v>
      </c>
      <c r="K163" s="2">
        <f>90+J163</f>
        <v>88.704461538461629</v>
      </c>
      <c r="L163" s="2">
        <f>EXP(0.06*K163)</f>
        <v>204.84788766218125</v>
      </c>
      <c r="M163" s="2">
        <f>SUMIF(A:A,A163,L:L)</f>
        <v>3595.798184934315</v>
      </c>
      <c r="N163" s="3">
        <f>L163/M163</f>
        <v>5.6968683203760848E-2</v>
      </c>
      <c r="O163" s="7">
        <f>1/N163</f>
        <v>17.553503850936544</v>
      </c>
      <c r="P163" s="3">
        <f>IF(O163&gt;21,"",N163)</f>
        <v>5.6968683203760848E-2</v>
      </c>
      <c r="Q163" s="3">
        <f>IF(ISNUMBER(P163),SUMIF(A:A,A163,P:P),"")</f>
        <v>0.87724706383531159</v>
      </c>
      <c r="R163" s="3">
        <f>IFERROR(P163*(1/Q163),"")</f>
        <v>6.4940295103063192E-2</v>
      </c>
      <c r="S163" s="8">
        <f>IFERROR(1/R163,"")</f>
        <v>15.398759713255917</v>
      </c>
    </row>
    <row r="164" spans="1:19" x14ac:dyDescent="0.25">
      <c r="A164" s="1">
        <v>16</v>
      </c>
      <c r="B164" s="5">
        <v>0.84375</v>
      </c>
      <c r="C164" s="1" t="s">
        <v>67</v>
      </c>
      <c r="D164" s="1">
        <v>8</v>
      </c>
      <c r="E164" s="1">
        <v>10</v>
      </c>
      <c r="F164" s="1" t="s">
        <v>185</v>
      </c>
      <c r="G164" s="2">
        <v>43.459866666666699</v>
      </c>
      <c r="H164" s="6">
        <f>1+COUNTIFS(A:A,A164,O:O,"&lt;"&amp;O164)</f>
        <v>10</v>
      </c>
      <c r="I164" s="2">
        <f>AVERAGEIF(A:A,A164,G:G)</f>
        <v>48.296038461538465</v>
      </c>
      <c r="J164" s="2">
        <f>G164-I164</f>
        <v>-4.8361717948717668</v>
      </c>
      <c r="K164" s="2">
        <f>90+J164</f>
        <v>85.163828205128226</v>
      </c>
      <c r="L164" s="2">
        <f>EXP(0.06*K164)</f>
        <v>165.64214234038144</v>
      </c>
      <c r="M164" s="2">
        <f>SUMIF(A:A,A164,L:L)</f>
        <v>3595.798184934315</v>
      </c>
      <c r="N164" s="3">
        <f>L164/M164</f>
        <v>4.6065472482407201E-2</v>
      </c>
      <c r="O164" s="7">
        <f>1/N164</f>
        <v>21.70823278501938</v>
      </c>
      <c r="P164" s="3" t="str">
        <f>IF(O164&gt;21,"",N164)</f>
        <v/>
      </c>
      <c r="Q164" s="3" t="str">
        <f>IF(ISNUMBER(P164),SUMIF(A:A,A164,P:P),"")</f>
        <v/>
      </c>
      <c r="R164" s="3" t="str">
        <f>IFERROR(P164*(1/Q164),"")</f>
        <v/>
      </c>
      <c r="S164" s="8" t="str">
        <f>IFERROR(1/R164,"")</f>
        <v/>
      </c>
    </row>
    <row r="165" spans="1:19" x14ac:dyDescent="0.25">
      <c r="A165" s="1">
        <v>16</v>
      </c>
      <c r="B165" s="5">
        <v>0.84375</v>
      </c>
      <c r="C165" s="1" t="s">
        <v>67</v>
      </c>
      <c r="D165" s="1">
        <v>8</v>
      </c>
      <c r="E165" s="1">
        <v>12</v>
      </c>
      <c r="F165" s="1" t="s">
        <v>187</v>
      </c>
      <c r="G165" s="2">
        <v>41.406999999999996</v>
      </c>
      <c r="H165" s="6">
        <f>1+COUNTIFS(A:A,A165,O:O,"&lt;"&amp;O165)</f>
        <v>11</v>
      </c>
      <c r="I165" s="2">
        <f>AVERAGEIF(A:A,A165,G:G)</f>
        <v>48.296038461538465</v>
      </c>
      <c r="J165" s="2">
        <f>G165-I165</f>
        <v>-6.889038461538469</v>
      </c>
      <c r="K165" s="2">
        <f>90+J165</f>
        <v>83.110961538461538</v>
      </c>
      <c r="L165" s="2">
        <f>EXP(0.06*K165)</f>
        <v>146.44613655848281</v>
      </c>
      <c r="M165" s="2">
        <f>SUMIF(A:A,A165,L:L)</f>
        <v>3595.798184934315</v>
      </c>
      <c r="N165" s="3">
        <f>L165/M165</f>
        <v>4.0727017765363811E-2</v>
      </c>
      <c r="O165" s="7">
        <f>1/N165</f>
        <v>24.553725140426252</v>
      </c>
      <c r="P165" s="3" t="str">
        <f>IF(O165&gt;21,"",N165)</f>
        <v/>
      </c>
      <c r="Q165" s="3" t="str">
        <f>IF(ISNUMBER(P165),SUMIF(A:A,A165,P:P),"")</f>
        <v/>
      </c>
      <c r="R165" s="3" t="str">
        <f>IFERROR(P165*(1/Q165),"")</f>
        <v/>
      </c>
      <c r="S165" s="8" t="str">
        <f>IFERROR(1/R165,"")</f>
        <v/>
      </c>
    </row>
    <row r="166" spans="1:19" x14ac:dyDescent="0.25">
      <c r="A166" s="1">
        <v>16</v>
      </c>
      <c r="B166" s="5">
        <v>0.84375</v>
      </c>
      <c r="C166" s="1" t="s">
        <v>67</v>
      </c>
      <c r="D166" s="1">
        <v>8</v>
      </c>
      <c r="E166" s="1">
        <v>11</v>
      </c>
      <c r="F166" s="1" t="s">
        <v>186</v>
      </c>
      <c r="G166" s="2">
        <v>33.075933333333303</v>
      </c>
      <c r="H166" s="6">
        <f>1+COUNTIFS(A:A,A166,O:O,"&lt;"&amp;O166)</f>
        <v>12</v>
      </c>
      <c r="I166" s="2">
        <f>AVERAGEIF(A:A,A166,G:G)</f>
        <v>48.296038461538465</v>
      </c>
      <c r="J166" s="2">
        <f>G166-I166</f>
        <v>-15.220105128205162</v>
      </c>
      <c r="K166" s="2">
        <f>90+J166</f>
        <v>74.779894871794838</v>
      </c>
      <c r="L166" s="2">
        <f>EXP(0.06*K166)</f>
        <v>88.836152714432444</v>
      </c>
      <c r="M166" s="2">
        <f>SUMIF(A:A,A166,L:L)</f>
        <v>3595.798184934315</v>
      </c>
      <c r="N166" s="3">
        <f>L166/M166</f>
        <v>2.470554467896402E-2</v>
      </c>
      <c r="O166" s="7">
        <f>1/N166</f>
        <v>40.476743702455913</v>
      </c>
      <c r="P166" s="3" t="str">
        <f>IF(O166&gt;21,"",N166)</f>
        <v/>
      </c>
      <c r="Q166" s="3" t="str">
        <f>IF(ISNUMBER(P166),SUMIF(A:A,A166,P:P),"")</f>
        <v/>
      </c>
      <c r="R166" s="3" t="str">
        <f>IFERROR(P166*(1/Q166),"")</f>
        <v/>
      </c>
      <c r="S166" s="8" t="str">
        <f>IFERROR(1/R166,"")</f>
        <v/>
      </c>
    </row>
    <row r="167" spans="1:19" x14ac:dyDescent="0.25">
      <c r="A167" s="1">
        <v>16</v>
      </c>
      <c r="B167" s="5">
        <v>0.84375</v>
      </c>
      <c r="C167" s="1" t="s">
        <v>67</v>
      </c>
      <c r="D167" s="1">
        <v>8</v>
      </c>
      <c r="E167" s="1">
        <v>13</v>
      </c>
      <c r="F167" s="1" t="s">
        <v>188</v>
      </c>
      <c r="G167" s="2">
        <v>19.972200000000001</v>
      </c>
      <c r="H167" s="6">
        <f>1+COUNTIFS(A:A,A167,O:O,"&lt;"&amp;O167)</f>
        <v>13</v>
      </c>
      <c r="I167" s="2">
        <f>AVERAGEIF(A:A,A167,G:G)</f>
        <v>48.296038461538465</v>
      </c>
      <c r="J167" s="2">
        <f>G167-I167</f>
        <v>-28.323838461538465</v>
      </c>
      <c r="K167" s="2">
        <f>90+J167</f>
        <v>61.676161538461535</v>
      </c>
      <c r="L167" s="2">
        <f>EXP(0.06*K167)</f>
        <v>40.470353443047451</v>
      </c>
      <c r="M167" s="2">
        <f>SUMIF(A:A,A167,L:L)</f>
        <v>3595.798184934315</v>
      </c>
      <c r="N167" s="3">
        <f>L167/M167</f>
        <v>1.1254901237953301E-2</v>
      </c>
      <c r="O167" s="7">
        <f>1/N167</f>
        <v>88.850179922311753</v>
      </c>
      <c r="P167" s="3" t="str">
        <f>IF(O167&gt;21,"",N167)</f>
        <v/>
      </c>
      <c r="Q167" s="3" t="str">
        <f>IF(ISNUMBER(P167),SUMIF(A:A,A167,P:P),"")</f>
        <v/>
      </c>
      <c r="R167" s="3" t="str">
        <f>IFERROR(P167*(1/Q167),"")</f>
        <v/>
      </c>
      <c r="S167" s="8" t="str">
        <f>IFERROR(1/R167,"")</f>
        <v/>
      </c>
    </row>
    <row r="168" spans="1:19" x14ac:dyDescent="0.25">
      <c r="A168" s="1">
        <v>17</v>
      </c>
      <c r="B168" s="5">
        <v>0.85416666666666663</v>
      </c>
      <c r="C168" s="1" t="s">
        <v>131</v>
      </c>
      <c r="D168" s="1">
        <v>6</v>
      </c>
      <c r="E168" s="1">
        <v>8</v>
      </c>
      <c r="F168" s="1" t="s">
        <v>193</v>
      </c>
      <c r="G168" s="2">
        <v>57.989666666666693</v>
      </c>
      <c r="H168" s="6">
        <f>1+COUNTIFS(A:A,A168,O:O,"&lt;"&amp;O168)</f>
        <v>1</v>
      </c>
      <c r="I168" s="2">
        <f>AVERAGEIF(A:A,A168,G:G)</f>
        <v>45.772660606060612</v>
      </c>
      <c r="J168" s="2">
        <f>G168-I168</f>
        <v>12.217006060606082</v>
      </c>
      <c r="K168" s="2">
        <f>90+J168</f>
        <v>102.21700606060608</v>
      </c>
      <c r="L168" s="2">
        <f>EXP(0.06*K168)</f>
        <v>460.82592268968199</v>
      </c>
      <c r="M168" s="2">
        <f>SUMIF(A:A,A168,L:L)</f>
        <v>2839.536795408083</v>
      </c>
      <c r="N168" s="3">
        <f>L168/M168</f>
        <v>0.16228911822340183</v>
      </c>
      <c r="O168" s="7">
        <f>1/N168</f>
        <v>6.1618425865339477</v>
      </c>
      <c r="P168" s="3">
        <f>IF(O168&gt;21,"",N168)</f>
        <v>0.16228911822340183</v>
      </c>
      <c r="Q168" s="3">
        <f>IF(ISNUMBER(P168),SUMIF(A:A,A168,P:P),"")</f>
        <v>0.89925192518422914</v>
      </c>
      <c r="R168" s="3">
        <f>IFERROR(P168*(1/Q168),"")</f>
        <v>0.18047124913316562</v>
      </c>
      <c r="S168" s="8">
        <f>IFERROR(1/R168,"")</f>
        <v>5.5410488086228229</v>
      </c>
    </row>
    <row r="169" spans="1:19" x14ac:dyDescent="0.25">
      <c r="A169" s="1">
        <v>17</v>
      </c>
      <c r="B169" s="5">
        <v>0.85416666666666663</v>
      </c>
      <c r="C169" s="1" t="s">
        <v>131</v>
      </c>
      <c r="D169" s="1">
        <v>6</v>
      </c>
      <c r="E169" s="1">
        <v>5</v>
      </c>
      <c r="F169" s="1" t="s">
        <v>190</v>
      </c>
      <c r="G169" s="2">
        <v>57.7205333333333</v>
      </c>
      <c r="H169" s="6">
        <f>1+COUNTIFS(A:A,A169,O:O,"&lt;"&amp;O169)</f>
        <v>2</v>
      </c>
      <c r="I169" s="2">
        <f>AVERAGEIF(A:A,A169,G:G)</f>
        <v>45.772660606060612</v>
      </c>
      <c r="J169" s="2">
        <f>G169-I169</f>
        <v>11.947872727272689</v>
      </c>
      <c r="K169" s="2">
        <f>90+J169</f>
        <v>101.94787272727268</v>
      </c>
      <c r="L169" s="2">
        <f>EXP(0.06*K169)</f>
        <v>453.44426559092494</v>
      </c>
      <c r="M169" s="2">
        <f>SUMIF(A:A,A169,L:L)</f>
        <v>2839.536795408083</v>
      </c>
      <c r="N169" s="3">
        <f>L169/M169</f>
        <v>0.15968951919348465</v>
      </c>
      <c r="O169" s="7">
        <f>1/N169</f>
        <v>6.2621517370114299</v>
      </c>
      <c r="P169" s="3">
        <f>IF(O169&gt;21,"",N169)</f>
        <v>0.15968951919348465</v>
      </c>
      <c r="Q169" s="3">
        <f>IF(ISNUMBER(P169),SUMIF(A:A,A169,P:P),"")</f>
        <v>0.89925192518422914</v>
      </c>
      <c r="R169" s="3">
        <f>IFERROR(P169*(1/Q169),"")</f>
        <v>0.17758040291186383</v>
      </c>
      <c r="S169" s="8">
        <f>IFERROR(1/R169,"")</f>
        <v>5.6312520053032937</v>
      </c>
    </row>
    <row r="170" spans="1:19" x14ac:dyDescent="0.25">
      <c r="A170" s="1">
        <v>17</v>
      </c>
      <c r="B170" s="5">
        <v>0.85416666666666663</v>
      </c>
      <c r="C170" s="1" t="s">
        <v>131</v>
      </c>
      <c r="D170" s="1">
        <v>6</v>
      </c>
      <c r="E170" s="1">
        <v>9</v>
      </c>
      <c r="F170" s="1" t="s">
        <v>194</v>
      </c>
      <c r="G170" s="2">
        <v>54.204133333333303</v>
      </c>
      <c r="H170" s="6">
        <f>1+COUNTIFS(A:A,A170,O:O,"&lt;"&amp;O170)</f>
        <v>3</v>
      </c>
      <c r="I170" s="2">
        <f>AVERAGEIF(A:A,A170,G:G)</f>
        <v>45.772660606060612</v>
      </c>
      <c r="J170" s="2">
        <f>G170-I170</f>
        <v>8.4314727272726913</v>
      </c>
      <c r="K170" s="2">
        <f>90+J170</f>
        <v>98.431472727272691</v>
      </c>
      <c r="L170" s="2">
        <f>EXP(0.06*K170)</f>
        <v>367.19328209706998</v>
      </c>
      <c r="M170" s="2">
        <f>SUMIF(A:A,A170,L:L)</f>
        <v>2839.536795408083</v>
      </c>
      <c r="N170" s="3">
        <f>L170/M170</f>
        <v>0.12931450041107811</v>
      </c>
      <c r="O170" s="7">
        <f>1/N170</f>
        <v>7.7330848189576429</v>
      </c>
      <c r="P170" s="3">
        <f>IF(O170&gt;21,"",N170)</f>
        <v>0.12931450041107811</v>
      </c>
      <c r="Q170" s="3">
        <f>IF(ISNUMBER(P170),SUMIF(A:A,A170,P:P),"")</f>
        <v>0.89925192518422914</v>
      </c>
      <c r="R170" s="3">
        <f>IFERROR(P170*(1/Q170),"")</f>
        <v>0.14380230588284315</v>
      </c>
      <c r="S170" s="8">
        <f>IFERROR(1/R170,"")</f>
        <v>6.9539914110605965</v>
      </c>
    </row>
    <row r="171" spans="1:19" x14ac:dyDescent="0.25">
      <c r="A171" s="1">
        <v>17</v>
      </c>
      <c r="B171" s="5">
        <v>0.85416666666666663</v>
      </c>
      <c r="C171" s="1" t="s">
        <v>131</v>
      </c>
      <c r="D171" s="1">
        <v>6</v>
      </c>
      <c r="E171" s="1">
        <v>7</v>
      </c>
      <c r="F171" s="1" t="s">
        <v>192</v>
      </c>
      <c r="G171" s="2">
        <v>50.489733333333398</v>
      </c>
      <c r="H171" s="6">
        <f>1+COUNTIFS(A:A,A171,O:O,"&lt;"&amp;O171)</f>
        <v>4</v>
      </c>
      <c r="I171" s="2">
        <f>AVERAGEIF(A:A,A171,G:G)</f>
        <v>45.772660606060612</v>
      </c>
      <c r="J171" s="2">
        <f>G171-I171</f>
        <v>4.7170727272727859</v>
      </c>
      <c r="K171" s="2">
        <f>90+J171</f>
        <v>94.717072727272779</v>
      </c>
      <c r="L171" s="2">
        <f>EXP(0.06*K171)</f>
        <v>293.83675664869668</v>
      </c>
      <c r="M171" s="2">
        <f>SUMIF(A:A,A171,L:L)</f>
        <v>2839.536795408083</v>
      </c>
      <c r="N171" s="3">
        <f>L171/M171</f>
        <v>0.10348052440238516</v>
      </c>
      <c r="O171" s="7">
        <f>1/N171</f>
        <v>9.6636541588394831</v>
      </c>
      <c r="P171" s="3">
        <f>IF(O171&gt;21,"",N171)</f>
        <v>0.10348052440238516</v>
      </c>
      <c r="Q171" s="3">
        <f>IF(ISNUMBER(P171),SUMIF(A:A,A171,P:P),"")</f>
        <v>0.89925192518422914</v>
      </c>
      <c r="R171" s="3">
        <f>IFERROR(P171*(1/Q171),"")</f>
        <v>0.11507400930076983</v>
      </c>
      <c r="S171" s="8">
        <f>IFERROR(1/R171,"")</f>
        <v>8.6900596066509888</v>
      </c>
    </row>
    <row r="172" spans="1:19" x14ac:dyDescent="0.25">
      <c r="A172" s="1">
        <v>17</v>
      </c>
      <c r="B172" s="5">
        <v>0.85416666666666663</v>
      </c>
      <c r="C172" s="1" t="s">
        <v>131</v>
      </c>
      <c r="D172" s="1">
        <v>6</v>
      </c>
      <c r="E172" s="1">
        <v>3</v>
      </c>
      <c r="F172" s="1" t="s">
        <v>189</v>
      </c>
      <c r="G172" s="2">
        <v>49.690066666666702</v>
      </c>
      <c r="H172" s="6">
        <f>1+COUNTIFS(A:A,A172,O:O,"&lt;"&amp;O172)</f>
        <v>5</v>
      </c>
      <c r="I172" s="2">
        <f>AVERAGEIF(A:A,A172,G:G)</f>
        <v>45.772660606060612</v>
      </c>
      <c r="J172" s="2">
        <f>G172-I172</f>
        <v>3.9174060606060905</v>
      </c>
      <c r="K172" s="2">
        <f>90+J172</f>
        <v>93.917406060606083</v>
      </c>
      <c r="L172" s="2">
        <f>EXP(0.06*K172)</f>
        <v>280.07134201796941</v>
      </c>
      <c r="M172" s="2">
        <f>SUMIF(A:A,A172,L:L)</f>
        <v>2839.536795408083</v>
      </c>
      <c r="N172" s="3">
        <f>L172/M172</f>
        <v>9.8632756747819877E-2</v>
      </c>
      <c r="O172" s="7">
        <f>1/N172</f>
        <v>10.138619592239101</v>
      </c>
      <c r="P172" s="3">
        <f>IF(O172&gt;21,"",N172)</f>
        <v>9.8632756747819877E-2</v>
      </c>
      <c r="Q172" s="3">
        <f>IF(ISNUMBER(P172),SUMIF(A:A,A172,P:P),"")</f>
        <v>0.89925192518422914</v>
      </c>
      <c r="R172" s="3">
        <f>IFERROR(P172*(1/Q172),"")</f>
        <v>0.10968311991949647</v>
      </c>
      <c r="S172" s="8">
        <f>IFERROR(1/R172,"")</f>
        <v>9.1171731870315558</v>
      </c>
    </row>
    <row r="173" spans="1:19" x14ac:dyDescent="0.25">
      <c r="A173" s="1">
        <v>17</v>
      </c>
      <c r="B173" s="5">
        <v>0.85416666666666663</v>
      </c>
      <c r="C173" s="1" t="s">
        <v>131</v>
      </c>
      <c r="D173" s="1">
        <v>6</v>
      </c>
      <c r="E173" s="1">
        <v>6</v>
      </c>
      <c r="F173" s="1" t="s">
        <v>191</v>
      </c>
      <c r="G173" s="2">
        <v>49.148533333333297</v>
      </c>
      <c r="H173" s="6">
        <f>1+COUNTIFS(A:A,A173,O:O,"&lt;"&amp;O173)</f>
        <v>6</v>
      </c>
      <c r="I173" s="2">
        <f>AVERAGEIF(A:A,A173,G:G)</f>
        <v>45.772660606060612</v>
      </c>
      <c r="J173" s="2">
        <f>G173-I173</f>
        <v>3.3758727272726858</v>
      </c>
      <c r="K173" s="2">
        <f>90+J173</f>
        <v>93.375872727272679</v>
      </c>
      <c r="L173" s="2">
        <f>EXP(0.06*K173)</f>
        <v>271.11751555922376</v>
      </c>
      <c r="M173" s="2">
        <f>SUMIF(A:A,A173,L:L)</f>
        <v>2839.536795408083</v>
      </c>
      <c r="N173" s="3">
        <f>L173/M173</f>
        <v>9.5479486653477302E-2</v>
      </c>
      <c r="O173" s="7">
        <f>1/N173</f>
        <v>10.473453880510371</v>
      </c>
      <c r="P173" s="3">
        <f>IF(O173&gt;21,"",N173)</f>
        <v>9.5479486653477302E-2</v>
      </c>
      <c r="Q173" s="3">
        <f>IF(ISNUMBER(P173),SUMIF(A:A,A173,P:P),"")</f>
        <v>0.89925192518422914</v>
      </c>
      <c r="R173" s="3">
        <f>IFERROR(P173*(1/Q173),"")</f>
        <v>0.10617657185878861</v>
      </c>
      <c r="S173" s="8">
        <f>IFERROR(1/R173,"")</f>
        <v>9.4182735653771861</v>
      </c>
    </row>
    <row r="174" spans="1:19" x14ac:dyDescent="0.25">
      <c r="A174" s="1">
        <v>17</v>
      </c>
      <c r="B174" s="5">
        <v>0.85416666666666663</v>
      </c>
      <c r="C174" s="1" t="s">
        <v>131</v>
      </c>
      <c r="D174" s="1">
        <v>6</v>
      </c>
      <c r="E174" s="1">
        <v>11</v>
      </c>
      <c r="F174" s="1" t="s">
        <v>196</v>
      </c>
      <c r="G174" s="2">
        <v>46.008800000000001</v>
      </c>
      <c r="H174" s="6">
        <f>1+COUNTIFS(A:A,A174,O:O,"&lt;"&amp;O174)</f>
        <v>7</v>
      </c>
      <c r="I174" s="2">
        <f>AVERAGEIF(A:A,A174,G:G)</f>
        <v>45.772660606060612</v>
      </c>
      <c r="J174" s="2">
        <f>G174-I174</f>
        <v>0.23613939393938921</v>
      </c>
      <c r="K174" s="2">
        <f>90+J174</f>
        <v>90.236139393939396</v>
      </c>
      <c r="L174" s="2">
        <f>EXP(0.06*K174)</f>
        <v>224.56571098883879</v>
      </c>
      <c r="M174" s="2">
        <f>SUMIF(A:A,A174,L:L)</f>
        <v>2839.536795408083</v>
      </c>
      <c r="N174" s="3">
        <f>L174/M174</f>
        <v>7.9085332280952325E-2</v>
      </c>
      <c r="O174" s="7">
        <f>1/N174</f>
        <v>12.644569747111623</v>
      </c>
      <c r="P174" s="3">
        <f>IF(O174&gt;21,"",N174)</f>
        <v>7.9085332280952325E-2</v>
      </c>
      <c r="Q174" s="3">
        <f>IF(ISNUMBER(P174),SUMIF(A:A,A174,P:P),"")</f>
        <v>0.89925192518422914</v>
      </c>
      <c r="R174" s="3">
        <f>IFERROR(P174*(1/Q174),"")</f>
        <v>8.7945691375361984E-2</v>
      </c>
      <c r="S174" s="8">
        <f>IFERROR(1/R174,"")</f>
        <v>11.37065368821639</v>
      </c>
    </row>
    <row r="175" spans="1:19" x14ac:dyDescent="0.25">
      <c r="A175" s="1">
        <v>17</v>
      </c>
      <c r="B175" s="5">
        <v>0.85416666666666663</v>
      </c>
      <c r="C175" s="1" t="s">
        <v>131</v>
      </c>
      <c r="D175" s="1">
        <v>6</v>
      </c>
      <c r="E175" s="1">
        <v>10</v>
      </c>
      <c r="F175" s="1" t="s">
        <v>195</v>
      </c>
      <c r="G175" s="2">
        <v>44.277100000000004</v>
      </c>
      <c r="H175" s="6">
        <f>1+COUNTIFS(A:A,A175,O:O,"&lt;"&amp;O175)</f>
        <v>8</v>
      </c>
      <c r="I175" s="2">
        <f>AVERAGEIF(A:A,A175,G:G)</f>
        <v>45.772660606060612</v>
      </c>
      <c r="J175" s="2">
        <f>G175-I175</f>
        <v>-1.4955606060606073</v>
      </c>
      <c r="K175" s="2">
        <f>90+J175</f>
        <v>88.504439393939393</v>
      </c>
      <c r="L175" s="2">
        <f>EXP(0.06*K175)</f>
        <v>202.40413430976989</v>
      </c>
      <c r="M175" s="2">
        <f>SUMIF(A:A,A175,L:L)</f>
        <v>2839.536795408083</v>
      </c>
      <c r="N175" s="3">
        <f>L175/M175</f>
        <v>7.1280687271629964E-2</v>
      </c>
      <c r="O175" s="7">
        <f>1/N175</f>
        <v>14.029045429785082</v>
      </c>
      <c r="P175" s="3">
        <f>IF(O175&gt;21,"",N175)</f>
        <v>7.1280687271629964E-2</v>
      </c>
      <c r="Q175" s="3">
        <f>IF(ISNUMBER(P175),SUMIF(A:A,A175,P:P),"")</f>
        <v>0.89925192518422914</v>
      </c>
      <c r="R175" s="3">
        <f>IFERROR(P175*(1/Q175),"")</f>
        <v>7.9266649617710558E-2</v>
      </c>
      <c r="S175" s="8">
        <f>IFERROR(1/R175,"")</f>
        <v>12.615646111231246</v>
      </c>
    </row>
    <row r="176" spans="1:19" x14ac:dyDescent="0.25">
      <c r="A176" s="1">
        <v>17</v>
      </c>
      <c r="B176" s="5">
        <v>0.85416666666666663</v>
      </c>
      <c r="C176" s="1" t="s">
        <v>131</v>
      </c>
      <c r="D176" s="1">
        <v>6</v>
      </c>
      <c r="E176" s="1">
        <v>12</v>
      </c>
      <c r="F176" s="1" t="s">
        <v>197</v>
      </c>
      <c r="G176" s="2">
        <v>35.856000000000002</v>
      </c>
      <c r="H176" s="6">
        <f>1+COUNTIFS(A:A,A176,O:O,"&lt;"&amp;O176)</f>
        <v>9</v>
      </c>
      <c r="I176" s="2">
        <f>AVERAGEIF(A:A,A176,G:G)</f>
        <v>45.772660606060612</v>
      </c>
      <c r="J176" s="2">
        <f>G176-I176</f>
        <v>-9.91666060606061</v>
      </c>
      <c r="K176" s="2">
        <f>90+J176</f>
        <v>80.083339393939383</v>
      </c>
      <c r="L176" s="2">
        <f>EXP(0.06*K176)</f>
        <v>122.11953542827766</v>
      </c>
      <c r="M176" s="2">
        <f>SUMIF(A:A,A176,L:L)</f>
        <v>2839.536795408083</v>
      </c>
      <c r="N176" s="3">
        <f>L176/M176</f>
        <v>4.3006850844743955E-2</v>
      </c>
      <c r="O176" s="7">
        <f>1/N176</f>
        <v>23.252109381596679</v>
      </c>
      <c r="P176" s="3" t="str">
        <f>IF(O176&gt;21,"",N176)</f>
        <v/>
      </c>
      <c r="Q176" s="3" t="str">
        <f>IF(ISNUMBER(P176),SUMIF(A:A,A176,P:P),"")</f>
        <v/>
      </c>
      <c r="R176" s="3" t="str">
        <f>IFERROR(P176*(1/Q176),"")</f>
        <v/>
      </c>
      <c r="S176" s="8" t="str">
        <f>IFERROR(1/R176,"")</f>
        <v/>
      </c>
    </row>
    <row r="177" spans="1:19" x14ac:dyDescent="0.25">
      <c r="A177" s="1">
        <v>17</v>
      </c>
      <c r="B177" s="5">
        <v>0.85416666666666663</v>
      </c>
      <c r="C177" s="1" t="s">
        <v>131</v>
      </c>
      <c r="D177" s="1">
        <v>6</v>
      </c>
      <c r="E177" s="1">
        <v>14</v>
      </c>
      <c r="F177" s="1" t="s">
        <v>198</v>
      </c>
      <c r="G177" s="2">
        <v>31.344166666666702</v>
      </c>
      <c r="H177" s="6">
        <f>1+COUNTIFS(A:A,A177,O:O,"&lt;"&amp;O177)</f>
        <v>10</v>
      </c>
      <c r="I177" s="2">
        <f>AVERAGEIF(A:A,A177,G:G)</f>
        <v>45.772660606060612</v>
      </c>
      <c r="J177" s="2">
        <f>G177-I177</f>
        <v>-14.42849393939391</v>
      </c>
      <c r="K177" s="2">
        <f>90+J177</f>
        <v>75.571506060606083</v>
      </c>
      <c r="L177" s="2">
        <f>EXP(0.06*K177)</f>
        <v>93.157383975391099</v>
      </c>
      <c r="M177" s="2">
        <f>SUMIF(A:A,A177,L:L)</f>
        <v>2839.536795408083</v>
      </c>
      <c r="N177" s="3">
        <f>L177/M177</f>
        <v>3.2807246634746642E-2</v>
      </c>
      <c r="O177" s="7">
        <f>1/N177</f>
        <v>30.481070573623974</v>
      </c>
      <c r="P177" s="3" t="str">
        <f>IF(O177&gt;21,"",N177)</f>
        <v/>
      </c>
      <c r="Q177" s="3" t="str">
        <f>IF(ISNUMBER(P177),SUMIF(A:A,A177,P:P),"")</f>
        <v/>
      </c>
      <c r="R177" s="3" t="str">
        <f>IFERROR(P177*(1/Q177),"")</f>
        <v/>
      </c>
      <c r="S177" s="8" t="str">
        <f>IFERROR(1/R177,"")</f>
        <v/>
      </c>
    </row>
    <row r="178" spans="1:19" x14ac:dyDescent="0.25">
      <c r="A178" s="1">
        <v>17</v>
      </c>
      <c r="B178" s="5">
        <v>0.85416666666666663</v>
      </c>
      <c r="C178" s="1" t="s">
        <v>131</v>
      </c>
      <c r="D178" s="1">
        <v>6</v>
      </c>
      <c r="E178" s="1">
        <v>15</v>
      </c>
      <c r="F178" s="1" t="s">
        <v>199</v>
      </c>
      <c r="G178" s="2">
        <v>26.770533333333301</v>
      </c>
      <c r="H178" s="6">
        <f>1+COUNTIFS(A:A,A178,O:O,"&lt;"&amp;O178)</f>
        <v>11</v>
      </c>
      <c r="I178" s="2">
        <f>AVERAGEIF(A:A,A178,G:G)</f>
        <v>45.772660606060612</v>
      </c>
      <c r="J178" s="2">
        <f>G178-I178</f>
        <v>-19.002127272727311</v>
      </c>
      <c r="K178" s="2">
        <f>90+J178</f>
        <v>70.997872727272693</v>
      </c>
      <c r="L178" s="2">
        <f>EXP(0.06*K178)</f>
        <v>70.800946102238811</v>
      </c>
      <c r="M178" s="2">
        <f>SUMIF(A:A,A178,L:L)</f>
        <v>2839.536795408083</v>
      </c>
      <c r="N178" s="3">
        <f>L178/M178</f>
        <v>2.4933977336280187E-2</v>
      </c>
      <c r="O178" s="7">
        <f>1/N178</f>
        <v>40.105915976146726</v>
      </c>
      <c r="P178" s="3" t="str">
        <f>IF(O178&gt;21,"",N178)</f>
        <v/>
      </c>
      <c r="Q178" s="3" t="str">
        <f>IF(ISNUMBER(P178),SUMIF(A:A,A178,P:P),"")</f>
        <v/>
      </c>
      <c r="R178" s="3" t="str">
        <f>IFERROR(P178*(1/Q178),"")</f>
        <v/>
      </c>
      <c r="S178" s="8" t="str">
        <f>IFERROR(1/R178,"")</f>
        <v/>
      </c>
    </row>
    <row r="179" spans="1:19" x14ac:dyDescent="0.25">
      <c r="A179" s="1">
        <v>18</v>
      </c>
      <c r="B179" s="5">
        <v>0.875</v>
      </c>
      <c r="C179" s="1" t="s">
        <v>131</v>
      </c>
      <c r="D179" s="1">
        <v>7</v>
      </c>
      <c r="E179" s="1">
        <v>13</v>
      </c>
      <c r="F179" s="1" t="s">
        <v>210</v>
      </c>
      <c r="G179" s="2">
        <v>70.863699999999895</v>
      </c>
      <c r="H179" s="6">
        <f>1+COUNTIFS(A:A,A179,O:O,"&lt;"&amp;O179)</f>
        <v>1</v>
      </c>
      <c r="I179" s="2">
        <f>AVERAGEIF(A:A,A179,G:G)</f>
        <v>52.364783333333314</v>
      </c>
      <c r="J179" s="2">
        <f>G179-I179</f>
        <v>18.498916666666581</v>
      </c>
      <c r="K179" s="2">
        <f>90+J179</f>
        <v>108.49891666666659</v>
      </c>
      <c r="L179" s="2">
        <f>EXP(0.06*K179)</f>
        <v>671.78275029315</v>
      </c>
      <c r="M179" s="2">
        <f>SUMIF(A:A,A179,L:L)</f>
        <v>3059.5065056833159</v>
      </c>
      <c r="N179" s="3">
        <f>L179/M179</f>
        <v>0.21957225750141451</v>
      </c>
      <c r="O179" s="7">
        <f>1/N179</f>
        <v>4.5543094167693647</v>
      </c>
      <c r="P179" s="3">
        <f>IF(O179&gt;21,"",N179)</f>
        <v>0.21957225750141451</v>
      </c>
      <c r="Q179" s="3">
        <f>IF(ISNUMBER(P179),SUMIF(A:A,A179,P:P),"")</f>
        <v>0.96100047877804939</v>
      </c>
      <c r="R179" s="3">
        <f>IFERROR(P179*(1/Q179),"")</f>
        <v>0.22848298450445045</v>
      </c>
      <c r="S179" s="8">
        <f>IFERROR(1/R179,"")</f>
        <v>4.3766935300187386</v>
      </c>
    </row>
    <row r="180" spans="1:19" x14ac:dyDescent="0.25">
      <c r="A180" s="1">
        <v>18</v>
      </c>
      <c r="B180" s="5">
        <v>0.875</v>
      </c>
      <c r="C180" s="1" t="s">
        <v>131</v>
      </c>
      <c r="D180" s="1">
        <v>7</v>
      </c>
      <c r="E180" s="1">
        <v>2</v>
      </c>
      <c r="F180" s="1" t="s">
        <v>201</v>
      </c>
      <c r="G180" s="2">
        <v>66.942699999999903</v>
      </c>
      <c r="H180" s="6">
        <f>1+COUNTIFS(A:A,A180,O:O,"&lt;"&amp;O180)</f>
        <v>2</v>
      </c>
      <c r="I180" s="2">
        <f>AVERAGEIF(A:A,A180,G:G)</f>
        <v>52.364783333333314</v>
      </c>
      <c r="J180" s="2">
        <f>G180-I180</f>
        <v>14.577916666666589</v>
      </c>
      <c r="K180" s="2">
        <f>90+J180</f>
        <v>104.5779166666666</v>
      </c>
      <c r="L180" s="2">
        <f>EXP(0.06*K180)</f>
        <v>530.95379373102082</v>
      </c>
      <c r="M180" s="2">
        <f>SUMIF(A:A,A180,L:L)</f>
        <v>3059.5065056833159</v>
      </c>
      <c r="N180" s="3">
        <f>L180/M180</f>
        <v>0.1735422993037358</v>
      </c>
      <c r="O180" s="7">
        <f>1/N180</f>
        <v>5.7622839158641552</v>
      </c>
      <c r="P180" s="3">
        <f>IF(O180&gt;21,"",N180)</f>
        <v>0.1735422993037358</v>
      </c>
      <c r="Q180" s="3">
        <f>IF(ISNUMBER(P180),SUMIF(A:A,A180,P:P),"")</f>
        <v>0.96100047877804939</v>
      </c>
      <c r="R180" s="3">
        <f>IFERROR(P180*(1/Q180),"")</f>
        <v>0.18058502897355658</v>
      </c>
      <c r="S180" s="8">
        <f>IFERROR(1/R180,"")</f>
        <v>5.5375576020005068</v>
      </c>
    </row>
    <row r="181" spans="1:19" x14ac:dyDescent="0.25">
      <c r="A181" s="1">
        <v>18</v>
      </c>
      <c r="B181" s="5">
        <v>0.875</v>
      </c>
      <c r="C181" s="1" t="s">
        <v>131</v>
      </c>
      <c r="D181" s="1">
        <v>7</v>
      </c>
      <c r="E181" s="1">
        <v>1</v>
      </c>
      <c r="F181" s="1" t="s">
        <v>200</v>
      </c>
      <c r="G181" s="2">
        <v>53.748666666666701</v>
      </c>
      <c r="H181" s="6">
        <f>1+COUNTIFS(A:A,A181,O:O,"&lt;"&amp;O181)</f>
        <v>3</v>
      </c>
      <c r="I181" s="2">
        <f>AVERAGEIF(A:A,A181,G:G)</f>
        <v>52.364783333333314</v>
      </c>
      <c r="J181" s="2">
        <f>G181-I181</f>
        <v>1.3838833333333866</v>
      </c>
      <c r="K181" s="2">
        <f>90+J181</f>
        <v>91.383883333333387</v>
      </c>
      <c r="L181" s="2">
        <f>EXP(0.06*K181)</f>
        <v>240.57526673949278</v>
      </c>
      <c r="M181" s="2">
        <f>SUMIF(A:A,A181,L:L)</f>
        <v>3059.5065056833159</v>
      </c>
      <c r="N181" s="3">
        <f>L181/M181</f>
        <v>7.8632049414702004E-2</v>
      </c>
      <c r="O181" s="7">
        <f>1/N181</f>
        <v>12.71746072299405</v>
      </c>
      <c r="P181" s="3">
        <f>IF(O181&gt;21,"",N181)</f>
        <v>7.8632049414702004E-2</v>
      </c>
      <c r="Q181" s="3">
        <f>IF(ISNUMBER(P181),SUMIF(A:A,A181,P:P),"")</f>
        <v>0.96100047877804939</v>
      </c>
      <c r="R181" s="3">
        <f>IFERROR(P181*(1/Q181),"")</f>
        <v>8.1823111591667275E-2</v>
      </c>
      <c r="S181" s="8">
        <f>IFERROR(1/R181,"")</f>
        <v>12.221485843638318</v>
      </c>
    </row>
    <row r="182" spans="1:19" x14ac:dyDescent="0.25">
      <c r="A182" s="1">
        <v>18</v>
      </c>
      <c r="B182" s="5">
        <v>0.875</v>
      </c>
      <c r="C182" s="1" t="s">
        <v>131</v>
      </c>
      <c r="D182" s="1">
        <v>7</v>
      </c>
      <c r="E182" s="1">
        <v>12</v>
      </c>
      <c r="F182" s="1" t="s">
        <v>209</v>
      </c>
      <c r="G182" s="2">
        <v>53.430299999999995</v>
      </c>
      <c r="H182" s="6">
        <f>1+COUNTIFS(A:A,A182,O:O,"&lt;"&amp;O182)</f>
        <v>4</v>
      </c>
      <c r="I182" s="2">
        <f>AVERAGEIF(A:A,A182,G:G)</f>
        <v>52.364783333333314</v>
      </c>
      <c r="J182" s="2">
        <f>G182-I182</f>
        <v>1.0655166666666815</v>
      </c>
      <c r="K182" s="2">
        <f>90+J182</f>
        <v>91.065516666666682</v>
      </c>
      <c r="L182" s="2">
        <f>EXP(0.06*K182)</f>
        <v>236.0234111750724</v>
      </c>
      <c r="M182" s="2">
        <f>SUMIF(A:A,A182,L:L)</f>
        <v>3059.5065056833159</v>
      </c>
      <c r="N182" s="3">
        <f>L182/M182</f>
        <v>7.7144274979195862E-2</v>
      </c>
      <c r="O182" s="7">
        <f>1/N182</f>
        <v>12.962724716379515</v>
      </c>
      <c r="P182" s="3">
        <f>IF(O182&gt;21,"",N182)</f>
        <v>7.7144274979195862E-2</v>
      </c>
      <c r="Q182" s="3">
        <f>IF(ISNUMBER(P182),SUMIF(A:A,A182,P:P),"")</f>
        <v>0.96100047877804939</v>
      </c>
      <c r="R182" s="3">
        <f>IFERROR(P182*(1/Q182),"")</f>
        <v>8.0274959984710834E-2</v>
      </c>
      <c r="S182" s="8">
        <f>IFERROR(1/R182,"")</f>
        <v>12.457184658708767</v>
      </c>
    </row>
    <row r="183" spans="1:19" x14ac:dyDescent="0.25">
      <c r="A183" s="1">
        <v>18</v>
      </c>
      <c r="B183" s="5">
        <v>0.875</v>
      </c>
      <c r="C183" s="1" t="s">
        <v>131</v>
      </c>
      <c r="D183" s="1">
        <v>7</v>
      </c>
      <c r="E183" s="1">
        <v>3</v>
      </c>
      <c r="F183" s="1" t="s">
        <v>202</v>
      </c>
      <c r="G183" s="2">
        <v>53.422199999999997</v>
      </c>
      <c r="H183" s="6">
        <f>1+COUNTIFS(A:A,A183,O:O,"&lt;"&amp;O183)</f>
        <v>5</v>
      </c>
      <c r="I183" s="2">
        <f>AVERAGEIF(A:A,A183,G:G)</f>
        <v>52.364783333333314</v>
      </c>
      <c r="J183" s="2">
        <f>G183-I183</f>
        <v>1.0574166666666827</v>
      </c>
      <c r="K183" s="2">
        <f>90+J183</f>
        <v>91.057416666666683</v>
      </c>
      <c r="L183" s="2">
        <f>EXP(0.06*K183)</f>
        <v>235.90873166661922</v>
      </c>
      <c r="M183" s="2">
        <f>SUMIF(A:A,A183,L:L)</f>
        <v>3059.5065056833159</v>
      </c>
      <c r="N183" s="3">
        <f>L183/M183</f>
        <v>7.7106791970664862E-2</v>
      </c>
      <c r="O183" s="7">
        <f>1/N183</f>
        <v>12.969026131711564</v>
      </c>
      <c r="P183" s="3">
        <f>IF(O183&gt;21,"",N183)</f>
        <v>7.7106791970664862E-2</v>
      </c>
      <c r="Q183" s="3">
        <f>IF(ISNUMBER(P183),SUMIF(A:A,A183,P:P),"")</f>
        <v>0.96100047877804939</v>
      </c>
      <c r="R183" s="3">
        <f>IFERROR(P183*(1/Q183),"")</f>
        <v>8.0235955832934899E-2</v>
      </c>
      <c r="S183" s="8">
        <f>IFERROR(1/R183,"")</f>
        <v>12.463240321859846</v>
      </c>
    </row>
    <row r="184" spans="1:19" x14ac:dyDescent="0.25">
      <c r="A184" s="1">
        <v>18</v>
      </c>
      <c r="B184" s="5">
        <v>0.875</v>
      </c>
      <c r="C184" s="1" t="s">
        <v>131</v>
      </c>
      <c r="D184" s="1">
        <v>7</v>
      </c>
      <c r="E184" s="1">
        <v>8</v>
      </c>
      <c r="F184" s="1" t="s">
        <v>206</v>
      </c>
      <c r="G184" s="2">
        <v>50.098266666666703</v>
      </c>
      <c r="H184" s="6">
        <f>1+COUNTIFS(A:A,A184,O:O,"&lt;"&amp;O184)</f>
        <v>6</v>
      </c>
      <c r="I184" s="2">
        <f>AVERAGEIF(A:A,A184,G:G)</f>
        <v>52.364783333333314</v>
      </c>
      <c r="J184" s="2">
        <f>G184-I184</f>
        <v>-2.266516666666611</v>
      </c>
      <c r="K184" s="2">
        <f>90+J184</f>
        <v>87.733483333333396</v>
      </c>
      <c r="L184" s="2">
        <f>EXP(0.06*K184)</f>
        <v>193.25469845401562</v>
      </c>
      <c r="M184" s="2">
        <f>SUMIF(A:A,A184,L:L)</f>
        <v>3059.5065056833159</v>
      </c>
      <c r="N184" s="3">
        <f>L184/M184</f>
        <v>6.316531705195827E-2</v>
      </c>
      <c r="O184" s="7">
        <f>1/N184</f>
        <v>15.831472818816442</v>
      </c>
      <c r="P184" s="3">
        <f>IF(O184&gt;21,"",N184)</f>
        <v>6.316531705195827E-2</v>
      </c>
      <c r="Q184" s="3">
        <f>IF(ISNUMBER(P184),SUMIF(A:A,A184,P:P),"")</f>
        <v>0.96100047877804939</v>
      </c>
      <c r="R184" s="3">
        <f>IFERROR(P184*(1/Q184),"")</f>
        <v>6.5728705080642102E-2</v>
      </c>
      <c r="S184" s="8">
        <f>IFERROR(1/R184,"")</f>
        <v>15.214052958644276</v>
      </c>
    </row>
    <row r="185" spans="1:19" x14ac:dyDescent="0.25">
      <c r="A185" s="1">
        <v>18</v>
      </c>
      <c r="B185" s="5">
        <v>0.875</v>
      </c>
      <c r="C185" s="1" t="s">
        <v>131</v>
      </c>
      <c r="D185" s="1">
        <v>7</v>
      </c>
      <c r="E185" s="1">
        <v>7</v>
      </c>
      <c r="F185" s="1" t="s">
        <v>205</v>
      </c>
      <c r="G185" s="2">
        <v>49.202666666666701</v>
      </c>
      <c r="H185" s="6">
        <f>1+COUNTIFS(A:A,A185,O:O,"&lt;"&amp;O185)</f>
        <v>7</v>
      </c>
      <c r="I185" s="2">
        <f>AVERAGEIF(A:A,A185,G:G)</f>
        <v>52.364783333333314</v>
      </c>
      <c r="J185" s="2">
        <f>G185-I185</f>
        <v>-3.1621166666666127</v>
      </c>
      <c r="K185" s="2">
        <f>90+J185</f>
        <v>86.837883333333394</v>
      </c>
      <c r="L185" s="2">
        <f>EXP(0.06*K185)</f>
        <v>183.14404969513515</v>
      </c>
      <c r="M185" s="2">
        <f>SUMIF(A:A,A185,L:L)</f>
        <v>3059.5065056833159</v>
      </c>
      <c r="N185" s="3">
        <f>L185/M185</f>
        <v>5.9860650518287234E-2</v>
      </c>
      <c r="O185" s="7">
        <f>1/N185</f>
        <v>16.705464964743463</v>
      </c>
      <c r="P185" s="3">
        <f>IF(O185&gt;21,"",N185)</f>
        <v>5.9860650518287234E-2</v>
      </c>
      <c r="Q185" s="3">
        <f>IF(ISNUMBER(P185),SUMIF(A:A,A185,P:P),"")</f>
        <v>0.96100047877804939</v>
      </c>
      <c r="R185" s="3">
        <f>IFERROR(P185*(1/Q185),"")</f>
        <v>6.2289927882660842E-2</v>
      </c>
      <c r="S185" s="8">
        <f>IFERROR(1/R185,"")</f>
        <v>16.053959829328395</v>
      </c>
    </row>
    <row r="186" spans="1:19" x14ac:dyDescent="0.25">
      <c r="A186" s="1">
        <v>18</v>
      </c>
      <c r="B186" s="5">
        <v>0.875</v>
      </c>
      <c r="C186" s="1" t="s">
        <v>131</v>
      </c>
      <c r="D186" s="1">
        <v>7</v>
      </c>
      <c r="E186" s="1">
        <v>14</v>
      </c>
      <c r="F186" s="1" t="s">
        <v>211</v>
      </c>
      <c r="G186" s="2">
        <v>48.261166666666597</v>
      </c>
      <c r="H186" s="6">
        <f>1+COUNTIFS(A:A,A186,O:O,"&lt;"&amp;O186)</f>
        <v>8</v>
      </c>
      <c r="I186" s="2">
        <f>AVERAGEIF(A:A,A186,G:G)</f>
        <v>52.364783333333314</v>
      </c>
      <c r="J186" s="2">
        <f>G186-I186</f>
        <v>-4.1036166666667171</v>
      </c>
      <c r="K186" s="2">
        <f>90+J186</f>
        <v>85.89638333333329</v>
      </c>
      <c r="L186" s="2">
        <f>EXP(0.06*K186)</f>
        <v>173.08503404327095</v>
      </c>
      <c r="M186" s="2">
        <f>SUMIF(A:A,A186,L:L)</f>
        <v>3059.5065056833159</v>
      </c>
      <c r="N186" s="3">
        <f>L186/M186</f>
        <v>5.6572860270684019E-2</v>
      </c>
      <c r="O186" s="7">
        <f>1/N186</f>
        <v>17.676320327720795</v>
      </c>
      <c r="P186" s="3">
        <f>IF(O186&gt;21,"",N186)</f>
        <v>5.6572860270684019E-2</v>
      </c>
      <c r="Q186" s="3">
        <f>IF(ISNUMBER(P186),SUMIF(A:A,A186,P:P),"")</f>
        <v>0.96100047877804939</v>
      </c>
      <c r="R186" s="3">
        <f>IFERROR(P186*(1/Q186),"")</f>
        <v>5.886871184769718E-2</v>
      </c>
      <c r="S186" s="8">
        <f>IFERROR(1/R186,"")</f>
        <v>16.986952297973851</v>
      </c>
    </row>
    <row r="187" spans="1:19" x14ac:dyDescent="0.25">
      <c r="A187" s="1">
        <v>18</v>
      </c>
      <c r="B187" s="5">
        <v>0.875</v>
      </c>
      <c r="C187" s="1" t="s">
        <v>131</v>
      </c>
      <c r="D187" s="1">
        <v>7</v>
      </c>
      <c r="E187" s="1">
        <v>10</v>
      </c>
      <c r="F187" s="1" t="s">
        <v>208</v>
      </c>
      <c r="G187" s="2">
        <v>47.306033333333303</v>
      </c>
      <c r="H187" s="6">
        <f>1+COUNTIFS(A:A,A187,O:O,"&lt;"&amp;O187)</f>
        <v>9</v>
      </c>
      <c r="I187" s="2">
        <f>AVERAGEIF(A:A,A187,G:G)</f>
        <v>52.364783333333314</v>
      </c>
      <c r="J187" s="2">
        <f>G187-I187</f>
        <v>-5.0587500000000105</v>
      </c>
      <c r="K187" s="2">
        <f>90+J187</f>
        <v>84.941249999999997</v>
      </c>
      <c r="L187" s="2">
        <f>EXP(0.06*K187)</f>
        <v>163.44474791771106</v>
      </c>
      <c r="M187" s="2">
        <f>SUMIF(A:A,A187,L:L)</f>
        <v>3059.5065056833159</v>
      </c>
      <c r="N187" s="3">
        <f>L187/M187</f>
        <v>5.3421931809622673E-2</v>
      </c>
      <c r="O187" s="7">
        <f>1/N187</f>
        <v>18.71890375592659</v>
      </c>
      <c r="P187" s="3">
        <f>IF(O187&gt;21,"",N187)</f>
        <v>5.3421931809622673E-2</v>
      </c>
      <c r="Q187" s="3">
        <f>IF(ISNUMBER(P187),SUMIF(A:A,A187,P:P),"")</f>
        <v>0.96100047877804939</v>
      </c>
      <c r="R187" s="3">
        <f>IFERROR(P187*(1/Q187),"")</f>
        <v>5.558991175275043E-2</v>
      </c>
      <c r="S187" s="8">
        <f>IFERROR(1/R187,"")</f>
        <v>17.988875471645677</v>
      </c>
    </row>
    <row r="188" spans="1:19" x14ac:dyDescent="0.25">
      <c r="A188" s="1">
        <v>18</v>
      </c>
      <c r="B188" s="5">
        <v>0.875</v>
      </c>
      <c r="C188" s="1" t="s">
        <v>131</v>
      </c>
      <c r="D188" s="1">
        <v>7</v>
      </c>
      <c r="E188" s="1">
        <v>5</v>
      </c>
      <c r="F188" s="1" t="s">
        <v>204</v>
      </c>
      <c r="G188" s="2">
        <v>47.089866666666602</v>
      </c>
      <c r="H188" s="6">
        <f>1+COUNTIFS(A:A,A188,O:O,"&lt;"&amp;O188)</f>
        <v>10</v>
      </c>
      <c r="I188" s="2">
        <f>AVERAGEIF(A:A,A188,G:G)</f>
        <v>52.364783333333314</v>
      </c>
      <c r="J188" s="2">
        <f>G188-I188</f>
        <v>-5.2749166666667122</v>
      </c>
      <c r="K188" s="2">
        <f>90+J188</f>
        <v>84.725083333333288</v>
      </c>
      <c r="L188" s="2">
        <f>EXP(0.06*K188)</f>
        <v>161.33855770609188</v>
      </c>
      <c r="M188" s="2">
        <f>SUMIF(A:A,A188,L:L)</f>
        <v>3059.5065056833159</v>
      </c>
      <c r="N188" s="3">
        <f>L188/M188</f>
        <v>5.2733523333384193E-2</v>
      </c>
      <c r="O188" s="7">
        <f>1/N188</f>
        <v>18.963269222083756</v>
      </c>
      <c r="P188" s="3">
        <f>IF(O188&gt;21,"",N188)</f>
        <v>5.2733523333384193E-2</v>
      </c>
      <c r="Q188" s="3">
        <f>IF(ISNUMBER(P188),SUMIF(A:A,A188,P:P),"")</f>
        <v>0.96100047877804939</v>
      </c>
      <c r="R188" s="3">
        <f>IFERROR(P188*(1/Q188),"")</f>
        <v>5.4873566140608988E-2</v>
      </c>
      <c r="S188" s="8">
        <f>IFERROR(1/R188,"")</f>
        <v>18.223710801619536</v>
      </c>
    </row>
    <row r="189" spans="1:19" x14ac:dyDescent="0.25">
      <c r="A189" s="1">
        <v>18</v>
      </c>
      <c r="B189" s="5">
        <v>0.875</v>
      </c>
      <c r="C189" s="1" t="s">
        <v>131</v>
      </c>
      <c r="D189" s="1">
        <v>7</v>
      </c>
      <c r="E189" s="1">
        <v>9</v>
      </c>
      <c r="F189" s="1" t="s">
        <v>207</v>
      </c>
      <c r="G189" s="2">
        <v>45.950333333333298</v>
      </c>
      <c r="H189" s="6">
        <f>1+COUNTIFS(A:A,A189,O:O,"&lt;"&amp;O189)</f>
        <v>11</v>
      </c>
      <c r="I189" s="2">
        <f>AVERAGEIF(A:A,A189,G:G)</f>
        <v>52.364783333333314</v>
      </c>
      <c r="J189" s="2">
        <f>G189-I189</f>
        <v>-6.4144500000000164</v>
      </c>
      <c r="K189" s="2">
        <f>90+J189</f>
        <v>83.585549999999984</v>
      </c>
      <c r="L189" s="2">
        <f>EXP(0.06*K189)</f>
        <v>150.67617536464377</v>
      </c>
      <c r="M189" s="2">
        <f>SUMIF(A:A,A189,L:L)</f>
        <v>3059.5065056833159</v>
      </c>
      <c r="N189" s="3">
        <f>L189/M189</f>
        <v>4.92485226244E-2</v>
      </c>
      <c r="O189" s="7">
        <f>1/N189</f>
        <v>20.305177631959129</v>
      </c>
      <c r="P189" s="3">
        <f>IF(O189&gt;21,"",N189)</f>
        <v>4.92485226244E-2</v>
      </c>
      <c r="Q189" s="3">
        <f>IF(ISNUMBER(P189),SUMIF(A:A,A189,P:P),"")</f>
        <v>0.96100047877804939</v>
      </c>
      <c r="R189" s="3">
        <f>IFERROR(P189*(1/Q189),"")</f>
        <v>5.1247136408320494E-2</v>
      </c>
      <c r="S189" s="8">
        <f>IFERROR(1/R189,"")</f>
        <v>19.513285425986062</v>
      </c>
    </row>
    <row r="190" spans="1:19" x14ac:dyDescent="0.25">
      <c r="A190" s="1">
        <v>18</v>
      </c>
      <c r="B190" s="5">
        <v>0.875</v>
      </c>
      <c r="C190" s="1" t="s">
        <v>131</v>
      </c>
      <c r="D190" s="1">
        <v>7</v>
      </c>
      <c r="E190" s="1">
        <v>4</v>
      </c>
      <c r="F190" s="1" t="s">
        <v>203</v>
      </c>
      <c r="G190" s="2">
        <v>42.061500000000002</v>
      </c>
      <c r="H190" s="6">
        <f>1+COUNTIFS(A:A,A190,O:O,"&lt;"&amp;O190)</f>
        <v>12</v>
      </c>
      <c r="I190" s="2">
        <f>AVERAGEIF(A:A,A190,G:G)</f>
        <v>52.364783333333314</v>
      </c>
      <c r="J190" s="2">
        <f>G190-I190</f>
        <v>-10.303283333333312</v>
      </c>
      <c r="K190" s="2">
        <f>90+J190</f>
        <v>79.696716666666688</v>
      </c>
      <c r="L190" s="2">
        <f>EXP(0.06*K190)</f>
        <v>119.31928889709299</v>
      </c>
      <c r="M190" s="2">
        <f>SUMIF(A:A,A190,L:L)</f>
        <v>3059.5065056833159</v>
      </c>
      <c r="N190" s="3">
        <f>L190/M190</f>
        <v>3.8999521221950793E-2</v>
      </c>
      <c r="O190" s="7">
        <f>1/N190</f>
        <v>25.641340423357615</v>
      </c>
      <c r="P190" s="3" t="str">
        <f>IF(O190&gt;21,"",N190)</f>
        <v/>
      </c>
      <c r="Q190" s="3" t="str">
        <f>IF(ISNUMBER(P190),SUMIF(A:A,A190,P:P),"")</f>
        <v/>
      </c>
      <c r="R190" s="3" t="str">
        <f>IFERROR(P190*(1/Q190),"")</f>
        <v/>
      </c>
      <c r="S190" s="8" t="str">
        <f>IFERROR(1/R190,"")</f>
        <v/>
      </c>
    </row>
    <row r="191" spans="1:19" x14ac:dyDescent="0.25">
      <c r="A191" s="1">
        <v>19</v>
      </c>
      <c r="B191" s="5">
        <v>0.89583333333333337</v>
      </c>
      <c r="C191" s="1" t="s">
        <v>131</v>
      </c>
      <c r="D191" s="1">
        <v>8</v>
      </c>
      <c r="E191" s="1">
        <v>6</v>
      </c>
      <c r="F191" s="1" t="s">
        <v>217</v>
      </c>
      <c r="G191" s="2">
        <v>67.267966666666695</v>
      </c>
      <c r="H191" s="6">
        <f>1+COUNTIFS(A:A,A191,O:O,"&lt;"&amp;O191)</f>
        <v>1</v>
      </c>
      <c r="I191" s="2">
        <f>AVERAGEIF(A:A,A191,G:G)</f>
        <v>50.108689999999982</v>
      </c>
      <c r="J191" s="2">
        <f>G191-I191</f>
        <v>17.159276666666713</v>
      </c>
      <c r="K191" s="2">
        <f>90+J191</f>
        <v>107.15927666666671</v>
      </c>
      <c r="L191" s="2">
        <f>EXP(0.06*K191)</f>
        <v>619.89902383935919</v>
      </c>
      <c r="M191" s="2">
        <f>SUMIF(A:A,A191,L:L)</f>
        <v>2707.5869374028539</v>
      </c>
      <c r="N191" s="3">
        <f>L191/M191</f>
        <v>0.22894888997875462</v>
      </c>
      <c r="O191" s="7">
        <f>1/N191</f>
        <v>4.3677870641469161</v>
      </c>
      <c r="P191" s="3">
        <f>IF(O191&gt;21,"",N191)</f>
        <v>0.22894888997875462</v>
      </c>
      <c r="Q191" s="3">
        <f>IF(ISNUMBER(P191),SUMIF(A:A,A191,P:P),"")</f>
        <v>0.97279238789969047</v>
      </c>
      <c r="R191" s="3">
        <f>IFERROR(P191*(1/Q191),"")</f>
        <v>0.2353522630589937</v>
      </c>
      <c r="S191" s="8">
        <f>IFERROR(1/R191,"")</f>
        <v>4.2489500079688574</v>
      </c>
    </row>
    <row r="192" spans="1:19" x14ac:dyDescent="0.25">
      <c r="A192" s="1">
        <v>19</v>
      </c>
      <c r="B192" s="5">
        <v>0.89583333333333337</v>
      </c>
      <c r="C192" s="1" t="s">
        <v>131</v>
      </c>
      <c r="D192" s="1">
        <v>8</v>
      </c>
      <c r="E192" s="1">
        <v>5</v>
      </c>
      <c r="F192" s="1" t="s">
        <v>216</v>
      </c>
      <c r="G192" s="2">
        <v>66.522033333333297</v>
      </c>
      <c r="H192" s="6">
        <f>1+COUNTIFS(A:A,A192,O:O,"&lt;"&amp;O192)</f>
        <v>2</v>
      </c>
      <c r="I192" s="2">
        <f>AVERAGEIF(A:A,A192,G:G)</f>
        <v>50.108689999999982</v>
      </c>
      <c r="J192" s="2">
        <f>G192-I192</f>
        <v>16.413343333333316</v>
      </c>
      <c r="K192" s="2">
        <f>90+J192</f>
        <v>106.41334333333332</v>
      </c>
      <c r="L192" s="2">
        <f>EXP(0.06*K192)</f>
        <v>592.7665231688361</v>
      </c>
      <c r="M192" s="2">
        <f>SUMIF(A:A,A192,L:L)</f>
        <v>2707.5869374028539</v>
      </c>
      <c r="N192" s="3">
        <f>L192/M192</f>
        <v>0.21892797419735821</v>
      </c>
      <c r="O192" s="7">
        <f>1/N192</f>
        <v>4.5677122974632951</v>
      </c>
      <c r="P192" s="3">
        <f>IF(O192&gt;21,"",N192)</f>
        <v>0.21892797419735821</v>
      </c>
      <c r="Q192" s="3">
        <f>IF(ISNUMBER(P192),SUMIF(A:A,A192,P:P),"")</f>
        <v>0.97279238789969047</v>
      </c>
      <c r="R192" s="3">
        <f>IFERROR(P192*(1/Q192),"")</f>
        <v>0.22505107659203122</v>
      </c>
      <c r="S192" s="8">
        <f>IFERROR(1/R192,"")</f>
        <v>4.4434357530881003</v>
      </c>
    </row>
    <row r="193" spans="1:19" x14ac:dyDescent="0.25">
      <c r="A193" s="1">
        <v>19</v>
      </c>
      <c r="B193" s="5">
        <v>0.89583333333333337</v>
      </c>
      <c r="C193" s="1" t="s">
        <v>131</v>
      </c>
      <c r="D193" s="1">
        <v>8</v>
      </c>
      <c r="E193" s="1">
        <v>4</v>
      </c>
      <c r="F193" s="1" t="s">
        <v>215</v>
      </c>
      <c r="G193" s="2">
        <v>56.869633333333304</v>
      </c>
      <c r="H193" s="6">
        <f>1+COUNTIFS(A:A,A193,O:O,"&lt;"&amp;O193)</f>
        <v>3</v>
      </c>
      <c r="I193" s="2">
        <f>AVERAGEIF(A:A,A193,G:G)</f>
        <v>50.108689999999982</v>
      </c>
      <c r="J193" s="2">
        <f>G193-I193</f>
        <v>6.7609433333333229</v>
      </c>
      <c r="K193" s="2">
        <f>90+J193</f>
        <v>96.76094333333333</v>
      </c>
      <c r="L193" s="2">
        <f>EXP(0.06*K193)</f>
        <v>332.17322669601242</v>
      </c>
      <c r="M193" s="2">
        <f>SUMIF(A:A,A193,L:L)</f>
        <v>2707.5869374028539</v>
      </c>
      <c r="N193" s="3">
        <f>L193/M193</f>
        <v>0.12268238633719976</v>
      </c>
      <c r="O193" s="7">
        <f>1/N193</f>
        <v>8.1511293499903168</v>
      </c>
      <c r="P193" s="3">
        <f>IF(O193&gt;21,"",N193)</f>
        <v>0.12268238633719976</v>
      </c>
      <c r="Q193" s="3">
        <f>IF(ISNUMBER(P193),SUMIF(A:A,A193,P:P),"")</f>
        <v>0.97279238789969047</v>
      </c>
      <c r="R193" s="3">
        <f>IFERROR(P193*(1/Q193),"")</f>
        <v>0.12611363726033817</v>
      </c>
      <c r="S193" s="8">
        <f>IFERROR(1/R193,"")</f>
        <v>7.9293565844563334</v>
      </c>
    </row>
    <row r="194" spans="1:19" x14ac:dyDescent="0.25">
      <c r="A194" s="1">
        <v>19</v>
      </c>
      <c r="B194" s="5">
        <v>0.89583333333333337</v>
      </c>
      <c r="C194" s="1" t="s">
        <v>131</v>
      </c>
      <c r="D194" s="1">
        <v>8</v>
      </c>
      <c r="E194" s="1">
        <v>7</v>
      </c>
      <c r="F194" s="1" t="s">
        <v>218</v>
      </c>
      <c r="G194" s="2">
        <v>53.064199999999992</v>
      </c>
      <c r="H194" s="6">
        <f>1+COUNTIFS(A:A,A194,O:O,"&lt;"&amp;O194)</f>
        <v>4</v>
      </c>
      <c r="I194" s="2">
        <f>AVERAGEIF(A:A,A194,G:G)</f>
        <v>50.108689999999982</v>
      </c>
      <c r="J194" s="2">
        <f>G194-I194</f>
        <v>2.955510000000011</v>
      </c>
      <c r="K194" s="2">
        <f>90+J194</f>
        <v>92.955510000000004</v>
      </c>
      <c r="L194" s="2">
        <f>EXP(0.06*K194)</f>
        <v>264.36496721185392</v>
      </c>
      <c r="M194" s="2">
        <f>SUMIF(A:A,A194,L:L)</f>
        <v>2707.5869374028539</v>
      </c>
      <c r="N194" s="3">
        <f>L194/M194</f>
        <v>9.7638588648767677E-2</v>
      </c>
      <c r="O194" s="7">
        <f>1/N194</f>
        <v>10.241852261888685</v>
      </c>
      <c r="P194" s="3">
        <f>IF(O194&gt;21,"",N194)</f>
        <v>9.7638588648767677E-2</v>
      </c>
      <c r="Q194" s="3">
        <f>IF(ISNUMBER(P194),SUMIF(A:A,A194,P:P),"")</f>
        <v>0.97279238789969047</v>
      </c>
      <c r="R194" s="3">
        <f>IFERROR(P194*(1/Q194),"")</f>
        <v>0.10036940036051729</v>
      </c>
      <c r="S194" s="8">
        <f>IFERROR(1/R194,"")</f>
        <v>9.9631959183585383</v>
      </c>
    </row>
    <row r="195" spans="1:19" x14ac:dyDescent="0.25">
      <c r="A195" s="1">
        <v>19</v>
      </c>
      <c r="B195" s="5">
        <v>0.89583333333333337</v>
      </c>
      <c r="C195" s="1" t="s">
        <v>131</v>
      </c>
      <c r="D195" s="1">
        <v>8</v>
      </c>
      <c r="E195" s="1">
        <v>3</v>
      </c>
      <c r="F195" s="1" t="s">
        <v>214</v>
      </c>
      <c r="G195" s="2">
        <v>47.188800000000001</v>
      </c>
      <c r="H195" s="6">
        <f>1+COUNTIFS(A:A,A195,O:O,"&lt;"&amp;O195)</f>
        <v>5</v>
      </c>
      <c r="I195" s="2">
        <f>AVERAGEIF(A:A,A195,G:G)</f>
        <v>50.108689999999982</v>
      </c>
      <c r="J195" s="2">
        <f>G195-I195</f>
        <v>-2.919889999999981</v>
      </c>
      <c r="K195" s="2">
        <f>90+J195</f>
        <v>87.080110000000019</v>
      </c>
      <c r="L195" s="2">
        <f>EXP(0.06*K195)</f>
        <v>185.82522845128514</v>
      </c>
      <c r="M195" s="2">
        <f>SUMIF(A:A,A195,L:L)</f>
        <v>2707.5869374028539</v>
      </c>
      <c r="N195" s="3">
        <f>L195/M195</f>
        <v>6.8631306306098025E-2</v>
      </c>
      <c r="O195" s="7">
        <f>1/N195</f>
        <v>14.57061002948079</v>
      </c>
      <c r="P195" s="3">
        <f>IF(O195&gt;21,"",N195)</f>
        <v>6.8631306306098025E-2</v>
      </c>
      <c r="Q195" s="3">
        <f>IF(ISNUMBER(P195),SUMIF(A:A,A195,P:P),"")</f>
        <v>0.97279238789969047</v>
      </c>
      <c r="R195" s="3">
        <f>IFERROR(P195*(1/Q195),"")</f>
        <v>7.0550825808039674E-2</v>
      </c>
      <c r="S195" s="8">
        <f>IFERROR(1/R195,"")</f>
        <v>14.174178523733795</v>
      </c>
    </row>
    <row r="196" spans="1:19" x14ac:dyDescent="0.25">
      <c r="A196" s="1">
        <v>19</v>
      </c>
      <c r="B196" s="5">
        <v>0.89583333333333337</v>
      </c>
      <c r="C196" s="1" t="s">
        <v>131</v>
      </c>
      <c r="D196" s="1">
        <v>8</v>
      </c>
      <c r="E196" s="1">
        <v>9</v>
      </c>
      <c r="F196" s="1" t="s">
        <v>220</v>
      </c>
      <c r="G196" s="2">
        <v>46.230600000000003</v>
      </c>
      <c r="H196" s="6">
        <f>1+COUNTIFS(A:A,A196,O:O,"&lt;"&amp;O196)</f>
        <v>6</v>
      </c>
      <c r="I196" s="2">
        <f>AVERAGEIF(A:A,A196,G:G)</f>
        <v>50.108689999999982</v>
      </c>
      <c r="J196" s="2">
        <f>G196-I196</f>
        <v>-3.8780899999999789</v>
      </c>
      <c r="K196" s="2">
        <f>90+J196</f>
        <v>86.121910000000014</v>
      </c>
      <c r="L196" s="2">
        <f>EXP(0.06*K196)</f>
        <v>175.44306950585801</v>
      </c>
      <c r="M196" s="2">
        <f>SUMIF(A:A,A196,L:L)</f>
        <v>2707.5869374028539</v>
      </c>
      <c r="N196" s="3">
        <f>L196/M196</f>
        <v>6.4796837022025544E-2</v>
      </c>
      <c r="O196" s="7">
        <f>1/N196</f>
        <v>15.432852064369794</v>
      </c>
      <c r="P196" s="3">
        <f>IF(O196&gt;21,"",N196)</f>
        <v>6.4796837022025544E-2</v>
      </c>
      <c r="Q196" s="3">
        <f>IF(ISNUMBER(P196),SUMIF(A:A,A196,P:P),"")</f>
        <v>0.97279238789969047</v>
      </c>
      <c r="R196" s="3">
        <f>IFERROR(P196*(1/Q196),"")</f>
        <v>6.6609111900973336E-2</v>
      </c>
      <c r="S196" s="8">
        <f>IFERROR(1/R196,"")</f>
        <v>15.012961011800959</v>
      </c>
    </row>
    <row r="197" spans="1:19" x14ac:dyDescent="0.25">
      <c r="A197" s="1">
        <v>19</v>
      </c>
      <c r="B197" s="5">
        <v>0.89583333333333337</v>
      </c>
      <c r="C197" s="1" t="s">
        <v>131</v>
      </c>
      <c r="D197" s="1">
        <v>8</v>
      </c>
      <c r="E197" s="1">
        <v>8</v>
      </c>
      <c r="F197" s="1" t="s">
        <v>219</v>
      </c>
      <c r="G197" s="2">
        <v>45.792066666666599</v>
      </c>
      <c r="H197" s="6">
        <f>1+COUNTIFS(A:A,A197,O:O,"&lt;"&amp;O197)</f>
        <v>7</v>
      </c>
      <c r="I197" s="2">
        <f>AVERAGEIF(A:A,A197,G:G)</f>
        <v>50.108689999999982</v>
      </c>
      <c r="J197" s="2">
        <f>G197-I197</f>
        <v>-4.3166233333333821</v>
      </c>
      <c r="K197" s="2">
        <f>90+J197</f>
        <v>85.683376666666618</v>
      </c>
      <c r="L197" s="2">
        <f>EXP(0.06*K197)</f>
        <v>170.88701378164575</v>
      </c>
      <c r="M197" s="2">
        <f>SUMIF(A:A,A197,L:L)</f>
        <v>2707.5869374028539</v>
      </c>
      <c r="N197" s="3">
        <f>L197/M197</f>
        <v>6.3114137323162886E-2</v>
      </c>
      <c r="O197" s="7">
        <f>1/N197</f>
        <v>15.84431067923351</v>
      </c>
      <c r="P197" s="3">
        <f>IF(O197&gt;21,"",N197)</f>
        <v>6.3114137323162886E-2</v>
      </c>
      <c r="Q197" s="3">
        <f>IF(ISNUMBER(P197),SUMIF(A:A,A197,P:P),"")</f>
        <v>0.97279238789969047</v>
      </c>
      <c r="R197" s="3">
        <f>IFERROR(P197*(1/Q197),"")</f>
        <v>6.4879349497614383E-2</v>
      </c>
      <c r="S197" s="8">
        <f>IFERROR(1/R197,"")</f>
        <v>15.413224820276135</v>
      </c>
    </row>
    <row r="198" spans="1:19" x14ac:dyDescent="0.25">
      <c r="A198" s="1">
        <v>19</v>
      </c>
      <c r="B198" s="5">
        <v>0.89583333333333337</v>
      </c>
      <c r="C198" s="1" t="s">
        <v>131</v>
      </c>
      <c r="D198" s="1">
        <v>8</v>
      </c>
      <c r="E198" s="1">
        <v>1</v>
      </c>
      <c r="F198" s="1" t="s">
        <v>212</v>
      </c>
      <c r="G198" s="2">
        <v>43.738133333333302</v>
      </c>
      <c r="H198" s="6">
        <f>1+COUNTIFS(A:A,A198,O:O,"&lt;"&amp;O198)</f>
        <v>8</v>
      </c>
      <c r="I198" s="2">
        <f>AVERAGEIF(A:A,A198,G:G)</f>
        <v>50.108689999999982</v>
      </c>
      <c r="J198" s="2">
        <f>G198-I198</f>
        <v>-6.3705566666666797</v>
      </c>
      <c r="K198" s="2">
        <f>90+J198</f>
        <v>83.629443333333313</v>
      </c>
      <c r="L198" s="2">
        <f>EXP(0.06*K198)</f>
        <v>151.07351913269824</v>
      </c>
      <c r="M198" s="2">
        <f>SUMIF(A:A,A198,L:L)</f>
        <v>2707.5869374028539</v>
      </c>
      <c r="N198" s="3">
        <f>L198/M198</f>
        <v>5.5796368731786526E-2</v>
      </c>
      <c r="O198" s="7">
        <f>1/N198</f>
        <v>17.922313274668571</v>
      </c>
      <c r="P198" s="3">
        <f>IF(O198&gt;21,"",N198)</f>
        <v>5.5796368731786526E-2</v>
      </c>
      <c r="Q198" s="3">
        <f>IF(ISNUMBER(P198),SUMIF(A:A,A198,P:P),"")</f>
        <v>0.97279238789969047</v>
      </c>
      <c r="R198" s="3">
        <f>IFERROR(P198*(1/Q198),"")</f>
        <v>5.7356913382364962E-2</v>
      </c>
      <c r="S198" s="8">
        <f>IFERROR(1/R198,"")</f>
        <v>17.434689927151162</v>
      </c>
    </row>
    <row r="199" spans="1:19" x14ac:dyDescent="0.25">
      <c r="A199" s="1">
        <v>19</v>
      </c>
      <c r="B199" s="5">
        <v>0.89583333333333337</v>
      </c>
      <c r="C199" s="1" t="s">
        <v>131</v>
      </c>
      <c r="D199" s="1">
        <v>8</v>
      </c>
      <c r="E199" s="1">
        <v>2</v>
      </c>
      <c r="F199" s="1" t="s">
        <v>213</v>
      </c>
      <c r="G199" s="2">
        <v>42.645533333333304</v>
      </c>
      <c r="H199" s="6">
        <f>1+COUNTIFS(A:A,A199,O:O,"&lt;"&amp;O199)</f>
        <v>9</v>
      </c>
      <c r="I199" s="2">
        <f>AVERAGEIF(A:A,A199,G:G)</f>
        <v>50.108689999999982</v>
      </c>
      <c r="J199" s="2">
        <f>G199-I199</f>
        <v>-7.4631566666666771</v>
      </c>
      <c r="K199" s="2">
        <f>90+J199</f>
        <v>82.536843333333323</v>
      </c>
      <c r="L199" s="2">
        <f>EXP(0.06*K199)</f>
        <v>141.48739049458351</v>
      </c>
      <c r="M199" s="2">
        <f>SUMIF(A:A,A199,L:L)</f>
        <v>2707.5869374028539</v>
      </c>
      <c r="N199" s="3">
        <f>L199/M199</f>
        <v>5.2255899354537332E-2</v>
      </c>
      <c r="O199" s="7">
        <f>1/N199</f>
        <v>19.136595338554265</v>
      </c>
      <c r="P199" s="3">
        <f>IF(O199&gt;21,"",N199)</f>
        <v>5.2255899354537332E-2</v>
      </c>
      <c r="Q199" s="3">
        <f>IF(ISNUMBER(P199),SUMIF(A:A,A199,P:P),"")</f>
        <v>0.97279238789969047</v>
      </c>
      <c r="R199" s="3">
        <f>IFERROR(P199*(1/Q199),"")</f>
        <v>5.371742213912728E-2</v>
      </c>
      <c r="S199" s="8">
        <f>IFERROR(1/R199,"")</f>
        <v>18.615934275662294</v>
      </c>
    </row>
    <row r="200" spans="1:19" x14ac:dyDescent="0.25">
      <c r="A200" s="1">
        <v>19</v>
      </c>
      <c r="B200" s="5">
        <v>0.89583333333333337</v>
      </c>
      <c r="C200" s="1" t="s">
        <v>131</v>
      </c>
      <c r="D200" s="1">
        <v>8</v>
      </c>
      <c r="E200" s="1">
        <v>10</v>
      </c>
      <c r="F200" s="1" t="s">
        <v>221</v>
      </c>
      <c r="G200" s="2">
        <v>31.767933333333296</v>
      </c>
      <c r="H200" s="6">
        <f>1+COUNTIFS(A:A,A200,O:O,"&lt;"&amp;O200)</f>
        <v>10</v>
      </c>
      <c r="I200" s="2">
        <f>AVERAGEIF(A:A,A200,G:G)</f>
        <v>50.108689999999982</v>
      </c>
      <c r="J200" s="2">
        <f>G200-I200</f>
        <v>-18.340756666666685</v>
      </c>
      <c r="K200" s="2">
        <f>90+J200</f>
        <v>71.659243333333308</v>
      </c>
      <c r="L200" s="2">
        <f>EXP(0.06*K200)</f>
        <v>73.666975120721958</v>
      </c>
      <c r="M200" s="2">
        <f>SUMIF(A:A,A200,L:L)</f>
        <v>2707.5869374028539</v>
      </c>
      <c r="N200" s="3">
        <f>L200/M200</f>
        <v>2.7207612100309548E-2</v>
      </c>
      <c r="O200" s="7">
        <f>1/N200</f>
        <v>36.754419914293862</v>
      </c>
      <c r="P200" s="3" t="str">
        <f>IF(O200&gt;21,"",N200)</f>
        <v/>
      </c>
      <c r="Q200" s="3" t="str">
        <f>IF(ISNUMBER(P200),SUMIF(A:A,A200,P:P),"")</f>
        <v/>
      </c>
      <c r="R200" s="3" t="str">
        <f>IFERROR(P200*(1/Q200),"")</f>
        <v/>
      </c>
      <c r="S200" s="8" t="str">
        <f>IFERROR(1/R200,"")</f>
        <v/>
      </c>
    </row>
  </sheetData>
  <autoFilter ref="A1:S72"/>
  <sortState ref="A2:T226">
    <sortCondition ref="B2:B226"/>
    <sortCondition ref="H2:H226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103:G1048576 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02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Papadimitriou</dc:creator>
  <cp:lastModifiedBy>caisson</cp:lastModifiedBy>
  <cp:lastPrinted>2018-03-07T21:55:13Z</cp:lastPrinted>
  <dcterms:created xsi:type="dcterms:W3CDTF">2016-03-11T05:58:01Z</dcterms:created>
  <dcterms:modified xsi:type="dcterms:W3CDTF">2018-03-07T23:34:29Z</dcterms:modified>
</cp:coreProperties>
</file>