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rch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PRICES!$A$1:$S$71</definedName>
  </definedNames>
  <calcPr calcId="152511"/>
</workbook>
</file>

<file path=xl/calcChain.xml><?xml version="1.0" encoding="utf-8"?>
<calcChain xmlns="http://schemas.openxmlformats.org/spreadsheetml/2006/main">
  <c r="I200" i="1" l="1"/>
  <c r="J200" i="1" s="1"/>
  <c r="K200" i="1" s="1"/>
  <c r="L200" i="1" s="1"/>
  <c r="I209" i="1"/>
  <c r="J209" i="1" s="1"/>
  <c r="K209" i="1" s="1"/>
  <c r="L209" i="1" s="1"/>
  <c r="I202" i="1"/>
  <c r="J202" i="1" s="1"/>
  <c r="K202" i="1" s="1"/>
  <c r="L202" i="1" s="1"/>
  <c r="I208" i="1"/>
  <c r="J208" i="1" s="1"/>
  <c r="K208" i="1" s="1"/>
  <c r="L208" i="1" s="1"/>
  <c r="I211" i="1"/>
  <c r="J211" i="1" s="1"/>
  <c r="K211" i="1" s="1"/>
  <c r="L211" i="1" s="1"/>
  <c r="I207" i="1"/>
  <c r="J207" i="1" s="1"/>
  <c r="K207" i="1" s="1"/>
  <c r="L207" i="1" s="1"/>
  <c r="I212" i="1"/>
  <c r="J212" i="1" s="1"/>
  <c r="K212" i="1" s="1"/>
  <c r="L212" i="1" s="1"/>
  <c r="I213" i="1"/>
  <c r="J213" i="1" s="1"/>
  <c r="K213" i="1" s="1"/>
  <c r="L213" i="1" s="1"/>
  <c r="I215" i="1"/>
  <c r="J215" i="1" s="1"/>
  <c r="K215" i="1" s="1"/>
  <c r="L215" i="1" s="1"/>
  <c r="I219" i="1"/>
  <c r="J219" i="1" s="1"/>
  <c r="K219" i="1" s="1"/>
  <c r="L219" i="1" s="1"/>
  <c r="I214" i="1"/>
  <c r="J214" i="1" s="1"/>
  <c r="K214" i="1" s="1"/>
  <c r="L214" i="1" s="1"/>
  <c r="I216" i="1"/>
  <c r="J216" i="1" s="1"/>
  <c r="K216" i="1" s="1"/>
  <c r="L216" i="1" s="1"/>
  <c r="I218" i="1"/>
  <c r="J218" i="1" s="1"/>
  <c r="K218" i="1" s="1"/>
  <c r="L218" i="1" s="1"/>
  <c r="I217" i="1"/>
  <c r="J217" i="1" s="1"/>
  <c r="K217" i="1" s="1"/>
  <c r="L217" i="1" s="1"/>
  <c r="I229" i="1"/>
  <c r="J229" i="1" s="1"/>
  <c r="K229" i="1" s="1"/>
  <c r="L229" i="1" s="1"/>
  <c r="I231" i="1"/>
  <c r="J231" i="1" s="1"/>
  <c r="K231" i="1" s="1"/>
  <c r="L231" i="1" s="1"/>
  <c r="I222" i="1"/>
  <c r="J222" i="1" s="1"/>
  <c r="K222" i="1" s="1"/>
  <c r="L222" i="1" s="1"/>
  <c r="I227" i="1"/>
  <c r="J227" i="1" s="1"/>
  <c r="K227" i="1" s="1"/>
  <c r="L227" i="1" s="1"/>
  <c r="I226" i="1"/>
  <c r="J226" i="1" s="1"/>
  <c r="K226" i="1" s="1"/>
  <c r="L226" i="1" s="1"/>
  <c r="I220" i="1"/>
  <c r="J220" i="1" s="1"/>
  <c r="K220" i="1" s="1"/>
  <c r="L220" i="1" s="1"/>
  <c r="I230" i="1"/>
  <c r="J230" i="1" s="1"/>
  <c r="K230" i="1" s="1"/>
  <c r="L230" i="1" s="1"/>
  <c r="I225" i="1"/>
  <c r="J225" i="1" s="1"/>
  <c r="K225" i="1" s="1"/>
  <c r="L225" i="1" s="1"/>
  <c r="I228" i="1"/>
  <c r="J228" i="1" s="1"/>
  <c r="K228" i="1" s="1"/>
  <c r="L228" i="1" s="1"/>
  <c r="I233" i="1"/>
  <c r="J233" i="1" s="1"/>
  <c r="K233" i="1" s="1"/>
  <c r="L233" i="1" s="1"/>
  <c r="I224" i="1"/>
  <c r="J224" i="1" s="1"/>
  <c r="K224" i="1" s="1"/>
  <c r="L224" i="1" s="1"/>
  <c r="I232" i="1"/>
  <c r="J232" i="1" s="1"/>
  <c r="K232" i="1" s="1"/>
  <c r="L232" i="1" s="1"/>
  <c r="I221" i="1"/>
  <c r="J221" i="1" s="1"/>
  <c r="K221" i="1" s="1"/>
  <c r="L221" i="1" s="1"/>
  <c r="I223" i="1"/>
  <c r="J223" i="1" s="1"/>
  <c r="K223" i="1" s="1"/>
  <c r="L223" i="1" s="1"/>
  <c r="I234" i="1"/>
  <c r="J234" i="1" s="1"/>
  <c r="K234" i="1" s="1"/>
  <c r="L234" i="1" s="1"/>
  <c r="I236" i="1"/>
  <c r="J236" i="1" s="1"/>
  <c r="K236" i="1" s="1"/>
  <c r="L236" i="1" s="1"/>
  <c r="I241" i="1"/>
  <c r="J241" i="1" s="1"/>
  <c r="K241" i="1" s="1"/>
  <c r="L241" i="1" s="1"/>
  <c r="I237" i="1"/>
  <c r="J237" i="1" s="1"/>
  <c r="K237" i="1" s="1"/>
  <c r="L237" i="1" s="1"/>
  <c r="I235" i="1"/>
  <c r="J235" i="1" s="1"/>
  <c r="K235" i="1" s="1"/>
  <c r="L235" i="1" s="1"/>
  <c r="I238" i="1"/>
  <c r="J238" i="1" s="1"/>
  <c r="K238" i="1" s="1"/>
  <c r="L238" i="1" s="1"/>
  <c r="I240" i="1"/>
  <c r="J240" i="1" s="1"/>
  <c r="K240" i="1" s="1"/>
  <c r="L240" i="1" s="1"/>
  <c r="I243" i="1"/>
  <c r="J243" i="1" s="1"/>
  <c r="K243" i="1" s="1"/>
  <c r="L243" i="1" s="1"/>
  <c r="I245" i="1"/>
  <c r="J245" i="1" s="1"/>
  <c r="K245" i="1" s="1"/>
  <c r="L245" i="1" s="1"/>
  <c r="I244" i="1"/>
  <c r="J244" i="1" s="1"/>
  <c r="K244" i="1" s="1"/>
  <c r="L244" i="1" s="1"/>
  <c r="I246" i="1"/>
  <c r="J246" i="1" s="1"/>
  <c r="K246" i="1" s="1"/>
  <c r="L246" i="1" s="1"/>
  <c r="I239" i="1"/>
  <c r="J239" i="1" s="1"/>
  <c r="K239" i="1" s="1"/>
  <c r="L239" i="1" s="1"/>
  <c r="I242" i="1"/>
  <c r="J242" i="1" s="1"/>
  <c r="K242" i="1" s="1"/>
  <c r="L242" i="1" s="1"/>
  <c r="I247" i="1"/>
  <c r="J247" i="1" s="1"/>
  <c r="K247" i="1" s="1"/>
  <c r="L247" i="1" s="1"/>
  <c r="I251" i="1"/>
  <c r="J251" i="1" s="1"/>
  <c r="K251" i="1" s="1"/>
  <c r="L251" i="1" s="1"/>
  <c r="I256" i="1"/>
  <c r="J256" i="1" s="1"/>
  <c r="K256" i="1" s="1"/>
  <c r="L256" i="1" s="1"/>
  <c r="I259" i="1"/>
  <c r="J259" i="1" s="1"/>
  <c r="K259" i="1" s="1"/>
  <c r="L259" i="1" s="1"/>
  <c r="I249" i="1"/>
  <c r="J249" i="1" s="1"/>
  <c r="K249" i="1" s="1"/>
  <c r="L249" i="1" s="1"/>
  <c r="I248" i="1"/>
  <c r="J248" i="1" s="1"/>
  <c r="K248" i="1" s="1"/>
  <c r="L248" i="1" s="1"/>
  <c r="I255" i="1"/>
  <c r="J255" i="1" s="1"/>
  <c r="K255" i="1" s="1"/>
  <c r="L255" i="1" s="1"/>
  <c r="I254" i="1"/>
  <c r="J254" i="1" s="1"/>
  <c r="K254" i="1" s="1"/>
  <c r="L254" i="1" s="1"/>
  <c r="I253" i="1"/>
  <c r="J253" i="1" s="1"/>
  <c r="K253" i="1" s="1"/>
  <c r="L253" i="1" s="1"/>
  <c r="I257" i="1"/>
  <c r="J257" i="1" s="1"/>
  <c r="K257" i="1" s="1"/>
  <c r="L257" i="1" s="1"/>
  <c r="I250" i="1"/>
  <c r="J250" i="1" s="1"/>
  <c r="K250" i="1" s="1"/>
  <c r="L250" i="1" s="1"/>
  <c r="I252" i="1"/>
  <c r="J252" i="1" s="1"/>
  <c r="K252" i="1" s="1"/>
  <c r="L252" i="1" s="1"/>
  <c r="I258" i="1"/>
  <c r="J258" i="1" s="1"/>
  <c r="K258" i="1" s="1"/>
  <c r="L258" i="1" s="1"/>
  <c r="I260" i="1"/>
  <c r="J260" i="1" s="1"/>
  <c r="K260" i="1" s="1"/>
  <c r="L260" i="1" s="1"/>
  <c r="I261" i="1"/>
  <c r="J261" i="1" s="1"/>
  <c r="K261" i="1" s="1"/>
  <c r="L261" i="1" s="1"/>
  <c r="I266" i="1"/>
  <c r="J266" i="1" s="1"/>
  <c r="K266" i="1" s="1"/>
  <c r="L266" i="1" s="1"/>
  <c r="I269" i="1"/>
  <c r="J269" i="1" s="1"/>
  <c r="K269" i="1" s="1"/>
  <c r="L269" i="1" s="1"/>
  <c r="I267" i="1"/>
  <c r="J267" i="1" s="1"/>
  <c r="K267" i="1" s="1"/>
  <c r="L267" i="1" s="1"/>
  <c r="I263" i="1"/>
  <c r="J263" i="1" s="1"/>
  <c r="K263" i="1" s="1"/>
  <c r="L263" i="1" s="1"/>
  <c r="I262" i="1"/>
  <c r="J262" i="1" s="1"/>
  <c r="K262" i="1" s="1"/>
  <c r="L262" i="1" s="1"/>
  <c r="I264" i="1"/>
  <c r="J264" i="1" s="1"/>
  <c r="K264" i="1" s="1"/>
  <c r="L264" i="1" s="1"/>
  <c r="I265" i="1"/>
  <c r="J265" i="1" s="1"/>
  <c r="K265" i="1" s="1"/>
  <c r="L265" i="1" s="1"/>
  <c r="I270" i="1"/>
  <c r="J270" i="1" s="1"/>
  <c r="K270" i="1" s="1"/>
  <c r="L270" i="1" s="1"/>
  <c r="I268" i="1"/>
  <c r="J268" i="1" s="1"/>
  <c r="K268" i="1" s="1"/>
  <c r="L268" i="1" s="1"/>
  <c r="I275" i="1"/>
  <c r="J275" i="1" s="1"/>
  <c r="K275" i="1" s="1"/>
  <c r="L275" i="1" s="1"/>
  <c r="I271" i="1"/>
  <c r="J271" i="1" s="1"/>
  <c r="K271" i="1" s="1"/>
  <c r="L271" i="1" s="1"/>
  <c r="I277" i="1"/>
  <c r="J277" i="1" s="1"/>
  <c r="K277" i="1" s="1"/>
  <c r="L277" i="1" s="1"/>
  <c r="I276" i="1"/>
  <c r="J276" i="1" s="1"/>
  <c r="K276" i="1" s="1"/>
  <c r="L276" i="1" s="1"/>
  <c r="I274" i="1"/>
  <c r="J274" i="1" s="1"/>
  <c r="K274" i="1" s="1"/>
  <c r="L274" i="1" s="1"/>
  <c r="I272" i="1"/>
  <c r="J272" i="1" s="1"/>
  <c r="K272" i="1" s="1"/>
  <c r="L272" i="1" s="1"/>
  <c r="I278" i="1"/>
  <c r="J278" i="1" s="1"/>
  <c r="K278" i="1" s="1"/>
  <c r="L278" i="1" s="1"/>
  <c r="I273" i="1"/>
  <c r="J273" i="1" s="1"/>
  <c r="K273" i="1" s="1"/>
  <c r="L273" i="1" s="1"/>
  <c r="I279" i="1"/>
  <c r="J279" i="1" s="1"/>
  <c r="K279" i="1" s="1"/>
  <c r="L279" i="1" s="1"/>
  <c r="I280" i="1"/>
  <c r="J280" i="1" s="1"/>
  <c r="K280" i="1" s="1"/>
  <c r="L280" i="1" s="1"/>
  <c r="I287" i="1"/>
  <c r="J287" i="1" s="1"/>
  <c r="K287" i="1" s="1"/>
  <c r="L287" i="1" s="1"/>
  <c r="I286" i="1"/>
  <c r="J286" i="1" s="1"/>
  <c r="K286" i="1" s="1"/>
  <c r="L286" i="1" s="1"/>
  <c r="I281" i="1"/>
  <c r="J281" i="1" s="1"/>
  <c r="K281" i="1" s="1"/>
  <c r="L281" i="1" s="1"/>
  <c r="I282" i="1"/>
  <c r="J282" i="1" s="1"/>
  <c r="K282" i="1" s="1"/>
  <c r="L282" i="1" s="1"/>
  <c r="I285" i="1"/>
  <c r="J285" i="1" s="1"/>
  <c r="K285" i="1" s="1"/>
  <c r="L285" i="1" s="1"/>
  <c r="I283" i="1"/>
  <c r="J283" i="1" s="1"/>
  <c r="K283" i="1" s="1"/>
  <c r="L283" i="1" s="1"/>
  <c r="I288" i="1"/>
  <c r="J288" i="1" s="1"/>
  <c r="K288" i="1" s="1"/>
  <c r="L288" i="1" s="1"/>
  <c r="I284" i="1"/>
  <c r="J284" i="1" s="1"/>
  <c r="K284" i="1" s="1"/>
  <c r="L284" i="1" s="1"/>
  <c r="I297" i="1"/>
  <c r="J297" i="1" s="1"/>
  <c r="K297" i="1" s="1"/>
  <c r="L297" i="1" s="1"/>
  <c r="I293" i="1"/>
  <c r="J293" i="1" s="1"/>
  <c r="K293" i="1" s="1"/>
  <c r="L293" i="1" s="1"/>
  <c r="I289" i="1"/>
  <c r="J289" i="1" s="1"/>
  <c r="K289" i="1" s="1"/>
  <c r="L289" i="1" s="1"/>
  <c r="I294" i="1"/>
  <c r="J294" i="1" s="1"/>
  <c r="K294" i="1" s="1"/>
  <c r="L294" i="1" s="1"/>
  <c r="I291" i="1"/>
  <c r="J291" i="1" s="1"/>
  <c r="K291" i="1" s="1"/>
  <c r="L291" i="1" s="1"/>
  <c r="I292" i="1"/>
  <c r="J292" i="1" s="1"/>
  <c r="K292" i="1" s="1"/>
  <c r="L292" i="1" s="1"/>
  <c r="I290" i="1"/>
  <c r="J290" i="1" s="1"/>
  <c r="K290" i="1" s="1"/>
  <c r="L290" i="1" s="1"/>
  <c r="I296" i="1"/>
  <c r="J296" i="1" s="1"/>
  <c r="K296" i="1" s="1"/>
  <c r="L296" i="1" s="1"/>
  <c r="I295" i="1"/>
  <c r="J295" i="1" s="1"/>
  <c r="K295" i="1" s="1"/>
  <c r="L295" i="1" s="1"/>
  <c r="I304" i="1"/>
  <c r="J304" i="1" s="1"/>
  <c r="K304" i="1" s="1"/>
  <c r="L304" i="1" s="1"/>
  <c r="I306" i="1"/>
  <c r="J306" i="1" s="1"/>
  <c r="K306" i="1" s="1"/>
  <c r="L306" i="1" s="1"/>
  <c r="I310" i="1"/>
  <c r="J310" i="1" s="1"/>
  <c r="K310" i="1" s="1"/>
  <c r="L310" i="1" s="1"/>
  <c r="I299" i="1"/>
  <c r="J299" i="1" s="1"/>
  <c r="K299" i="1" s="1"/>
  <c r="L299" i="1" s="1"/>
  <c r="I298" i="1"/>
  <c r="J298" i="1" s="1"/>
  <c r="K298" i="1" s="1"/>
  <c r="L298" i="1" s="1"/>
  <c r="I307" i="1"/>
  <c r="J307" i="1" s="1"/>
  <c r="K307" i="1" s="1"/>
  <c r="L307" i="1" s="1"/>
  <c r="I303" i="1"/>
  <c r="J303" i="1" s="1"/>
  <c r="K303" i="1" s="1"/>
  <c r="L303" i="1" s="1"/>
  <c r="I309" i="1"/>
  <c r="J309" i="1" s="1"/>
  <c r="K309" i="1" s="1"/>
  <c r="L309" i="1" s="1"/>
  <c r="I302" i="1"/>
  <c r="J302" i="1" s="1"/>
  <c r="K302" i="1" s="1"/>
  <c r="L302" i="1" s="1"/>
  <c r="I300" i="1"/>
  <c r="J300" i="1" s="1"/>
  <c r="K300" i="1" s="1"/>
  <c r="L300" i="1" s="1"/>
  <c r="I301" i="1"/>
  <c r="J301" i="1" s="1"/>
  <c r="K301" i="1" s="1"/>
  <c r="L301" i="1" s="1"/>
  <c r="I305" i="1"/>
  <c r="J305" i="1" s="1"/>
  <c r="K305" i="1" s="1"/>
  <c r="L305" i="1" s="1"/>
  <c r="I312" i="1"/>
  <c r="J312" i="1" s="1"/>
  <c r="K312" i="1" s="1"/>
  <c r="L312" i="1" s="1"/>
  <c r="I308" i="1"/>
  <c r="J308" i="1" s="1"/>
  <c r="K308" i="1" s="1"/>
  <c r="L308" i="1" s="1"/>
  <c r="I311" i="1"/>
  <c r="J311" i="1" s="1"/>
  <c r="K311" i="1" s="1"/>
  <c r="L311" i="1" s="1"/>
  <c r="I314" i="1"/>
  <c r="J314" i="1" s="1"/>
  <c r="K314" i="1" s="1"/>
  <c r="L314" i="1" s="1"/>
  <c r="I313" i="1"/>
  <c r="J313" i="1" s="1"/>
  <c r="K313" i="1" s="1"/>
  <c r="L313" i="1" s="1"/>
  <c r="I315" i="1"/>
  <c r="J315" i="1" s="1"/>
  <c r="K315" i="1" s="1"/>
  <c r="L315" i="1" s="1"/>
  <c r="I317" i="1"/>
  <c r="J317" i="1" s="1"/>
  <c r="K317" i="1" s="1"/>
  <c r="L317" i="1" s="1"/>
  <c r="I316" i="1"/>
  <c r="J316" i="1" s="1"/>
  <c r="K316" i="1" s="1"/>
  <c r="L316" i="1" s="1"/>
  <c r="I318" i="1"/>
  <c r="J318" i="1" s="1"/>
  <c r="K318" i="1" s="1"/>
  <c r="L318" i="1" s="1"/>
  <c r="I319" i="1"/>
  <c r="J319" i="1" s="1"/>
  <c r="K319" i="1" s="1"/>
  <c r="L319" i="1" s="1"/>
  <c r="I320" i="1"/>
  <c r="J320" i="1" s="1"/>
  <c r="K320" i="1" s="1"/>
  <c r="L320" i="1" s="1"/>
  <c r="I321" i="1"/>
  <c r="J321" i="1" s="1"/>
  <c r="K321" i="1" s="1"/>
  <c r="L321" i="1" s="1"/>
  <c r="I322" i="1"/>
  <c r="J322" i="1" s="1"/>
  <c r="K322" i="1" s="1"/>
  <c r="L322" i="1" s="1"/>
  <c r="I323" i="1"/>
  <c r="J323" i="1" s="1"/>
  <c r="K323" i="1" s="1"/>
  <c r="L323" i="1" s="1"/>
  <c r="I324" i="1"/>
  <c r="J324" i="1" s="1"/>
  <c r="K324" i="1" s="1"/>
  <c r="L324" i="1" s="1"/>
  <c r="I326" i="1"/>
  <c r="J326" i="1" s="1"/>
  <c r="K326" i="1" s="1"/>
  <c r="L326" i="1" s="1"/>
  <c r="I327" i="1"/>
  <c r="J327" i="1" s="1"/>
  <c r="K327" i="1" s="1"/>
  <c r="L327" i="1" s="1"/>
  <c r="I329" i="1"/>
  <c r="J329" i="1" s="1"/>
  <c r="K329" i="1" s="1"/>
  <c r="L329" i="1" s="1"/>
  <c r="I332" i="1"/>
  <c r="J332" i="1" s="1"/>
  <c r="K332" i="1" s="1"/>
  <c r="L332" i="1" s="1"/>
  <c r="I335" i="1"/>
  <c r="J335" i="1" s="1"/>
  <c r="K335" i="1" s="1"/>
  <c r="L335" i="1" s="1"/>
  <c r="I325" i="1"/>
  <c r="J325" i="1" s="1"/>
  <c r="K325" i="1" s="1"/>
  <c r="L325" i="1" s="1"/>
  <c r="I334" i="1"/>
  <c r="J334" i="1" s="1"/>
  <c r="K334" i="1" s="1"/>
  <c r="L334" i="1" s="1"/>
  <c r="I328" i="1"/>
  <c r="J328" i="1" s="1"/>
  <c r="K328" i="1" s="1"/>
  <c r="L328" i="1" s="1"/>
  <c r="I330" i="1"/>
  <c r="J330" i="1" s="1"/>
  <c r="K330" i="1" s="1"/>
  <c r="L330" i="1" s="1"/>
  <c r="I331" i="1"/>
  <c r="J331" i="1" s="1"/>
  <c r="K331" i="1" s="1"/>
  <c r="L331" i="1" s="1"/>
  <c r="I336" i="1"/>
  <c r="J336" i="1" s="1"/>
  <c r="K336" i="1" s="1"/>
  <c r="L336" i="1" s="1"/>
  <c r="I333" i="1"/>
  <c r="J333" i="1" s="1"/>
  <c r="K333" i="1" s="1"/>
  <c r="L333" i="1" s="1"/>
  <c r="I337" i="1"/>
  <c r="J337" i="1" s="1"/>
  <c r="K337" i="1" s="1"/>
  <c r="L337" i="1" s="1"/>
  <c r="I338" i="1"/>
  <c r="J338" i="1" s="1"/>
  <c r="K338" i="1" s="1"/>
  <c r="L338" i="1" s="1"/>
  <c r="I341" i="1"/>
  <c r="J341" i="1" s="1"/>
  <c r="K341" i="1" s="1"/>
  <c r="L341" i="1" s="1"/>
  <c r="I343" i="1"/>
  <c r="J343" i="1" s="1"/>
  <c r="K343" i="1" s="1"/>
  <c r="L343" i="1" s="1"/>
  <c r="I339" i="1"/>
  <c r="J339" i="1" s="1"/>
  <c r="K339" i="1" s="1"/>
  <c r="L339" i="1" s="1"/>
  <c r="I346" i="1"/>
  <c r="J346" i="1" s="1"/>
  <c r="K346" i="1" s="1"/>
  <c r="L346" i="1" s="1"/>
  <c r="I340" i="1"/>
  <c r="J340" i="1" s="1"/>
  <c r="K340" i="1" s="1"/>
  <c r="L340" i="1" s="1"/>
  <c r="I342" i="1"/>
  <c r="J342" i="1" s="1"/>
  <c r="K342" i="1" s="1"/>
  <c r="L342" i="1" s="1"/>
  <c r="I344" i="1"/>
  <c r="J344" i="1" s="1"/>
  <c r="K344" i="1" s="1"/>
  <c r="L344" i="1" s="1"/>
  <c r="I345" i="1"/>
  <c r="J345" i="1" s="1"/>
  <c r="K345" i="1" s="1"/>
  <c r="L345" i="1" s="1"/>
  <c r="I349" i="1"/>
  <c r="J349" i="1" s="1"/>
  <c r="K349" i="1" s="1"/>
  <c r="L349" i="1" s="1"/>
  <c r="I351" i="1"/>
  <c r="J351" i="1" s="1"/>
  <c r="K351" i="1" s="1"/>
  <c r="L351" i="1" s="1"/>
  <c r="I355" i="1"/>
  <c r="J355" i="1" s="1"/>
  <c r="K355" i="1" s="1"/>
  <c r="L355" i="1" s="1"/>
  <c r="I350" i="1"/>
  <c r="J350" i="1" s="1"/>
  <c r="K350" i="1" s="1"/>
  <c r="L350" i="1" s="1"/>
  <c r="I353" i="1"/>
  <c r="J353" i="1" s="1"/>
  <c r="K353" i="1" s="1"/>
  <c r="L353" i="1" s="1"/>
  <c r="I354" i="1"/>
  <c r="J354" i="1" s="1"/>
  <c r="K354" i="1" s="1"/>
  <c r="L354" i="1" s="1"/>
  <c r="I347" i="1"/>
  <c r="J347" i="1" s="1"/>
  <c r="K347" i="1" s="1"/>
  <c r="L347" i="1" s="1"/>
  <c r="I348" i="1"/>
  <c r="J348" i="1" s="1"/>
  <c r="K348" i="1" s="1"/>
  <c r="L348" i="1" s="1"/>
  <c r="I358" i="1"/>
  <c r="J358" i="1" s="1"/>
  <c r="K358" i="1" s="1"/>
  <c r="L358" i="1" s="1"/>
  <c r="I352" i="1"/>
  <c r="J352" i="1" s="1"/>
  <c r="K352" i="1" s="1"/>
  <c r="L352" i="1" s="1"/>
  <c r="I357" i="1"/>
  <c r="J357" i="1" s="1"/>
  <c r="K357" i="1" s="1"/>
  <c r="L357" i="1" s="1"/>
  <c r="I356" i="1"/>
  <c r="J356" i="1" s="1"/>
  <c r="K356" i="1" s="1"/>
  <c r="L356" i="1" s="1"/>
  <c r="I359" i="1"/>
  <c r="J359" i="1" s="1"/>
  <c r="K359" i="1" s="1"/>
  <c r="L359" i="1" s="1"/>
  <c r="I363" i="1"/>
  <c r="J363" i="1" s="1"/>
  <c r="K363" i="1" s="1"/>
  <c r="L363" i="1" s="1"/>
  <c r="I365" i="1"/>
  <c r="J365" i="1" s="1"/>
  <c r="K365" i="1" s="1"/>
  <c r="L365" i="1" s="1"/>
  <c r="I362" i="1"/>
  <c r="J362" i="1" s="1"/>
  <c r="K362" i="1" s="1"/>
  <c r="L362" i="1" s="1"/>
  <c r="I364" i="1"/>
  <c r="J364" i="1" s="1"/>
  <c r="K364" i="1" s="1"/>
  <c r="L364" i="1" s="1"/>
  <c r="I360" i="1"/>
  <c r="J360" i="1" s="1"/>
  <c r="K360" i="1" s="1"/>
  <c r="L360" i="1" s="1"/>
  <c r="I361" i="1"/>
  <c r="J361" i="1" s="1"/>
  <c r="K361" i="1" s="1"/>
  <c r="L361" i="1" s="1"/>
  <c r="I373" i="1"/>
  <c r="J373" i="1" s="1"/>
  <c r="K373" i="1" s="1"/>
  <c r="L373" i="1" s="1"/>
  <c r="I367" i="1"/>
  <c r="J367" i="1" s="1"/>
  <c r="K367" i="1" s="1"/>
  <c r="L367" i="1" s="1"/>
  <c r="I374" i="1"/>
  <c r="J374" i="1" s="1"/>
  <c r="K374" i="1" s="1"/>
  <c r="L374" i="1" s="1"/>
  <c r="I370" i="1"/>
  <c r="J370" i="1" s="1"/>
  <c r="K370" i="1" s="1"/>
  <c r="L370" i="1" s="1"/>
  <c r="I369" i="1"/>
  <c r="J369" i="1" s="1"/>
  <c r="K369" i="1" s="1"/>
  <c r="L369" i="1" s="1"/>
  <c r="I366" i="1"/>
  <c r="J366" i="1" s="1"/>
  <c r="K366" i="1" s="1"/>
  <c r="L366" i="1" s="1"/>
  <c r="I371" i="1"/>
  <c r="J371" i="1" s="1"/>
  <c r="K371" i="1" s="1"/>
  <c r="L371" i="1" s="1"/>
  <c r="I372" i="1"/>
  <c r="J372" i="1" s="1"/>
  <c r="K372" i="1" s="1"/>
  <c r="L372" i="1" s="1"/>
  <c r="I368" i="1"/>
  <c r="J368" i="1" s="1"/>
  <c r="K368" i="1" s="1"/>
  <c r="L368" i="1" s="1"/>
  <c r="I377" i="1"/>
  <c r="J377" i="1" s="1"/>
  <c r="K377" i="1" s="1"/>
  <c r="L377" i="1" s="1"/>
  <c r="I375" i="1"/>
  <c r="J375" i="1" s="1"/>
  <c r="K375" i="1" s="1"/>
  <c r="L375" i="1" s="1"/>
  <c r="I376" i="1"/>
  <c r="J376" i="1" s="1"/>
  <c r="K376" i="1" s="1"/>
  <c r="L376" i="1" s="1"/>
  <c r="M212" i="1" l="1"/>
  <c r="M322" i="1"/>
  <c r="N322" i="1" s="1"/>
  <c r="O322" i="1" s="1"/>
  <c r="M317" i="1"/>
  <c r="N317" i="1" s="1"/>
  <c r="O317" i="1" s="1"/>
  <c r="M233" i="1"/>
  <c r="N233" i="1" s="1"/>
  <c r="O233" i="1" s="1"/>
  <c r="M216" i="1"/>
  <c r="N216" i="1" s="1"/>
  <c r="O216" i="1" s="1"/>
  <c r="M217" i="1"/>
  <c r="N217" i="1" s="1"/>
  <c r="O217" i="1" s="1"/>
  <c r="M267" i="1"/>
  <c r="N267" i="1" s="1"/>
  <c r="O267" i="1" s="1"/>
  <c r="M215" i="1"/>
  <c r="N215" i="1" s="1"/>
  <c r="O215" i="1" s="1"/>
  <c r="M213" i="1"/>
  <c r="N213" i="1" s="1"/>
  <c r="O213" i="1" s="1"/>
  <c r="M229" i="1"/>
  <c r="N229" i="1" s="1"/>
  <c r="O229" i="1" s="1"/>
  <c r="M345" i="1"/>
  <c r="N345" i="1" s="1"/>
  <c r="O345" i="1" s="1"/>
  <c r="M362" i="1"/>
  <c r="N362" i="1" s="1"/>
  <c r="O362" i="1" s="1"/>
  <c r="M367" i="1"/>
  <c r="N367" i="1" s="1"/>
  <c r="O367" i="1" s="1"/>
  <c r="M374" i="1"/>
  <c r="N374" i="1" s="1"/>
  <c r="O374" i="1" s="1"/>
  <c r="M366" i="1"/>
  <c r="N366" i="1" s="1"/>
  <c r="O366" i="1" s="1"/>
  <c r="M376" i="1"/>
  <c r="N376" i="1" s="1"/>
  <c r="O376" i="1" s="1"/>
  <c r="M377" i="1"/>
  <c r="N377" i="1" s="1"/>
  <c r="O377" i="1" s="1"/>
  <c r="M371" i="1"/>
  <c r="N371" i="1" s="1"/>
  <c r="O371" i="1" s="1"/>
  <c r="M368" i="1"/>
  <c r="N368" i="1" s="1"/>
  <c r="O368" i="1" s="1"/>
  <c r="M369" i="1"/>
  <c r="N369" i="1" s="1"/>
  <c r="O369" i="1" s="1"/>
  <c r="M373" i="1"/>
  <c r="N373" i="1" s="1"/>
  <c r="O373" i="1" s="1"/>
  <c r="M370" i="1"/>
  <c r="N370" i="1" s="1"/>
  <c r="O370" i="1" s="1"/>
  <c r="M372" i="1"/>
  <c r="N372" i="1" s="1"/>
  <c r="O372" i="1" s="1"/>
  <c r="M375" i="1"/>
  <c r="N375" i="1" s="1"/>
  <c r="O375" i="1" s="1"/>
  <c r="M361" i="1"/>
  <c r="N361" i="1" s="1"/>
  <c r="O361" i="1" s="1"/>
  <c r="M360" i="1"/>
  <c r="N360" i="1" s="1"/>
  <c r="O360" i="1" s="1"/>
  <c r="M340" i="1"/>
  <c r="N340" i="1" s="1"/>
  <c r="O340" i="1" s="1"/>
  <c r="M338" i="1"/>
  <c r="N338" i="1" s="1"/>
  <c r="O338" i="1" s="1"/>
  <c r="M342" i="1"/>
  <c r="N342" i="1" s="1"/>
  <c r="O342" i="1" s="1"/>
  <c r="M341" i="1"/>
  <c r="N341" i="1" s="1"/>
  <c r="O341" i="1" s="1"/>
  <c r="M343" i="1"/>
  <c r="N343" i="1" s="1"/>
  <c r="O343" i="1" s="1"/>
  <c r="M339" i="1"/>
  <c r="N339" i="1" s="1"/>
  <c r="O339" i="1" s="1"/>
  <c r="M346" i="1"/>
  <c r="N346" i="1" s="1"/>
  <c r="O346" i="1" s="1"/>
  <c r="M330" i="1"/>
  <c r="N330" i="1" s="1"/>
  <c r="O330" i="1" s="1"/>
  <c r="M336" i="1"/>
  <c r="N336" i="1" s="1"/>
  <c r="O336" i="1" s="1"/>
  <c r="M337" i="1"/>
  <c r="N337" i="1" s="1"/>
  <c r="O337" i="1" s="1"/>
  <c r="M326" i="1"/>
  <c r="N326" i="1" s="1"/>
  <c r="O326" i="1" s="1"/>
  <c r="M332" i="1"/>
  <c r="N332" i="1" s="1"/>
  <c r="O332" i="1" s="1"/>
  <c r="M329" i="1"/>
  <c r="N329" i="1" s="1"/>
  <c r="O329" i="1" s="1"/>
  <c r="M363" i="1"/>
  <c r="N363" i="1" s="1"/>
  <c r="O363" i="1" s="1"/>
  <c r="M358" i="1"/>
  <c r="N358" i="1" s="1"/>
  <c r="O358" i="1" s="1"/>
  <c r="M356" i="1"/>
  <c r="N356" i="1" s="1"/>
  <c r="O356" i="1" s="1"/>
  <c r="M355" i="1"/>
  <c r="N355" i="1" s="1"/>
  <c r="O355" i="1" s="1"/>
  <c r="M354" i="1"/>
  <c r="N354" i="1" s="1"/>
  <c r="O354" i="1" s="1"/>
  <c r="M347" i="1"/>
  <c r="N347" i="1" s="1"/>
  <c r="O347" i="1" s="1"/>
  <c r="M352" i="1"/>
  <c r="N352" i="1" s="1"/>
  <c r="O352" i="1" s="1"/>
  <c r="M349" i="1"/>
  <c r="M350" i="1"/>
  <c r="N350" i="1" s="1"/>
  <c r="O350" i="1" s="1"/>
  <c r="N349" i="1"/>
  <c r="O349" i="1" s="1"/>
  <c r="M357" i="1"/>
  <c r="N357" i="1" s="1"/>
  <c r="O357" i="1" s="1"/>
  <c r="M353" i="1"/>
  <c r="N353" i="1" s="1"/>
  <c r="O353" i="1" s="1"/>
  <c r="M348" i="1"/>
  <c r="N348" i="1" s="1"/>
  <c r="O348" i="1" s="1"/>
  <c r="M303" i="1"/>
  <c r="N303" i="1" s="1"/>
  <c r="O303" i="1" s="1"/>
  <c r="M300" i="1"/>
  <c r="N300" i="1" s="1"/>
  <c r="O300" i="1" s="1"/>
  <c r="M304" i="1"/>
  <c r="N304" i="1" s="1"/>
  <c r="O304" i="1" s="1"/>
  <c r="M299" i="1"/>
  <c r="N299" i="1" s="1"/>
  <c r="O299" i="1" s="1"/>
  <c r="M301" i="1"/>
  <c r="N301" i="1" s="1"/>
  <c r="O301" i="1" s="1"/>
  <c r="M308" i="1"/>
  <c r="N308" i="1" s="1"/>
  <c r="O308" i="1" s="1"/>
  <c r="M298" i="1"/>
  <c r="N298" i="1" s="1"/>
  <c r="O298" i="1" s="1"/>
  <c r="M309" i="1"/>
  <c r="N309" i="1" s="1"/>
  <c r="O309" i="1" s="1"/>
  <c r="M306" i="1"/>
  <c r="N306" i="1" s="1"/>
  <c r="O306" i="1" s="1"/>
  <c r="M311" i="1"/>
  <c r="N311" i="1" s="1"/>
  <c r="O311" i="1" s="1"/>
  <c r="M310" i="1"/>
  <c r="N310" i="1" s="1"/>
  <c r="O310" i="1" s="1"/>
  <c r="M307" i="1"/>
  <c r="N307" i="1" s="1"/>
  <c r="O307" i="1" s="1"/>
  <c r="M312" i="1"/>
  <c r="N312" i="1" s="1"/>
  <c r="O312" i="1" s="1"/>
  <c r="M302" i="1"/>
  <c r="N302" i="1" s="1"/>
  <c r="O302" i="1" s="1"/>
  <c r="M305" i="1"/>
  <c r="N305" i="1" s="1"/>
  <c r="O305" i="1" s="1"/>
  <c r="M324" i="1"/>
  <c r="N324" i="1" s="1"/>
  <c r="O324" i="1" s="1"/>
  <c r="M364" i="1"/>
  <c r="N364" i="1" s="1"/>
  <c r="O364" i="1" s="1"/>
  <c r="M365" i="1"/>
  <c r="N365" i="1" s="1"/>
  <c r="O365" i="1" s="1"/>
  <c r="M359" i="1"/>
  <c r="N359" i="1" s="1"/>
  <c r="O359" i="1" s="1"/>
  <c r="M351" i="1"/>
  <c r="N351" i="1" s="1"/>
  <c r="O351" i="1" s="1"/>
  <c r="M319" i="1"/>
  <c r="N319" i="1" s="1"/>
  <c r="O319" i="1" s="1"/>
  <c r="M325" i="1"/>
  <c r="N325" i="1" s="1"/>
  <c r="O325" i="1" s="1"/>
  <c r="M328" i="1"/>
  <c r="N328" i="1" s="1"/>
  <c r="O328" i="1" s="1"/>
  <c r="M331" i="1"/>
  <c r="N331" i="1" s="1"/>
  <c r="O331" i="1" s="1"/>
  <c r="M333" i="1"/>
  <c r="N333" i="1" s="1"/>
  <c r="O333" i="1" s="1"/>
  <c r="M327" i="1"/>
  <c r="N327" i="1" s="1"/>
  <c r="O327" i="1" s="1"/>
  <c r="M335" i="1"/>
  <c r="N335" i="1" s="1"/>
  <c r="O335" i="1" s="1"/>
  <c r="M279" i="1"/>
  <c r="N279" i="1" s="1"/>
  <c r="O279" i="1" s="1"/>
  <c r="M344" i="1"/>
  <c r="N344" i="1" s="1"/>
  <c r="O344" i="1" s="1"/>
  <c r="M320" i="1"/>
  <c r="N320" i="1" s="1"/>
  <c r="O320" i="1" s="1"/>
  <c r="M323" i="1"/>
  <c r="N323" i="1" s="1"/>
  <c r="O323" i="1" s="1"/>
  <c r="M313" i="1"/>
  <c r="N313" i="1" s="1"/>
  <c r="O313" i="1" s="1"/>
  <c r="M316" i="1"/>
  <c r="N316" i="1" s="1"/>
  <c r="O316" i="1" s="1"/>
  <c r="M318" i="1"/>
  <c r="N318" i="1" s="1"/>
  <c r="O318" i="1" s="1"/>
  <c r="M321" i="1"/>
  <c r="N321" i="1" s="1"/>
  <c r="O321" i="1" s="1"/>
  <c r="M315" i="1"/>
  <c r="N315" i="1" s="1"/>
  <c r="O315" i="1" s="1"/>
  <c r="M314" i="1"/>
  <c r="N314" i="1" s="1"/>
  <c r="O314" i="1" s="1"/>
  <c r="M276" i="1"/>
  <c r="N276" i="1" s="1"/>
  <c r="O276" i="1" s="1"/>
  <c r="M272" i="1"/>
  <c r="N272" i="1" s="1"/>
  <c r="O272" i="1" s="1"/>
  <c r="M275" i="1"/>
  <c r="N275" i="1" s="1"/>
  <c r="O275" i="1" s="1"/>
  <c r="M271" i="1"/>
  <c r="N271" i="1" s="1"/>
  <c r="O271" i="1" s="1"/>
  <c r="M274" i="1"/>
  <c r="N274" i="1" s="1"/>
  <c r="O274" i="1" s="1"/>
  <c r="M273" i="1"/>
  <c r="N273" i="1" s="1"/>
  <c r="O273" i="1" s="1"/>
  <c r="M277" i="1"/>
  <c r="N277" i="1" s="1"/>
  <c r="O277" i="1" s="1"/>
  <c r="M278" i="1"/>
  <c r="N278" i="1" s="1"/>
  <c r="O278" i="1" s="1"/>
  <c r="M243" i="1"/>
  <c r="N243" i="1" s="1"/>
  <c r="O243" i="1" s="1"/>
  <c r="M334" i="1"/>
  <c r="N334" i="1" s="1"/>
  <c r="O334" i="1" s="1"/>
  <c r="M256" i="1"/>
  <c r="N256" i="1" s="1"/>
  <c r="O256" i="1" s="1"/>
  <c r="M248" i="1"/>
  <c r="N248" i="1" s="1"/>
  <c r="O248" i="1" s="1"/>
  <c r="M258" i="1"/>
  <c r="N258" i="1" s="1"/>
  <c r="O258" i="1" s="1"/>
  <c r="M261" i="1"/>
  <c r="N261" i="1" s="1"/>
  <c r="O261" i="1" s="1"/>
  <c r="M255" i="1"/>
  <c r="N255" i="1" s="1"/>
  <c r="O255" i="1" s="1"/>
  <c r="M250" i="1"/>
  <c r="N250" i="1" s="1"/>
  <c r="O250" i="1" s="1"/>
  <c r="M254" i="1"/>
  <c r="N254" i="1" s="1"/>
  <c r="O254" i="1" s="1"/>
  <c r="M252" i="1"/>
  <c r="N252" i="1" s="1"/>
  <c r="O252" i="1" s="1"/>
  <c r="M253" i="1"/>
  <c r="N253" i="1" s="1"/>
  <c r="O253" i="1" s="1"/>
  <c r="M251" i="1"/>
  <c r="N251" i="1" s="1"/>
  <c r="O251" i="1" s="1"/>
  <c r="M260" i="1"/>
  <c r="N260" i="1" s="1"/>
  <c r="O260" i="1" s="1"/>
  <c r="M259" i="1"/>
  <c r="N259" i="1" s="1"/>
  <c r="O259" i="1" s="1"/>
  <c r="M257" i="1"/>
  <c r="N257" i="1" s="1"/>
  <c r="O257" i="1" s="1"/>
  <c r="M249" i="1"/>
  <c r="N249" i="1" s="1"/>
  <c r="O249" i="1" s="1"/>
  <c r="M289" i="1"/>
  <c r="N289" i="1" s="1"/>
  <c r="O289" i="1" s="1"/>
  <c r="M297" i="1"/>
  <c r="N297" i="1" s="1"/>
  <c r="O297" i="1" s="1"/>
  <c r="M290" i="1"/>
  <c r="N290" i="1" s="1"/>
  <c r="O290" i="1" s="1"/>
  <c r="M296" i="1"/>
  <c r="N296" i="1" s="1"/>
  <c r="O296" i="1" s="1"/>
  <c r="M291" i="1"/>
  <c r="N291" i="1" s="1"/>
  <c r="O291" i="1" s="1"/>
  <c r="M293" i="1"/>
  <c r="N293" i="1" s="1"/>
  <c r="O293" i="1" s="1"/>
  <c r="M294" i="1"/>
  <c r="N294" i="1" s="1"/>
  <c r="O294" i="1" s="1"/>
  <c r="M292" i="1"/>
  <c r="N292" i="1" s="1"/>
  <c r="O292" i="1" s="1"/>
  <c r="M295" i="1"/>
  <c r="N295" i="1" s="1"/>
  <c r="O295" i="1" s="1"/>
  <c r="M283" i="1"/>
  <c r="N283" i="1" s="1"/>
  <c r="O283" i="1" s="1"/>
  <c r="M236" i="1"/>
  <c r="N236" i="1" s="1"/>
  <c r="O236" i="1" s="1"/>
  <c r="M237" i="1"/>
  <c r="N237" i="1" s="1"/>
  <c r="O237" i="1" s="1"/>
  <c r="M246" i="1"/>
  <c r="N246" i="1" s="1"/>
  <c r="O246" i="1" s="1"/>
  <c r="M234" i="1"/>
  <c r="N234" i="1" s="1"/>
  <c r="O234" i="1" s="1"/>
  <c r="M240" i="1"/>
  <c r="N240" i="1" s="1"/>
  <c r="O240" i="1" s="1"/>
  <c r="M244" i="1"/>
  <c r="N244" i="1" s="1"/>
  <c r="O244" i="1" s="1"/>
  <c r="M241" i="1"/>
  <c r="N241" i="1" s="1"/>
  <c r="O241" i="1" s="1"/>
  <c r="M235" i="1"/>
  <c r="N235" i="1" s="1"/>
  <c r="O235" i="1" s="1"/>
  <c r="M247" i="1"/>
  <c r="N247" i="1" s="1"/>
  <c r="O247" i="1" s="1"/>
  <c r="M245" i="1"/>
  <c r="N245" i="1" s="1"/>
  <c r="O245" i="1" s="1"/>
  <c r="M220" i="1"/>
  <c r="N220" i="1" s="1"/>
  <c r="O220" i="1" s="1"/>
  <c r="M225" i="1"/>
  <c r="N225" i="1" s="1"/>
  <c r="O225" i="1" s="1"/>
  <c r="M231" i="1"/>
  <c r="N231" i="1" s="1"/>
  <c r="O231" i="1" s="1"/>
  <c r="M227" i="1"/>
  <c r="N227" i="1" s="1"/>
  <c r="O227" i="1" s="1"/>
  <c r="M221" i="1"/>
  <c r="N221" i="1" s="1"/>
  <c r="O221" i="1" s="1"/>
  <c r="M228" i="1"/>
  <c r="N228" i="1" s="1"/>
  <c r="O228" i="1" s="1"/>
  <c r="M224" i="1"/>
  <c r="N224" i="1" s="1"/>
  <c r="O224" i="1" s="1"/>
  <c r="M226" i="1"/>
  <c r="N226" i="1" s="1"/>
  <c r="O226" i="1" s="1"/>
  <c r="M230" i="1"/>
  <c r="N230" i="1" s="1"/>
  <c r="O230" i="1" s="1"/>
  <c r="M222" i="1"/>
  <c r="N222" i="1" s="1"/>
  <c r="O222" i="1" s="1"/>
  <c r="M223" i="1"/>
  <c r="N223" i="1" s="1"/>
  <c r="O223" i="1" s="1"/>
  <c r="M287" i="1"/>
  <c r="N287" i="1" s="1"/>
  <c r="O287" i="1" s="1"/>
  <c r="M265" i="1"/>
  <c r="N265" i="1" s="1"/>
  <c r="O265" i="1" s="1"/>
  <c r="M266" i="1"/>
  <c r="N266" i="1" s="1"/>
  <c r="O266" i="1" s="1"/>
  <c r="M263" i="1"/>
  <c r="N263" i="1" s="1"/>
  <c r="O263" i="1" s="1"/>
  <c r="M262" i="1"/>
  <c r="N262" i="1" s="1"/>
  <c r="O262" i="1" s="1"/>
  <c r="M270" i="1"/>
  <c r="N270" i="1" s="1"/>
  <c r="O270" i="1" s="1"/>
  <c r="M269" i="1"/>
  <c r="N269" i="1" s="1"/>
  <c r="O269" i="1" s="1"/>
  <c r="M268" i="1"/>
  <c r="N268" i="1" s="1"/>
  <c r="O268" i="1" s="1"/>
  <c r="M238" i="1"/>
  <c r="N238" i="1" s="1"/>
  <c r="O238" i="1" s="1"/>
  <c r="M284" i="1"/>
  <c r="N284" i="1" s="1"/>
  <c r="O284" i="1" s="1"/>
  <c r="M280" i="1"/>
  <c r="N280" i="1" s="1"/>
  <c r="O280" i="1" s="1"/>
  <c r="M281" i="1"/>
  <c r="N281" i="1" s="1"/>
  <c r="O281" i="1" s="1"/>
  <c r="M282" i="1"/>
  <c r="N282" i="1" s="1"/>
  <c r="O282" i="1" s="1"/>
  <c r="M288" i="1"/>
  <c r="N288" i="1" s="1"/>
  <c r="O288" i="1" s="1"/>
  <c r="M264" i="1"/>
  <c r="N264" i="1" s="1"/>
  <c r="O264" i="1" s="1"/>
  <c r="M285" i="1"/>
  <c r="N285" i="1" s="1"/>
  <c r="O285" i="1" s="1"/>
  <c r="M286" i="1"/>
  <c r="N286" i="1" s="1"/>
  <c r="O286" i="1" s="1"/>
  <c r="M232" i="1"/>
  <c r="N232" i="1" s="1"/>
  <c r="O232" i="1" s="1"/>
  <c r="M218" i="1"/>
  <c r="N218" i="1" s="1"/>
  <c r="O218" i="1" s="1"/>
  <c r="M214" i="1"/>
  <c r="N214" i="1" s="1"/>
  <c r="O214" i="1" s="1"/>
  <c r="N212" i="1"/>
  <c r="O212" i="1" s="1"/>
  <c r="M219" i="1"/>
  <c r="N219" i="1" s="1"/>
  <c r="O219" i="1" s="1"/>
  <c r="M239" i="1"/>
  <c r="N239" i="1" s="1"/>
  <c r="O239" i="1" s="1"/>
  <c r="M242" i="1"/>
  <c r="N242" i="1" s="1"/>
  <c r="O242" i="1" s="1"/>
  <c r="I149" i="1"/>
  <c r="J149" i="1" s="1"/>
  <c r="K149" i="1" s="1"/>
  <c r="L149" i="1" s="1"/>
  <c r="I141" i="1"/>
  <c r="J141" i="1" s="1"/>
  <c r="K141" i="1" s="1"/>
  <c r="L141" i="1" s="1"/>
  <c r="I143" i="1"/>
  <c r="J143" i="1" s="1"/>
  <c r="K143" i="1" s="1"/>
  <c r="L143" i="1" s="1"/>
  <c r="I138" i="1"/>
  <c r="J138" i="1" s="1"/>
  <c r="K138" i="1" s="1"/>
  <c r="L138" i="1" s="1"/>
  <c r="I137" i="1"/>
  <c r="J137" i="1" s="1"/>
  <c r="K137" i="1" s="1"/>
  <c r="L137" i="1" s="1"/>
  <c r="I150" i="1"/>
  <c r="J150" i="1" s="1"/>
  <c r="K150" i="1" s="1"/>
  <c r="L150" i="1" s="1"/>
  <c r="I146" i="1"/>
  <c r="J146" i="1" s="1"/>
  <c r="K146" i="1" s="1"/>
  <c r="L146" i="1" s="1"/>
  <c r="I148" i="1"/>
  <c r="J148" i="1" s="1"/>
  <c r="K148" i="1" s="1"/>
  <c r="L148" i="1" s="1"/>
  <c r="I147" i="1"/>
  <c r="J147" i="1" s="1"/>
  <c r="K147" i="1" s="1"/>
  <c r="L147" i="1" s="1"/>
  <c r="I145" i="1"/>
  <c r="J145" i="1" s="1"/>
  <c r="K145" i="1" s="1"/>
  <c r="L145" i="1" s="1"/>
  <c r="I151" i="1"/>
  <c r="J151" i="1" s="1"/>
  <c r="K151" i="1" s="1"/>
  <c r="L151" i="1" s="1"/>
  <c r="I153" i="1"/>
  <c r="J153" i="1" s="1"/>
  <c r="K153" i="1" s="1"/>
  <c r="L153" i="1" s="1"/>
  <c r="I159" i="1"/>
  <c r="J159" i="1" s="1"/>
  <c r="K159" i="1" s="1"/>
  <c r="L159" i="1" s="1"/>
  <c r="I155" i="1"/>
  <c r="J155" i="1" s="1"/>
  <c r="K155" i="1" s="1"/>
  <c r="L155" i="1" s="1"/>
  <c r="I156" i="1"/>
  <c r="J156" i="1" s="1"/>
  <c r="K156" i="1" s="1"/>
  <c r="L156" i="1" s="1"/>
  <c r="I152" i="1"/>
  <c r="J152" i="1" s="1"/>
  <c r="K152" i="1" s="1"/>
  <c r="L152" i="1" s="1"/>
  <c r="I158" i="1"/>
  <c r="J158" i="1" s="1"/>
  <c r="K158" i="1" s="1"/>
  <c r="L158" i="1" s="1"/>
  <c r="I157" i="1"/>
  <c r="J157" i="1" s="1"/>
  <c r="K157" i="1" s="1"/>
  <c r="L157" i="1" s="1"/>
  <c r="I154" i="1"/>
  <c r="J154" i="1" s="1"/>
  <c r="K154" i="1" s="1"/>
  <c r="L154" i="1" s="1"/>
  <c r="I160" i="1"/>
  <c r="J160" i="1" s="1"/>
  <c r="K160" i="1" s="1"/>
  <c r="L160" i="1" s="1"/>
  <c r="I167" i="1"/>
  <c r="J167" i="1" s="1"/>
  <c r="K167" i="1" s="1"/>
  <c r="L167" i="1" s="1"/>
  <c r="I170" i="1"/>
  <c r="J170" i="1" s="1"/>
  <c r="K170" i="1" s="1"/>
  <c r="L170" i="1" s="1"/>
  <c r="I162" i="1"/>
  <c r="J162" i="1" s="1"/>
  <c r="K162" i="1" s="1"/>
  <c r="L162" i="1" s="1"/>
  <c r="I161" i="1"/>
  <c r="J161" i="1" s="1"/>
  <c r="K161" i="1" s="1"/>
  <c r="L161" i="1" s="1"/>
  <c r="I164" i="1"/>
  <c r="J164" i="1" s="1"/>
  <c r="K164" i="1" s="1"/>
  <c r="L164" i="1" s="1"/>
  <c r="I163" i="1"/>
  <c r="J163" i="1" s="1"/>
  <c r="K163" i="1" s="1"/>
  <c r="L163" i="1" s="1"/>
  <c r="I171" i="1"/>
  <c r="J171" i="1" s="1"/>
  <c r="K171" i="1" s="1"/>
  <c r="L171" i="1" s="1"/>
  <c r="I169" i="1"/>
  <c r="J169" i="1" s="1"/>
  <c r="K169" i="1" s="1"/>
  <c r="L169" i="1" s="1"/>
  <c r="I166" i="1"/>
  <c r="J166" i="1" s="1"/>
  <c r="K166" i="1" s="1"/>
  <c r="L166" i="1" s="1"/>
  <c r="I168" i="1"/>
  <c r="J168" i="1" s="1"/>
  <c r="K168" i="1" s="1"/>
  <c r="L168" i="1" s="1"/>
  <c r="I165" i="1"/>
  <c r="J165" i="1" s="1"/>
  <c r="K165" i="1" s="1"/>
  <c r="L165" i="1" s="1"/>
  <c r="I172" i="1"/>
  <c r="J172" i="1" s="1"/>
  <c r="K172" i="1" s="1"/>
  <c r="L172" i="1" s="1"/>
  <c r="I179" i="1"/>
  <c r="J179" i="1" s="1"/>
  <c r="K179" i="1" s="1"/>
  <c r="L179" i="1" s="1"/>
  <c r="I173" i="1"/>
  <c r="J173" i="1" s="1"/>
  <c r="K173" i="1" s="1"/>
  <c r="L173" i="1" s="1"/>
  <c r="I174" i="1"/>
  <c r="J174" i="1" s="1"/>
  <c r="K174" i="1" s="1"/>
  <c r="L174" i="1" s="1"/>
  <c r="I176" i="1"/>
  <c r="J176" i="1" s="1"/>
  <c r="K176" i="1" s="1"/>
  <c r="L176" i="1" s="1"/>
  <c r="I177" i="1"/>
  <c r="J177" i="1" s="1"/>
  <c r="K177" i="1" s="1"/>
  <c r="L177" i="1" s="1"/>
  <c r="I182" i="1"/>
  <c r="J182" i="1" s="1"/>
  <c r="K182" i="1" s="1"/>
  <c r="L182" i="1" s="1"/>
  <c r="I178" i="1"/>
  <c r="J178" i="1" s="1"/>
  <c r="K178" i="1" s="1"/>
  <c r="L178" i="1" s="1"/>
  <c r="I175" i="1"/>
  <c r="J175" i="1" s="1"/>
  <c r="K175" i="1" s="1"/>
  <c r="L175" i="1" s="1"/>
  <c r="I180" i="1"/>
  <c r="J180" i="1" s="1"/>
  <c r="K180" i="1" s="1"/>
  <c r="L180" i="1" s="1"/>
  <c r="I181" i="1"/>
  <c r="J181" i="1" s="1"/>
  <c r="K181" i="1" s="1"/>
  <c r="L181" i="1" s="1"/>
  <c r="I183" i="1"/>
  <c r="J183" i="1" s="1"/>
  <c r="K183" i="1" s="1"/>
  <c r="L183" i="1" s="1"/>
  <c r="I185" i="1"/>
  <c r="J185" i="1" s="1"/>
  <c r="K185" i="1" s="1"/>
  <c r="L185" i="1" s="1"/>
  <c r="I187" i="1"/>
  <c r="J187" i="1" s="1"/>
  <c r="K187" i="1" s="1"/>
  <c r="L187" i="1" s="1"/>
  <c r="I189" i="1"/>
  <c r="J189" i="1" s="1"/>
  <c r="K189" i="1" s="1"/>
  <c r="L189" i="1" s="1"/>
  <c r="I186" i="1"/>
  <c r="J186" i="1" s="1"/>
  <c r="K186" i="1" s="1"/>
  <c r="L186" i="1" s="1"/>
  <c r="I188" i="1"/>
  <c r="J188" i="1" s="1"/>
  <c r="K188" i="1" s="1"/>
  <c r="L188" i="1" s="1"/>
  <c r="I190" i="1"/>
  <c r="J190" i="1" s="1"/>
  <c r="K190" i="1" s="1"/>
  <c r="L190" i="1" s="1"/>
  <c r="I184" i="1"/>
  <c r="J184" i="1" s="1"/>
  <c r="K184" i="1" s="1"/>
  <c r="L184" i="1" s="1"/>
  <c r="I195" i="1"/>
  <c r="J195" i="1" s="1"/>
  <c r="K195" i="1" s="1"/>
  <c r="L195" i="1" s="1"/>
  <c r="I191" i="1"/>
  <c r="J191" i="1" s="1"/>
  <c r="K191" i="1" s="1"/>
  <c r="L191" i="1" s="1"/>
  <c r="I192" i="1"/>
  <c r="J192" i="1" s="1"/>
  <c r="K192" i="1" s="1"/>
  <c r="L192" i="1" s="1"/>
  <c r="I196" i="1"/>
  <c r="J196" i="1" s="1"/>
  <c r="K196" i="1" s="1"/>
  <c r="L196" i="1" s="1"/>
  <c r="I193" i="1"/>
  <c r="J193" i="1" s="1"/>
  <c r="K193" i="1" s="1"/>
  <c r="L193" i="1" s="1"/>
  <c r="I197" i="1"/>
  <c r="J197" i="1" s="1"/>
  <c r="K197" i="1" s="1"/>
  <c r="L197" i="1" s="1"/>
  <c r="I198" i="1"/>
  <c r="J198" i="1" s="1"/>
  <c r="K198" i="1" s="1"/>
  <c r="L198" i="1" s="1"/>
  <c r="I194" i="1"/>
  <c r="J194" i="1" s="1"/>
  <c r="K194" i="1" s="1"/>
  <c r="L194" i="1" s="1"/>
  <c r="I205" i="1"/>
  <c r="J205" i="1" s="1"/>
  <c r="K205" i="1" s="1"/>
  <c r="L205" i="1" s="1"/>
  <c r="I199" i="1"/>
  <c r="J199" i="1" s="1"/>
  <c r="K199" i="1" s="1"/>
  <c r="L199" i="1" s="1"/>
  <c r="I204" i="1"/>
  <c r="J204" i="1" s="1"/>
  <c r="K204" i="1" s="1"/>
  <c r="L204" i="1" s="1"/>
  <c r="I201" i="1"/>
  <c r="J201" i="1" s="1"/>
  <c r="K201" i="1" s="1"/>
  <c r="L201" i="1" s="1"/>
  <c r="I210" i="1"/>
  <c r="J210" i="1" s="1"/>
  <c r="K210" i="1" s="1"/>
  <c r="L210" i="1" s="1"/>
  <c r="I203" i="1"/>
  <c r="J203" i="1" s="1"/>
  <c r="K203" i="1" s="1"/>
  <c r="L203" i="1" s="1"/>
  <c r="I206" i="1"/>
  <c r="J206" i="1" s="1"/>
  <c r="K206" i="1" s="1"/>
  <c r="L206" i="1" s="1"/>
  <c r="M207" i="1" l="1"/>
  <c r="N207" i="1" s="1"/>
  <c r="O207" i="1" s="1"/>
  <c r="M202" i="1"/>
  <c r="N202" i="1" s="1"/>
  <c r="O202" i="1" s="1"/>
  <c r="M211" i="1"/>
  <c r="N211" i="1" s="1"/>
  <c r="O211" i="1" s="1"/>
  <c r="M200" i="1"/>
  <c r="N200" i="1" s="1"/>
  <c r="O200" i="1" s="1"/>
  <c r="M208" i="1"/>
  <c r="N208" i="1" s="1"/>
  <c r="O208" i="1" s="1"/>
  <c r="M209" i="1"/>
  <c r="N209" i="1" s="1"/>
  <c r="O209" i="1" s="1"/>
  <c r="H226" i="1"/>
  <c r="P226" i="1"/>
  <c r="P314" i="1"/>
  <c r="H314" i="1"/>
  <c r="P319" i="1"/>
  <c r="H319" i="1"/>
  <c r="H340" i="1"/>
  <c r="P340" i="1"/>
  <c r="H371" i="1"/>
  <c r="P371" i="1"/>
  <c r="H219" i="1"/>
  <c r="P219" i="1"/>
  <c r="H232" i="1"/>
  <c r="P232" i="1"/>
  <c r="P265" i="1"/>
  <c r="H265" i="1"/>
  <c r="H220" i="1"/>
  <c r="P220" i="1"/>
  <c r="H235" i="1"/>
  <c r="P235" i="1"/>
  <c r="H236" i="1"/>
  <c r="P236" i="1"/>
  <c r="P283" i="1"/>
  <c r="H283" i="1"/>
  <c r="P335" i="1"/>
  <c r="H335" i="1"/>
  <c r="H351" i="1"/>
  <c r="P351" i="1"/>
  <c r="H354" i="1"/>
  <c r="P354" i="1"/>
  <c r="P346" i="1"/>
  <c r="H346" i="1"/>
  <c r="P202" i="1"/>
  <c r="P288" i="1"/>
  <c r="H288" i="1"/>
  <c r="P268" i="1"/>
  <c r="H268" i="1"/>
  <c r="H287" i="1"/>
  <c r="P287" i="1"/>
  <c r="H228" i="1"/>
  <c r="P228" i="1"/>
  <c r="P290" i="1"/>
  <c r="H290" i="1"/>
  <c r="P252" i="1"/>
  <c r="H252" i="1"/>
  <c r="H327" i="1"/>
  <c r="P327" i="1"/>
  <c r="H359" i="1"/>
  <c r="P359" i="1"/>
  <c r="H370" i="1"/>
  <c r="P370" i="1"/>
  <c r="P208" i="1"/>
  <c r="H269" i="1"/>
  <c r="P269" i="1"/>
  <c r="P257" i="1"/>
  <c r="H257" i="1"/>
  <c r="H318" i="1"/>
  <c r="P318" i="1"/>
  <c r="P307" i="1"/>
  <c r="H307" i="1"/>
  <c r="H356" i="1"/>
  <c r="P356" i="1"/>
  <c r="P373" i="1"/>
  <c r="H373" i="1"/>
  <c r="P376" i="1"/>
  <c r="H376" i="1"/>
  <c r="H334" i="1"/>
  <c r="P334" i="1"/>
  <c r="P295" i="1"/>
  <c r="H295" i="1"/>
  <c r="P281" i="1"/>
  <c r="H281" i="1"/>
  <c r="H242" i="1"/>
  <c r="P242" i="1"/>
  <c r="H297" i="1"/>
  <c r="P297" i="1"/>
  <c r="P239" i="1"/>
  <c r="H239" i="1"/>
  <c r="H214" i="1"/>
  <c r="P214" i="1"/>
  <c r="P270" i="1"/>
  <c r="H270" i="1"/>
  <c r="H223" i="1"/>
  <c r="P223" i="1"/>
  <c r="P292" i="1"/>
  <c r="H292" i="1"/>
  <c r="P250" i="1"/>
  <c r="H250" i="1"/>
  <c r="P275" i="1"/>
  <c r="H275" i="1"/>
  <c r="H344" i="1"/>
  <c r="P344" i="1"/>
  <c r="P333" i="1"/>
  <c r="H333" i="1"/>
  <c r="P304" i="1"/>
  <c r="H304" i="1"/>
  <c r="H350" i="1"/>
  <c r="P350" i="1"/>
  <c r="P358" i="1"/>
  <c r="H358" i="1"/>
  <c r="H341" i="1"/>
  <c r="P341" i="1"/>
  <c r="H366" i="1"/>
  <c r="P366" i="1"/>
  <c r="P218" i="1"/>
  <c r="H218" i="1"/>
  <c r="H280" i="1"/>
  <c r="P280" i="1"/>
  <c r="H262" i="1"/>
  <c r="P262" i="1"/>
  <c r="H294" i="1"/>
  <c r="P294" i="1"/>
  <c r="P289" i="1"/>
  <c r="H289" i="1"/>
  <c r="P313" i="1"/>
  <c r="H313" i="1"/>
  <c r="P331" i="1"/>
  <c r="H331" i="1"/>
  <c r="H336" i="1"/>
  <c r="P336" i="1"/>
  <c r="H374" i="1"/>
  <c r="P374" i="1"/>
  <c r="H285" i="1"/>
  <c r="P285" i="1"/>
  <c r="P209" i="1"/>
  <c r="H284" i="1"/>
  <c r="P284" i="1"/>
  <c r="P293" i="1"/>
  <c r="H293" i="1"/>
  <c r="H323" i="1"/>
  <c r="P323" i="1"/>
  <c r="P328" i="1"/>
  <c r="H328" i="1"/>
  <c r="H330" i="1"/>
  <c r="P330" i="1"/>
  <c r="P369" i="1"/>
  <c r="H369" i="1"/>
  <c r="H367" i="1"/>
  <c r="P367" i="1"/>
  <c r="P200" i="1"/>
  <c r="P286" i="1"/>
  <c r="H286" i="1"/>
  <c r="H247" i="1"/>
  <c r="P247" i="1"/>
  <c r="P246" i="1"/>
  <c r="H246" i="1"/>
  <c r="P291" i="1"/>
  <c r="H291" i="1"/>
  <c r="H253" i="1"/>
  <c r="P253" i="1"/>
  <c r="P320" i="1"/>
  <c r="H320" i="1"/>
  <c r="H348" i="1"/>
  <c r="P348" i="1"/>
  <c r="H375" i="1"/>
  <c r="P375" i="1"/>
  <c r="H368" i="1"/>
  <c r="P368" i="1"/>
  <c r="H244" i="1"/>
  <c r="P244" i="1"/>
  <c r="P215" i="1"/>
  <c r="H215" i="1"/>
  <c r="P237" i="1"/>
  <c r="H237" i="1"/>
  <c r="P278" i="1"/>
  <c r="H278" i="1"/>
  <c r="P276" i="1"/>
  <c r="H276" i="1"/>
  <c r="P258" i="1"/>
  <c r="H258" i="1"/>
  <c r="P300" i="1"/>
  <c r="H300" i="1"/>
  <c r="P303" i="1"/>
  <c r="H303" i="1"/>
  <c r="H301" i="1"/>
  <c r="P301" i="1"/>
  <c r="P338" i="1"/>
  <c r="H338" i="1"/>
  <c r="P255" i="1"/>
  <c r="H255" i="1"/>
  <c r="H225" i="1"/>
  <c r="P225" i="1"/>
  <c r="P263" i="1"/>
  <c r="H263" i="1"/>
  <c r="P259" i="1"/>
  <c r="H259" i="1"/>
  <c r="P312" i="1"/>
  <c r="H312" i="1"/>
  <c r="P308" i="1"/>
  <c r="H308" i="1"/>
  <c r="P299" i="1"/>
  <c r="H299" i="1"/>
  <c r="H332" i="1"/>
  <c r="P332" i="1"/>
  <c r="H349" i="1"/>
  <c r="P349" i="1"/>
  <c r="P377" i="1"/>
  <c r="H377" i="1"/>
  <c r="P261" i="1"/>
  <c r="H261" i="1"/>
  <c r="P234" i="1"/>
  <c r="H234" i="1"/>
  <c r="H213" i="1"/>
  <c r="P213" i="1"/>
  <c r="P249" i="1"/>
  <c r="H249" i="1"/>
  <c r="H326" i="1"/>
  <c r="P326" i="1"/>
  <c r="H329" i="1"/>
  <c r="P329" i="1"/>
  <c r="H309" i="1"/>
  <c r="P309" i="1"/>
  <c r="H339" i="1"/>
  <c r="P339" i="1"/>
  <c r="H372" i="1"/>
  <c r="P372" i="1"/>
  <c r="P279" i="1"/>
  <c r="H279" i="1"/>
  <c r="H216" i="1"/>
  <c r="P216" i="1"/>
  <c r="P230" i="1"/>
  <c r="H230" i="1"/>
  <c r="H233" i="1"/>
  <c r="P233" i="1"/>
  <c r="H273" i="1"/>
  <c r="P273" i="1"/>
  <c r="H272" i="1"/>
  <c r="P272" i="1"/>
  <c r="P207" i="1"/>
  <c r="P298" i="1"/>
  <c r="H298" i="1"/>
  <c r="P325" i="1"/>
  <c r="H325" i="1"/>
  <c r="H343" i="1"/>
  <c r="P343" i="1"/>
  <c r="H337" i="1"/>
  <c r="P337" i="1"/>
  <c r="P322" i="1"/>
  <c r="H322" i="1"/>
  <c r="P345" i="1"/>
  <c r="H345" i="1"/>
  <c r="P251" i="1"/>
  <c r="H251" i="1"/>
  <c r="P277" i="1"/>
  <c r="H277" i="1"/>
  <c r="P266" i="1"/>
  <c r="H266" i="1"/>
  <c r="H217" i="1"/>
  <c r="P217" i="1"/>
  <c r="H241" i="1"/>
  <c r="P241" i="1"/>
  <c r="P267" i="1"/>
  <c r="H267" i="1"/>
  <c r="P302" i="1"/>
  <c r="H302" i="1"/>
  <c r="P306" i="1"/>
  <c r="H306" i="1"/>
  <c r="P317" i="1"/>
  <c r="H317" i="1"/>
  <c r="P342" i="1"/>
  <c r="H342" i="1"/>
  <c r="P355" i="1"/>
  <c r="H355" i="1"/>
  <c r="H352" i="1"/>
  <c r="P352" i="1"/>
  <c r="P360" i="1"/>
  <c r="H360" i="1"/>
  <c r="H212" i="1"/>
  <c r="P212" i="1"/>
  <c r="H221" i="1"/>
  <c r="P221" i="1"/>
  <c r="H229" i="1"/>
  <c r="P229" i="1"/>
  <c r="H238" i="1"/>
  <c r="P238" i="1"/>
  <c r="P271" i="1"/>
  <c r="H271" i="1"/>
  <c r="H282" i="1"/>
  <c r="P282" i="1"/>
  <c r="H254" i="1"/>
  <c r="P254" i="1"/>
  <c r="P260" i="1"/>
  <c r="H260" i="1"/>
  <c r="H296" i="1"/>
  <c r="P296" i="1"/>
  <c r="H305" i="1"/>
  <c r="P305" i="1"/>
  <c r="H315" i="1"/>
  <c r="P315" i="1"/>
  <c r="P357" i="1"/>
  <c r="H357" i="1"/>
  <c r="P347" i="1"/>
  <c r="H347" i="1"/>
  <c r="H363" i="1"/>
  <c r="P363" i="1"/>
  <c r="P211" i="1"/>
  <c r="P224" i="1"/>
  <c r="H224" i="1"/>
  <c r="P264" i="1"/>
  <c r="H264" i="1"/>
  <c r="H231" i="1"/>
  <c r="P231" i="1"/>
  <c r="H240" i="1"/>
  <c r="P240" i="1"/>
  <c r="P222" i="1"/>
  <c r="H222" i="1"/>
  <c r="H245" i="1"/>
  <c r="P245" i="1"/>
  <c r="P243" i="1"/>
  <c r="H243" i="1"/>
  <c r="P274" i="1"/>
  <c r="H274" i="1"/>
  <c r="H256" i="1"/>
  <c r="P256" i="1"/>
  <c r="P248" i="1"/>
  <c r="H248" i="1"/>
  <c r="P316" i="1"/>
  <c r="H316" i="1"/>
  <c r="H365" i="1"/>
  <c r="P365" i="1"/>
  <c r="P353" i="1"/>
  <c r="H353" i="1"/>
  <c r="H362" i="1"/>
  <c r="P362" i="1"/>
  <c r="H361" i="1"/>
  <c r="P361" i="1"/>
  <c r="H227" i="1"/>
  <c r="P227" i="1"/>
  <c r="P321" i="1"/>
  <c r="H321" i="1"/>
  <c r="P310" i="1"/>
  <c r="H310" i="1"/>
  <c r="P324" i="1"/>
  <c r="H324" i="1"/>
  <c r="H364" i="1"/>
  <c r="P364" i="1"/>
  <c r="H311" i="1"/>
  <c r="P311" i="1"/>
  <c r="M171" i="1"/>
  <c r="N171" i="1" s="1"/>
  <c r="O171" i="1" s="1"/>
  <c r="M159" i="1"/>
  <c r="N159" i="1" s="1"/>
  <c r="O159" i="1" s="1"/>
  <c r="M195" i="1"/>
  <c r="N195" i="1" s="1"/>
  <c r="O195" i="1" s="1"/>
  <c r="M198" i="1"/>
  <c r="N198" i="1" s="1"/>
  <c r="O198" i="1" s="1"/>
  <c r="M153" i="1"/>
  <c r="N153" i="1" s="1"/>
  <c r="O153" i="1" s="1"/>
  <c r="M188" i="1"/>
  <c r="N188" i="1" s="1"/>
  <c r="O188" i="1" s="1"/>
  <c r="M192" i="1"/>
  <c r="N192" i="1" s="1"/>
  <c r="O192" i="1" s="1"/>
  <c r="M203" i="1"/>
  <c r="N203" i="1" s="1"/>
  <c r="O203" i="1" s="1"/>
  <c r="M206" i="1"/>
  <c r="N206" i="1" s="1"/>
  <c r="O206" i="1" s="1"/>
  <c r="M210" i="1"/>
  <c r="N210" i="1" s="1"/>
  <c r="O210" i="1" s="1"/>
  <c r="M183" i="1"/>
  <c r="N183" i="1" s="1"/>
  <c r="O183" i="1" s="1"/>
  <c r="M177" i="1"/>
  <c r="N177" i="1" s="1"/>
  <c r="O177" i="1" s="1"/>
  <c r="M178" i="1"/>
  <c r="N178" i="1" s="1"/>
  <c r="O178" i="1" s="1"/>
  <c r="M174" i="1"/>
  <c r="N174" i="1" s="1"/>
  <c r="O174" i="1" s="1"/>
  <c r="M176" i="1"/>
  <c r="N176" i="1" s="1"/>
  <c r="O176" i="1" s="1"/>
  <c r="M181" i="1"/>
  <c r="N181" i="1" s="1"/>
  <c r="O181" i="1" s="1"/>
  <c r="M182" i="1"/>
  <c r="N182" i="1" s="1"/>
  <c r="O182" i="1" s="1"/>
  <c r="M175" i="1"/>
  <c r="N175" i="1" s="1"/>
  <c r="O175" i="1" s="1"/>
  <c r="M173" i="1"/>
  <c r="N173" i="1" s="1"/>
  <c r="O173" i="1" s="1"/>
  <c r="M180" i="1"/>
  <c r="N180" i="1" s="1"/>
  <c r="O180" i="1" s="1"/>
  <c r="M186" i="1"/>
  <c r="N186" i="1" s="1"/>
  <c r="O186" i="1" s="1"/>
  <c r="M196" i="1"/>
  <c r="N196" i="1" s="1"/>
  <c r="O196" i="1" s="1"/>
  <c r="M204" i="1"/>
  <c r="N204" i="1" s="1"/>
  <c r="O204" i="1" s="1"/>
  <c r="M193" i="1"/>
  <c r="N193" i="1" s="1"/>
  <c r="O193" i="1" s="1"/>
  <c r="M194" i="1"/>
  <c r="N194" i="1" s="1"/>
  <c r="O194" i="1" s="1"/>
  <c r="M191" i="1"/>
  <c r="N191" i="1" s="1"/>
  <c r="O191" i="1" s="1"/>
  <c r="M205" i="1"/>
  <c r="N205" i="1" s="1"/>
  <c r="O205" i="1" s="1"/>
  <c r="M201" i="1"/>
  <c r="N201" i="1" s="1"/>
  <c r="O201" i="1" s="1"/>
  <c r="M199" i="1"/>
  <c r="N199" i="1" s="1"/>
  <c r="O199" i="1" s="1"/>
  <c r="M197" i="1"/>
  <c r="N197" i="1" s="1"/>
  <c r="O197" i="1" s="1"/>
  <c r="M157" i="1"/>
  <c r="N157" i="1" s="1"/>
  <c r="O157" i="1" s="1"/>
  <c r="M162" i="1"/>
  <c r="N162" i="1" s="1"/>
  <c r="O162" i="1" s="1"/>
  <c r="M151" i="1"/>
  <c r="N151" i="1" s="1"/>
  <c r="O151" i="1" s="1"/>
  <c r="M190" i="1"/>
  <c r="N190" i="1" s="1"/>
  <c r="O190" i="1" s="1"/>
  <c r="M187" i="1"/>
  <c r="N187" i="1" s="1"/>
  <c r="O187" i="1" s="1"/>
  <c r="M185" i="1"/>
  <c r="N185" i="1" s="1"/>
  <c r="O185" i="1" s="1"/>
  <c r="M189" i="1"/>
  <c r="N189" i="1" s="1"/>
  <c r="O189" i="1" s="1"/>
  <c r="M184" i="1"/>
  <c r="N184" i="1" s="1"/>
  <c r="O184" i="1" s="1"/>
  <c r="M166" i="1"/>
  <c r="N166" i="1" s="1"/>
  <c r="O166" i="1" s="1"/>
  <c r="M165" i="1"/>
  <c r="N165" i="1" s="1"/>
  <c r="O165" i="1" s="1"/>
  <c r="M179" i="1"/>
  <c r="N179" i="1" s="1"/>
  <c r="O179" i="1" s="1"/>
  <c r="M163" i="1"/>
  <c r="N163" i="1" s="1"/>
  <c r="O163" i="1" s="1"/>
  <c r="M169" i="1"/>
  <c r="N169" i="1" s="1"/>
  <c r="O169" i="1" s="1"/>
  <c r="M168" i="1"/>
  <c r="N168" i="1" s="1"/>
  <c r="O168" i="1" s="1"/>
  <c r="M172" i="1"/>
  <c r="N172" i="1" s="1"/>
  <c r="O172" i="1" s="1"/>
  <c r="M160" i="1"/>
  <c r="N160" i="1" s="1"/>
  <c r="O160" i="1" s="1"/>
  <c r="M152" i="1"/>
  <c r="N152" i="1" s="1"/>
  <c r="O152" i="1" s="1"/>
  <c r="M170" i="1"/>
  <c r="N170" i="1" s="1"/>
  <c r="O170" i="1" s="1"/>
  <c r="M158" i="1"/>
  <c r="N158" i="1" s="1"/>
  <c r="O158" i="1" s="1"/>
  <c r="M154" i="1"/>
  <c r="N154" i="1" s="1"/>
  <c r="O154" i="1" s="1"/>
  <c r="M167" i="1"/>
  <c r="N167" i="1" s="1"/>
  <c r="O167" i="1" s="1"/>
  <c r="M156" i="1"/>
  <c r="N156" i="1" s="1"/>
  <c r="O156" i="1" s="1"/>
  <c r="M164" i="1"/>
  <c r="N164" i="1" s="1"/>
  <c r="O164" i="1" s="1"/>
  <c r="M161" i="1"/>
  <c r="N161" i="1" s="1"/>
  <c r="O161" i="1" s="1"/>
  <c r="M155" i="1"/>
  <c r="N155" i="1" s="1"/>
  <c r="O155" i="1" s="1"/>
  <c r="I97" i="1"/>
  <c r="J97" i="1" s="1"/>
  <c r="K97" i="1" s="1"/>
  <c r="L97" i="1" s="1"/>
  <c r="I99" i="1"/>
  <c r="J99" i="1" s="1"/>
  <c r="K99" i="1" s="1"/>
  <c r="L99" i="1" s="1"/>
  <c r="I98" i="1"/>
  <c r="J98" i="1" s="1"/>
  <c r="K98" i="1" s="1"/>
  <c r="L98" i="1" s="1"/>
  <c r="I101" i="1"/>
  <c r="J101" i="1" s="1"/>
  <c r="K101" i="1" s="1"/>
  <c r="L101" i="1" s="1"/>
  <c r="I102" i="1"/>
  <c r="J102" i="1" s="1"/>
  <c r="K102" i="1" s="1"/>
  <c r="L102" i="1" s="1"/>
  <c r="I104" i="1"/>
  <c r="J104" i="1" s="1"/>
  <c r="K104" i="1" s="1"/>
  <c r="L104" i="1" s="1"/>
  <c r="I103" i="1"/>
  <c r="J103" i="1" s="1"/>
  <c r="K103" i="1" s="1"/>
  <c r="L103" i="1" s="1"/>
  <c r="I31" i="1"/>
  <c r="J31" i="1" s="1"/>
  <c r="K31" i="1" s="1"/>
  <c r="L31" i="1" s="1"/>
  <c r="I27" i="1"/>
  <c r="J27" i="1" s="1"/>
  <c r="K27" i="1" s="1"/>
  <c r="L27" i="1" s="1"/>
  <c r="I29" i="1"/>
  <c r="J29" i="1" s="1"/>
  <c r="K29" i="1" s="1"/>
  <c r="L29" i="1" s="1"/>
  <c r="I36" i="1"/>
  <c r="J36" i="1" s="1"/>
  <c r="K36" i="1" s="1"/>
  <c r="L36" i="1" s="1"/>
  <c r="I39" i="1"/>
  <c r="J39" i="1" s="1"/>
  <c r="K39" i="1" s="1"/>
  <c r="L39" i="1" s="1"/>
  <c r="I66" i="1"/>
  <c r="J66" i="1" s="1"/>
  <c r="K66" i="1" s="1"/>
  <c r="L66" i="1" s="1"/>
  <c r="I71" i="1"/>
  <c r="J71" i="1" s="1"/>
  <c r="K71" i="1" s="1"/>
  <c r="L71" i="1" s="1"/>
  <c r="I69" i="1"/>
  <c r="J69" i="1" s="1"/>
  <c r="K69" i="1" s="1"/>
  <c r="L69" i="1" s="1"/>
  <c r="I76" i="1"/>
  <c r="J76" i="1" s="1"/>
  <c r="K76" i="1" s="1"/>
  <c r="L76" i="1" s="1"/>
  <c r="I73" i="1"/>
  <c r="J73" i="1" s="1"/>
  <c r="K73" i="1" s="1"/>
  <c r="L73" i="1" s="1"/>
  <c r="I68" i="1"/>
  <c r="J68" i="1" s="1"/>
  <c r="K68" i="1" s="1"/>
  <c r="L68" i="1" s="1"/>
  <c r="I77" i="1"/>
  <c r="J77" i="1" s="1"/>
  <c r="K77" i="1" s="1"/>
  <c r="L77" i="1" s="1"/>
  <c r="I70" i="1"/>
  <c r="J70" i="1" s="1"/>
  <c r="K70" i="1" s="1"/>
  <c r="L70" i="1" s="1"/>
  <c r="I78" i="1"/>
  <c r="J78" i="1" s="1"/>
  <c r="K78" i="1" s="1"/>
  <c r="L78" i="1" s="1"/>
  <c r="I100" i="1"/>
  <c r="J100" i="1" s="1"/>
  <c r="K100" i="1" s="1"/>
  <c r="L100" i="1" s="1"/>
  <c r="I106" i="1"/>
  <c r="J106" i="1" s="1"/>
  <c r="K106" i="1" s="1"/>
  <c r="L106" i="1" s="1"/>
  <c r="I105" i="1"/>
  <c r="J105" i="1" s="1"/>
  <c r="K105" i="1" s="1"/>
  <c r="L105" i="1" s="1"/>
  <c r="I109" i="1"/>
  <c r="J109" i="1" s="1"/>
  <c r="K109" i="1" s="1"/>
  <c r="L109" i="1" s="1"/>
  <c r="I110" i="1"/>
  <c r="J110" i="1" s="1"/>
  <c r="K110" i="1" s="1"/>
  <c r="L110" i="1" s="1"/>
  <c r="I107" i="1"/>
  <c r="J107" i="1" s="1"/>
  <c r="K107" i="1" s="1"/>
  <c r="L107" i="1" s="1"/>
  <c r="I108" i="1"/>
  <c r="J108" i="1" s="1"/>
  <c r="K108" i="1" s="1"/>
  <c r="L108" i="1" s="1"/>
  <c r="I111" i="1"/>
  <c r="J111" i="1" s="1"/>
  <c r="K111" i="1" s="1"/>
  <c r="L111" i="1" s="1"/>
  <c r="H208" i="1" l="1"/>
  <c r="Q353" i="1"/>
  <c r="R353" i="1" s="1"/>
  <c r="S353" i="1" s="1"/>
  <c r="Q227" i="1"/>
  <c r="R227" i="1" s="1"/>
  <c r="S227" i="1" s="1"/>
  <c r="Q365" i="1"/>
  <c r="R365" i="1" s="1"/>
  <c r="S365" i="1" s="1"/>
  <c r="Q240" i="1"/>
  <c r="R240" i="1" s="1"/>
  <c r="S240" i="1" s="1"/>
  <c r="Q305" i="1"/>
  <c r="R305" i="1" s="1"/>
  <c r="S305" i="1" s="1"/>
  <c r="Q282" i="1"/>
  <c r="R282" i="1" s="1"/>
  <c r="S282" i="1" s="1"/>
  <c r="Q221" i="1"/>
  <c r="R221" i="1" s="1"/>
  <c r="S221" i="1" s="1"/>
  <c r="Q241" i="1"/>
  <c r="R241" i="1" s="1"/>
  <c r="S241" i="1" s="1"/>
  <c r="Q337" i="1"/>
  <c r="R337" i="1" s="1"/>
  <c r="S337" i="1" s="1"/>
  <c r="Q207" i="1"/>
  <c r="R207" i="1" s="1"/>
  <c r="S207" i="1" s="1"/>
  <c r="Q233" i="1"/>
  <c r="R233" i="1" s="1"/>
  <c r="S233" i="1" s="1"/>
  <c r="Q372" i="1"/>
  <c r="R372" i="1" s="1"/>
  <c r="S372" i="1" s="1"/>
  <c r="Q326" i="1"/>
  <c r="R326" i="1" s="1"/>
  <c r="S326" i="1" s="1"/>
  <c r="Q368" i="1"/>
  <c r="R368" i="1" s="1"/>
  <c r="S368" i="1" s="1"/>
  <c r="Q247" i="1"/>
  <c r="R247" i="1" s="1"/>
  <c r="S247" i="1" s="1"/>
  <c r="Q374" i="1"/>
  <c r="R374" i="1" s="1"/>
  <c r="S374" i="1" s="1"/>
  <c r="Q280" i="1"/>
  <c r="R280" i="1" s="1"/>
  <c r="S280" i="1" s="1"/>
  <c r="Q341" i="1"/>
  <c r="R341" i="1" s="1"/>
  <c r="S341" i="1" s="1"/>
  <c r="Q214" i="1"/>
  <c r="R214" i="1" s="1"/>
  <c r="S214" i="1" s="1"/>
  <c r="Q318" i="1"/>
  <c r="R318" i="1" s="1"/>
  <c r="S318" i="1" s="1"/>
  <c r="Q359" i="1"/>
  <c r="R359" i="1" s="1"/>
  <c r="S359" i="1" s="1"/>
  <c r="Q228" i="1"/>
  <c r="R228" i="1" s="1"/>
  <c r="S228" i="1" s="1"/>
  <c r="Q351" i="1"/>
  <c r="R351" i="1" s="1"/>
  <c r="S351" i="1" s="1"/>
  <c r="Q235" i="1"/>
  <c r="R235" i="1" s="1"/>
  <c r="S235" i="1" s="1"/>
  <c r="Q219" i="1"/>
  <c r="R219" i="1" s="1"/>
  <c r="S219" i="1" s="1"/>
  <c r="Q347" i="1"/>
  <c r="R347" i="1" s="1"/>
  <c r="S347" i="1" s="1"/>
  <c r="Q360" i="1"/>
  <c r="R360" i="1" s="1"/>
  <c r="S360" i="1" s="1"/>
  <c r="Q317" i="1"/>
  <c r="R317" i="1" s="1"/>
  <c r="S317" i="1" s="1"/>
  <c r="Q251" i="1"/>
  <c r="R251" i="1" s="1"/>
  <c r="S251" i="1" s="1"/>
  <c r="H207" i="1"/>
  <c r="Q261" i="1"/>
  <c r="R261" i="1" s="1"/>
  <c r="S261" i="1" s="1"/>
  <c r="Q299" i="1"/>
  <c r="R299" i="1" s="1"/>
  <c r="S299" i="1" s="1"/>
  <c r="Q338" i="1"/>
  <c r="R338" i="1" s="1"/>
  <c r="S338" i="1" s="1"/>
  <c r="Q258" i="1"/>
  <c r="R258" i="1" s="1"/>
  <c r="S258" i="1" s="1"/>
  <c r="Q237" i="1"/>
  <c r="R237" i="1" s="1"/>
  <c r="S237" i="1" s="1"/>
  <c r="Q320" i="1"/>
  <c r="R320" i="1" s="1"/>
  <c r="S320" i="1" s="1"/>
  <c r="Q369" i="1"/>
  <c r="R369" i="1" s="1"/>
  <c r="S369" i="1" s="1"/>
  <c r="Q293" i="1"/>
  <c r="R293" i="1" s="1"/>
  <c r="S293" i="1" s="1"/>
  <c r="Q313" i="1"/>
  <c r="R313" i="1" s="1"/>
  <c r="S313" i="1" s="1"/>
  <c r="Q333" i="1"/>
  <c r="R333" i="1" s="1"/>
  <c r="S333" i="1" s="1"/>
  <c r="Q376" i="1"/>
  <c r="R376" i="1" s="1"/>
  <c r="S376" i="1" s="1"/>
  <c r="H202" i="1"/>
  <c r="Q212" i="1"/>
  <c r="R212" i="1" s="1"/>
  <c r="S212" i="1" s="1"/>
  <c r="Q352" i="1"/>
  <c r="R352" i="1" s="1"/>
  <c r="S352" i="1" s="1"/>
  <c r="Q217" i="1"/>
  <c r="R217" i="1" s="1"/>
  <c r="S217" i="1" s="1"/>
  <c r="Q343" i="1"/>
  <c r="R343" i="1" s="1"/>
  <c r="S343" i="1" s="1"/>
  <c r="Q272" i="1"/>
  <c r="R272" i="1" s="1"/>
  <c r="S272" i="1" s="1"/>
  <c r="Q339" i="1"/>
  <c r="R339" i="1" s="1"/>
  <c r="S339" i="1" s="1"/>
  <c r="Q301" i="1"/>
  <c r="R301" i="1" s="1"/>
  <c r="S301" i="1" s="1"/>
  <c r="Q375" i="1"/>
  <c r="R375" i="1" s="1"/>
  <c r="S375" i="1" s="1"/>
  <c r="Q253" i="1"/>
  <c r="R253" i="1" s="1"/>
  <c r="S253" i="1" s="1"/>
  <c r="Q330" i="1"/>
  <c r="R330" i="1" s="1"/>
  <c r="S330" i="1" s="1"/>
  <c r="Q284" i="1"/>
  <c r="R284" i="1" s="1"/>
  <c r="S284" i="1" s="1"/>
  <c r="Q344" i="1"/>
  <c r="R344" i="1" s="1"/>
  <c r="S344" i="1" s="1"/>
  <c r="Q327" i="1"/>
  <c r="R327" i="1" s="1"/>
  <c r="S327" i="1" s="1"/>
  <c r="Q287" i="1"/>
  <c r="R287" i="1" s="1"/>
  <c r="S287" i="1" s="1"/>
  <c r="Q220" i="1"/>
  <c r="R220" i="1" s="1"/>
  <c r="S220" i="1" s="1"/>
  <c r="Q371" i="1"/>
  <c r="R371" i="1" s="1"/>
  <c r="S371" i="1" s="1"/>
  <c r="Q324" i="1"/>
  <c r="R324" i="1" s="1"/>
  <c r="S324" i="1" s="1"/>
  <c r="Q296" i="1"/>
  <c r="R296" i="1" s="1"/>
  <c r="S296" i="1" s="1"/>
  <c r="Q316" i="1"/>
  <c r="R316" i="1" s="1"/>
  <c r="S316" i="1" s="1"/>
  <c r="Q243" i="1"/>
  <c r="R243" i="1" s="1"/>
  <c r="S243" i="1" s="1"/>
  <c r="Q224" i="1"/>
  <c r="R224" i="1" s="1"/>
  <c r="S224" i="1" s="1"/>
  <c r="Q357" i="1"/>
  <c r="R357" i="1" s="1"/>
  <c r="S357" i="1" s="1"/>
  <c r="Q271" i="1"/>
  <c r="R271" i="1" s="1"/>
  <c r="S271" i="1" s="1"/>
  <c r="Q306" i="1"/>
  <c r="R306" i="1" s="1"/>
  <c r="S306" i="1" s="1"/>
  <c r="Q230" i="1"/>
  <c r="R230" i="1" s="1"/>
  <c r="S230" i="1" s="1"/>
  <c r="Q249" i="1"/>
  <c r="R249" i="1" s="1"/>
  <c r="S249" i="1" s="1"/>
  <c r="Q377" i="1"/>
  <c r="R377" i="1" s="1"/>
  <c r="S377" i="1" s="1"/>
  <c r="Q308" i="1"/>
  <c r="R308" i="1" s="1"/>
  <c r="S308" i="1" s="1"/>
  <c r="Q263" i="1"/>
  <c r="R263" i="1" s="1"/>
  <c r="S263" i="1" s="1"/>
  <c r="Q276" i="1"/>
  <c r="R276" i="1" s="1"/>
  <c r="S276" i="1" s="1"/>
  <c r="Q215" i="1"/>
  <c r="R215" i="1" s="1"/>
  <c r="S215" i="1" s="1"/>
  <c r="Q286" i="1"/>
  <c r="R286" i="1" s="1"/>
  <c r="S286" i="1" s="1"/>
  <c r="Q289" i="1"/>
  <c r="R289" i="1" s="1"/>
  <c r="S289" i="1" s="1"/>
  <c r="Q218" i="1"/>
  <c r="R218" i="1" s="1"/>
  <c r="S218" i="1" s="1"/>
  <c r="Q358" i="1"/>
  <c r="R358" i="1" s="1"/>
  <c r="S358" i="1" s="1"/>
  <c r="Q292" i="1"/>
  <c r="R292" i="1" s="1"/>
  <c r="S292" i="1" s="1"/>
  <c r="Q239" i="1"/>
  <c r="R239" i="1" s="1"/>
  <c r="S239" i="1" s="1"/>
  <c r="Q281" i="1"/>
  <c r="R281" i="1" s="1"/>
  <c r="S281" i="1" s="1"/>
  <c r="Q373" i="1"/>
  <c r="R373" i="1" s="1"/>
  <c r="S373" i="1" s="1"/>
  <c r="Q257" i="1"/>
  <c r="R257" i="1" s="1"/>
  <c r="S257" i="1" s="1"/>
  <c r="Q346" i="1"/>
  <c r="R346" i="1" s="1"/>
  <c r="S346" i="1" s="1"/>
  <c r="Q335" i="1"/>
  <c r="R335" i="1" s="1"/>
  <c r="S335" i="1" s="1"/>
  <c r="Q319" i="1"/>
  <c r="R319" i="1" s="1"/>
  <c r="S319" i="1" s="1"/>
  <c r="Q361" i="1"/>
  <c r="R361" i="1" s="1"/>
  <c r="S361" i="1" s="1"/>
  <c r="Q310" i="1"/>
  <c r="R310" i="1" s="1"/>
  <c r="S310" i="1" s="1"/>
  <c r="Q311" i="1"/>
  <c r="R311" i="1" s="1"/>
  <c r="S311" i="1" s="1"/>
  <c r="Q362" i="1"/>
  <c r="R362" i="1" s="1"/>
  <c r="S362" i="1" s="1"/>
  <c r="Q245" i="1"/>
  <c r="R245" i="1" s="1"/>
  <c r="S245" i="1" s="1"/>
  <c r="Q231" i="1"/>
  <c r="R231" i="1" s="1"/>
  <c r="S231" i="1" s="1"/>
  <c r="H211" i="1"/>
  <c r="Q238" i="1"/>
  <c r="R238" i="1" s="1"/>
  <c r="S238" i="1" s="1"/>
  <c r="Q273" i="1"/>
  <c r="R273" i="1" s="1"/>
  <c r="S273" i="1" s="1"/>
  <c r="Q216" i="1"/>
  <c r="R216" i="1" s="1"/>
  <c r="S216" i="1" s="1"/>
  <c r="Q309" i="1"/>
  <c r="R309" i="1" s="1"/>
  <c r="S309" i="1" s="1"/>
  <c r="Q213" i="1"/>
  <c r="R213" i="1" s="1"/>
  <c r="S213" i="1" s="1"/>
  <c r="Q349" i="1"/>
  <c r="R349" i="1" s="1"/>
  <c r="S349" i="1" s="1"/>
  <c r="Q225" i="1"/>
  <c r="R225" i="1" s="1"/>
  <c r="S225" i="1" s="1"/>
  <c r="Q348" i="1"/>
  <c r="R348" i="1" s="1"/>
  <c r="S348" i="1" s="1"/>
  <c r="Q209" i="1"/>
  <c r="R209" i="1" s="1"/>
  <c r="S209" i="1" s="1"/>
  <c r="Q336" i="1"/>
  <c r="R336" i="1" s="1"/>
  <c r="S336" i="1" s="1"/>
  <c r="Q294" i="1"/>
  <c r="R294" i="1" s="1"/>
  <c r="S294" i="1" s="1"/>
  <c r="Q366" i="1"/>
  <c r="R366" i="1" s="1"/>
  <c r="S366" i="1" s="1"/>
  <c r="Q350" i="1"/>
  <c r="R350" i="1" s="1"/>
  <c r="S350" i="1" s="1"/>
  <c r="Q223" i="1"/>
  <c r="R223" i="1" s="1"/>
  <c r="S223" i="1" s="1"/>
  <c r="Q297" i="1"/>
  <c r="R297" i="1" s="1"/>
  <c r="S297" i="1" s="1"/>
  <c r="Q356" i="1"/>
  <c r="R356" i="1" s="1"/>
  <c r="S356" i="1" s="1"/>
  <c r="Q269" i="1"/>
  <c r="R269" i="1" s="1"/>
  <c r="S269" i="1" s="1"/>
  <c r="Q370" i="1"/>
  <c r="R370" i="1" s="1"/>
  <c r="S370" i="1" s="1"/>
  <c r="Q354" i="1"/>
  <c r="R354" i="1" s="1"/>
  <c r="S354" i="1" s="1"/>
  <c r="Q321" i="1"/>
  <c r="R321" i="1" s="1"/>
  <c r="S321" i="1" s="1"/>
  <c r="Q211" i="1"/>
  <c r="R211" i="1" s="1"/>
  <c r="S211" i="1" s="1"/>
  <c r="Q260" i="1"/>
  <c r="R260" i="1" s="1"/>
  <c r="S260" i="1" s="1"/>
  <c r="Q355" i="1"/>
  <c r="R355" i="1" s="1"/>
  <c r="S355" i="1" s="1"/>
  <c r="Q302" i="1"/>
  <c r="R302" i="1" s="1"/>
  <c r="S302" i="1" s="1"/>
  <c r="Q266" i="1"/>
  <c r="R266" i="1" s="1"/>
  <c r="S266" i="1" s="1"/>
  <c r="Q345" i="1"/>
  <c r="R345" i="1" s="1"/>
  <c r="S345" i="1" s="1"/>
  <c r="Q325" i="1"/>
  <c r="R325" i="1" s="1"/>
  <c r="S325" i="1" s="1"/>
  <c r="Q312" i="1"/>
  <c r="R312" i="1" s="1"/>
  <c r="S312" i="1" s="1"/>
  <c r="Q303" i="1"/>
  <c r="R303" i="1" s="1"/>
  <c r="S303" i="1" s="1"/>
  <c r="Q278" i="1"/>
  <c r="R278" i="1" s="1"/>
  <c r="S278" i="1" s="1"/>
  <c r="Q291" i="1"/>
  <c r="R291" i="1" s="1"/>
  <c r="S291" i="1" s="1"/>
  <c r="H200" i="1"/>
  <c r="Q328" i="1"/>
  <c r="R328" i="1" s="1"/>
  <c r="S328" i="1" s="1"/>
  <c r="H209" i="1"/>
  <c r="Q275" i="1"/>
  <c r="R275" i="1" s="1"/>
  <c r="S275" i="1" s="1"/>
  <c r="Q295" i="1"/>
  <c r="R295" i="1" s="1"/>
  <c r="S295" i="1" s="1"/>
  <c r="Q252" i="1"/>
  <c r="R252" i="1" s="1"/>
  <c r="S252" i="1" s="1"/>
  <c r="Q268" i="1"/>
  <c r="R268" i="1" s="1"/>
  <c r="S268" i="1" s="1"/>
  <c r="Q283" i="1"/>
  <c r="R283" i="1" s="1"/>
  <c r="S283" i="1" s="1"/>
  <c r="Q265" i="1"/>
  <c r="R265" i="1" s="1"/>
  <c r="S265" i="1" s="1"/>
  <c r="Q314" i="1"/>
  <c r="R314" i="1" s="1"/>
  <c r="S314" i="1" s="1"/>
  <c r="Q256" i="1"/>
  <c r="R256" i="1" s="1"/>
  <c r="S256" i="1" s="1"/>
  <c r="Q363" i="1"/>
  <c r="R363" i="1" s="1"/>
  <c r="S363" i="1" s="1"/>
  <c r="Q315" i="1"/>
  <c r="R315" i="1" s="1"/>
  <c r="S315" i="1" s="1"/>
  <c r="Q254" i="1"/>
  <c r="R254" i="1" s="1"/>
  <c r="S254" i="1" s="1"/>
  <c r="Q229" i="1"/>
  <c r="R229" i="1" s="1"/>
  <c r="S229" i="1" s="1"/>
  <c r="Q329" i="1"/>
  <c r="R329" i="1" s="1"/>
  <c r="S329" i="1" s="1"/>
  <c r="Q332" i="1"/>
  <c r="R332" i="1" s="1"/>
  <c r="S332" i="1" s="1"/>
  <c r="Q244" i="1"/>
  <c r="R244" i="1" s="1"/>
  <c r="S244" i="1" s="1"/>
  <c r="Q367" i="1"/>
  <c r="R367" i="1" s="1"/>
  <c r="S367" i="1" s="1"/>
  <c r="Q323" i="1"/>
  <c r="R323" i="1" s="1"/>
  <c r="S323" i="1" s="1"/>
  <c r="Q285" i="1"/>
  <c r="R285" i="1" s="1"/>
  <c r="S285" i="1" s="1"/>
  <c r="Q262" i="1"/>
  <c r="R262" i="1" s="1"/>
  <c r="S262" i="1" s="1"/>
  <c r="Q242" i="1"/>
  <c r="R242" i="1" s="1"/>
  <c r="S242" i="1" s="1"/>
  <c r="Q334" i="1"/>
  <c r="R334" i="1" s="1"/>
  <c r="S334" i="1" s="1"/>
  <c r="Q208" i="1"/>
  <c r="R208" i="1" s="1"/>
  <c r="S208" i="1" s="1"/>
  <c r="Q236" i="1"/>
  <c r="R236" i="1" s="1"/>
  <c r="S236" i="1" s="1"/>
  <c r="Q232" i="1"/>
  <c r="R232" i="1" s="1"/>
  <c r="S232" i="1" s="1"/>
  <c r="Q340" i="1"/>
  <c r="R340" i="1" s="1"/>
  <c r="S340" i="1" s="1"/>
  <c r="Q226" i="1"/>
  <c r="R226" i="1" s="1"/>
  <c r="S226" i="1" s="1"/>
  <c r="Q274" i="1"/>
  <c r="R274" i="1" s="1"/>
  <c r="S274" i="1" s="1"/>
  <c r="Q248" i="1"/>
  <c r="R248" i="1" s="1"/>
  <c r="S248" i="1" s="1"/>
  <c r="Q364" i="1"/>
  <c r="R364" i="1" s="1"/>
  <c r="S364" i="1" s="1"/>
  <c r="Q222" i="1"/>
  <c r="R222" i="1" s="1"/>
  <c r="S222" i="1" s="1"/>
  <c r="Q264" i="1"/>
  <c r="R264" i="1" s="1"/>
  <c r="S264" i="1" s="1"/>
  <c r="Q342" i="1"/>
  <c r="R342" i="1" s="1"/>
  <c r="S342" i="1" s="1"/>
  <c r="Q267" i="1"/>
  <c r="R267" i="1" s="1"/>
  <c r="S267" i="1" s="1"/>
  <c r="Q277" i="1"/>
  <c r="R277" i="1" s="1"/>
  <c r="S277" i="1" s="1"/>
  <c r="Q322" i="1"/>
  <c r="R322" i="1" s="1"/>
  <c r="S322" i="1" s="1"/>
  <c r="Q298" i="1"/>
  <c r="R298" i="1" s="1"/>
  <c r="S298" i="1" s="1"/>
  <c r="Q279" i="1"/>
  <c r="R279" i="1" s="1"/>
  <c r="S279" i="1" s="1"/>
  <c r="Q234" i="1"/>
  <c r="R234" i="1" s="1"/>
  <c r="S234" i="1" s="1"/>
  <c r="Q259" i="1"/>
  <c r="R259" i="1" s="1"/>
  <c r="S259" i="1" s="1"/>
  <c r="Q255" i="1"/>
  <c r="R255" i="1" s="1"/>
  <c r="S255" i="1" s="1"/>
  <c r="Q300" i="1"/>
  <c r="R300" i="1" s="1"/>
  <c r="S300" i="1" s="1"/>
  <c r="Q246" i="1"/>
  <c r="R246" i="1" s="1"/>
  <c r="S246" i="1" s="1"/>
  <c r="Q331" i="1"/>
  <c r="R331" i="1" s="1"/>
  <c r="S331" i="1" s="1"/>
  <c r="Q304" i="1"/>
  <c r="R304" i="1" s="1"/>
  <c r="S304" i="1" s="1"/>
  <c r="Q250" i="1"/>
  <c r="R250" i="1" s="1"/>
  <c r="S250" i="1" s="1"/>
  <c r="Q270" i="1"/>
  <c r="R270" i="1" s="1"/>
  <c r="S270" i="1" s="1"/>
  <c r="Q307" i="1"/>
  <c r="R307" i="1" s="1"/>
  <c r="S307" i="1" s="1"/>
  <c r="Q290" i="1"/>
  <c r="R290" i="1" s="1"/>
  <c r="S290" i="1" s="1"/>
  <c r="Q288" i="1"/>
  <c r="R288" i="1" s="1"/>
  <c r="S288" i="1" s="1"/>
  <c r="H186" i="1"/>
  <c r="P186" i="1"/>
  <c r="H170" i="1"/>
  <c r="P170" i="1"/>
  <c r="H188" i="1"/>
  <c r="P188" i="1"/>
  <c r="H152" i="1"/>
  <c r="P152" i="1"/>
  <c r="H165" i="1"/>
  <c r="P165" i="1"/>
  <c r="H205" i="1"/>
  <c r="P205" i="1"/>
  <c r="H160" i="1"/>
  <c r="P160" i="1"/>
  <c r="H185" i="1"/>
  <c r="P185" i="1"/>
  <c r="H199" i="1"/>
  <c r="P199" i="1"/>
  <c r="P206" i="1"/>
  <c r="H206" i="1"/>
  <c r="H166" i="1"/>
  <c r="P166" i="1"/>
  <c r="H167" i="1"/>
  <c r="P167" i="1"/>
  <c r="H168" i="1"/>
  <c r="P168" i="1"/>
  <c r="H173" i="1"/>
  <c r="P173" i="1"/>
  <c r="H177" i="1"/>
  <c r="P177" i="1"/>
  <c r="H191" i="1"/>
  <c r="P191" i="1"/>
  <c r="H169" i="1"/>
  <c r="P169" i="1"/>
  <c r="P184" i="1"/>
  <c r="H184" i="1"/>
  <c r="H196" i="1"/>
  <c r="P196" i="1"/>
  <c r="H175" i="1"/>
  <c r="P175" i="1"/>
  <c r="H203" i="1"/>
  <c r="P203" i="1"/>
  <c r="H179" i="1"/>
  <c r="P179" i="1"/>
  <c r="H164" i="1"/>
  <c r="P164" i="1"/>
  <c r="H172" i="1"/>
  <c r="P172" i="1"/>
  <c r="H157" i="1"/>
  <c r="P157" i="1"/>
  <c r="P198" i="1"/>
  <c r="H198" i="1"/>
  <c r="H178" i="1"/>
  <c r="P178" i="1"/>
  <c r="H193" i="1"/>
  <c r="P193" i="1"/>
  <c r="P192" i="1"/>
  <c r="H192" i="1"/>
  <c r="H181" i="1"/>
  <c r="P181" i="1"/>
  <c r="H153" i="1"/>
  <c r="P153" i="1"/>
  <c r="H183" i="1"/>
  <c r="P183" i="1"/>
  <c r="P195" i="1"/>
  <c r="H195" i="1"/>
  <c r="H163" i="1"/>
  <c r="P163" i="1"/>
  <c r="P204" i="1"/>
  <c r="H204" i="1"/>
  <c r="H154" i="1"/>
  <c r="P154" i="1"/>
  <c r="P210" i="1"/>
  <c r="H210" i="1"/>
  <c r="H182" i="1"/>
  <c r="P182" i="1"/>
  <c r="H180" i="1"/>
  <c r="P180" i="1"/>
  <c r="H176" i="1"/>
  <c r="P176" i="1"/>
  <c r="H174" i="1"/>
  <c r="P174" i="1"/>
  <c r="H162" i="1"/>
  <c r="P162" i="1"/>
  <c r="H171" i="1"/>
  <c r="P171" i="1"/>
  <c r="H187" i="1"/>
  <c r="P187" i="1"/>
  <c r="H189" i="1"/>
  <c r="P189" i="1"/>
  <c r="H197" i="1"/>
  <c r="P197" i="1"/>
  <c r="H190" i="1"/>
  <c r="P190" i="1"/>
  <c r="H194" i="1"/>
  <c r="P194" i="1"/>
  <c r="H158" i="1"/>
  <c r="P158" i="1"/>
  <c r="H159" i="1"/>
  <c r="P159" i="1"/>
  <c r="H156" i="1"/>
  <c r="P156" i="1"/>
  <c r="H201" i="1"/>
  <c r="P201" i="1"/>
  <c r="H155" i="1"/>
  <c r="P155" i="1"/>
  <c r="H161" i="1"/>
  <c r="P161" i="1"/>
  <c r="H151" i="1"/>
  <c r="P151" i="1"/>
  <c r="I72" i="1"/>
  <c r="J72" i="1" s="1"/>
  <c r="K72" i="1" s="1"/>
  <c r="L72" i="1" s="1"/>
  <c r="I74" i="1"/>
  <c r="J74" i="1" s="1"/>
  <c r="K74" i="1" s="1"/>
  <c r="L74" i="1" s="1"/>
  <c r="I75" i="1"/>
  <c r="J75" i="1" s="1"/>
  <c r="K75" i="1" s="1"/>
  <c r="L75" i="1" s="1"/>
  <c r="I79" i="1"/>
  <c r="J79" i="1" s="1"/>
  <c r="K79" i="1" s="1"/>
  <c r="L79" i="1" s="1"/>
  <c r="I80" i="1"/>
  <c r="J80" i="1" s="1"/>
  <c r="K80" i="1" s="1"/>
  <c r="L80" i="1" s="1"/>
  <c r="I81" i="1"/>
  <c r="J81" i="1" s="1"/>
  <c r="K81" i="1" s="1"/>
  <c r="L81" i="1" s="1"/>
  <c r="I82" i="1"/>
  <c r="J82" i="1" s="1"/>
  <c r="K82" i="1" s="1"/>
  <c r="L82" i="1" s="1"/>
  <c r="I83" i="1"/>
  <c r="J83" i="1" s="1"/>
  <c r="K83" i="1" s="1"/>
  <c r="L83" i="1" s="1"/>
  <c r="I85" i="1"/>
  <c r="J85" i="1" s="1"/>
  <c r="K85" i="1" s="1"/>
  <c r="L85" i="1" s="1"/>
  <c r="I84" i="1"/>
  <c r="J84" i="1" s="1"/>
  <c r="K84" i="1" s="1"/>
  <c r="L84" i="1" s="1"/>
  <c r="I122" i="1"/>
  <c r="J122" i="1" s="1"/>
  <c r="K122" i="1" s="1"/>
  <c r="L122" i="1" s="1"/>
  <c r="I115" i="1"/>
  <c r="J115" i="1" s="1"/>
  <c r="K115" i="1" s="1"/>
  <c r="L115" i="1" s="1"/>
  <c r="I124" i="1"/>
  <c r="J124" i="1" s="1"/>
  <c r="K124" i="1" s="1"/>
  <c r="L124" i="1" s="1"/>
  <c r="I119" i="1"/>
  <c r="J119" i="1" s="1"/>
  <c r="K119" i="1" s="1"/>
  <c r="L119" i="1" s="1"/>
  <c r="I123" i="1"/>
  <c r="J123" i="1" s="1"/>
  <c r="K123" i="1" s="1"/>
  <c r="L123" i="1" s="1"/>
  <c r="I121" i="1"/>
  <c r="J121" i="1" s="1"/>
  <c r="K121" i="1" s="1"/>
  <c r="L121" i="1" s="1"/>
  <c r="I125" i="1"/>
  <c r="J125" i="1" s="1"/>
  <c r="K125" i="1" s="1"/>
  <c r="L125" i="1" s="1"/>
  <c r="I127" i="1"/>
  <c r="J127" i="1" s="1"/>
  <c r="K127" i="1" s="1"/>
  <c r="L127" i="1" s="1"/>
  <c r="I126" i="1"/>
  <c r="J126" i="1" s="1"/>
  <c r="K126" i="1" s="1"/>
  <c r="L126" i="1" s="1"/>
  <c r="I130" i="1"/>
  <c r="J130" i="1" s="1"/>
  <c r="K130" i="1" s="1"/>
  <c r="L130" i="1" s="1"/>
  <c r="I6" i="1"/>
  <c r="J6" i="1" s="1"/>
  <c r="K6" i="1" s="1"/>
  <c r="L6" i="1" s="1"/>
  <c r="I10" i="1"/>
  <c r="J10" i="1" s="1"/>
  <c r="K10" i="1" s="1"/>
  <c r="L10" i="1" s="1"/>
  <c r="I9" i="1"/>
  <c r="J9" i="1" s="1"/>
  <c r="K9" i="1" s="1"/>
  <c r="L9" i="1" s="1"/>
  <c r="I7" i="1"/>
  <c r="J7" i="1" s="1"/>
  <c r="K7" i="1" s="1"/>
  <c r="L7" i="1" s="1"/>
  <c r="I5" i="1"/>
  <c r="J5" i="1" s="1"/>
  <c r="K5" i="1" s="1"/>
  <c r="L5" i="1" s="1"/>
  <c r="I2" i="1"/>
  <c r="J2" i="1" s="1"/>
  <c r="K2" i="1" s="1"/>
  <c r="L2" i="1" s="1"/>
  <c r="I8" i="1"/>
  <c r="J8" i="1" s="1"/>
  <c r="K8" i="1" s="1"/>
  <c r="L8" i="1" s="1"/>
  <c r="I4" i="1"/>
  <c r="J4" i="1" s="1"/>
  <c r="K4" i="1" s="1"/>
  <c r="L4" i="1" s="1"/>
  <c r="I3" i="1"/>
  <c r="J3" i="1" s="1"/>
  <c r="K3" i="1" s="1"/>
  <c r="L3" i="1" s="1"/>
  <c r="I14" i="1"/>
  <c r="J14" i="1" s="1"/>
  <c r="K14" i="1" s="1"/>
  <c r="L14" i="1" s="1"/>
  <c r="I23" i="1"/>
  <c r="J23" i="1" s="1"/>
  <c r="K23" i="1" s="1"/>
  <c r="L23" i="1" s="1"/>
  <c r="I26" i="1"/>
  <c r="J26" i="1" s="1"/>
  <c r="K26" i="1" s="1"/>
  <c r="L26" i="1" s="1"/>
  <c r="I28" i="1"/>
  <c r="J28" i="1" s="1"/>
  <c r="K28" i="1" s="1"/>
  <c r="L28" i="1" s="1"/>
  <c r="I25" i="1"/>
  <c r="J25" i="1" s="1"/>
  <c r="K25" i="1" s="1"/>
  <c r="L25" i="1" s="1"/>
  <c r="I22" i="1"/>
  <c r="J22" i="1" s="1"/>
  <c r="K22" i="1" s="1"/>
  <c r="L22" i="1" s="1"/>
  <c r="I30" i="1"/>
  <c r="J30" i="1" s="1"/>
  <c r="K30" i="1" s="1"/>
  <c r="L30" i="1" s="1"/>
  <c r="I24" i="1"/>
  <c r="J24" i="1" s="1"/>
  <c r="K24" i="1" s="1"/>
  <c r="L24" i="1" s="1"/>
  <c r="I45" i="1"/>
  <c r="J45" i="1" s="1"/>
  <c r="K45" i="1" s="1"/>
  <c r="L45" i="1" s="1"/>
  <c r="I42" i="1"/>
  <c r="J42" i="1" s="1"/>
  <c r="K42" i="1" s="1"/>
  <c r="L42" i="1" s="1"/>
  <c r="I46" i="1"/>
  <c r="J46" i="1" s="1"/>
  <c r="K46" i="1" s="1"/>
  <c r="L46" i="1" s="1"/>
  <c r="I43" i="1"/>
  <c r="J43" i="1" s="1"/>
  <c r="K43" i="1" s="1"/>
  <c r="L43" i="1" s="1"/>
  <c r="I41" i="1"/>
  <c r="J41" i="1" s="1"/>
  <c r="K41" i="1" s="1"/>
  <c r="L41" i="1" s="1"/>
  <c r="I48" i="1"/>
  <c r="J48" i="1" s="1"/>
  <c r="K48" i="1" s="1"/>
  <c r="L48" i="1" s="1"/>
  <c r="I47" i="1"/>
  <c r="J47" i="1" s="1"/>
  <c r="K47" i="1" s="1"/>
  <c r="L47" i="1" s="1"/>
  <c r="I44" i="1"/>
  <c r="J44" i="1" s="1"/>
  <c r="K44" i="1" s="1"/>
  <c r="L44" i="1" s="1"/>
  <c r="I49" i="1"/>
  <c r="J49" i="1" s="1"/>
  <c r="K49" i="1" s="1"/>
  <c r="L49" i="1" s="1"/>
  <c r="I51" i="1"/>
  <c r="J51" i="1" s="1"/>
  <c r="K51" i="1" s="1"/>
  <c r="L51" i="1" s="1"/>
  <c r="I57" i="1"/>
  <c r="J57" i="1" s="1"/>
  <c r="K57" i="1" s="1"/>
  <c r="L57" i="1" s="1"/>
  <c r="I53" i="1"/>
  <c r="J53" i="1" s="1"/>
  <c r="K53" i="1" s="1"/>
  <c r="L53" i="1" s="1"/>
  <c r="I56" i="1"/>
  <c r="J56" i="1" s="1"/>
  <c r="K56" i="1" s="1"/>
  <c r="L56" i="1" s="1"/>
  <c r="I59" i="1"/>
  <c r="J59" i="1" s="1"/>
  <c r="K59" i="1" s="1"/>
  <c r="L59" i="1" s="1"/>
  <c r="I67" i="1"/>
  <c r="J67" i="1" s="1"/>
  <c r="K67" i="1" s="1"/>
  <c r="L67" i="1" s="1"/>
  <c r="I60" i="1"/>
  <c r="J60" i="1" s="1"/>
  <c r="K60" i="1" s="1"/>
  <c r="L60" i="1" s="1"/>
  <c r="I63" i="1"/>
  <c r="J63" i="1" s="1"/>
  <c r="K63" i="1" s="1"/>
  <c r="L63" i="1" s="1"/>
  <c r="I65" i="1"/>
  <c r="J65" i="1" s="1"/>
  <c r="K65" i="1" s="1"/>
  <c r="L65" i="1" s="1"/>
  <c r="I64" i="1"/>
  <c r="J64" i="1" s="1"/>
  <c r="K64" i="1" s="1"/>
  <c r="L64" i="1" s="1"/>
  <c r="I62" i="1"/>
  <c r="J62" i="1" s="1"/>
  <c r="K62" i="1" s="1"/>
  <c r="L62" i="1" s="1"/>
  <c r="I61" i="1"/>
  <c r="J61" i="1" s="1"/>
  <c r="K61" i="1" s="1"/>
  <c r="L61" i="1" s="1"/>
  <c r="I90" i="1"/>
  <c r="J90" i="1" s="1"/>
  <c r="K90" i="1" s="1"/>
  <c r="L90" i="1" s="1"/>
  <c r="I93" i="1"/>
  <c r="J93" i="1" s="1"/>
  <c r="K93" i="1" s="1"/>
  <c r="L93" i="1" s="1"/>
  <c r="I96" i="1"/>
  <c r="J96" i="1" s="1"/>
  <c r="K96" i="1" s="1"/>
  <c r="L96" i="1" s="1"/>
  <c r="I95" i="1"/>
  <c r="J95" i="1" s="1"/>
  <c r="K95" i="1" s="1"/>
  <c r="L95" i="1" s="1"/>
  <c r="Q200" i="1" l="1"/>
  <c r="R200" i="1" s="1"/>
  <c r="S200" i="1" s="1"/>
  <c r="Q202" i="1"/>
  <c r="R202" i="1" s="1"/>
  <c r="S202" i="1" s="1"/>
  <c r="Q155" i="1"/>
  <c r="R155" i="1" s="1"/>
  <c r="S155" i="1" s="1"/>
  <c r="Q158" i="1"/>
  <c r="R158" i="1" s="1"/>
  <c r="S158" i="1" s="1"/>
  <c r="Q194" i="1"/>
  <c r="R194" i="1" s="1"/>
  <c r="S194" i="1" s="1"/>
  <c r="Q187" i="1"/>
  <c r="R187" i="1" s="1"/>
  <c r="S187" i="1" s="1"/>
  <c r="Q176" i="1"/>
  <c r="R176" i="1" s="1"/>
  <c r="S176" i="1" s="1"/>
  <c r="Q183" i="1"/>
  <c r="R183" i="1" s="1"/>
  <c r="S183" i="1" s="1"/>
  <c r="Q193" i="1"/>
  <c r="R193" i="1" s="1"/>
  <c r="S193" i="1" s="1"/>
  <c r="Q164" i="1"/>
  <c r="R164" i="1" s="1"/>
  <c r="S164" i="1" s="1"/>
  <c r="Q196" i="1"/>
  <c r="R196" i="1" s="1"/>
  <c r="S196" i="1" s="1"/>
  <c r="Q169" i="1"/>
  <c r="R169" i="1" s="1"/>
  <c r="S169" i="1" s="1"/>
  <c r="Q173" i="1"/>
  <c r="R173" i="1" s="1"/>
  <c r="S173" i="1" s="1"/>
  <c r="Q167" i="1"/>
  <c r="R167" i="1" s="1"/>
  <c r="S167" i="1" s="1"/>
  <c r="Q185" i="1"/>
  <c r="R185" i="1" s="1"/>
  <c r="S185" i="1" s="1"/>
  <c r="Q152" i="1"/>
  <c r="R152" i="1" s="1"/>
  <c r="S152" i="1" s="1"/>
  <c r="Q195" i="1"/>
  <c r="R195" i="1" s="1"/>
  <c r="S195" i="1" s="1"/>
  <c r="Q192" i="1"/>
  <c r="R192" i="1" s="1"/>
  <c r="S192" i="1" s="1"/>
  <c r="Q198" i="1"/>
  <c r="R198" i="1" s="1"/>
  <c r="S198" i="1" s="1"/>
  <c r="Q156" i="1"/>
  <c r="R156" i="1" s="1"/>
  <c r="S156" i="1" s="1"/>
  <c r="Q190" i="1"/>
  <c r="R190" i="1" s="1"/>
  <c r="S190" i="1" s="1"/>
  <c r="Q171" i="1"/>
  <c r="R171" i="1" s="1"/>
  <c r="S171" i="1" s="1"/>
  <c r="Q154" i="1"/>
  <c r="R154" i="1" s="1"/>
  <c r="S154" i="1" s="1"/>
  <c r="Q153" i="1"/>
  <c r="R153" i="1" s="1"/>
  <c r="S153" i="1" s="1"/>
  <c r="Q178" i="1"/>
  <c r="R178" i="1" s="1"/>
  <c r="S178" i="1" s="1"/>
  <c r="Q179" i="1"/>
  <c r="R179" i="1" s="1"/>
  <c r="S179" i="1" s="1"/>
  <c r="Q191" i="1"/>
  <c r="R191" i="1" s="1"/>
  <c r="S191" i="1" s="1"/>
  <c r="Q151" i="1"/>
  <c r="R151" i="1" s="1"/>
  <c r="S151" i="1" s="1"/>
  <c r="Q197" i="1"/>
  <c r="R197" i="1" s="1"/>
  <c r="S197" i="1" s="1"/>
  <c r="Q162" i="1"/>
  <c r="R162" i="1" s="1"/>
  <c r="S162" i="1" s="1"/>
  <c r="Q180" i="1"/>
  <c r="R180" i="1" s="1"/>
  <c r="S180" i="1" s="1"/>
  <c r="Q181" i="1"/>
  <c r="R181" i="1" s="1"/>
  <c r="S181" i="1" s="1"/>
  <c r="Q157" i="1"/>
  <c r="R157" i="1" s="1"/>
  <c r="S157" i="1" s="1"/>
  <c r="Q203" i="1"/>
  <c r="R203" i="1" s="1"/>
  <c r="S203" i="1" s="1"/>
  <c r="Q160" i="1"/>
  <c r="R160" i="1" s="1"/>
  <c r="S160" i="1" s="1"/>
  <c r="Q205" i="1"/>
  <c r="R205" i="1" s="1"/>
  <c r="S205" i="1" s="1"/>
  <c r="Q188" i="1"/>
  <c r="R188" i="1" s="1"/>
  <c r="S188" i="1" s="1"/>
  <c r="Q210" i="1"/>
  <c r="R210" i="1" s="1"/>
  <c r="S210" i="1" s="1"/>
  <c r="Q204" i="1"/>
  <c r="R204" i="1" s="1"/>
  <c r="S204" i="1" s="1"/>
  <c r="Q206" i="1"/>
  <c r="R206" i="1" s="1"/>
  <c r="S206" i="1" s="1"/>
  <c r="Q161" i="1"/>
  <c r="R161" i="1" s="1"/>
  <c r="S161" i="1" s="1"/>
  <c r="Q201" i="1"/>
  <c r="R201" i="1" s="1"/>
  <c r="S201" i="1" s="1"/>
  <c r="Q159" i="1"/>
  <c r="R159" i="1" s="1"/>
  <c r="S159" i="1" s="1"/>
  <c r="Q189" i="1"/>
  <c r="R189" i="1" s="1"/>
  <c r="S189" i="1" s="1"/>
  <c r="Q174" i="1"/>
  <c r="R174" i="1" s="1"/>
  <c r="S174" i="1" s="1"/>
  <c r="Q182" i="1"/>
  <c r="R182" i="1" s="1"/>
  <c r="S182" i="1" s="1"/>
  <c r="Q163" i="1"/>
  <c r="R163" i="1" s="1"/>
  <c r="S163" i="1" s="1"/>
  <c r="Q172" i="1"/>
  <c r="R172" i="1" s="1"/>
  <c r="S172" i="1" s="1"/>
  <c r="Q175" i="1"/>
  <c r="R175" i="1" s="1"/>
  <c r="S175" i="1" s="1"/>
  <c r="Q177" i="1"/>
  <c r="R177" i="1" s="1"/>
  <c r="S177" i="1" s="1"/>
  <c r="Q168" i="1"/>
  <c r="R168" i="1" s="1"/>
  <c r="S168" i="1" s="1"/>
  <c r="Q166" i="1"/>
  <c r="R166" i="1" s="1"/>
  <c r="S166" i="1" s="1"/>
  <c r="Q199" i="1"/>
  <c r="R199" i="1" s="1"/>
  <c r="S199" i="1" s="1"/>
  <c r="Q165" i="1"/>
  <c r="R165" i="1" s="1"/>
  <c r="S165" i="1" s="1"/>
  <c r="Q170" i="1"/>
  <c r="R170" i="1" s="1"/>
  <c r="S170" i="1" s="1"/>
  <c r="Q186" i="1"/>
  <c r="R186" i="1" s="1"/>
  <c r="S186" i="1" s="1"/>
  <c r="Q184" i="1"/>
  <c r="R184" i="1" s="1"/>
  <c r="S184" i="1" s="1"/>
  <c r="I128" i="1"/>
  <c r="J128" i="1" s="1"/>
  <c r="K128" i="1" s="1"/>
  <c r="L128" i="1" s="1"/>
  <c r="I133" i="1"/>
  <c r="J133" i="1" s="1"/>
  <c r="K133" i="1" s="1"/>
  <c r="L133" i="1" s="1"/>
  <c r="I132" i="1"/>
  <c r="J132" i="1" s="1"/>
  <c r="K132" i="1" s="1"/>
  <c r="L132" i="1" s="1"/>
  <c r="I131" i="1"/>
  <c r="J131" i="1" s="1"/>
  <c r="K131" i="1" s="1"/>
  <c r="L131" i="1" s="1"/>
  <c r="I134" i="1"/>
  <c r="J134" i="1" s="1"/>
  <c r="K134" i="1" s="1"/>
  <c r="L134" i="1" s="1"/>
  <c r="I140" i="1"/>
  <c r="J140" i="1" s="1"/>
  <c r="K140" i="1" s="1"/>
  <c r="L140" i="1" s="1"/>
  <c r="I144" i="1"/>
  <c r="J144" i="1" s="1"/>
  <c r="K144" i="1" s="1"/>
  <c r="L144" i="1" s="1"/>
  <c r="I139" i="1"/>
  <c r="J139" i="1" s="1"/>
  <c r="K139" i="1" s="1"/>
  <c r="L139" i="1" s="1"/>
  <c r="I135" i="1"/>
  <c r="J135" i="1" s="1"/>
  <c r="K135" i="1" s="1"/>
  <c r="L135" i="1" s="1"/>
  <c r="I142" i="1"/>
  <c r="J142" i="1" s="1"/>
  <c r="K142" i="1" s="1"/>
  <c r="L142" i="1" s="1"/>
  <c r="I129" i="1" l="1"/>
  <c r="J129" i="1" s="1"/>
  <c r="K129" i="1" s="1"/>
  <c r="L129" i="1" s="1"/>
  <c r="I117" i="1"/>
  <c r="J117" i="1" s="1"/>
  <c r="K117" i="1" s="1"/>
  <c r="L117" i="1" s="1"/>
  <c r="I12" i="1"/>
  <c r="J12" i="1" s="1"/>
  <c r="K12" i="1" s="1"/>
  <c r="L12" i="1" s="1"/>
  <c r="I136" i="1"/>
  <c r="J136" i="1" s="1"/>
  <c r="K136" i="1" s="1"/>
  <c r="L136" i="1" s="1"/>
  <c r="I34" i="1"/>
  <c r="J34" i="1" s="1"/>
  <c r="K34" i="1" s="1"/>
  <c r="L34" i="1" s="1"/>
  <c r="I92" i="1"/>
  <c r="J92" i="1" s="1"/>
  <c r="K92" i="1" s="1"/>
  <c r="L92" i="1" s="1"/>
  <c r="I17" i="1"/>
  <c r="J17" i="1" s="1"/>
  <c r="K17" i="1" s="1"/>
  <c r="L17" i="1" s="1"/>
  <c r="I15" i="1"/>
  <c r="J15" i="1" s="1"/>
  <c r="K15" i="1" s="1"/>
  <c r="L15" i="1" s="1"/>
  <c r="I87" i="1"/>
  <c r="J87" i="1" s="1"/>
  <c r="K87" i="1" s="1"/>
  <c r="L87" i="1" s="1"/>
  <c r="I50" i="1"/>
  <c r="J50" i="1" s="1"/>
  <c r="K50" i="1" s="1"/>
  <c r="L50" i="1" s="1"/>
  <c r="I52" i="1"/>
  <c r="J52" i="1" s="1"/>
  <c r="K52" i="1" s="1"/>
  <c r="L52" i="1" s="1"/>
  <c r="I18" i="1"/>
  <c r="J18" i="1" s="1"/>
  <c r="K18" i="1" s="1"/>
  <c r="L18" i="1" s="1"/>
  <c r="I13" i="1"/>
  <c r="J13" i="1" s="1"/>
  <c r="K13" i="1" s="1"/>
  <c r="L13" i="1" s="1"/>
  <c r="I114" i="1"/>
  <c r="J114" i="1" s="1"/>
  <c r="K114" i="1" s="1"/>
  <c r="L114" i="1" s="1"/>
  <c r="I16" i="1"/>
  <c r="J16" i="1" s="1"/>
  <c r="K16" i="1" s="1"/>
  <c r="L16" i="1" s="1"/>
  <c r="I120" i="1"/>
  <c r="J120" i="1" s="1"/>
  <c r="K120" i="1" s="1"/>
  <c r="L120" i="1" s="1"/>
  <c r="I91" i="1"/>
  <c r="J91" i="1" s="1"/>
  <c r="K91" i="1" s="1"/>
  <c r="L91" i="1" s="1"/>
  <c r="I33" i="1"/>
  <c r="J33" i="1" s="1"/>
  <c r="K33" i="1" s="1"/>
  <c r="L33" i="1" s="1"/>
  <c r="I38" i="1"/>
  <c r="J38" i="1" s="1"/>
  <c r="K38" i="1" s="1"/>
  <c r="L38" i="1" s="1"/>
  <c r="I37" i="1"/>
  <c r="J37" i="1" s="1"/>
  <c r="K37" i="1" s="1"/>
  <c r="L37" i="1" s="1"/>
  <c r="I40" i="1"/>
  <c r="J40" i="1" s="1"/>
  <c r="K40" i="1" s="1"/>
  <c r="L40" i="1" s="1"/>
  <c r="I88" i="1"/>
  <c r="J88" i="1" s="1"/>
  <c r="K88" i="1" s="1"/>
  <c r="L88" i="1" s="1"/>
  <c r="I35" i="1"/>
  <c r="J35" i="1" s="1"/>
  <c r="K35" i="1" s="1"/>
  <c r="L35" i="1" s="1"/>
  <c r="I118" i="1"/>
  <c r="J118" i="1" s="1"/>
  <c r="K118" i="1" s="1"/>
  <c r="L118" i="1" s="1"/>
  <c r="I32" i="1"/>
  <c r="J32" i="1" s="1"/>
  <c r="K32" i="1" s="1"/>
  <c r="L32" i="1" s="1"/>
  <c r="I94" i="1"/>
  <c r="J94" i="1" s="1"/>
  <c r="K94" i="1" s="1"/>
  <c r="L94" i="1" s="1"/>
  <c r="I112" i="1"/>
  <c r="J112" i="1" s="1"/>
  <c r="K112" i="1" s="1"/>
  <c r="L112" i="1" s="1"/>
  <c r="I21" i="1"/>
  <c r="J21" i="1" s="1"/>
  <c r="K21" i="1" s="1"/>
  <c r="L21" i="1" s="1"/>
  <c r="I58" i="1"/>
  <c r="J58" i="1" s="1"/>
  <c r="K58" i="1" s="1"/>
  <c r="L58" i="1" s="1"/>
  <c r="I55" i="1"/>
  <c r="J55" i="1" s="1"/>
  <c r="K55" i="1" s="1"/>
  <c r="L55" i="1" s="1"/>
  <c r="I19" i="1"/>
  <c r="J19" i="1" s="1"/>
  <c r="K19" i="1" s="1"/>
  <c r="L19" i="1" s="1"/>
  <c r="I54" i="1"/>
  <c r="J54" i="1" s="1"/>
  <c r="K54" i="1" s="1"/>
  <c r="L54" i="1" s="1"/>
  <c r="I11" i="1"/>
  <c r="J11" i="1" s="1"/>
  <c r="K11" i="1" s="1"/>
  <c r="L11" i="1" s="1"/>
  <c r="I86" i="1"/>
  <c r="J86" i="1" s="1"/>
  <c r="K86" i="1" s="1"/>
  <c r="L86" i="1" s="1"/>
  <c r="I20" i="1"/>
  <c r="J20" i="1" s="1"/>
  <c r="K20" i="1" s="1"/>
  <c r="L20" i="1" s="1"/>
  <c r="I89" i="1"/>
  <c r="J89" i="1" s="1"/>
  <c r="K89" i="1" s="1"/>
  <c r="L89" i="1" s="1"/>
  <c r="I113" i="1"/>
  <c r="J113" i="1" s="1"/>
  <c r="K113" i="1" s="1"/>
  <c r="L113" i="1" s="1"/>
  <c r="I116" i="1"/>
  <c r="J116" i="1" s="1"/>
  <c r="K116" i="1" s="1"/>
  <c r="L116" i="1" s="1"/>
  <c r="M145" i="1" l="1"/>
  <c r="N145" i="1" s="1"/>
  <c r="O145" i="1" s="1"/>
  <c r="M148" i="1"/>
  <c r="N148" i="1" s="1"/>
  <c r="O148" i="1" s="1"/>
  <c r="M143" i="1"/>
  <c r="N143" i="1" s="1"/>
  <c r="O143" i="1" s="1"/>
  <c r="M150" i="1"/>
  <c r="N150" i="1" s="1"/>
  <c r="O150" i="1" s="1"/>
  <c r="M146" i="1"/>
  <c r="N146" i="1" s="1"/>
  <c r="O146" i="1" s="1"/>
  <c r="M138" i="1"/>
  <c r="N138" i="1" s="1"/>
  <c r="O138" i="1" s="1"/>
  <c r="M137" i="1"/>
  <c r="N137" i="1" s="1"/>
  <c r="O137" i="1" s="1"/>
  <c r="M147" i="1"/>
  <c r="N147" i="1" s="1"/>
  <c r="O147" i="1" s="1"/>
  <c r="M149" i="1"/>
  <c r="N149" i="1" s="1"/>
  <c r="O149" i="1" s="1"/>
  <c r="P149" i="1" s="1"/>
  <c r="M141" i="1"/>
  <c r="N141" i="1" s="1"/>
  <c r="O141" i="1" s="1"/>
  <c r="M78" i="1"/>
  <c r="N78" i="1" s="1"/>
  <c r="O78" i="1" s="1"/>
  <c r="P78" i="1" s="1"/>
  <c r="M70" i="1"/>
  <c r="N70" i="1" s="1"/>
  <c r="O70" i="1" s="1"/>
  <c r="P70" i="1" s="1"/>
  <c r="M76" i="1"/>
  <c r="N76" i="1" s="1"/>
  <c r="O76" i="1" s="1"/>
  <c r="P76" i="1" s="1"/>
  <c r="M73" i="1"/>
  <c r="N73" i="1" s="1"/>
  <c r="O73" i="1" s="1"/>
  <c r="P73" i="1" s="1"/>
  <c r="M77" i="1"/>
  <c r="N77" i="1" s="1"/>
  <c r="O77" i="1" s="1"/>
  <c r="P77" i="1" s="1"/>
  <c r="M68" i="1"/>
  <c r="N68" i="1" s="1"/>
  <c r="O68" i="1" s="1"/>
  <c r="P68" i="1" s="1"/>
  <c r="M74" i="1"/>
  <c r="N74" i="1" s="1"/>
  <c r="O74" i="1" s="1"/>
  <c r="P74" i="1" s="1"/>
  <c r="M63" i="1"/>
  <c r="N63" i="1" s="1"/>
  <c r="O63" i="1" s="1"/>
  <c r="P63" i="1" s="1"/>
  <c r="M71" i="1"/>
  <c r="N71" i="1" s="1"/>
  <c r="O71" i="1" s="1"/>
  <c r="P71" i="1" s="1"/>
  <c r="M64" i="1"/>
  <c r="N64" i="1" s="1"/>
  <c r="O64" i="1" s="1"/>
  <c r="P64" i="1" s="1"/>
  <c r="M69" i="1"/>
  <c r="N69" i="1" s="1"/>
  <c r="O69" i="1" s="1"/>
  <c r="P69" i="1" s="1"/>
  <c r="M66" i="1"/>
  <c r="N66" i="1" s="1"/>
  <c r="O66" i="1" s="1"/>
  <c r="P66" i="1" s="1"/>
  <c r="M61" i="1"/>
  <c r="N61" i="1" s="1"/>
  <c r="O61" i="1" s="1"/>
  <c r="P61" i="1" s="1"/>
  <c r="M65" i="1"/>
  <c r="N65" i="1" s="1"/>
  <c r="O65" i="1" s="1"/>
  <c r="P65" i="1" s="1"/>
  <c r="M60" i="1"/>
  <c r="N60" i="1" s="1"/>
  <c r="O60" i="1" s="1"/>
  <c r="P60" i="1" s="1"/>
  <c r="M62" i="1"/>
  <c r="N62" i="1" s="1"/>
  <c r="O62" i="1" s="1"/>
  <c r="P62" i="1" s="1"/>
  <c r="M72" i="1"/>
  <c r="N72" i="1" s="1"/>
  <c r="O72" i="1" s="1"/>
  <c r="P72" i="1" s="1"/>
  <c r="M81" i="1"/>
  <c r="N81" i="1" s="1"/>
  <c r="O81" i="1" s="1"/>
  <c r="P81" i="1" s="1"/>
  <c r="M75" i="1"/>
  <c r="N75" i="1" s="1"/>
  <c r="O75" i="1" s="1"/>
  <c r="P75" i="1" s="1"/>
  <c r="M79" i="1"/>
  <c r="N79" i="1" s="1"/>
  <c r="O79" i="1" s="1"/>
  <c r="P79" i="1" s="1"/>
  <c r="M80" i="1"/>
  <c r="N80" i="1" s="1"/>
  <c r="O80" i="1" s="1"/>
  <c r="P80" i="1" s="1"/>
  <c r="M59" i="1"/>
  <c r="N59" i="1" s="1"/>
  <c r="O59" i="1" s="1"/>
  <c r="P59" i="1" s="1"/>
  <c r="M67" i="1"/>
  <c r="N67" i="1" s="1"/>
  <c r="O67" i="1" s="1"/>
  <c r="M30" i="1"/>
  <c r="N30" i="1" s="1"/>
  <c r="O30" i="1" s="1"/>
  <c r="P30" i="1" s="1"/>
  <c r="M25" i="1"/>
  <c r="N25" i="1" s="1"/>
  <c r="O25" i="1" s="1"/>
  <c r="P25" i="1" s="1"/>
  <c r="M24" i="1"/>
  <c r="N24" i="1" s="1"/>
  <c r="O24" i="1" s="1"/>
  <c r="P24" i="1" s="1"/>
  <c r="M31" i="1"/>
  <c r="N31" i="1" s="1"/>
  <c r="O31" i="1" s="1"/>
  <c r="P31" i="1" s="1"/>
  <c r="M22" i="1"/>
  <c r="N22" i="1" s="1"/>
  <c r="O22" i="1" s="1"/>
  <c r="P22" i="1" s="1"/>
  <c r="M100" i="1"/>
  <c r="N100" i="1" s="1"/>
  <c r="O100" i="1" s="1"/>
  <c r="P100" i="1" s="1"/>
  <c r="M103" i="1"/>
  <c r="N103" i="1" s="1"/>
  <c r="O103" i="1" s="1"/>
  <c r="P103" i="1" s="1"/>
  <c r="M104" i="1"/>
  <c r="N104" i="1" s="1"/>
  <c r="O104" i="1" s="1"/>
  <c r="P104" i="1" s="1"/>
  <c r="M99" i="1"/>
  <c r="N99" i="1" s="1"/>
  <c r="O99" i="1" s="1"/>
  <c r="P99" i="1" s="1"/>
  <c r="M98" i="1"/>
  <c r="N98" i="1" s="1"/>
  <c r="O98" i="1" s="1"/>
  <c r="P98" i="1" s="1"/>
  <c r="M102" i="1"/>
  <c r="N102" i="1" s="1"/>
  <c r="O102" i="1" s="1"/>
  <c r="P102" i="1" s="1"/>
  <c r="M101" i="1"/>
  <c r="N101" i="1" s="1"/>
  <c r="O101" i="1" s="1"/>
  <c r="P101" i="1" s="1"/>
  <c r="M109" i="1"/>
  <c r="N109" i="1" s="1"/>
  <c r="O109" i="1" s="1"/>
  <c r="P109" i="1" s="1"/>
  <c r="M105" i="1"/>
  <c r="N105" i="1" s="1"/>
  <c r="O105" i="1" s="1"/>
  <c r="P105" i="1" s="1"/>
  <c r="M106" i="1"/>
  <c r="N106" i="1" s="1"/>
  <c r="O106" i="1" s="1"/>
  <c r="P106" i="1" s="1"/>
  <c r="M82" i="1"/>
  <c r="N82" i="1" s="1"/>
  <c r="O82" i="1" s="1"/>
  <c r="P82" i="1" s="1"/>
  <c r="M110" i="1"/>
  <c r="N110" i="1" s="1"/>
  <c r="O110" i="1" s="1"/>
  <c r="P110" i="1" s="1"/>
  <c r="M107" i="1"/>
  <c r="N107" i="1" s="1"/>
  <c r="O107" i="1" s="1"/>
  <c r="P107" i="1" s="1"/>
  <c r="M108" i="1"/>
  <c r="N108" i="1" s="1"/>
  <c r="O108" i="1" s="1"/>
  <c r="P108" i="1" s="1"/>
  <c r="M83" i="1"/>
  <c r="N83" i="1" s="1"/>
  <c r="O83" i="1" s="1"/>
  <c r="P83" i="1" s="1"/>
  <c r="M9" i="1"/>
  <c r="N9" i="1" s="1"/>
  <c r="O9" i="1" s="1"/>
  <c r="M7" i="1"/>
  <c r="N7" i="1" s="1"/>
  <c r="O7" i="1" s="1"/>
  <c r="M5" i="1"/>
  <c r="N5" i="1" s="1"/>
  <c r="O5" i="1" s="1"/>
  <c r="M6" i="1"/>
  <c r="N6" i="1" s="1"/>
  <c r="O6" i="1" s="1"/>
  <c r="M2" i="1"/>
  <c r="N2" i="1" s="1"/>
  <c r="O2" i="1" s="1"/>
  <c r="M10" i="1"/>
  <c r="N10" i="1" s="1"/>
  <c r="O10" i="1" s="1"/>
  <c r="M28" i="1"/>
  <c r="N28" i="1" s="1"/>
  <c r="O28" i="1" s="1"/>
  <c r="M26" i="1"/>
  <c r="N26" i="1" s="1"/>
  <c r="O26" i="1" s="1"/>
  <c r="M95" i="1"/>
  <c r="N95" i="1" s="1"/>
  <c r="O95" i="1" s="1"/>
  <c r="M85" i="1"/>
  <c r="N85" i="1" s="1"/>
  <c r="O85" i="1" s="1"/>
  <c r="M97" i="1"/>
  <c r="N97" i="1" s="1"/>
  <c r="O97" i="1" s="1"/>
  <c r="M96" i="1"/>
  <c r="N96" i="1" s="1"/>
  <c r="O96" i="1" s="1"/>
  <c r="M23" i="1"/>
  <c r="N23" i="1" s="1"/>
  <c r="O23" i="1" s="1"/>
  <c r="M36" i="1"/>
  <c r="N36" i="1" s="1"/>
  <c r="O36" i="1" s="1"/>
  <c r="M39" i="1"/>
  <c r="N39" i="1" s="1"/>
  <c r="O39" i="1" s="1"/>
  <c r="M29" i="1"/>
  <c r="N29" i="1" s="1"/>
  <c r="O29" i="1" s="1"/>
  <c r="M27" i="1"/>
  <c r="N27" i="1" s="1"/>
  <c r="O27" i="1" s="1"/>
  <c r="M57" i="1"/>
  <c r="N57" i="1" s="1"/>
  <c r="O57" i="1" s="1"/>
  <c r="M56" i="1"/>
  <c r="N56" i="1" s="1"/>
  <c r="O56" i="1" s="1"/>
  <c r="M53" i="1"/>
  <c r="N53" i="1" s="1"/>
  <c r="O53" i="1" s="1"/>
  <c r="M84" i="1"/>
  <c r="N84" i="1" s="1"/>
  <c r="O84" i="1" s="1"/>
  <c r="M93" i="1"/>
  <c r="N93" i="1" s="1"/>
  <c r="O93" i="1" s="1"/>
  <c r="M90" i="1"/>
  <c r="N90" i="1" s="1"/>
  <c r="O90" i="1" s="1"/>
  <c r="M4" i="1"/>
  <c r="N4" i="1" s="1"/>
  <c r="O4" i="1" s="1"/>
  <c r="M3" i="1"/>
  <c r="N3" i="1" s="1"/>
  <c r="O3" i="1" s="1"/>
  <c r="M14" i="1"/>
  <c r="N14" i="1" s="1"/>
  <c r="O14" i="1" s="1"/>
  <c r="M8" i="1"/>
  <c r="N8" i="1" s="1"/>
  <c r="O8" i="1" s="1"/>
  <c r="M48" i="1"/>
  <c r="N48" i="1" s="1"/>
  <c r="O48" i="1" s="1"/>
  <c r="M42" i="1"/>
  <c r="N42" i="1" s="1"/>
  <c r="O42" i="1" s="1"/>
  <c r="M45" i="1"/>
  <c r="N45" i="1" s="1"/>
  <c r="O45" i="1" s="1"/>
  <c r="M41" i="1"/>
  <c r="N41" i="1" s="1"/>
  <c r="O41" i="1" s="1"/>
  <c r="M43" i="1"/>
  <c r="N43" i="1" s="1"/>
  <c r="O43" i="1" s="1"/>
  <c r="M46" i="1"/>
  <c r="N46" i="1" s="1"/>
  <c r="O46" i="1" s="1"/>
  <c r="M127" i="1"/>
  <c r="N127" i="1" s="1"/>
  <c r="O127" i="1" s="1"/>
  <c r="M125" i="1"/>
  <c r="N125" i="1" s="1"/>
  <c r="O125" i="1" s="1"/>
  <c r="M126" i="1"/>
  <c r="N126" i="1" s="1"/>
  <c r="O126" i="1" s="1"/>
  <c r="M121" i="1"/>
  <c r="N121" i="1" s="1"/>
  <c r="O121" i="1" s="1"/>
  <c r="M122" i="1"/>
  <c r="N122" i="1" s="1"/>
  <c r="O122" i="1" s="1"/>
  <c r="M130" i="1"/>
  <c r="N130" i="1" s="1"/>
  <c r="O130" i="1" s="1"/>
  <c r="M115" i="1"/>
  <c r="N115" i="1" s="1"/>
  <c r="O115" i="1" s="1"/>
  <c r="M124" i="1"/>
  <c r="N124" i="1" s="1"/>
  <c r="O124" i="1" s="1"/>
  <c r="M123" i="1"/>
  <c r="N123" i="1" s="1"/>
  <c r="O123" i="1" s="1"/>
  <c r="M119" i="1"/>
  <c r="N119" i="1" s="1"/>
  <c r="O119" i="1" s="1"/>
  <c r="M111" i="1"/>
  <c r="N111" i="1" s="1"/>
  <c r="O111" i="1" s="1"/>
  <c r="M47" i="1"/>
  <c r="N47" i="1" s="1"/>
  <c r="O47" i="1" s="1"/>
  <c r="M51" i="1"/>
  <c r="N51" i="1" s="1"/>
  <c r="O51" i="1" s="1"/>
  <c r="M49" i="1"/>
  <c r="N49" i="1" s="1"/>
  <c r="O49" i="1" s="1"/>
  <c r="M44" i="1"/>
  <c r="N44" i="1" s="1"/>
  <c r="O44" i="1" s="1"/>
  <c r="M142" i="1"/>
  <c r="N142" i="1" s="1"/>
  <c r="O142" i="1" s="1"/>
  <c r="M140" i="1"/>
  <c r="N140" i="1" s="1"/>
  <c r="O140" i="1" s="1"/>
  <c r="M132" i="1"/>
  <c r="N132" i="1" s="1"/>
  <c r="O132" i="1" s="1"/>
  <c r="M128" i="1"/>
  <c r="N128" i="1" s="1"/>
  <c r="O128" i="1" s="1"/>
  <c r="M135" i="1"/>
  <c r="N135" i="1" s="1"/>
  <c r="O135" i="1" s="1"/>
  <c r="M139" i="1"/>
  <c r="N139" i="1" s="1"/>
  <c r="O139" i="1" s="1"/>
  <c r="M144" i="1"/>
  <c r="N144" i="1" s="1"/>
  <c r="O144" i="1" s="1"/>
  <c r="M131" i="1"/>
  <c r="N131" i="1" s="1"/>
  <c r="O131" i="1" s="1"/>
  <c r="M133" i="1"/>
  <c r="N133" i="1" s="1"/>
  <c r="O133" i="1" s="1"/>
  <c r="M134" i="1"/>
  <c r="N134" i="1" s="1"/>
  <c r="O134" i="1" s="1"/>
  <c r="M89" i="1"/>
  <c r="N89" i="1" s="1"/>
  <c r="O89" i="1" s="1"/>
  <c r="M91" i="1"/>
  <c r="N91" i="1" s="1"/>
  <c r="O91" i="1" s="1"/>
  <c r="M88" i="1"/>
  <c r="N88" i="1" s="1"/>
  <c r="O88" i="1" s="1"/>
  <c r="M136" i="1"/>
  <c r="N136" i="1" s="1"/>
  <c r="O136" i="1" s="1"/>
  <c r="M87" i="1"/>
  <c r="N87" i="1" s="1"/>
  <c r="O87" i="1" s="1"/>
  <c r="M13" i="1"/>
  <c r="N13" i="1" s="1"/>
  <c r="O13" i="1" s="1"/>
  <c r="M11" i="1"/>
  <c r="N11" i="1" s="1"/>
  <c r="O11" i="1" s="1"/>
  <c r="M21" i="1"/>
  <c r="N21" i="1" s="1"/>
  <c r="O21" i="1" s="1"/>
  <c r="M19" i="1"/>
  <c r="N19" i="1" s="1"/>
  <c r="O19" i="1" s="1"/>
  <c r="M12" i="1"/>
  <c r="N12" i="1" s="1"/>
  <c r="O12" i="1" s="1"/>
  <c r="M120" i="1"/>
  <c r="N120" i="1" s="1"/>
  <c r="O120" i="1" s="1"/>
  <c r="M116" i="1"/>
  <c r="N116" i="1" s="1"/>
  <c r="O116" i="1" s="1"/>
  <c r="M118" i="1"/>
  <c r="N118" i="1" s="1"/>
  <c r="O118" i="1" s="1"/>
  <c r="M112" i="1"/>
  <c r="N112" i="1" s="1"/>
  <c r="O112" i="1" s="1"/>
  <c r="M114" i="1"/>
  <c r="N114" i="1" s="1"/>
  <c r="O114" i="1" s="1"/>
  <c r="M113" i="1"/>
  <c r="N113" i="1" s="1"/>
  <c r="O113" i="1" s="1"/>
  <c r="M117" i="1"/>
  <c r="N117" i="1" s="1"/>
  <c r="O117" i="1" s="1"/>
  <c r="M129" i="1"/>
  <c r="N129" i="1" s="1"/>
  <c r="O129" i="1" s="1"/>
  <c r="M32" i="1"/>
  <c r="N32" i="1" s="1"/>
  <c r="O32" i="1" s="1"/>
  <c r="M15" i="1"/>
  <c r="N15" i="1" s="1"/>
  <c r="O15" i="1" s="1"/>
  <c r="M20" i="1"/>
  <c r="N20" i="1" s="1"/>
  <c r="O20" i="1" s="1"/>
  <c r="M18" i="1"/>
  <c r="N18" i="1" s="1"/>
  <c r="O18" i="1" s="1"/>
  <c r="M33" i="1"/>
  <c r="N33" i="1" s="1"/>
  <c r="O33" i="1" s="1"/>
  <c r="M17" i="1"/>
  <c r="N17" i="1" s="1"/>
  <c r="O17" i="1" s="1"/>
  <c r="M16" i="1"/>
  <c r="N16" i="1" s="1"/>
  <c r="O16" i="1" s="1"/>
  <c r="M34" i="1"/>
  <c r="N34" i="1" s="1"/>
  <c r="O34" i="1" s="1"/>
  <c r="M52" i="1"/>
  <c r="N52" i="1" s="1"/>
  <c r="O52" i="1" s="1"/>
  <c r="M37" i="1"/>
  <c r="N37" i="1" s="1"/>
  <c r="O37" i="1" s="1"/>
  <c r="M50" i="1"/>
  <c r="N50" i="1" s="1"/>
  <c r="O50" i="1" s="1"/>
  <c r="M35" i="1"/>
  <c r="N35" i="1" s="1"/>
  <c r="O35" i="1" s="1"/>
  <c r="M40" i="1"/>
  <c r="N40" i="1" s="1"/>
  <c r="O40" i="1" s="1"/>
  <c r="M38" i="1"/>
  <c r="N38" i="1" s="1"/>
  <c r="O38" i="1" s="1"/>
  <c r="M55" i="1"/>
  <c r="N55" i="1" s="1"/>
  <c r="O55" i="1" s="1"/>
  <c r="M86" i="1"/>
  <c r="N86" i="1" s="1"/>
  <c r="O86" i="1" s="1"/>
  <c r="M94" i="1"/>
  <c r="N94" i="1" s="1"/>
  <c r="O94" i="1" s="1"/>
  <c r="M54" i="1"/>
  <c r="N54" i="1" s="1"/>
  <c r="O54" i="1" s="1"/>
  <c r="M58" i="1"/>
  <c r="N58" i="1" s="1"/>
  <c r="O58" i="1" s="1"/>
  <c r="M92" i="1"/>
  <c r="N92" i="1" s="1"/>
  <c r="O92" i="1" s="1"/>
  <c r="H138" i="1" l="1"/>
  <c r="P138" i="1"/>
  <c r="H146" i="1"/>
  <c r="P146" i="1"/>
  <c r="H150" i="1"/>
  <c r="P150" i="1"/>
  <c r="Q150" i="1" s="1"/>
  <c r="R150" i="1" s="1"/>
  <c r="S150" i="1" s="1"/>
  <c r="H143" i="1"/>
  <c r="P143" i="1"/>
  <c r="H147" i="1"/>
  <c r="P147" i="1"/>
  <c r="Q147" i="1" s="1"/>
  <c r="R147" i="1" s="1"/>
  <c r="S147" i="1" s="1"/>
  <c r="H148" i="1"/>
  <c r="P148" i="1"/>
  <c r="H137" i="1"/>
  <c r="P137" i="1"/>
  <c r="H145" i="1"/>
  <c r="P145" i="1"/>
  <c r="Q145" i="1" s="1"/>
  <c r="R145" i="1" s="1"/>
  <c r="S145" i="1" s="1"/>
  <c r="H141" i="1"/>
  <c r="P141" i="1"/>
  <c r="R149" i="1"/>
  <c r="S149" i="1" s="1"/>
  <c r="Q149" i="1"/>
  <c r="H149" i="1"/>
  <c r="Q66" i="1"/>
  <c r="R66" i="1" s="1"/>
  <c r="S66" i="1" s="1"/>
  <c r="P67" i="1"/>
  <c r="H61" i="1"/>
  <c r="H71" i="1"/>
  <c r="H66" i="1"/>
  <c r="H69" i="1"/>
  <c r="H73" i="1"/>
  <c r="H78" i="1"/>
  <c r="H74" i="1"/>
  <c r="H75" i="1"/>
  <c r="H72" i="1"/>
  <c r="H68" i="1"/>
  <c r="H79" i="1"/>
  <c r="H77" i="1"/>
  <c r="H81" i="1"/>
  <c r="H80" i="1"/>
  <c r="H70" i="1"/>
  <c r="H76" i="1"/>
  <c r="H82" i="1"/>
  <c r="H37" i="1"/>
  <c r="H101" i="1"/>
  <c r="H106" i="1"/>
  <c r="H99" i="1"/>
  <c r="H103" i="1"/>
  <c r="H102" i="1"/>
  <c r="H100" i="1"/>
  <c r="H98" i="1"/>
  <c r="H104" i="1"/>
  <c r="H62" i="1"/>
  <c r="H64" i="1"/>
  <c r="H118" i="1"/>
  <c r="H86" i="1"/>
  <c r="H15" i="1"/>
  <c r="H45" i="1"/>
  <c r="H23" i="1"/>
  <c r="H10" i="1"/>
  <c r="H53" i="1"/>
  <c r="H44" i="1"/>
  <c r="H55" i="1"/>
  <c r="H52" i="1"/>
  <c r="H32" i="1"/>
  <c r="H129" i="1"/>
  <c r="H116" i="1"/>
  <c r="H13" i="1"/>
  <c r="H88" i="1"/>
  <c r="H144" i="1"/>
  <c r="H49" i="1"/>
  <c r="P122" i="1"/>
  <c r="H122" i="1"/>
  <c r="H42" i="1"/>
  <c r="H130" i="1"/>
  <c r="H38" i="1"/>
  <c r="H34" i="1"/>
  <c r="H120" i="1"/>
  <c r="H91" i="1"/>
  <c r="P139" i="1"/>
  <c r="H139" i="1"/>
  <c r="H51" i="1"/>
  <c r="H121" i="1"/>
  <c r="H48" i="1"/>
  <c r="H56" i="1"/>
  <c r="P85" i="1"/>
  <c r="H85" i="1"/>
  <c r="H6" i="1"/>
  <c r="H36" i="1"/>
  <c r="H97" i="1"/>
  <c r="H2" i="1"/>
  <c r="H92" i="1"/>
  <c r="H40" i="1"/>
  <c r="H16" i="1"/>
  <c r="H87" i="1"/>
  <c r="H89" i="1"/>
  <c r="P135" i="1"/>
  <c r="H135" i="1"/>
  <c r="H47" i="1"/>
  <c r="H126" i="1"/>
  <c r="H57" i="1"/>
  <c r="H63" i="1"/>
  <c r="H60" i="1"/>
  <c r="H65" i="1"/>
  <c r="H59" i="1"/>
  <c r="H67" i="1"/>
  <c r="H5" i="1"/>
  <c r="P84" i="1"/>
  <c r="H84" i="1"/>
  <c r="H39" i="1"/>
  <c r="P119" i="1"/>
  <c r="H119" i="1"/>
  <c r="P125" i="1"/>
  <c r="H125" i="1"/>
  <c r="H8" i="1"/>
  <c r="H27" i="1"/>
  <c r="H11" i="1"/>
  <c r="H96" i="1"/>
  <c r="H54" i="1"/>
  <c r="H33" i="1"/>
  <c r="H113" i="1"/>
  <c r="H19" i="1"/>
  <c r="H132" i="1"/>
  <c r="P123" i="1"/>
  <c r="H123" i="1"/>
  <c r="P127" i="1"/>
  <c r="H127" i="1"/>
  <c r="H46" i="1"/>
  <c r="H14" i="1"/>
  <c r="H9" i="1"/>
  <c r="H58" i="1"/>
  <c r="H117" i="1"/>
  <c r="H12" i="1"/>
  <c r="H95" i="1"/>
  <c r="H7" i="1"/>
  <c r="H35" i="1"/>
  <c r="H18" i="1"/>
  <c r="H114" i="1"/>
  <c r="P134" i="1"/>
  <c r="H134" i="1"/>
  <c r="P140" i="1"/>
  <c r="H140" i="1"/>
  <c r="H111" i="1"/>
  <c r="H105" i="1"/>
  <c r="H108" i="1"/>
  <c r="H107" i="1"/>
  <c r="H109" i="1"/>
  <c r="H110" i="1"/>
  <c r="P124" i="1"/>
  <c r="H124" i="1"/>
  <c r="H43" i="1"/>
  <c r="H3" i="1"/>
  <c r="H90" i="1"/>
  <c r="H24" i="1"/>
  <c r="H25" i="1"/>
  <c r="H30" i="1"/>
  <c r="H22" i="1"/>
  <c r="H31" i="1"/>
  <c r="H26" i="1"/>
  <c r="H83" i="1"/>
  <c r="P131" i="1"/>
  <c r="H131" i="1"/>
  <c r="H17" i="1"/>
  <c r="P128" i="1"/>
  <c r="H128" i="1"/>
  <c r="H136" i="1"/>
  <c r="H94" i="1"/>
  <c r="H50" i="1"/>
  <c r="H20" i="1"/>
  <c r="H112" i="1"/>
  <c r="H21" i="1"/>
  <c r="P133" i="1"/>
  <c r="H133" i="1"/>
  <c r="P142" i="1"/>
  <c r="H142" i="1"/>
  <c r="P115" i="1"/>
  <c r="H115" i="1"/>
  <c r="H41" i="1"/>
  <c r="H4" i="1"/>
  <c r="H93" i="1"/>
  <c r="H29" i="1"/>
  <c r="H28" i="1"/>
  <c r="P10" i="1"/>
  <c r="P2" i="1"/>
  <c r="P95" i="1"/>
  <c r="P6" i="1"/>
  <c r="P5" i="1"/>
  <c r="P7" i="1"/>
  <c r="P9" i="1"/>
  <c r="P96" i="1"/>
  <c r="P26" i="1"/>
  <c r="P97" i="1"/>
  <c r="P28" i="1"/>
  <c r="P44" i="1"/>
  <c r="P48" i="1"/>
  <c r="P90" i="1"/>
  <c r="P49" i="1"/>
  <c r="P121" i="1"/>
  <c r="P93" i="1"/>
  <c r="P29" i="1"/>
  <c r="P51" i="1"/>
  <c r="P126" i="1"/>
  <c r="P8" i="1"/>
  <c r="P39" i="1"/>
  <c r="P23" i="1"/>
  <c r="P46" i="1"/>
  <c r="P14" i="1"/>
  <c r="P53" i="1"/>
  <c r="P36" i="1"/>
  <c r="P47" i="1"/>
  <c r="P43" i="1"/>
  <c r="P3" i="1"/>
  <c r="P56" i="1"/>
  <c r="P41" i="1"/>
  <c r="P4" i="1"/>
  <c r="P57" i="1"/>
  <c r="P111" i="1"/>
  <c r="P45" i="1"/>
  <c r="P27" i="1"/>
  <c r="P130" i="1"/>
  <c r="P42" i="1"/>
  <c r="P144" i="1"/>
  <c r="P132" i="1"/>
  <c r="P54" i="1"/>
  <c r="P35" i="1"/>
  <c r="P18" i="1"/>
  <c r="P118" i="1"/>
  <c r="P21" i="1"/>
  <c r="P50" i="1"/>
  <c r="P20" i="1"/>
  <c r="P116" i="1"/>
  <c r="P11" i="1"/>
  <c r="P37" i="1"/>
  <c r="P15" i="1"/>
  <c r="P120" i="1"/>
  <c r="P13" i="1"/>
  <c r="P88" i="1"/>
  <c r="P94" i="1"/>
  <c r="P86" i="1"/>
  <c r="P55" i="1"/>
  <c r="P52" i="1"/>
  <c r="P32" i="1"/>
  <c r="P91" i="1"/>
  <c r="P38" i="1"/>
  <c r="P34" i="1"/>
  <c r="P117" i="1"/>
  <c r="P87" i="1"/>
  <c r="P89" i="1"/>
  <c r="P40" i="1"/>
  <c r="P16" i="1"/>
  <c r="P129" i="1"/>
  <c r="P113" i="1"/>
  <c r="P12" i="1"/>
  <c r="P92" i="1"/>
  <c r="P17" i="1"/>
  <c r="P114" i="1"/>
  <c r="P19" i="1"/>
  <c r="P58" i="1"/>
  <c r="P33" i="1"/>
  <c r="P112" i="1"/>
  <c r="P136" i="1"/>
  <c r="Q138" i="1" l="1"/>
  <c r="R138" i="1" s="1"/>
  <c r="S138" i="1" s="1"/>
  <c r="Q148" i="1"/>
  <c r="R148" i="1" s="1"/>
  <c r="S148" i="1" s="1"/>
  <c r="Q143" i="1"/>
  <c r="R143" i="1" s="1"/>
  <c r="S143" i="1" s="1"/>
  <c r="Q146" i="1"/>
  <c r="R146" i="1" s="1"/>
  <c r="S146" i="1" s="1"/>
  <c r="Q137" i="1"/>
  <c r="R137" i="1" s="1"/>
  <c r="S137" i="1" s="1"/>
  <c r="Q141" i="1"/>
  <c r="R141" i="1" s="1"/>
  <c r="S141" i="1" s="1"/>
  <c r="Q80" i="1"/>
  <c r="R80" i="1" s="1"/>
  <c r="S80" i="1" s="1"/>
  <c r="Q9" i="1"/>
  <c r="R9" i="1" s="1"/>
  <c r="S9" i="1" s="1"/>
  <c r="Q79" i="1"/>
  <c r="R79" i="1" s="1"/>
  <c r="S79" i="1" s="1"/>
  <c r="Q81" i="1"/>
  <c r="R81" i="1" s="1"/>
  <c r="S81" i="1" s="1"/>
  <c r="Q75" i="1"/>
  <c r="R75" i="1" s="1"/>
  <c r="S75" i="1" s="1"/>
  <c r="Q72" i="1"/>
  <c r="R72" i="1" s="1"/>
  <c r="S72" i="1" s="1"/>
  <c r="Q74" i="1"/>
  <c r="R74" i="1" s="1"/>
  <c r="S74" i="1" s="1"/>
  <c r="Q61" i="1"/>
  <c r="R61" i="1" s="1"/>
  <c r="S61" i="1" s="1"/>
  <c r="Q69" i="1"/>
  <c r="R69" i="1" s="1"/>
  <c r="S69" i="1" s="1"/>
  <c r="Q71" i="1"/>
  <c r="R71" i="1" s="1"/>
  <c r="S71" i="1" s="1"/>
  <c r="Q95" i="1"/>
  <c r="R95" i="1" s="1"/>
  <c r="S95" i="1" s="1"/>
  <c r="Q73" i="1"/>
  <c r="R73" i="1" s="1"/>
  <c r="S73" i="1" s="1"/>
  <c r="Q76" i="1"/>
  <c r="R76" i="1" s="1"/>
  <c r="S76" i="1" s="1"/>
  <c r="Q77" i="1"/>
  <c r="R77" i="1" s="1"/>
  <c r="S77" i="1" s="1"/>
  <c r="Q78" i="1"/>
  <c r="R78" i="1" s="1"/>
  <c r="S78" i="1" s="1"/>
  <c r="Q70" i="1"/>
  <c r="R70" i="1" s="1"/>
  <c r="S70" i="1" s="1"/>
  <c r="Q68" i="1"/>
  <c r="R68" i="1" s="1"/>
  <c r="S68" i="1" s="1"/>
  <c r="Q82" i="1"/>
  <c r="R82" i="1" s="1"/>
  <c r="S82" i="1" s="1"/>
  <c r="Q106" i="1"/>
  <c r="R106" i="1" s="1"/>
  <c r="S106" i="1" s="1"/>
  <c r="Q101" i="1"/>
  <c r="R101" i="1" s="1"/>
  <c r="S101" i="1" s="1"/>
  <c r="Q64" i="1"/>
  <c r="R64" i="1" s="1"/>
  <c r="S64" i="1" s="1"/>
  <c r="Q62" i="1"/>
  <c r="R62" i="1" s="1"/>
  <c r="S62" i="1" s="1"/>
  <c r="Q98" i="1"/>
  <c r="R98" i="1" s="1"/>
  <c r="S98" i="1" s="1"/>
  <c r="Q104" i="1"/>
  <c r="R104" i="1" s="1"/>
  <c r="S104" i="1" s="1"/>
  <c r="Q99" i="1"/>
  <c r="R99" i="1" s="1"/>
  <c r="S99" i="1" s="1"/>
  <c r="Q103" i="1"/>
  <c r="R103" i="1" s="1"/>
  <c r="S103" i="1" s="1"/>
  <c r="Q100" i="1"/>
  <c r="R100" i="1" s="1"/>
  <c r="S100" i="1" s="1"/>
  <c r="Q102" i="1"/>
  <c r="R102" i="1" s="1"/>
  <c r="S102" i="1" s="1"/>
  <c r="Q109" i="1"/>
  <c r="R109" i="1" s="1"/>
  <c r="S109" i="1" s="1"/>
  <c r="Q85" i="1"/>
  <c r="R85" i="1" s="1"/>
  <c r="S85" i="1" s="1"/>
  <c r="Q5" i="1"/>
  <c r="R5" i="1" s="1"/>
  <c r="S5" i="1" s="1"/>
  <c r="Q41" i="1"/>
  <c r="R41" i="1" s="1"/>
  <c r="S41" i="1" s="1"/>
  <c r="Q96" i="1"/>
  <c r="R96" i="1" s="1"/>
  <c r="S96" i="1" s="1"/>
  <c r="Q2" i="1"/>
  <c r="R2" i="1" s="1"/>
  <c r="S2" i="1" s="1"/>
  <c r="Q46" i="1"/>
  <c r="R46" i="1" s="1"/>
  <c r="S46" i="1" s="1"/>
  <c r="Q105" i="1"/>
  <c r="R105" i="1" s="1"/>
  <c r="S105" i="1" s="1"/>
  <c r="Q107" i="1"/>
  <c r="R107" i="1" s="1"/>
  <c r="S107" i="1" s="1"/>
  <c r="Q108" i="1"/>
  <c r="R108" i="1" s="1"/>
  <c r="S108" i="1" s="1"/>
  <c r="Q110" i="1"/>
  <c r="R110" i="1" s="1"/>
  <c r="S110" i="1" s="1"/>
  <c r="Q97" i="1"/>
  <c r="R97" i="1" s="1"/>
  <c r="S97" i="1" s="1"/>
  <c r="Q83" i="1"/>
  <c r="R83" i="1" s="1"/>
  <c r="S83" i="1" s="1"/>
  <c r="Q45" i="1"/>
  <c r="R45" i="1" s="1"/>
  <c r="S45" i="1" s="1"/>
  <c r="Q26" i="1"/>
  <c r="R26" i="1" s="1"/>
  <c r="S26" i="1" s="1"/>
  <c r="Q130" i="1"/>
  <c r="R130" i="1" s="1"/>
  <c r="S130" i="1" s="1"/>
  <c r="Q10" i="1"/>
  <c r="R10" i="1" s="1"/>
  <c r="S10" i="1" s="1"/>
  <c r="Q125" i="1"/>
  <c r="R125" i="1" s="1"/>
  <c r="S125" i="1" s="1"/>
  <c r="Q7" i="1"/>
  <c r="R7" i="1" s="1"/>
  <c r="S7" i="1" s="1"/>
  <c r="Q6" i="1"/>
  <c r="R6" i="1" s="1"/>
  <c r="S6" i="1" s="1"/>
  <c r="Q42" i="1"/>
  <c r="R42" i="1" s="1"/>
  <c r="S42" i="1" s="1"/>
  <c r="Q59" i="1"/>
  <c r="R59" i="1" s="1"/>
  <c r="S59" i="1" s="1"/>
  <c r="Q63" i="1"/>
  <c r="R63" i="1" s="1"/>
  <c r="S63" i="1" s="1"/>
  <c r="Q65" i="1"/>
  <c r="R65" i="1" s="1"/>
  <c r="S65" i="1" s="1"/>
  <c r="Q67" i="1"/>
  <c r="R67" i="1" s="1"/>
  <c r="S67" i="1" s="1"/>
  <c r="Q60" i="1"/>
  <c r="R60" i="1" s="1"/>
  <c r="S60" i="1" s="1"/>
  <c r="Q22" i="1"/>
  <c r="R22" i="1" s="1"/>
  <c r="S22" i="1" s="1"/>
  <c r="Q31" i="1"/>
  <c r="R31" i="1" s="1"/>
  <c r="S31" i="1" s="1"/>
  <c r="Q30" i="1"/>
  <c r="R30" i="1" s="1"/>
  <c r="S30" i="1" s="1"/>
  <c r="Q24" i="1"/>
  <c r="R24" i="1" s="1"/>
  <c r="S24" i="1" s="1"/>
  <c r="Q25" i="1"/>
  <c r="R25" i="1" s="1"/>
  <c r="S25" i="1" s="1"/>
  <c r="Q28" i="1"/>
  <c r="R28" i="1" s="1"/>
  <c r="S28" i="1" s="1"/>
  <c r="Q51" i="1"/>
  <c r="R51" i="1" s="1"/>
  <c r="S51" i="1" s="1"/>
  <c r="Q49" i="1"/>
  <c r="R49" i="1" s="1"/>
  <c r="S49" i="1" s="1"/>
  <c r="Q48" i="1"/>
  <c r="R48" i="1" s="1"/>
  <c r="S48" i="1" s="1"/>
  <c r="Q47" i="1"/>
  <c r="R47" i="1" s="1"/>
  <c r="S47" i="1" s="1"/>
  <c r="Q39" i="1"/>
  <c r="R39" i="1" s="1"/>
  <c r="S39" i="1" s="1"/>
  <c r="Q44" i="1"/>
  <c r="R44" i="1" s="1"/>
  <c r="S44" i="1" s="1"/>
  <c r="Q122" i="1"/>
  <c r="R122" i="1" s="1"/>
  <c r="S122" i="1" s="1"/>
  <c r="Q126" i="1"/>
  <c r="R126" i="1" s="1"/>
  <c r="S126" i="1" s="1"/>
  <c r="Q123" i="1"/>
  <c r="R123" i="1" s="1"/>
  <c r="S123" i="1" s="1"/>
  <c r="Q127" i="1"/>
  <c r="R127" i="1" s="1"/>
  <c r="S127" i="1" s="1"/>
  <c r="Q4" i="1"/>
  <c r="R4" i="1" s="1"/>
  <c r="S4" i="1" s="1"/>
  <c r="Q3" i="1"/>
  <c r="R3" i="1" s="1"/>
  <c r="S3" i="1" s="1"/>
  <c r="Q53" i="1"/>
  <c r="R53" i="1" s="1"/>
  <c r="S53" i="1" s="1"/>
  <c r="Q93" i="1"/>
  <c r="R93" i="1" s="1"/>
  <c r="S93" i="1" s="1"/>
  <c r="Q27" i="1"/>
  <c r="R27" i="1" s="1"/>
  <c r="S27" i="1" s="1"/>
  <c r="Q111" i="1"/>
  <c r="R111" i="1" s="1"/>
  <c r="S111" i="1" s="1"/>
  <c r="Q121" i="1"/>
  <c r="R121" i="1" s="1"/>
  <c r="S121" i="1" s="1"/>
  <c r="Q124" i="1"/>
  <c r="R124" i="1" s="1"/>
  <c r="S124" i="1" s="1"/>
  <c r="Q119" i="1"/>
  <c r="R119" i="1" s="1"/>
  <c r="S119" i="1" s="1"/>
  <c r="Q43" i="1"/>
  <c r="R43" i="1" s="1"/>
  <c r="S43" i="1" s="1"/>
  <c r="Q14" i="1"/>
  <c r="R14" i="1" s="1"/>
  <c r="S14" i="1" s="1"/>
  <c r="Q84" i="1"/>
  <c r="R84" i="1" s="1"/>
  <c r="S84" i="1" s="1"/>
  <c r="Q8" i="1"/>
  <c r="R8" i="1" s="1"/>
  <c r="S8" i="1" s="1"/>
  <c r="Q90" i="1"/>
  <c r="R90" i="1" s="1"/>
  <c r="S90" i="1" s="1"/>
  <c r="Q57" i="1"/>
  <c r="R57" i="1" s="1"/>
  <c r="S57" i="1" s="1"/>
  <c r="Q36" i="1"/>
  <c r="R36" i="1" s="1"/>
  <c r="S36" i="1" s="1"/>
  <c r="Q56" i="1"/>
  <c r="R56" i="1" s="1"/>
  <c r="S56" i="1" s="1"/>
  <c r="Q23" i="1"/>
  <c r="R23" i="1" s="1"/>
  <c r="S23" i="1" s="1"/>
  <c r="Q29" i="1"/>
  <c r="R29" i="1" s="1"/>
  <c r="S29" i="1" s="1"/>
  <c r="Q115" i="1"/>
  <c r="R115" i="1" s="1"/>
  <c r="S115" i="1" s="1"/>
  <c r="Q142" i="1"/>
  <c r="R142" i="1" s="1"/>
  <c r="S142" i="1" s="1"/>
  <c r="Q134" i="1"/>
  <c r="R134" i="1" s="1"/>
  <c r="S134" i="1" s="1"/>
  <c r="Q140" i="1"/>
  <c r="R140" i="1" s="1"/>
  <c r="S140" i="1" s="1"/>
  <c r="Q135" i="1"/>
  <c r="R135" i="1" s="1"/>
  <c r="S135" i="1" s="1"/>
  <c r="Q144" i="1"/>
  <c r="R144" i="1" s="1"/>
  <c r="S144" i="1" s="1"/>
  <c r="Q139" i="1"/>
  <c r="R139" i="1" s="1"/>
  <c r="S139" i="1" s="1"/>
  <c r="Q133" i="1"/>
  <c r="R133" i="1" s="1"/>
  <c r="S133" i="1" s="1"/>
  <c r="Q131" i="1"/>
  <c r="R131" i="1" s="1"/>
  <c r="S131" i="1" s="1"/>
  <c r="Q132" i="1"/>
  <c r="R132" i="1" s="1"/>
  <c r="S132" i="1" s="1"/>
  <c r="Q128" i="1"/>
  <c r="R128" i="1" s="1"/>
  <c r="S128" i="1" s="1"/>
  <c r="Q89" i="1"/>
  <c r="R89" i="1" s="1"/>
  <c r="S89" i="1" s="1"/>
  <c r="Q86" i="1"/>
  <c r="R86" i="1" s="1"/>
  <c r="S86" i="1" s="1"/>
  <c r="Q55" i="1"/>
  <c r="R55" i="1" s="1"/>
  <c r="S55" i="1" s="1"/>
  <c r="Q58" i="1"/>
  <c r="R58" i="1" s="1"/>
  <c r="S58" i="1" s="1"/>
  <c r="Q88" i="1"/>
  <c r="R88" i="1" s="1"/>
  <c r="S88" i="1" s="1"/>
  <c r="Q114" i="1"/>
  <c r="R114" i="1" s="1"/>
  <c r="S114" i="1" s="1"/>
  <c r="Q33" i="1"/>
  <c r="R33" i="1" s="1"/>
  <c r="S33" i="1" s="1"/>
  <c r="Q40" i="1"/>
  <c r="R40" i="1" s="1"/>
  <c r="S40" i="1" s="1"/>
  <c r="Q116" i="1"/>
  <c r="R116" i="1" s="1"/>
  <c r="S116" i="1" s="1"/>
  <c r="Q91" i="1"/>
  <c r="R91" i="1" s="1"/>
  <c r="S91" i="1" s="1"/>
  <c r="Q113" i="1"/>
  <c r="R113" i="1" s="1"/>
  <c r="S113" i="1" s="1"/>
  <c r="Q136" i="1"/>
  <c r="R136" i="1" s="1"/>
  <c r="S136" i="1" s="1"/>
  <c r="Q17" i="1"/>
  <c r="R17" i="1" s="1"/>
  <c r="S17" i="1" s="1"/>
  <c r="Q94" i="1"/>
  <c r="R94" i="1" s="1"/>
  <c r="S94" i="1" s="1"/>
  <c r="Q11" i="1"/>
  <c r="R11" i="1" s="1"/>
  <c r="S11" i="1" s="1"/>
  <c r="Q20" i="1"/>
  <c r="R20" i="1" s="1"/>
  <c r="S20" i="1" s="1"/>
  <c r="Q21" i="1"/>
  <c r="R21" i="1" s="1"/>
  <c r="S21" i="1" s="1"/>
  <c r="Q32" i="1"/>
  <c r="R32" i="1" s="1"/>
  <c r="S32" i="1" s="1"/>
  <c r="Q13" i="1"/>
  <c r="R13" i="1" s="1"/>
  <c r="S13" i="1" s="1"/>
  <c r="Q15" i="1"/>
  <c r="R15" i="1" s="1"/>
  <c r="S15" i="1" s="1"/>
  <c r="Q50" i="1"/>
  <c r="R50" i="1" s="1"/>
  <c r="S50" i="1" s="1"/>
  <c r="Q18" i="1"/>
  <c r="R18" i="1" s="1"/>
  <c r="S18" i="1" s="1"/>
  <c r="Q54" i="1"/>
  <c r="R54" i="1" s="1"/>
  <c r="S54" i="1" s="1"/>
  <c r="Q16" i="1"/>
  <c r="R16" i="1" s="1"/>
  <c r="S16" i="1" s="1"/>
  <c r="Q117" i="1"/>
  <c r="R117" i="1" s="1"/>
  <c r="S117" i="1" s="1"/>
  <c r="Q92" i="1"/>
  <c r="R92" i="1" s="1"/>
  <c r="S92" i="1" s="1"/>
  <c r="Q118" i="1"/>
  <c r="R118" i="1" s="1"/>
  <c r="S118" i="1" s="1"/>
  <c r="Q19" i="1"/>
  <c r="R19" i="1" s="1"/>
  <c r="S19" i="1" s="1"/>
  <c r="Q52" i="1"/>
  <c r="R52" i="1" s="1"/>
  <c r="S52" i="1" s="1"/>
  <c r="Q120" i="1"/>
  <c r="R120" i="1" s="1"/>
  <c r="S120" i="1" s="1"/>
  <c r="Q35" i="1"/>
  <c r="R35" i="1" s="1"/>
  <c r="S35" i="1" s="1"/>
  <c r="Q34" i="1"/>
  <c r="R34" i="1" s="1"/>
  <c r="S34" i="1" s="1"/>
  <c r="Q38" i="1"/>
  <c r="R38" i="1" s="1"/>
  <c r="S38" i="1" s="1"/>
  <c r="Q37" i="1"/>
  <c r="R37" i="1" s="1"/>
  <c r="S37" i="1" s="1"/>
  <c r="Q87" i="1"/>
  <c r="R87" i="1" s="1"/>
  <c r="S87" i="1" s="1"/>
  <c r="Q112" i="1"/>
  <c r="R112" i="1" s="1"/>
  <c r="S112" i="1" s="1"/>
  <c r="Q12" i="1"/>
  <c r="R12" i="1" s="1"/>
  <c r="S12" i="1" s="1"/>
  <c r="Q129" i="1"/>
  <c r="R129" i="1" s="1"/>
  <c r="S129" i="1" s="1"/>
</calcChain>
</file>

<file path=xl/sharedStrings.xml><?xml version="1.0" encoding="utf-8"?>
<sst xmlns="http://schemas.openxmlformats.org/spreadsheetml/2006/main" count="771" uniqueCount="401">
  <si>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</si>
  <si>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</si>
  <si>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</si>
  <si>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</si>
  <si>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</si>
  <si>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</si>
  <si>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</si>
  <si>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</si>
  <si>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</si>
  <si>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</si>
  <si>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</si>
  <si>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</si>
  <si>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</si>
  <si>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</si>
  <si>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</si>
  <si>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</si>
  <si>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</si>
  <si>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</si>
  <si>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</si>
  <si>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Timikar             </t>
  </si>
  <si>
    <t xml:space="preserve">Scensay             </t>
  </si>
  <si>
    <t>Ararat</t>
  </si>
  <si>
    <t xml:space="preserve">Denominator         </t>
  </si>
  <si>
    <t xml:space="preserve">Hadfield            </t>
  </si>
  <si>
    <t xml:space="preserve">Three Point Genius  </t>
  </si>
  <si>
    <t xml:space="preserve">Anacheeva Prince    </t>
  </si>
  <si>
    <t xml:space="preserve">Aroha Te Mana       </t>
  </si>
  <si>
    <t xml:space="preserve">Bam                 </t>
  </si>
  <si>
    <t xml:space="preserve">Zaxti               </t>
  </si>
  <si>
    <t xml:space="preserve">Lope De Field       </t>
  </si>
  <si>
    <t xml:space="preserve">War Piglet          </t>
  </si>
  <si>
    <t>Warwick</t>
  </si>
  <si>
    <t xml:space="preserve">Allabout Thatbass   </t>
  </si>
  <si>
    <t xml:space="preserve">Dream Captain       </t>
  </si>
  <si>
    <t xml:space="preserve">Holus Bolus         </t>
  </si>
  <si>
    <t xml:space="preserve">Hughstaad           </t>
  </si>
  <si>
    <t xml:space="preserve">Randgold            </t>
  </si>
  <si>
    <t xml:space="preserve">Bidaflare           </t>
  </si>
  <si>
    <t xml:space="preserve">Blaireau Eagle      </t>
  </si>
  <si>
    <t xml:space="preserve">Brazen Choice       </t>
  </si>
  <si>
    <t xml:space="preserve">Leapin Lena         </t>
  </si>
  <si>
    <t xml:space="preserve">Telford             </t>
  </si>
  <si>
    <t xml:space="preserve">Woolooman Sky       </t>
  </si>
  <si>
    <t>Sapphire Coast</t>
  </si>
  <si>
    <t xml:space="preserve">Torchbearer         </t>
  </si>
  <si>
    <t xml:space="preserve">Fire Stoker         </t>
  </si>
  <si>
    <t xml:space="preserve">The Inflamer        </t>
  </si>
  <si>
    <t xml:space="preserve">Bay Of Modena       </t>
  </si>
  <si>
    <t xml:space="preserve">Case                </t>
  </si>
  <si>
    <t xml:space="preserve">Suneeze             </t>
  </si>
  <si>
    <t xml:space="preserve">Black Mary          </t>
  </si>
  <si>
    <t xml:space="preserve">Our Rosemaree       </t>
  </si>
  <si>
    <t xml:space="preserve">Kijitsu             </t>
  </si>
  <si>
    <t xml:space="preserve">Little Clanga       </t>
  </si>
  <si>
    <t xml:space="preserve">Bare Foot Babe      </t>
  </si>
  <si>
    <t xml:space="preserve">Quite Magical       </t>
  </si>
  <si>
    <t xml:space="preserve">Obilic              </t>
  </si>
  <si>
    <t>Newcastle</t>
  </si>
  <si>
    <t xml:space="preserve">Red Currant         </t>
  </si>
  <si>
    <t xml:space="preserve">The Mist            </t>
  </si>
  <si>
    <t xml:space="preserve">Black Consul        </t>
  </si>
  <si>
    <t xml:space="preserve">Lord Elliott        </t>
  </si>
  <si>
    <t xml:space="preserve">The Promise         </t>
  </si>
  <si>
    <t xml:space="preserve">Daiquiri Lass       </t>
  </si>
  <si>
    <t xml:space="preserve">Sporty              </t>
  </si>
  <si>
    <t xml:space="preserve">Britannicus         </t>
  </si>
  <si>
    <t xml:space="preserve">Cruisy Starcraft    </t>
  </si>
  <si>
    <t xml:space="preserve">Walk To The Bar     </t>
  </si>
  <si>
    <t xml:space="preserve">Starwood            </t>
  </si>
  <si>
    <t xml:space="preserve">King Ludwig         </t>
  </si>
  <si>
    <t xml:space="preserve">Pick Of The Pubs    </t>
  </si>
  <si>
    <t xml:space="preserve">Snuggle Pot         </t>
  </si>
  <si>
    <t xml:space="preserve">Theres Nemo         </t>
  </si>
  <si>
    <t xml:space="preserve">Nautical Lad        </t>
  </si>
  <si>
    <t xml:space="preserve">Sail The Stars      </t>
  </si>
  <si>
    <t xml:space="preserve">World Series        </t>
  </si>
  <si>
    <t xml:space="preserve">Zardoro             </t>
  </si>
  <si>
    <t xml:space="preserve">Denman Quality      </t>
  </si>
  <si>
    <t xml:space="preserve">Underpass           </t>
  </si>
  <si>
    <t xml:space="preserve">Emissions           </t>
  </si>
  <si>
    <t xml:space="preserve">Time Of Her Life    </t>
  </si>
  <si>
    <t xml:space="preserve">Luckier             </t>
  </si>
  <si>
    <t xml:space="preserve">Kathmandu           </t>
  </si>
  <si>
    <t xml:space="preserve">Buskers Ballad      </t>
  </si>
  <si>
    <t xml:space="preserve">Delos               </t>
  </si>
  <si>
    <t xml:space="preserve">So Strong           </t>
  </si>
  <si>
    <t xml:space="preserve">Vision And Prayer   </t>
  </si>
  <si>
    <t xml:space="preserve">Hawacain            </t>
  </si>
  <si>
    <t xml:space="preserve">Pick Of The Day     </t>
  </si>
  <si>
    <t xml:space="preserve">Saint Katarina      </t>
  </si>
  <si>
    <t xml:space="preserve">Snuggle Bug         </t>
  </si>
  <si>
    <t xml:space="preserve">Sonador Fire        </t>
  </si>
  <si>
    <t xml:space="preserve">Alakai              </t>
  </si>
  <si>
    <t xml:space="preserve">Nourishing          </t>
  </si>
  <si>
    <t xml:space="preserve">Telloff             </t>
  </si>
  <si>
    <t xml:space="preserve">Set Wait            </t>
  </si>
  <si>
    <t xml:space="preserve">Shez Our Destiny    </t>
  </si>
  <si>
    <t xml:space="preserve">Collars Up          </t>
  </si>
  <si>
    <t xml:space="preserve">All Assured         </t>
  </si>
  <si>
    <t xml:space="preserve">Casse Bleu          </t>
  </si>
  <si>
    <t xml:space="preserve">Star Painter        </t>
  </si>
  <si>
    <t xml:space="preserve">Hariir              </t>
  </si>
  <si>
    <t xml:space="preserve">Zanahary            </t>
  </si>
  <si>
    <t xml:space="preserve">Skilled Hunter      </t>
  </si>
  <si>
    <t xml:space="preserve">Beach God           </t>
  </si>
  <si>
    <t xml:space="preserve">Milwaukee Brave     </t>
  </si>
  <si>
    <t xml:space="preserve">Our Henrietta       </t>
  </si>
  <si>
    <t xml:space="preserve">Under Gods Sky      </t>
  </si>
  <si>
    <t xml:space="preserve">Irish Delight       </t>
  </si>
  <si>
    <t xml:space="preserve">Funky Monkey        </t>
  </si>
  <si>
    <t xml:space="preserve">Mozarts Work        </t>
  </si>
  <si>
    <t xml:space="preserve">Rex Bell            </t>
  </si>
  <si>
    <t xml:space="preserve">Sierra Negra        </t>
  </si>
  <si>
    <t xml:space="preserve">Momentum To Win     </t>
  </si>
  <si>
    <t xml:space="preserve">Terwilliker         </t>
  </si>
  <si>
    <t xml:space="preserve">Yuralla Boy         </t>
  </si>
  <si>
    <t xml:space="preserve">Baroque             </t>
  </si>
  <si>
    <t xml:space="preserve">All Man             </t>
  </si>
  <si>
    <t xml:space="preserve">Boston Blues        </t>
  </si>
  <si>
    <t xml:space="preserve">Clover Club         </t>
  </si>
  <si>
    <t xml:space="preserve">Rocky Nugget        </t>
  </si>
  <si>
    <t xml:space="preserve">Cashnrun            </t>
  </si>
  <si>
    <t xml:space="preserve">Man Overboard       </t>
  </si>
  <si>
    <t xml:space="preserve">Karaharaga          </t>
  </si>
  <si>
    <t xml:space="preserve">Omission            </t>
  </si>
  <si>
    <t xml:space="preserve">Will To Rule        </t>
  </si>
  <si>
    <t xml:space="preserve">Almazan             </t>
  </si>
  <si>
    <t xml:space="preserve">Champagne Warrior   </t>
  </si>
  <si>
    <t xml:space="preserve">Hay Life            </t>
  </si>
  <si>
    <t xml:space="preserve">Wild Element        </t>
  </si>
  <si>
    <t xml:space="preserve">Spleasure           </t>
  </si>
  <si>
    <t xml:space="preserve">Corporate Takeover  </t>
  </si>
  <si>
    <t xml:space="preserve">Supreme Renegade    </t>
  </si>
  <si>
    <t xml:space="preserve">Bassons             </t>
  </si>
  <si>
    <t xml:space="preserve">A Moving Place      </t>
  </si>
  <si>
    <t xml:space="preserve">Street Outlaw       </t>
  </si>
  <si>
    <t xml:space="preserve">Big Albert          </t>
  </si>
  <si>
    <t xml:space="preserve">Little Off The Top  </t>
  </si>
  <si>
    <t xml:space="preserve">Star Hero           </t>
  </si>
  <si>
    <t xml:space="preserve">Monterey Magic      </t>
  </si>
  <si>
    <t xml:space="preserve">Highly Charged      </t>
  </si>
  <si>
    <t xml:space="preserve">Admission           </t>
  </si>
  <si>
    <t xml:space="preserve">Mossy Girl          </t>
  </si>
  <si>
    <t xml:space="preserve">Goodlookinrooster   </t>
  </si>
  <si>
    <t xml:space="preserve">Queen Elektra       </t>
  </si>
  <si>
    <t xml:space="preserve">Shoulder Charge     </t>
  </si>
  <si>
    <t xml:space="preserve">Tides Of Fortune    </t>
  </si>
  <si>
    <t xml:space="preserve">Captain Haddock     </t>
  </si>
  <si>
    <t xml:space="preserve">The Mood Im In      </t>
  </si>
  <si>
    <t xml:space="preserve">Surprise Hero       </t>
  </si>
  <si>
    <t xml:space="preserve">Zoot Suit Riot      </t>
  </si>
  <si>
    <t xml:space="preserve">Amaretto            </t>
  </si>
  <si>
    <t xml:space="preserve">Wound Tight         </t>
  </si>
  <si>
    <t xml:space="preserve">Kartem Around Boy   </t>
  </si>
  <si>
    <t xml:space="preserve">Foreigner           </t>
  </si>
  <si>
    <t xml:space="preserve">Crafty Eva          </t>
  </si>
  <si>
    <t xml:space="preserve">Merry Christmas     </t>
  </si>
  <si>
    <t xml:space="preserve">Aunty Porscher      </t>
  </si>
  <si>
    <t xml:space="preserve">Coolamine           </t>
  </si>
  <si>
    <t xml:space="preserve">Serging Rush        </t>
  </si>
  <si>
    <t xml:space="preserve">More Than Tears     </t>
  </si>
  <si>
    <t xml:space="preserve">Not Bossy           </t>
  </si>
  <si>
    <t xml:space="preserve">The Revenant        </t>
  </si>
  <si>
    <t xml:space="preserve">Whispered Prayer    </t>
  </si>
  <si>
    <t xml:space="preserve">Howzat              </t>
  </si>
  <si>
    <t xml:space="preserve">Opera Tickets       </t>
  </si>
  <si>
    <t xml:space="preserve">Supa Hong Kong      </t>
  </si>
  <si>
    <t xml:space="preserve">The Potato Pontiff  </t>
  </si>
  <si>
    <t xml:space="preserve">City Of Shadows     </t>
  </si>
  <si>
    <t xml:space="preserve">Patee Cat           </t>
  </si>
  <si>
    <t xml:space="preserve">Alla Capella        </t>
  </si>
  <si>
    <t xml:space="preserve">Cafe Terrace        </t>
  </si>
  <si>
    <t xml:space="preserve">Planet Reine        </t>
  </si>
  <si>
    <t xml:space="preserve">Leola               </t>
  </si>
  <si>
    <t xml:space="preserve">Sound Proposition   </t>
  </si>
  <si>
    <t xml:space="preserve">Duca Valentinois    </t>
  </si>
  <si>
    <t xml:space="preserve">Shiraz              </t>
  </si>
  <si>
    <t xml:space="preserve">Spectroscope        </t>
  </si>
  <si>
    <t xml:space="preserve">Mister Sea Wolf     </t>
  </si>
  <si>
    <t xml:space="preserve">Lanciato            </t>
  </si>
  <si>
    <t xml:space="preserve">Artlee              </t>
  </si>
  <si>
    <t xml:space="preserve">Royal Tudor         </t>
  </si>
  <si>
    <t xml:space="preserve">Special Missile     </t>
  </si>
  <si>
    <t xml:space="preserve">What Could Be       </t>
  </si>
  <si>
    <t xml:space="preserve">De Kurnell          </t>
  </si>
  <si>
    <t xml:space="preserve">Storm System        </t>
  </si>
  <si>
    <t xml:space="preserve">Under Oath          </t>
  </si>
  <si>
    <t xml:space="preserve">Black Mosheen       </t>
  </si>
  <si>
    <t xml:space="preserve">Johns Revenge       </t>
  </si>
  <si>
    <t xml:space="preserve">Lucky Leslie        </t>
  </si>
  <si>
    <t xml:space="preserve">Master Moving       </t>
  </si>
  <si>
    <t xml:space="preserve">Mr Cooley           </t>
  </si>
  <si>
    <t xml:space="preserve">Sneferu             </t>
  </si>
  <si>
    <t xml:space="preserve">Bunumburt           </t>
  </si>
  <si>
    <t xml:space="preserve">Cameo Lass          </t>
  </si>
  <si>
    <t xml:space="preserve">My Halo Rocks       </t>
  </si>
  <si>
    <t xml:space="preserve">Rahdane             </t>
  </si>
  <si>
    <t xml:space="preserve">Baby Merlin         </t>
  </si>
  <si>
    <t xml:space="preserve">Our Nick            </t>
  </si>
  <si>
    <t xml:space="preserve">By The Law          </t>
  </si>
  <si>
    <t xml:space="preserve">Sheza Good Girl     </t>
  </si>
  <si>
    <t xml:space="preserve">Shadow Empire       </t>
  </si>
  <si>
    <t xml:space="preserve">Kings Men           </t>
  </si>
  <si>
    <t xml:space="preserve">Flying Colours      </t>
  </si>
  <si>
    <t xml:space="preserve">Tactical Manuever   </t>
  </si>
  <si>
    <t xml:space="preserve">Lucky Three Sevens  </t>
  </si>
  <si>
    <t xml:space="preserve">Red Ragga           </t>
  </si>
  <si>
    <t>Albany</t>
  </si>
  <si>
    <t xml:space="preserve">Athlone Castle      </t>
  </si>
  <si>
    <t xml:space="preserve">Society Riff Raff   </t>
  </si>
  <si>
    <t xml:space="preserve">Democracy Rules     </t>
  </si>
  <si>
    <t xml:space="preserve">The Vampire         </t>
  </si>
  <si>
    <t xml:space="preserve">Crafty Maddie       </t>
  </si>
  <si>
    <t xml:space="preserve">Ebony Lane          </t>
  </si>
  <si>
    <t xml:space="preserve">Planet Flower       </t>
  </si>
  <si>
    <t xml:space="preserve">Failed Approach     </t>
  </si>
  <si>
    <t xml:space="preserve">Director            </t>
  </si>
  <si>
    <t xml:space="preserve">Uno Best            </t>
  </si>
  <si>
    <t xml:space="preserve">Uncle Gerry         </t>
  </si>
  <si>
    <t xml:space="preserve">Swindlers Miss      </t>
  </si>
  <si>
    <t xml:space="preserve">Chatober            </t>
  </si>
  <si>
    <t xml:space="preserve">Grasp               </t>
  </si>
  <si>
    <t xml:space="preserve">John Boy            </t>
  </si>
  <si>
    <t xml:space="preserve">Anecdote            </t>
  </si>
  <si>
    <t xml:space="preserve">Latin Boy           </t>
  </si>
  <si>
    <t xml:space="preserve">Fabry               </t>
  </si>
  <si>
    <t xml:space="preserve">Cockles             </t>
  </si>
  <si>
    <t xml:space="preserve">Eye Striker         </t>
  </si>
  <si>
    <t xml:space="preserve">Niccobelle          </t>
  </si>
  <si>
    <t xml:space="preserve">Dreamalina          </t>
  </si>
  <si>
    <t xml:space="preserve">Barr Hill           </t>
  </si>
  <si>
    <t xml:space="preserve">Run Sally Run       </t>
  </si>
  <si>
    <t xml:space="preserve">Trust Me            </t>
  </si>
  <si>
    <t xml:space="preserve">Alpine Dragon       </t>
  </si>
  <si>
    <t xml:space="preserve">Beside You          </t>
  </si>
  <si>
    <t xml:space="preserve">Cant Skate          </t>
  </si>
  <si>
    <t xml:space="preserve">Vital Boom          </t>
  </si>
  <si>
    <t xml:space="preserve">Luna Rossa          </t>
  </si>
  <si>
    <t xml:space="preserve">Dont Let Thommo Go  </t>
  </si>
  <si>
    <t xml:space="preserve">Vic The Villain     </t>
  </si>
  <si>
    <t xml:space="preserve">Savannahs Grace     </t>
  </si>
  <si>
    <t xml:space="preserve">Salsational         </t>
  </si>
  <si>
    <t xml:space="preserve">Turpins Daughter    </t>
  </si>
  <si>
    <t xml:space="preserve">Finishing Rain      </t>
  </si>
  <si>
    <t xml:space="preserve">High Africaine      </t>
  </si>
  <si>
    <t xml:space="preserve">Vegas Ruler         </t>
  </si>
  <si>
    <t xml:space="preserve">Captain Treasure    </t>
  </si>
  <si>
    <t xml:space="preserve">Maxwell             </t>
  </si>
  <si>
    <t xml:space="preserve">Nonchalante         </t>
  </si>
  <si>
    <t xml:space="preserve">Theatric            </t>
  </si>
  <si>
    <t xml:space="preserve">Lonely Hearts Club  </t>
  </si>
  <si>
    <t xml:space="preserve">Redhaze             </t>
  </si>
  <si>
    <t xml:space="preserve">Shes A Kicker       </t>
  </si>
  <si>
    <t xml:space="preserve">Singaraja           </t>
  </si>
  <si>
    <t xml:space="preserve">Voanaba             </t>
  </si>
  <si>
    <t xml:space="preserve">General Kingsman    </t>
  </si>
  <si>
    <t xml:space="preserve">Northern Revenge    </t>
  </si>
  <si>
    <t xml:space="preserve">Fondue              </t>
  </si>
  <si>
    <t xml:space="preserve">Thats The Ticket    </t>
  </si>
  <si>
    <t xml:space="preserve">Alvin Purple        </t>
  </si>
  <si>
    <t xml:space="preserve">Catch The Culprit   </t>
  </si>
  <si>
    <t xml:space="preserve">Classic Conquest    </t>
  </si>
  <si>
    <t xml:space="preserve">Inch Perfect        </t>
  </si>
  <si>
    <t xml:space="preserve">Dangerous Breeding  </t>
  </si>
  <si>
    <t xml:space="preserve">Empyrean            </t>
  </si>
  <si>
    <t xml:space="preserve">Mucker              </t>
  </si>
  <si>
    <t xml:space="preserve">Lauriz              </t>
  </si>
  <si>
    <t xml:space="preserve">Sunday Hustler      </t>
  </si>
  <si>
    <t xml:space="preserve">Do Dar              </t>
  </si>
  <si>
    <t xml:space="preserve">Beaut Bopa          </t>
  </si>
  <si>
    <t xml:space="preserve">North Of Hell       </t>
  </si>
  <si>
    <t xml:space="preserve">Time In Motion      </t>
  </si>
  <si>
    <t xml:space="preserve">Aanvoerder          </t>
  </si>
  <si>
    <t xml:space="preserve">Valbeata            </t>
  </si>
  <si>
    <t xml:space="preserve">Nadacheva           </t>
  </si>
  <si>
    <t xml:space="preserve">Tawfiq Boy          </t>
  </si>
  <si>
    <t xml:space="preserve">Time Out Of Mind    </t>
  </si>
  <si>
    <t xml:space="preserve">Hostwin Meraki      </t>
  </si>
  <si>
    <t xml:space="preserve">Paris For Me        </t>
  </si>
  <si>
    <t xml:space="preserve">All Day             </t>
  </si>
  <si>
    <t xml:space="preserve">Nikkas N A Twist    </t>
  </si>
  <si>
    <t xml:space="preserve">Sweet Deal          </t>
  </si>
  <si>
    <t xml:space="preserve">Bright Idea         </t>
  </si>
  <si>
    <t xml:space="preserve">Hebrides Maneuver   </t>
  </si>
  <si>
    <t xml:space="preserve">Capital Magic       </t>
  </si>
  <si>
    <t xml:space="preserve">Captain Scott       </t>
  </si>
  <si>
    <t xml:space="preserve">War Ksar            </t>
  </si>
  <si>
    <t xml:space="preserve">Scarfone Star       </t>
  </si>
  <si>
    <t xml:space="preserve">Carob               </t>
  </si>
  <si>
    <t xml:space="preserve">Our Buddy Boy       </t>
  </si>
  <si>
    <t xml:space="preserve">Lord Kronos         </t>
  </si>
  <si>
    <t xml:space="preserve">Prince Friar        </t>
  </si>
  <si>
    <t xml:space="preserve">Its Not Trading     </t>
  </si>
  <si>
    <t xml:space="preserve">Lion Cruiser        </t>
  </si>
  <si>
    <t xml:space="preserve">Portonian           </t>
  </si>
  <si>
    <t>Cranbourne</t>
  </si>
  <si>
    <t xml:space="preserve">Bocain              </t>
  </si>
  <si>
    <t xml:space="preserve">Creedence           </t>
  </si>
  <si>
    <t xml:space="preserve">Mai Chau            </t>
  </si>
  <si>
    <t xml:space="preserve">Rezealient          </t>
  </si>
  <si>
    <t xml:space="preserve">Slick Back          </t>
  </si>
  <si>
    <t xml:space="preserve">Daughterof Themoon  </t>
  </si>
  <si>
    <t xml:space="preserve">Mississippi Grace   </t>
  </si>
  <si>
    <t xml:space="preserve">Reality Show        </t>
  </si>
  <si>
    <t xml:space="preserve">Puck Shapeshifter   </t>
  </si>
  <si>
    <t xml:space="preserve">Queen Tori          </t>
  </si>
  <si>
    <t xml:space="preserve">Friarfighter        </t>
  </si>
  <si>
    <t xml:space="preserve">Raczynski           </t>
  </si>
  <si>
    <t xml:space="preserve">Twisted Mountain    </t>
  </si>
  <si>
    <t xml:space="preserve">Double Edged        </t>
  </si>
  <si>
    <t xml:space="preserve">Ellens Choice       </t>
  </si>
  <si>
    <t xml:space="preserve">Force Element       </t>
  </si>
  <si>
    <t xml:space="preserve">Jungle Scandal      </t>
  </si>
  <si>
    <t xml:space="preserve">Mu Mu Land          </t>
  </si>
  <si>
    <t xml:space="preserve">Bellissima          </t>
  </si>
  <si>
    <t xml:space="preserve">Double The Magic    </t>
  </si>
  <si>
    <t xml:space="preserve">Indrabeel           </t>
  </si>
  <si>
    <t xml:space="preserve">Miss Mandito        </t>
  </si>
  <si>
    <t xml:space="preserve">Mylex               </t>
  </si>
  <si>
    <t xml:space="preserve">Our Girl Babs       </t>
  </si>
  <si>
    <t xml:space="preserve">Think Diamonds      </t>
  </si>
  <si>
    <t xml:space="preserve">Think Im Dreaming   </t>
  </si>
  <si>
    <t xml:space="preserve">This Girls On Fire  </t>
  </si>
  <si>
    <t xml:space="preserve">Costa Oeste         </t>
  </si>
  <si>
    <t xml:space="preserve">Faulty              </t>
  </si>
  <si>
    <t xml:space="preserve">Step Right Up       </t>
  </si>
  <si>
    <t xml:space="preserve">Parisienne Lady     </t>
  </si>
  <si>
    <t xml:space="preserve">Cool Knight         </t>
  </si>
  <si>
    <t xml:space="preserve">Backtobeverley      </t>
  </si>
  <si>
    <t xml:space="preserve">Defiantly           </t>
  </si>
  <si>
    <t xml:space="preserve">Little Punga        </t>
  </si>
  <si>
    <t xml:space="preserve">Nobel Image         </t>
  </si>
  <si>
    <t xml:space="preserve">Anna Amalia         </t>
  </si>
  <si>
    <t xml:space="preserve">Scandal Lass        </t>
  </si>
  <si>
    <t xml:space="preserve">Tinker Tailor       </t>
  </si>
  <si>
    <t xml:space="preserve">Right Island        </t>
  </si>
  <si>
    <t xml:space="preserve">Universal Scene     </t>
  </si>
  <si>
    <t xml:space="preserve">Kwikon The Trigger  </t>
  </si>
  <si>
    <t xml:space="preserve">Dr Sykes            </t>
  </si>
  <si>
    <t xml:space="preserve">Toru Waimarie       </t>
  </si>
  <si>
    <t xml:space="preserve">Kostyazilch         </t>
  </si>
  <si>
    <t xml:space="preserve">Barrys Rabbit       </t>
  </si>
  <si>
    <t xml:space="preserve">Toned               </t>
  </si>
  <si>
    <t xml:space="preserve">Countercat          </t>
  </si>
  <si>
    <t xml:space="preserve">Daisy Express       </t>
  </si>
  <si>
    <t xml:space="preserve">Gibraltar Rock      </t>
  </si>
  <si>
    <t xml:space="preserve">Rare Selection      </t>
  </si>
  <si>
    <t xml:space="preserve">Ready To Fire       </t>
  </si>
  <si>
    <t xml:space="preserve">Repentancy          </t>
  </si>
  <si>
    <t xml:space="preserve">Mongolian Warlord   </t>
  </si>
  <si>
    <t xml:space="preserve">Frankly Scarlett    </t>
  </si>
  <si>
    <t xml:space="preserve">Fiery Combat        </t>
  </si>
  <si>
    <t xml:space="preserve">Air Force One       </t>
  </si>
  <si>
    <t xml:space="preserve">Notta Mocha         </t>
  </si>
  <si>
    <t xml:space="preserve">Shadow Boxer        </t>
  </si>
  <si>
    <t xml:space="preserve">Thats The Gio       </t>
  </si>
  <si>
    <t xml:space="preserve">Lacie Locket        </t>
  </si>
  <si>
    <t xml:space="preserve">Saint Stephen       </t>
  </si>
  <si>
    <t xml:space="preserve">Myarena             </t>
  </si>
  <si>
    <t xml:space="preserve">Everasready         </t>
  </si>
  <si>
    <t xml:space="preserve">Rebel Flight        </t>
  </si>
  <si>
    <t xml:space="preserve">Shakedown           </t>
  </si>
  <si>
    <t xml:space="preserve">Top Agent           </t>
  </si>
  <si>
    <t xml:space="preserve">Venator             </t>
  </si>
  <si>
    <t xml:space="preserve">Toorak Playboy      </t>
  </si>
  <si>
    <t xml:space="preserve">Citrus Wish         </t>
  </si>
  <si>
    <t xml:space="preserve">Mega Doro           </t>
  </si>
  <si>
    <t xml:space="preserve">Barbies Boy         </t>
  </si>
  <si>
    <t xml:space="preserve">Dixie Preacher      </t>
  </si>
  <si>
    <t xml:space="preserve">Golden Fusaichi     </t>
  </si>
  <si>
    <t xml:space="preserve">Into Rio            </t>
  </si>
  <si>
    <t xml:space="preserve">Startierra          </t>
  </si>
  <si>
    <t xml:space="preserve">Two Hats            </t>
  </si>
  <si>
    <t xml:space="preserve">Rocbolt             </t>
  </si>
  <si>
    <t xml:space="preserve">King Valour         </t>
  </si>
  <si>
    <t xml:space="preserve">Zed Em              </t>
  </si>
  <si>
    <t xml:space="preserve">Won Won Too         </t>
  </si>
  <si>
    <t xml:space="preserve">Manning Road        </t>
  </si>
  <si>
    <t xml:space="preserve">Aurora Miss         </t>
  </si>
  <si>
    <t xml:space="preserve">Bamberg             </t>
  </si>
  <si>
    <t xml:space="preserve">Gee One Express     </t>
  </si>
  <si>
    <t xml:space="preserve">Argyle Belle        </t>
  </si>
  <si>
    <t xml:space="preserve">Toorak Cowboy       </t>
  </si>
  <si>
    <t xml:space="preserve">Tuscany Hero        </t>
  </si>
  <si>
    <t xml:space="preserve">Princess Arrow      </t>
  </si>
  <si>
    <t xml:space="preserve">Winspot             </t>
  </si>
  <si>
    <t xml:space="preserve">Count The Interest  </t>
  </si>
  <si>
    <t xml:space="preserve">Levitical           </t>
  </si>
  <si>
    <t xml:space="preserve">Rioli               </t>
  </si>
  <si>
    <t xml:space="preserve">Forthefunofit       </t>
  </si>
  <si>
    <t xml:space="preserve">Bugari              </t>
  </si>
  <si>
    <t xml:space="preserve">Honourable Tycoon   </t>
  </si>
  <si>
    <t xml:space="preserve">Ballinaclash        </t>
  </si>
  <si>
    <t xml:space="preserve">Heza Magic Man      </t>
  </si>
  <si>
    <t xml:space="preserve">Ruby Sea            </t>
  </si>
  <si>
    <t xml:space="preserve">Coronation Lance    </t>
  </si>
  <si>
    <t xml:space="preserve">Crystal Kingdom     </t>
  </si>
  <si>
    <t xml:space="preserve">Invincible Rock     </t>
  </si>
  <si>
    <t xml:space="preserve">Ambassador Lad      </t>
  </si>
  <si>
    <t xml:space="preserve">Merry Magic         </t>
  </si>
  <si>
    <t xml:space="preserve">Frankincense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</si>
</sst>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7"/>
  <sheetViews>
    <sheetView tabSelected="1" topLeftCell="B1" workbookViewId="0">
      <pane ySplit="1" topLeftCell="A2" activePane="bottomLeft" state="frozen"/>
      <selection activeCell="B1" sqref="B1"/>
      <selection pane="bottomLeft" activeCell="W372" sqref="W372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140625" style="12" bestFit="1" customWidth="1"/>
    <col min="4" max="4" width="6" style="12" bestFit="1" customWidth="1"/>
    <col min="5" max="5" width="5.85546875" style="12" bestFit="1" customWidth="1"/>
    <col min="6" max="6" width="21.5703125" style="12" bestFit="1" customWidth="1"/>
    <col min="7" max="7" width="9.28515625" style="13" bestFit="1" customWidth="1"/>
    <col min="8" max="8" width="8.285156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0.5625</v>
      </c>
      <c r="C2" s="1" t="s">
        <v>21</v>
      </c>
      <c r="D2" s="1">
        <v>1</v>
      </c>
      <c r="E2" s="1">
        <v>6</v>
      </c>
      <c r="F2" s="1" t="s">
        <v>27</v>
      </c>
      <c r="G2" s="2">
        <v>73.966866666666704</v>
      </c>
      <c r="H2" s="6">
        <f>1+COUNTIFS(A:A,A2,O:O,"&lt;"&amp;O2)</f>
        <v>1</v>
      </c>
      <c r="I2" s="2">
        <f>AVERAGEIF(A:A,A2,G:G)</f>
        <v>49.869940740740724</v>
      </c>
      <c r="J2" s="2">
        <f>G2-I2</f>
        <v>24.09692592592598</v>
      </c>
      <c r="K2" s="2">
        <f>90+J2</f>
        <v>114.09692592592597</v>
      </c>
      <c r="L2" s="2">
        <f>EXP(0.06*K2)</f>
        <v>939.93954141837787</v>
      </c>
      <c r="M2" s="2">
        <f>SUMIF(A:A,A2,L:L)</f>
        <v>2653.0250279620018</v>
      </c>
      <c r="N2" s="3">
        <f>L2/M2</f>
        <v>0.35428973775660899</v>
      </c>
      <c r="O2" s="7">
        <f>1/N2</f>
        <v>2.8225485906876111</v>
      </c>
      <c r="P2" s="3">
        <f>IF(O2&gt;21,"",N2)</f>
        <v>0.35428973775660899</v>
      </c>
      <c r="Q2" s="3">
        <f>IF(ISNUMBER(P2),SUMIF(A:A,A2,P:P),"")</f>
        <v>0.98398642105120948</v>
      </c>
      <c r="R2" s="3">
        <f>IFERROR(P2*(1/Q2),"")</f>
        <v>0.36005551517480822</v>
      </c>
      <c r="S2" s="8">
        <f>IFERROR(1/R2,"")</f>
        <v>2.7773494859938377</v>
      </c>
    </row>
    <row r="3" spans="1:19" x14ac:dyDescent="0.25">
      <c r="A3" s="1">
        <v>1</v>
      </c>
      <c r="B3" s="5">
        <v>0.5625</v>
      </c>
      <c r="C3" s="1" t="s">
        <v>21</v>
      </c>
      <c r="D3" s="1">
        <v>1</v>
      </c>
      <c r="E3" s="1">
        <v>9</v>
      </c>
      <c r="F3" s="1" t="s">
        <v>30</v>
      </c>
      <c r="G3" s="2">
        <v>57.893166666666595</v>
      </c>
      <c r="H3" s="6">
        <f>1+COUNTIFS(A:A,A3,O:O,"&lt;"&amp;O3)</f>
        <v>2</v>
      </c>
      <c r="I3" s="2">
        <f>AVERAGEIF(A:A,A3,G:G)</f>
        <v>49.869940740740724</v>
      </c>
      <c r="J3" s="2">
        <f>G3-I3</f>
        <v>8.0232259259258711</v>
      </c>
      <c r="K3" s="2">
        <f>90+J3</f>
        <v>98.023225925925871</v>
      </c>
      <c r="L3" s="2">
        <f>EXP(0.06*K3)</f>
        <v>358.30821635916118</v>
      </c>
      <c r="M3" s="2">
        <f>SUMIF(A:A,A3,L:L)</f>
        <v>2653.0250279620018</v>
      </c>
      <c r="N3" s="3">
        <f>L3/M3</f>
        <v>0.13505647801385653</v>
      </c>
      <c r="O3" s="7">
        <f>1/N3</f>
        <v>7.4043097725190341</v>
      </c>
      <c r="P3" s="3">
        <f>IF(O3&gt;21,"",N3)</f>
        <v>0.13505647801385653</v>
      </c>
      <c r="Q3" s="3">
        <f>IF(ISNUMBER(P3),SUMIF(A:A,A3,P:P),"")</f>
        <v>0.98398642105120948</v>
      </c>
      <c r="R3" s="3">
        <f>IFERROR(P3*(1/Q3),"")</f>
        <v>0.13725441238261538</v>
      </c>
      <c r="S3" s="8">
        <f>IFERROR(1/R3,"")</f>
        <v>7.2857402734155006</v>
      </c>
    </row>
    <row r="4" spans="1:19" x14ac:dyDescent="0.25">
      <c r="A4" s="1">
        <v>1</v>
      </c>
      <c r="B4" s="5">
        <v>0.5625</v>
      </c>
      <c r="C4" s="1" t="s">
        <v>21</v>
      </c>
      <c r="D4" s="1">
        <v>1</v>
      </c>
      <c r="E4" s="1">
        <v>8</v>
      </c>
      <c r="F4" s="1" t="s">
        <v>29</v>
      </c>
      <c r="G4" s="2">
        <v>55.967866666666602</v>
      </c>
      <c r="H4" s="6">
        <f>1+COUNTIFS(A:A,A4,O:O,"&lt;"&amp;O4)</f>
        <v>3</v>
      </c>
      <c r="I4" s="2">
        <f>AVERAGEIF(A:A,A4,G:G)</f>
        <v>49.869940740740724</v>
      </c>
      <c r="J4" s="2">
        <f>G4-I4</f>
        <v>6.0979259259258782</v>
      </c>
      <c r="K4" s="2">
        <f>90+J4</f>
        <v>96.097925925925878</v>
      </c>
      <c r="L4" s="2">
        <f>EXP(0.06*K4)</f>
        <v>319.21841517276391</v>
      </c>
      <c r="M4" s="2">
        <f>SUMIF(A:A,A4,L:L)</f>
        <v>2653.0250279620018</v>
      </c>
      <c r="N4" s="3">
        <f>L4/M4</f>
        <v>0.12032242885321771</v>
      </c>
      <c r="O4" s="7">
        <f>1/N4</f>
        <v>8.3110024417800599</v>
      </c>
      <c r="P4" s="3">
        <f>IF(O4&gt;21,"",N4)</f>
        <v>0.12032242885321771</v>
      </c>
      <c r="Q4" s="3">
        <f>IF(ISNUMBER(P4),SUMIF(A:A,A4,P:P),"")</f>
        <v>0.98398642105120948</v>
      </c>
      <c r="R4" s="3">
        <f>IFERROR(P4*(1/Q4),"")</f>
        <v>0.1222805785517601</v>
      </c>
      <c r="S4" s="8">
        <f>IFERROR(1/R4,"")</f>
        <v>8.1779135480350256</v>
      </c>
    </row>
    <row r="5" spans="1:19" x14ac:dyDescent="0.25">
      <c r="A5" s="1">
        <v>1</v>
      </c>
      <c r="B5" s="5">
        <v>0.5625</v>
      </c>
      <c r="C5" s="1" t="s">
        <v>21</v>
      </c>
      <c r="D5" s="1">
        <v>1</v>
      </c>
      <c r="E5" s="1">
        <v>5</v>
      </c>
      <c r="F5" s="1" t="s">
        <v>26</v>
      </c>
      <c r="G5" s="2">
        <v>52.029400000000003</v>
      </c>
      <c r="H5" s="6">
        <f>1+COUNTIFS(A:A,A5,O:O,"&lt;"&amp;O5)</f>
        <v>4</v>
      </c>
      <c r="I5" s="2">
        <f>AVERAGEIF(A:A,A5,G:G)</f>
        <v>49.869940740740724</v>
      </c>
      <c r="J5" s="2">
        <f>G5-I5</f>
        <v>2.159459259259279</v>
      </c>
      <c r="K5" s="2">
        <f>90+J5</f>
        <v>92.159459259259279</v>
      </c>
      <c r="L5" s="2">
        <f>EXP(0.06*K5)</f>
        <v>252.03489636308134</v>
      </c>
      <c r="M5" s="2">
        <f>SUMIF(A:A,A5,L:L)</f>
        <v>2653.0250279620018</v>
      </c>
      <c r="N5" s="3">
        <f>L5/M5</f>
        <v>9.4999064730531116E-2</v>
      </c>
      <c r="O5" s="7">
        <f>1/N5</f>
        <v>10.526419421460016</v>
      </c>
      <c r="P5" s="3">
        <f>IF(O5&gt;21,"",N5)</f>
        <v>9.4999064730531116E-2</v>
      </c>
      <c r="Q5" s="3">
        <f>IF(ISNUMBER(P5),SUMIF(A:A,A5,P:P),"")</f>
        <v>0.98398642105120948</v>
      </c>
      <c r="R5" s="3">
        <f>IFERROR(P5*(1/Q5),"")</f>
        <v>9.6545097267746835E-2</v>
      </c>
      <c r="S5" s="8">
        <f>IFERROR(1/R5,"")</f>
        <v>10.357853773006385</v>
      </c>
    </row>
    <row r="6" spans="1:19" x14ac:dyDescent="0.25">
      <c r="A6" s="1">
        <v>1</v>
      </c>
      <c r="B6" s="5">
        <v>0.5625</v>
      </c>
      <c r="C6" s="1" t="s">
        <v>21</v>
      </c>
      <c r="D6" s="1">
        <v>1</v>
      </c>
      <c r="E6" s="1">
        <v>1</v>
      </c>
      <c r="F6" s="1" t="s">
        <v>22</v>
      </c>
      <c r="G6" s="2">
        <v>51.001566666666697</v>
      </c>
      <c r="H6" s="6">
        <f>1+COUNTIFS(A:A,A6,O:O,"&lt;"&amp;O6)</f>
        <v>5</v>
      </c>
      <c r="I6" s="2">
        <f>AVERAGEIF(A:A,A6,G:G)</f>
        <v>49.869940740740724</v>
      </c>
      <c r="J6" s="2">
        <f>G6-I6</f>
        <v>1.1316259259259738</v>
      </c>
      <c r="K6" s="2">
        <f>90+J6</f>
        <v>91.131625925925974</v>
      </c>
      <c r="L6" s="2">
        <f>EXP(0.06*K6)</f>
        <v>236.96147034990872</v>
      </c>
      <c r="M6" s="2">
        <f>SUMIF(A:A,A6,L:L)</f>
        <v>2653.0250279620018</v>
      </c>
      <c r="N6" s="3">
        <f>L6/M6</f>
        <v>8.9317465102067867E-2</v>
      </c>
      <c r="O6" s="7">
        <f>1/N6</f>
        <v>11.196018593421188</v>
      </c>
      <c r="P6" s="3">
        <f>IF(O6&gt;21,"",N6)</f>
        <v>8.9317465102067867E-2</v>
      </c>
      <c r="Q6" s="3">
        <f>IF(ISNUMBER(P6),SUMIF(A:A,A6,P:P),"")</f>
        <v>0.98398642105120948</v>
      </c>
      <c r="R6" s="3">
        <f>IFERROR(P6*(1/Q6),"")</f>
        <v>9.0771034224891523E-2</v>
      </c>
      <c r="S6" s="8">
        <f>IFERROR(1/R6,"")</f>
        <v>11.016730265763313</v>
      </c>
    </row>
    <row r="7" spans="1:19" x14ac:dyDescent="0.25">
      <c r="A7" s="1">
        <v>1</v>
      </c>
      <c r="B7" s="5">
        <v>0.5625</v>
      </c>
      <c r="C7" s="1" t="s">
        <v>21</v>
      </c>
      <c r="D7" s="1">
        <v>1</v>
      </c>
      <c r="E7" s="1">
        <v>4</v>
      </c>
      <c r="F7" s="1" t="s">
        <v>25</v>
      </c>
      <c r="G7" s="2">
        <v>46.572866666666599</v>
      </c>
      <c r="H7" s="6">
        <f>1+COUNTIFS(A:A,A7,O:O,"&lt;"&amp;O7)</f>
        <v>6</v>
      </c>
      <c r="I7" s="2">
        <f>AVERAGEIF(A:A,A7,G:G)</f>
        <v>49.869940740740724</v>
      </c>
      <c r="J7" s="2">
        <f>G7-I7</f>
        <v>-3.2970740740741249</v>
      </c>
      <c r="K7" s="2">
        <f>90+J7</f>
        <v>86.702925925925882</v>
      </c>
      <c r="L7" s="2">
        <f>EXP(0.06*K7)</f>
        <v>181.66703900385764</v>
      </c>
      <c r="M7" s="2">
        <f>SUMIF(A:A,A7,L:L)</f>
        <v>2653.0250279620018</v>
      </c>
      <c r="N7" s="3">
        <f>L7/M7</f>
        <v>6.8475433548175174E-2</v>
      </c>
      <c r="O7" s="7">
        <f>1/N7</f>
        <v>14.603777562013688</v>
      </c>
      <c r="P7" s="3">
        <f>IF(O7&gt;21,"",N7)</f>
        <v>6.8475433548175174E-2</v>
      </c>
      <c r="Q7" s="3">
        <f>IF(ISNUMBER(P7),SUMIF(A:A,A7,P:P),"")</f>
        <v>0.98398642105120948</v>
      </c>
      <c r="R7" s="3">
        <f>IFERROR(P7*(1/Q7),"")</f>
        <v>6.9589815553574103E-2</v>
      </c>
      <c r="S7" s="8">
        <f>IFERROR(1/R7,"")</f>
        <v>14.369918817073808</v>
      </c>
    </row>
    <row r="8" spans="1:19" x14ac:dyDescent="0.25">
      <c r="A8" s="1">
        <v>1</v>
      </c>
      <c r="B8" s="5">
        <v>0.5625</v>
      </c>
      <c r="C8" s="1" t="s">
        <v>21</v>
      </c>
      <c r="D8" s="1">
        <v>1</v>
      </c>
      <c r="E8" s="1">
        <v>7</v>
      </c>
      <c r="F8" s="1" t="s">
        <v>28</v>
      </c>
      <c r="G8" s="2">
        <v>45.938400000000001</v>
      </c>
      <c r="H8" s="6">
        <f>1+COUNTIFS(A:A,A8,O:O,"&lt;"&amp;O8)</f>
        <v>7</v>
      </c>
      <c r="I8" s="2">
        <f>AVERAGEIF(A:A,A8,G:G)</f>
        <v>49.869940740740724</v>
      </c>
      <c r="J8" s="2">
        <f>G8-I8</f>
        <v>-3.9315407407407221</v>
      </c>
      <c r="K8" s="2">
        <f>90+J8</f>
        <v>86.068459259259271</v>
      </c>
      <c r="L8" s="2">
        <f>EXP(0.06*K8)</f>
        <v>174.88131704850642</v>
      </c>
      <c r="M8" s="2">
        <f>SUMIF(A:A,A8,L:L)</f>
        <v>2653.0250279620018</v>
      </c>
      <c r="N8" s="3">
        <f>L8/M8</f>
        <v>6.5917703453723761E-2</v>
      </c>
      <c r="O8" s="7">
        <f>1/N8</f>
        <v>15.170431425937503</v>
      </c>
      <c r="P8" s="3">
        <f>IF(O8&gt;21,"",N8)</f>
        <v>6.5917703453723761E-2</v>
      </c>
      <c r="Q8" s="3">
        <f>IF(ISNUMBER(P8),SUMIF(A:A,A8,P:P),"")</f>
        <v>0.98398642105120948</v>
      </c>
      <c r="R8" s="3">
        <f>IFERROR(P8*(1/Q8),"")</f>
        <v>6.6990460481459443E-2</v>
      </c>
      <c r="S8" s="8">
        <f>IFERROR(1/R8,"")</f>
        <v>14.927498524611039</v>
      </c>
    </row>
    <row r="9" spans="1:19" x14ac:dyDescent="0.25">
      <c r="A9" s="1">
        <v>1</v>
      </c>
      <c r="B9" s="5">
        <v>0.5625</v>
      </c>
      <c r="C9" s="1" t="s">
        <v>21</v>
      </c>
      <c r="D9" s="1">
        <v>1</v>
      </c>
      <c r="E9" s="1">
        <v>3</v>
      </c>
      <c r="F9" s="1" t="s">
        <v>24</v>
      </c>
      <c r="G9" s="2">
        <v>43.103766666666701</v>
      </c>
      <c r="H9" s="6">
        <f>1+COUNTIFS(A:A,A9,O:O,"&lt;"&amp;O9)</f>
        <v>8</v>
      </c>
      <c r="I9" s="2">
        <f>AVERAGEIF(A:A,A9,G:G)</f>
        <v>49.869940740740724</v>
      </c>
      <c r="J9" s="2">
        <f>G9-I9</f>
        <v>-6.7661740740740228</v>
      </c>
      <c r="K9" s="2">
        <f>90+J9</f>
        <v>83.23382592592597</v>
      </c>
      <c r="L9" s="2">
        <f>EXP(0.06*K9)</f>
        <v>147.52970650795791</v>
      </c>
      <c r="M9" s="2">
        <f>SUMIF(A:A,A9,L:L)</f>
        <v>2653.0250279620018</v>
      </c>
      <c r="N9" s="3">
        <f>L9/M9</f>
        <v>5.5608109593028282E-2</v>
      </c>
      <c r="O9" s="7">
        <f>1/N9</f>
        <v>17.982988584193343</v>
      </c>
      <c r="P9" s="3">
        <f>IF(O9&gt;21,"",N9)</f>
        <v>5.5608109593028282E-2</v>
      </c>
      <c r="Q9" s="3">
        <f>IF(ISNUMBER(P9),SUMIF(A:A,A9,P:P),"")</f>
        <v>0.98398642105120948</v>
      </c>
      <c r="R9" s="3">
        <f>IFERROR(P9*(1/Q9),"")</f>
        <v>5.6513086363144303E-2</v>
      </c>
      <c r="S9" s="8">
        <f>IFERROR(1/R9,"")</f>
        <v>17.695016576765166</v>
      </c>
    </row>
    <row r="10" spans="1:19" x14ac:dyDescent="0.25">
      <c r="A10" s="1">
        <v>1</v>
      </c>
      <c r="B10" s="5">
        <v>0.5625</v>
      </c>
      <c r="C10" s="1" t="s">
        <v>21</v>
      </c>
      <c r="D10" s="1">
        <v>1</v>
      </c>
      <c r="E10" s="1">
        <v>2</v>
      </c>
      <c r="F10" s="1" t="s">
        <v>23</v>
      </c>
      <c r="G10" s="2">
        <v>22.3555666666667</v>
      </c>
      <c r="H10" s="6">
        <f>1+COUNTIFS(A:A,A10,O:O,"&lt;"&amp;O10)</f>
        <v>9</v>
      </c>
      <c r="I10" s="2">
        <f>AVERAGEIF(A:A,A10,G:G)</f>
        <v>49.869940740740724</v>
      </c>
      <c r="J10" s="2">
        <f>G10-I10</f>
        <v>-27.514374074074023</v>
      </c>
      <c r="K10" s="2">
        <f>90+J10</f>
        <v>62.485625925925973</v>
      </c>
      <c r="L10" s="2">
        <f>EXP(0.06*K10)</f>
        <v>42.484425738386904</v>
      </c>
      <c r="M10" s="2">
        <f>SUMIF(A:A,A10,L:L)</f>
        <v>2653.0250279620018</v>
      </c>
      <c r="N10" s="3">
        <f>L10/M10</f>
        <v>1.6013578948790599E-2</v>
      </c>
      <c r="O10" s="7">
        <f>1/N10</f>
        <v>62.447002209679276</v>
      </c>
      <c r="P10" s="3" t="str">
        <f>IF(O10&gt;21,"",N10)</f>
        <v/>
      </c>
      <c r="Q10" s="3" t="str">
        <f>IF(ISNUMBER(P10),SUMIF(A:A,A10,P:P),"")</f>
        <v/>
      </c>
      <c r="R10" s="3" t="str">
        <f>IFERROR(P10*(1/Q10),"")</f>
        <v/>
      </c>
      <c r="S10" s="8" t="str">
        <f>IFERROR(1/R10,"")</f>
        <v/>
      </c>
    </row>
    <row r="11" spans="1:19" x14ac:dyDescent="0.25">
      <c r="A11" s="10">
        <v>2</v>
      </c>
      <c r="B11" s="11">
        <v>0.58124999999999993</v>
      </c>
      <c r="C11" s="10" t="s">
        <v>31</v>
      </c>
      <c r="D11" s="10">
        <v>1</v>
      </c>
      <c r="E11" s="10">
        <v>6</v>
      </c>
      <c r="F11" s="10" t="s">
        <v>35</v>
      </c>
      <c r="G11" s="2">
        <v>64.112866666666605</v>
      </c>
      <c r="H11" s="6">
        <f>1+COUNTIFS(A:A,A11,O:O,"&lt;"&amp;O11)</f>
        <v>1</v>
      </c>
      <c r="I11" s="2">
        <f>AVERAGEIF(A:A,A11,G:G)</f>
        <v>47.534209090909094</v>
      </c>
      <c r="J11" s="2">
        <f>G11-I11</f>
        <v>16.578657575757511</v>
      </c>
      <c r="K11" s="2">
        <f>90+J11</f>
        <v>106.57865757575752</v>
      </c>
      <c r="L11" s="2">
        <f>EXP(0.06*K11)</f>
        <v>598.6753440146</v>
      </c>
      <c r="M11" s="2">
        <f>SUMIF(A:A,A11,L:L)</f>
        <v>2828.6263067669565</v>
      </c>
      <c r="N11" s="3">
        <f>L11/M11</f>
        <v>0.21164879311996138</v>
      </c>
      <c r="O11" s="7">
        <f>1/N11</f>
        <v>4.7248084208692154</v>
      </c>
      <c r="P11" s="3">
        <f>IF(O11&gt;21,"",N11)</f>
        <v>0.21164879311996138</v>
      </c>
      <c r="Q11" s="3">
        <f>IF(ISNUMBER(P11),SUMIF(A:A,A11,P:P),"")</f>
        <v>0.83239712138999733</v>
      </c>
      <c r="R11" s="3">
        <f>IFERROR(P11*(1/Q11),"")</f>
        <v>0.25426420596762134</v>
      </c>
      <c r="S11" s="8">
        <f>IFERROR(1/R11,"")</f>
        <v>3.9329169286507537</v>
      </c>
    </row>
    <row r="12" spans="1:19" x14ac:dyDescent="0.25">
      <c r="A12" s="10">
        <v>2</v>
      </c>
      <c r="B12" s="11">
        <v>0.58124999999999993</v>
      </c>
      <c r="C12" s="10" t="s">
        <v>31</v>
      </c>
      <c r="D12" s="10">
        <v>1</v>
      </c>
      <c r="E12" s="10">
        <v>4</v>
      </c>
      <c r="F12" s="10" t="s">
        <v>33</v>
      </c>
      <c r="G12" s="2">
        <v>57.533500000000004</v>
      </c>
      <c r="H12" s="6">
        <f>1+COUNTIFS(A:A,A12,O:O,"&lt;"&amp;O12)</f>
        <v>2</v>
      </c>
      <c r="I12" s="2">
        <f>AVERAGEIF(A:A,A12,G:G)</f>
        <v>47.534209090909094</v>
      </c>
      <c r="J12" s="2">
        <f>G12-I12</f>
        <v>9.9992909090909095</v>
      </c>
      <c r="K12" s="2">
        <f>90+J12</f>
        <v>99.999290909090917</v>
      </c>
      <c r="L12" s="2">
        <f>EXP(0.06*K12)</f>
        <v>403.4116297964606</v>
      </c>
      <c r="M12" s="2">
        <f>SUMIF(A:A,A12,L:L)</f>
        <v>2828.6263067669565</v>
      </c>
      <c r="N12" s="3">
        <f>L12/M12</f>
        <v>0.1426175061836108</v>
      </c>
      <c r="O12" s="7">
        <f>1/N12</f>
        <v>7.0117619271267078</v>
      </c>
      <c r="P12" s="3">
        <f>IF(O12&gt;21,"",N12)</f>
        <v>0.1426175061836108</v>
      </c>
      <c r="Q12" s="3">
        <f>IF(ISNUMBER(P12),SUMIF(A:A,A12,P:P),"")</f>
        <v>0.83239712138999733</v>
      </c>
      <c r="R12" s="3">
        <f>IFERROR(P12*(1/Q12),"")</f>
        <v>0.17133349277500828</v>
      </c>
      <c r="S12" s="8">
        <f>IFERROR(1/R12,"")</f>
        <v>5.8365704440122519</v>
      </c>
    </row>
    <row r="13" spans="1:19" x14ac:dyDescent="0.25">
      <c r="A13" s="10">
        <v>2</v>
      </c>
      <c r="B13" s="11">
        <v>0.58124999999999993</v>
      </c>
      <c r="C13" s="10" t="s">
        <v>31</v>
      </c>
      <c r="D13" s="10">
        <v>1</v>
      </c>
      <c r="E13" s="10">
        <v>8</v>
      </c>
      <c r="F13" s="10" t="s">
        <v>37</v>
      </c>
      <c r="G13" s="2">
        <v>54.686999999999998</v>
      </c>
      <c r="H13" s="6">
        <f>1+COUNTIFS(A:A,A13,O:O,"&lt;"&amp;O13)</f>
        <v>3</v>
      </c>
      <c r="I13" s="2">
        <f>AVERAGEIF(A:A,A13,G:G)</f>
        <v>47.534209090909094</v>
      </c>
      <c r="J13" s="2">
        <f>G13-I13</f>
        <v>7.1527909090909034</v>
      </c>
      <c r="K13" s="2">
        <f>90+J13</f>
        <v>97.152790909090896</v>
      </c>
      <c r="L13" s="2">
        <f>EXP(0.06*K13)</f>
        <v>340.07543292457893</v>
      </c>
      <c r="M13" s="2">
        <f>SUMIF(A:A,A13,L:L)</f>
        <v>2828.6263067669565</v>
      </c>
      <c r="N13" s="3">
        <f>L13/M13</f>
        <v>0.12022635585019216</v>
      </c>
      <c r="O13" s="7">
        <f>1/N13</f>
        <v>8.3176437722694363</v>
      </c>
      <c r="P13" s="3">
        <f>IF(O13&gt;21,"",N13)</f>
        <v>0.12022635585019216</v>
      </c>
      <c r="Q13" s="3">
        <f>IF(ISNUMBER(P13),SUMIF(A:A,A13,P:P),"")</f>
        <v>0.83239712138999733</v>
      </c>
      <c r="R13" s="3">
        <f>IFERROR(P13*(1/Q13),"")</f>
        <v>0.14443389190177572</v>
      </c>
      <c r="S13" s="8">
        <f>IFERROR(1/R13,"")</f>
        <v>6.9235827327845181</v>
      </c>
    </row>
    <row r="14" spans="1:19" x14ac:dyDescent="0.25">
      <c r="A14" s="1">
        <v>2</v>
      </c>
      <c r="B14" s="5">
        <v>0.58124999999999993</v>
      </c>
      <c r="C14" s="1" t="s">
        <v>31</v>
      </c>
      <c r="D14" s="1">
        <v>1</v>
      </c>
      <c r="E14" s="1">
        <v>1</v>
      </c>
      <c r="F14" s="1" t="s">
        <v>32</v>
      </c>
      <c r="G14" s="2">
        <v>51.042133333333297</v>
      </c>
      <c r="H14" s="6">
        <f>1+COUNTIFS(A:A,A14,O:O,"&lt;"&amp;O14)</f>
        <v>4</v>
      </c>
      <c r="I14" s="2">
        <f>AVERAGEIF(A:A,A14,G:G)</f>
        <v>47.534209090909094</v>
      </c>
      <c r="J14" s="2">
        <f>G14-I14</f>
        <v>3.5079242424242025</v>
      </c>
      <c r="K14" s="2">
        <f>90+J14</f>
        <v>93.507924242424195</v>
      </c>
      <c r="L14" s="2">
        <f>EXP(0.06*K14)</f>
        <v>273.2741365522603</v>
      </c>
      <c r="M14" s="2">
        <f>SUMIF(A:A,A14,L:L)</f>
        <v>2828.6263067669565</v>
      </c>
      <c r="N14" s="3">
        <f>L14/M14</f>
        <v>9.6610194106765995E-2</v>
      </c>
      <c r="O14" s="7">
        <f>1/N14</f>
        <v>10.350874555690041</v>
      </c>
      <c r="P14" s="3">
        <f>IF(O14&gt;21,"",N14)</f>
        <v>9.6610194106765995E-2</v>
      </c>
      <c r="Q14" s="3">
        <f>IF(ISNUMBER(P14),SUMIF(A:A,A14,P:P),"")</f>
        <v>0.83239712138999733</v>
      </c>
      <c r="R14" s="3">
        <f>IFERROR(P14*(1/Q14),"")</f>
        <v>0.11606262398581972</v>
      </c>
      <c r="S14" s="8">
        <f>IFERROR(1/R14,"")</f>
        <v>8.6160381840253564</v>
      </c>
    </row>
    <row r="15" spans="1:19" x14ac:dyDescent="0.25">
      <c r="A15" s="10">
        <v>2</v>
      </c>
      <c r="B15" s="11">
        <v>0.58124999999999993</v>
      </c>
      <c r="C15" s="10" t="s">
        <v>31</v>
      </c>
      <c r="D15" s="10">
        <v>1</v>
      </c>
      <c r="E15" s="10">
        <v>9</v>
      </c>
      <c r="F15" s="10" t="s">
        <v>38</v>
      </c>
      <c r="G15" s="2">
        <v>50.868933333333302</v>
      </c>
      <c r="H15" s="6">
        <f>1+COUNTIFS(A:A,A15,O:O,"&lt;"&amp;O15)</f>
        <v>5</v>
      </c>
      <c r="I15" s="2">
        <f>AVERAGEIF(A:A,A15,G:G)</f>
        <v>47.534209090909094</v>
      </c>
      <c r="J15" s="2">
        <f>G15-I15</f>
        <v>3.3347242424242083</v>
      </c>
      <c r="K15" s="2">
        <f>90+J15</f>
        <v>93.334724242424215</v>
      </c>
      <c r="L15" s="2">
        <f>EXP(0.06*K15)</f>
        <v>270.44897668080307</v>
      </c>
      <c r="M15" s="2">
        <f>SUMIF(A:A,A15,L:L)</f>
        <v>2828.6263067669565</v>
      </c>
      <c r="N15" s="3">
        <f>L15/M15</f>
        <v>9.5611419590422658E-2</v>
      </c>
      <c r="O15" s="7">
        <f>1/N15</f>
        <v>10.459001699627201</v>
      </c>
      <c r="P15" s="3">
        <f>IF(O15&gt;21,"",N15)</f>
        <v>9.5611419590422658E-2</v>
      </c>
      <c r="Q15" s="3">
        <f>IF(ISNUMBER(P15),SUMIF(A:A,A15,P:P),"")</f>
        <v>0.83239712138999733</v>
      </c>
      <c r="R15" s="3">
        <f>IFERROR(P15*(1/Q15),"")</f>
        <v>0.11486274655871435</v>
      </c>
      <c r="S15" s="8">
        <f>IFERROR(1/R15,"")</f>
        <v>8.7060429073827716</v>
      </c>
    </row>
    <row r="16" spans="1:19" x14ac:dyDescent="0.25">
      <c r="A16" s="10">
        <v>2</v>
      </c>
      <c r="B16" s="11">
        <v>0.58124999999999993</v>
      </c>
      <c r="C16" s="10" t="s">
        <v>31</v>
      </c>
      <c r="D16" s="10">
        <v>1</v>
      </c>
      <c r="E16" s="10">
        <v>13</v>
      </c>
      <c r="F16" s="10" t="s">
        <v>42</v>
      </c>
      <c r="G16" s="2">
        <v>50.839666666666702</v>
      </c>
      <c r="H16" s="6">
        <f>1+COUNTIFS(A:A,A16,O:O,"&lt;"&amp;O16)</f>
        <v>6</v>
      </c>
      <c r="I16" s="2">
        <f>AVERAGEIF(A:A,A16,G:G)</f>
        <v>47.534209090909094</v>
      </c>
      <c r="J16" s="2">
        <f>G16-I16</f>
        <v>3.3054575757576075</v>
      </c>
      <c r="K16" s="2">
        <f>90+J16</f>
        <v>93.3054575757576</v>
      </c>
      <c r="L16" s="2">
        <f>EXP(0.06*K16)</f>
        <v>269.97448500337129</v>
      </c>
      <c r="M16" s="2">
        <f>SUMIF(A:A,A16,L:L)</f>
        <v>2828.6263067669565</v>
      </c>
      <c r="N16" s="3">
        <f>L16/M16</f>
        <v>9.544367326200287E-2</v>
      </c>
      <c r="O16" s="7">
        <f>1/N16</f>
        <v>10.477383841408695</v>
      </c>
      <c r="P16" s="3">
        <f>IF(O16&gt;21,"",N16)</f>
        <v>9.544367326200287E-2</v>
      </c>
      <c r="Q16" s="3">
        <f>IF(ISNUMBER(P16),SUMIF(A:A,A16,P:P),"")</f>
        <v>0.83239712138999733</v>
      </c>
      <c r="R16" s="3">
        <f>IFERROR(P16*(1/Q16),"")</f>
        <v>0.11466122456385248</v>
      </c>
      <c r="S16" s="8">
        <f>IFERROR(1/R16,"")</f>
        <v>8.7213441492866703</v>
      </c>
    </row>
    <row r="17" spans="1:19" x14ac:dyDescent="0.25">
      <c r="A17" s="10">
        <v>2</v>
      </c>
      <c r="B17" s="11">
        <v>0.58124999999999993</v>
      </c>
      <c r="C17" s="10" t="s">
        <v>31</v>
      </c>
      <c r="D17" s="10">
        <v>1</v>
      </c>
      <c r="E17" s="10">
        <v>10</v>
      </c>
      <c r="F17" s="10" t="s">
        <v>39</v>
      </c>
      <c r="G17" s="2">
        <v>45.7291666666667</v>
      </c>
      <c r="H17" s="6">
        <f>1+COUNTIFS(A:A,A17,O:O,"&lt;"&amp;O17)</f>
        <v>7</v>
      </c>
      <c r="I17" s="2">
        <f>AVERAGEIF(A:A,A17,G:G)</f>
        <v>47.534209090909094</v>
      </c>
      <c r="J17" s="2">
        <f>G17-I17</f>
        <v>-1.8050424242423944</v>
      </c>
      <c r="K17" s="2">
        <f>90+J17</f>
        <v>88.194957575757599</v>
      </c>
      <c r="L17" s="2">
        <f>EXP(0.06*K17)</f>
        <v>198.68039026876014</v>
      </c>
      <c r="M17" s="2">
        <f>SUMIF(A:A,A17,L:L)</f>
        <v>2828.6263067669565</v>
      </c>
      <c r="N17" s="3">
        <f>L17/M17</f>
        <v>7.0239179277041527E-2</v>
      </c>
      <c r="O17" s="7">
        <f>1/N17</f>
        <v>14.237068403885257</v>
      </c>
      <c r="P17" s="3">
        <f>IF(O17&gt;21,"",N17)</f>
        <v>7.0239179277041527E-2</v>
      </c>
      <c r="Q17" s="3">
        <f>IF(ISNUMBER(P17),SUMIF(A:A,A17,P:P),"")</f>
        <v>0.83239712138999733</v>
      </c>
      <c r="R17" s="3">
        <f>IFERROR(P17*(1/Q17),"")</f>
        <v>8.4381814247208142E-2</v>
      </c>
      <c r="S17" s="8">
        <f>IFERROR(1/R17,"")</f>
        <v>11.850894756426571</v>
      </c>
    </row>
    <row r="18" spans="1:19" x14ac:dyDescent="0.25">
      <c r="A18" s="10">
        <v>2</v>
      </c>
      <c r="B18" s="11">
        <v>0.58124999999999993</v>
      </c>
      <c r="C18" s="10" t="s">
        <v>31</v>
      </c>
      <c r="D18" s="10">
        <v>1</v>
      </c>
      <c r="E18" s="10">
        <v>11</v>
      </c>
      <c r="F18" s="10" t="s">
        <v>40</v>
      </c>
      <c r="G18" s="2">
        <v>39.033566666666601</v>
      </c>
      <c r="H18" s="6">
        <f>1+COUNTIFS(A:A,A18,O:O,"&lt;"&amp;O18)</f>
        <v>8</v>
      </c>
      <c r="I18" s="2">
        <f>AVERAGEIF(A:A,A18,G:G)</f>
        <v>47.534209090909094</v>
      </c>
      <c r="J18" s="2">
        <f>G18-I18</f>
        <v>-8.5006424242424927</v>
      </c>
      <c r="K18" s="2">
        <f>90+J18</f>
        <v>81.4993575757575</v>
      </c>
      <c r="L18" s="2">
        <f>EXP(0.06*K18)</f>
        <v>132.94844939410365</v>
      </c>
      <c r="M18" s="2">
        <f>SUMIF(A:A,A18,L:L)</f>
        <v>2828.6263067669565</v>
      </c>
      <c r="N18" s="3">
        <f>L18/M18</f>
        <v>4.7001065172889572E-2</v>
      </c>
      <c r="O18" s="7">
        <f>1/N18</f>
        <v>21.276113558737059</v>
      </c>
      <c r="P18" s="3" t="str">
        <f>IF(O18&gt;21,"",N18)</f>
        <v/>
      </c>
      <c r="Q18" s="3" t="str">
        <f>IF(ISNUMBER(P18),SUMIF(A:A,A18,P:P),"")</f>
        <v/>
      </c>
      <c r="R18" s="3" t="str">
        <f>IFERROR(P18*(1/Q18),"")</f>
        <v/>
      </c>
      <c r="S18" s="8" t="str">
        <f>IFERROR(1/R18,"")</f>
        <v/>
      </c>
    </row>
    <row r="19" spans="1:19" x14ac:dyDescent="0.25">
      <c r="A19" s="10">
        <v>2</v>
      </c>
      <c r="B19" s="11">
        <v>0.58124999999999993</v>
      </c>
      <c r="C19" s="10" t="s">
        <v>31</v>
      </c>
      <c r="D19" s="10">
        <v>1</v>
      </c>
      <c r="E19" s="10">
        <v>5</v>
      </c>
      <c r="F19" s="10" t="s">
        <v>34</v>
      </c>
      <c r="G19" s="2">
        <v>38.448500000000003</v>
      </c>
      <c r="H19" s="6">
        <f>1+COUNTIFS(A:A,A19,O:O,"&lt;"&amp;O19)</f>
        <v>9</v>
      </c>
      <c r="I19" s="2">
        <f>AVERAGEIF(A:A,A19,G:G)</f>
        <v>47.534209090909094</v>
      </c>
      <c r="J19" s="2">
        <f>G19-I19</f>
        <v>-9.0857090909090914</v>
      </c>
      <c r="K19" s="2">
        <f>90+J19</f>
        <v>80.914290909090909</v>
      </c>
      <c r="L19" s="2">
        <f>EXP(0.06*K19)</f>
        <v>128.36239243497096</v>
      </c>
      <c r="M19" s="2">
        <f>SUMIF(A:A,A19,L:L)</f>
        <v>2828.6263067669565</v>
      </c>
      <c r="N19" s="3">
        <f>L19/M19</f>
        <v>4.537976336000555E-2</v>
      </c>
      <c r="O19" s="7">
        <f>1/N19</f>
        <v>22.036254179353609</v>
      </c>
      <c r="P19" s="3" t="str">
        <f>IF(O19&gt;21,"",N19)</f>
        <v/>
      </c>
      <c r="Q19" s="3" t="str">
        <f>IF(ISNUMBER(P19),SUMIF(A:A,A19,P:P),"")</f>
        <v/>
      </c>
      <c r="R19" s="3" t="str">
        <f>IFERROR(P19*(1/Q19),"")</f>
        <v/>
      </c>
      <c r="S19" s="8" t="str">
        <f>IFERROR(1/R19,"")</f>
        <v/>
      </c>
    </row>
    <row r="20" spans="1:19" x14ac:dyDescent="0.25">
      <c r="A20" s="10">
        <v>2</v>
      </c>
      <c r="B20" s="11">
        <v>0.58124999999999993</v>
      </c>
      <c r="C20" s="10" t="s">
        <v>31</v>
      </c>
      <c r="D20" s="10">
        <v>1</v>
      </c>
      <c r="E20" s="10">
        <v>12</v>
      </c>
      <c r="F20" s="10" t="s">
        <v>41</v>
      </c>
      <c r="G20" s="2">
        <v>36.265999999999998</v>
      </c>
      <c r="H20" s="6">
        <f>1+COUNTIFS(A:A,A20,O:O,"&lt;"&amp;O20)</f>
        <v>10</v>
      </c>
      <c r="I20" s="2">
        <f>AVERAGEIF(A:A,A20,G:G)</f>
        <v>47.534209090909094</v>
      </c>
      <c r="J20" s="2">
        <f>G20-I20</f>
        <v>-11.268209090909096</v>
      </c>
      <c r="K20" s="2">
        <f>90+J20</f>
        <v>78.731790909090904</v>
      </c>
      <c r="L20" s="2">
        <f>EXP(0.06*K20)</f>
        <v>112.60740243667985</v>
      </c>
      <c r="M20" s="2">
        <f>SUMIF(A:A,A20,L:L)</f>
        <v>2828.6263067669565</v>
      </c>
      <c r="N20" s="3">
        <f>L20/M20</f>
        <v>3.9809925463567888E-2</v>
      </c>
      <c r="O20" s="7">
        <f>1/N20</f>
        <v>25.119363785675798</v>
      </c>
      <c r="P20" s="3" t="str">
        <f>IF(O20&gt;21,"",N20)</f>
        <v/>
      </c>
      <c r="Q20" s="3" t="str">
        <f>IF(ISNUMBER(P20),SUMIF(A:A,A20,P:P),"")</f>
        <v/>
      </c>
      <c r="R20" s="3" t="str">
        <f>IFERROR(P20*(1/Q20),"")</f>
        <v/>
      </c>
      <c r="S20" s="8" t="str">
        <f>IFERROR(1/R20,"")</f>
        <v/>
      </c>
    </row>
    <row r="21" spans="1:19" x14ac:dyDescent="0.25">
      <c r="A21" s="10">
        <v>2</v>
      </c>
      <c r="B21" s="11">
        <v>0.58124999999999993</v>
      </c>
      <c r="C21" s="10" t="s">
        <v>31</v>
      </c>
      <c r="D21" s="10">
        <v>1</v>
      </c>
      <c r="E21" s="10">
        <v>7</v>
      </c>
      <c r="F21" s="10" t="s">
        <v>36</v>
      </c>
      <c r="G21" s="2">
        <v>34.314966666666699</v>
      </c>
      <c r="H21" s="6">
        <f>1+COUNTIFS(A:A,A21,O:O,"&lt;"&amp;O21)</f>
        <v>11</v>
      </c>
      <c r="I21" s="2">
        <f>AVERAGEIF(A:A,A21,G:G)</f>
        <v>47.534209090909094</v>
      </c>
      <c r="J21" s="2">
        <f>G21-I21</f>
        <v>-13.219242424242395</v>
      </c>
      <c r="K21" s="2">
        <f>90+J21</f>
        <v>76.780757575757605</v>
      </c>
      <c r="L21" s="2">
        <f>EXP(0.06*K21)</f>
        <v>100.16766726036766</v>
      </c>
      <c r="M21" s="2">
        <f>SUMIF(A:A,A21,L:L)</f>
        <v>2828.6263067669565</v>
      </c>
      <c r="N21" s="3">
        <f>L21/M21</f>
        <v>3.541212461353957E-2</v>
      </c>
      <c r="O21" s="7">
        <f>1/N21</f>
        <v>28.23891565143926</v>
      </c>
      <c r="P21" s="3" t="str">
        <f>IF(O21&gt;21,"",N21)</f>
        <v/>
      </c>
      <c r="Q21" s="3" t="str">
        <f>IF(ISNUMBER(P21),SUMIF(A:A,A21,P:P),"")</f>
        <v/>
      </c>
      <c r="R21" s="3" t="str">
        <f>IFERROR(P21*(1/Q21),"")</f>
        <v/>
      </c>
      <c r="S21" s="8" t="str">
        <f>IFERROR(1/R21,"")</f>
        <v/>
      </c>
    </row>
    <row r="22" spans="1:19" x14ac:dyDescent="0.25">
      <c r="A22" s="1">
        <v>3</v>
      </c>
      <c r="B22" s="5">
        <v>0.59027777777777779</v>
      </c>
      <c r="C22" s="1" t="s">
        <v>43</v>
      </c>
      <c r="D22" s="1">
        <v>2</v>
      </c>
      <c r="E22" s="1">
        <v>6</v>
      </c>
      <c r="F22" s="1" t="s">
        <v>49</v>
      </c>
      <c r="G22" s="2">
        <v>69.644499999999994</v>
      </c>
      <c r="H22" s="6">
        <f>1+COUNTIFS(A:A,A22,O:O,"&lt;"&amp;O22)</f>
        <v>1</v>
      </c>
      <c r="I22" s="2">
        <f>AVERAGEIF(A:A,A22,G:G)</f>
        <v>48.547573333333318</v>
      </c>
      <c r="J22" s="2">
        <f>G22-I22</f>
        <v>21.096926666666675</v>
      </c>
      <c r="K22" s="2">
        <f>90+J22</f>
        <v>111.09692666666668</v>
      </c>
      <c r="L22" s="2">
        <f>EXP(0.06*K22)</f>
        <v>785.10353436783043</v>
      </c>
      <c r="M22" s="2">
        <f>SUMIF(A:A,A22,L:L)</f>
        <v>2853.914481732369</v>
      </c>
      <c r="N22" s="3">
        <f>L22/M22</f>
        <v>0.27509707785331422</v>
      </c>
      <c r="O22" s="7">
        <f>1/N22</f>
        <v>3.6350804152605889</v>
      </c>
      <c r="P22" s="3">
        <f>IF(O22&gt;21,"",N22)</f>
        <v>0.27509707785331422</v>
      </c>
      <c r="Q22" s="3">
        <f>IF(ISNUMBER(P22),SUMIF(A:A,A22,P:P),"")</f>
        <v>0.90937111905622769</v>
      </c>
      <c r="R22" s="3">
        <f>IFERROR(P22*(1/Q22),"")</f>
        <v>0.30251354159874588</v>
      </c>
      <c r="S22" s="8">
        <f>IFERROR(1/R22,"")</f>
        <v>3.3056371450848983</v>
      </c>
    </row>
    <row r="23" spans="1:19" x14ac:dyDescent="0.25">
      <c r="A23" s="1">
        <v>3</v>
      </c>
      <c r="B23" s="5">
        <v>0.59027777777777779</v>
      </c>
      <c r="C23" s="1" t="s">
        <v>43</v>
      </c>
      <c r="D23" s="1">
        <v>2</v>
      </c>
      <c r="E23" s="1">
        <v>1</v>
      </c>
      <c r="F23" s="1" t="s">
        <v>44</v>
      </c>
      <c r="G23" s="2">
        <v>59.034833333333303</v>
      </c>
      <c r="H23" s="6">
        <f>1+COUNTIFS(A:A,A23,O:O,"&lt;"&amp;O23)</f>
        <v>2</v>
      </c>
      <c r="I23" s="2">
        <f>AVERAGEIF(A:A,A23,G:G)</f>
        <v>48.547573333333318</v>
      </c>
      <c r="J23" s="2">
        <f>G23-I23</f>
        <v>10.487259999999985</v>
      </c>
      <c r="K23" s="2">
        <f>90+J23</f>
        <v>100.48725999999999</v>
      </c>
      <c r="L23" s="2">
        <f>EXP(0.06*K23)</f>
        <v>415.39737823526139</v>
      </c>
      <c r="M23" s="2">
        <f>SUMIF(A:A,A23,L:L)</f>
        <v>2853.914481732369</v>
      </c>
      <c r="N23" s="3">
        <f>L23/M23</f>
        <v>0.14555354790558017</v>
      </c>
      <c r="O23" s="7">
        <f>1/N23</f>
        <v>6.8703237701130773</v>
      </c>
      <c r="P23" s="3">
        <f>IF(O23&gt;21,"",N23)</f>
        <v>0.14555354790558017</v>
      </c>
      <c r="Q23" s="3">
        <f>IF(ISNUMBER(P23),SUMIF(A:A,A23,P:P),"")</f>
        <v>0.90937111905622769</v>
      </c>
      <c r="R23" s="3">
        <f>IFERROR(P23*(1/Q23),"")</f>
        <v>0.16005956738173074</v>
      </c>
      <c r="S23" s="8">
        <f>IFERROR(1/R23,"")</f>
        <v>6.2476740151063304</v>
      </c>
    </row>
    <row r="24" spans="1:19" x14ac:dyDescent="0.25">
      <c r="A24" s="1">
        <v>3</v>
      </c>
      <c r="B24" s="5">
        <v>0.59027777777777779</v>
      </c>
      <c r="C24" s="1" t="s">
        <v>43</v>
      </c>
      <c r="D24" s="1">
        <v>2</v>
      </c>
      <c r="E24" s="1">
        <v>8</v>
      </c>
      <c r="F24" s="1" t="s">
        <v>51</v>
      </c>
      <c r="G24" s="2">
        <v>55.970766666666606</v>
      </c>
      <c r="H24" s="6">
        <f>1+COUNTIFS(A:A,A24,O:O,"&lt;"&amp;O24)</f>
        <v>3</v>
      </c>
      <c r="I24" s="2">
        <f>AVERAGEIF(A:A,A24,G:G)</f>
        <v>48.547573333333318</v>
      </c>
      <c r="J24" s="2">
        <f>G24-I24</f>
        <v>7.4231933333332876</v>
      </c>
      <c r="K24" s="2">
        <f>90+J24</f>
        <v>97.423193333333288</v>
      </c>
      <c r="L24" s="2">
        <f>EXP(0.06*K24)</f>
        <v>345.63786707140389</v>
      </c>
      <c r="M24" s="2">
        <f>SUMIF(A:A,A24,L:L)</f>
        <v>2853.914481732369</v>
      </c>
      <c r="N24" s="3">
        <f>L24/M24</f>
        <v>0.12111009957859582</v>
      </c>
      <c r="O24" s="7">
        <f>1/N24</f>
        <v>8.2569496968420726</v>
      </c>
      <c r="P24" s="3">
        <f>IF(O24&gt;21,"",N24)</f>
        <v>0.12111009957859582</v>
      </c>
      <c r="Q24" s="3">
        <f>IF(ISNUMBER(P24),SUMIF(A:A,A24,P:P),"")</f>
        <v>0.90937111905622769</v>
      </c>
      <c r="R24" s="3">
        <f>IFERROR(P24*(1/Q24),"")</f>
        <v>0.1331800593186723</v>
      </c>
      <c r="S24" s="8">
        <f>IFERROR(1/R24,"")</f>
        <v>7.5086315858082564</v>
      </c>
    </row>
    <row r="25" spans="1:19" x14ac:dyDescent="0.25">
      <c r="A25" s="1">
        <v>3</v>
      </c>
      <c r="B25" s="5">
        <v>0.59027777777777779</v>
      </c>
      <c r="C25" s="1" t="s">
        <v>43</v>
      </c>
      <c r="D25" s="1">
        <v>2</v>
      </c>
      <c r="E25" s="1">
        <v>5</v>
      </c>
      <c r="F25" s="1" t="s">
        <v>48</v>
      </c>
      <c r="G25" s="2">
        <v>54.512666666666597</v>
      </c>
      <c r="H25" s="6">
        <f>1+COUNTIFS(A:A,A25,O:O,"&lt;"&amp;O25)</f>
        <v>4</v>
      </c>
      <c r="I25" s="2">
        <f>AVERAGEIF(A:A,A25,G:G)</f>
        <v>48.547573333333318</v>
      </c>
      <c r="J25" s="2">
        <f>G25-I25</f>
        <v>5.9650933333332787</v>
      </c>
      <c r="K25" s="2">
        <f>90+J25</f>
        <v>95.965093333333272</v>
      </c>
      <c r="L25" s="2">
        <f>EXP(0.06*K25)</f>
        <v>316.68437011812409</v>
      </c>
      <c r="M25" s="2">
        <f>SUMIF(A:A,A25,L:L)</f>
        <v>2853.914481732369</v>
      </c>
      <c r="N25" s="3">
        <f>L25/M25</f>
        <v>0.11096491227932377</v>
      </c>
      <c r="O25" s="7">
        <f>1/N25</f>
        <v>9.0118577076217932</v>
      </c>
      <c r="P25" s="3">
        <f>IF(O25&gt;21,"",N25)</f>
        <v>0.11096491227932377</v>
      </c>
      <c r="Q25" s="3">
        <f>IF(ISNUMBER(P25),SUMIF(A:A,A25,P:P),"")</f>
        <v>0.90937111905622769</v>
      </c>
      <c r="R25" s="3">
        <f>IFERROR(P25*(1/Q25),"")</f>
        <v>0.12202379199648043</v>
      </c>
      <c r="S25" s="8">
        <f>IFERROR(1/R25,"")</f>
        <v>8.1951231283555206</v>
      </c>
    </row>
    <row r="26" spans="1:19" x14ac:dyDescent="0.25">
      <c r="A26" s="1">
        <v>3</v>
      </c>
      <c r="B26" s="5">
        <v>0.59027777777777779</v>
      </c>
      <c r="C26" s="1" t="s">
        <v>43</v>
      </c>
      <c r="D26" s="1">
        <v>2</v>
      </c>
      <c r="E26" s="1">
        <v>3</v>
      </c>
      <c r="F26" s="1" t="s">
        <v>46</v>
      </c>
      <c r="G26" s="2">
        <v>51.654833333333407</v>
      </c>
      <c r="H26" s="6">
        <f>1+COUNTIFS(A:A,A26,O:O,"&lt;"&amp;O26)</f>
        <v>5</v>
      </c>
      <c r="I26" s="2">
        <f>AVERAGEIF(A:A,A26,G:G)</f>
        <v>48.547573333333318</v>
      </c>
      <c r="J26" s="2">
        <f>G26-I26</f>
        <v>3.107260000000089</v>
      </c>
      <c r="K26" s="2">
        <f>90+J26</f>
        <v>93.107260000000082</v>
      </c>
      <c r="L26" s="2">
        <f>EXP(0.06*K26)</f>
        <v>266.78300163526052</v>
      </c>
      <c r="M26" s="2">
        <f>SUMIF(A:A,A26,L:L)</f>
        <v>2853.914481732369</v>
      </c>
      <c r="N26" s="3">
        <f>L26/M26</f>
        <v>9.3479676193142E-2</v>
      </c>
      <c r="O26" s="7">
        <f>1/N26</f>
        <v>10.697512451090022</v>
      </c>
      <c r="P26" s="3">
        <f>IF(O26&gt;21,"",N26)</f>
        <v>9.3479676193142E-2</v>
      </c>
      <c r="Q26" s="3">
        <f>IF(ISNUMBER(P26),SUMIF(A:A,A26,P:P),"")</f>
        <v>0.90937111905622769</v>
      </c>
      <c r="R26" s="3">
        <f>IFERROR(P26*(1/Q26),"")</f>
        <v>0.10279595891516544</v>
      </c>
      <c r="S26" s="8">
        <f>IFERROR(1/R26,"")</f>
        <v>9.728008868765663</v>
      </c>
    </row>
    <row r="27" spans="1:19" x14ac:dyDescent="0.25">
      <c r="A27" s="1">
        <v>3</v>
      </c>
      <c r="B27" s="5">
        <v>0.59027777777777779</v>
      </c>
      <c r="C27" s="1" t="s">
        <v>43</v>
      </c>
      <c r="D27" s="1">
        <v>2</v>
      </c>
      <c r="E27" s="1">
        <v>12</v>
      </c>
      <c r="F27" s="1" t="s">
        <v>55</v>
      </c>
      <c r="G27" s="2">
        <v>49.637666666666703</v>
      </c>
      <c r="H27" s="6">
        <f>1+COUNTIFS(A:A,A27,O:O,"&lt;"&amp;O27)</f>
        <v>6</v>
      </c>
      <c r="I27" s="2">
        <f>AVERAGEIF(A:A,A27,G:G)</f>
        <v>48.547573333333318</v>
      </c>
      <c r="J27" s="2">
        <f>G27-I27</f>
        <v>1.0900933333333853</v>
      </c>
      <c r="K27" s="2">
        <f>90+J27</f>
        <v>91.090093333333385</v>
      </c>
      <c r="L27" s="2">
        <f>EXP(0.06*K27)</f>
        <v>236.37170803335269</v>
      </c>
      <c r="M27" s="2">
        <f>SUMIF(A:A,A27,L:L)</f>
        <v>2853.914481732369</v>
      </c>
      <c r="N27" s="3">
        <f>L27/M27</f>
        <v>8.2823682891111541E-2</v>
      </c>
      <c r="O27" s="7">
        <f>1/N27</f>
        <v>12.073841262464772</v>
      </c>
      <c r="P27" s="3">
        <f>IF(O27&gt;21,"",N27)</f>
        <v>8.2823682891111541E-2</v>
      </c>
      <c r="Q27" s="3">
        <f>IF(ISNUMBER(P27),SUMIF(A:A,A27,P:P),"")</f>
        <v>0.90937111905622769</v>
      </c>
      <c r="R27" s="3">
        <f>IFERROR(P27*(1/Q27),"")</f>
        <v>9.1077978127421091E-2</v>
      </c>
      <c r="S27" s="8">
        <f>IFERROR(1/R27,"")</f>
        <v>10.979602540154845</v>
      </c>
    </row>
    <row r="28" spans="1:19" x14ac:dyDescent="0.25">
      <c r="A28" s="1">
        <v>3</v>
      </c>
      <c r="B28" s="5">
        <v>0.59027777777777779</v>
      </c>
      <c r="C28" s="1" t="s">
        <v>43</v>
      </c>
      <c r="D28" s="1">
        <v>2</v>
      </c>
      <c r="E28" s="1">
        <v>4</v>
      </c>
      <c r="F28" s="1" t="s">
        <v>47</v>
      </c>
      <c r="G28" s="2">
        <v>49.130666666666599</v>
      </c>
      <c r="H28" s="6">
        <f>1+COUNTIFS(A:A,A28,O:O,"&lt;"&amp;O28)</f>
        <v>7</v>
      </c>
      <c r="I28" s="2">
        <f>AVERAGEIF(A:A,A28,G:G)</f>
        <v>48.547573333333318</v>
      </c>
      <c r="J28" s="2">
        <f>G28-I28</f>
        <v>0.58309333333328084</v>
      </c>
      <c r="K28" s="2">
        <f>90+J28</f>
        <v>90.583093333333281</v>
      </c>
      <c r="L28" s="2">
        <f>EXP(0.06*K28)</f>
        <v>229.28954648250541</v>
      </c>
      <c r="M28" s="2">
        <f>SUMIF(A:A,A28,L:L)</f>
        <v>2853.914481732369</v>
      </c>
      <c r="N28" s="3">
        <f>L28/M28</f>
        <v>8.0342122355160139E-2</v>
      </c>
      <c r="O28" s="7">
        <f>1/N28</f>
        <v>12.446771017317705</v>
      </c>
      <c r="P28" s="3">
        <f>IF(O28&gt;21,"",N28)</f>
        <v>8.0342122355160139E-2</v>
      </c>
      <c r="Q28" s="3">
        <f>IF(ISNUMBER(P28),SUMIF(A:A,A28,P:P),"")</f>
        <v>0.90937111905622769</v>
      </c>
      <c r="R28" s="3">
        <f>IFERROR(P28*(1/Q28),"")</f>
        <v>8.8349102661784085E-2</v>
      </c>
      <c r="S28" s="8">
        <f>IFERROR(1/R28,"")</f>
        <v>11.318734088654821</v>
      </c>
    </row>
    <row r="29" spans="1:19" x14ac:dyDescent="0.25">
      <c r="A29" s="1">
        <v>3</v>
      </c>
      <c r="B29" s="5">
        <v>0.59027777777777779</v>
      </c>
      <c r="C29" s="1" t="s">
        <v>43</v>
      </c>
      <c r="D29" s="1">
        <v>2</v>
      </c>
      <c r="E29" s="1">
        <v>13</v>
      </c>
      <c r="F29" s="1" t="s">
        <v>56</v>
      </c>
      <c r="G29" s="2">
        <v>35.965366666666696</v>
      </c>
      <c r="H29" s="6">
        <f>1+COUNTIFS(A:A,A29,O:O,"&lt;"&amp;O29)</f>
        <v>8</v>
      </c>
      <c r="I29" s="2">
        <f>AVERAGEIF(A:A,A29,G:G)</f>
        <v>48.547573333333318</v>
      </c>
      <c r="J29" s="2">
        <f>G29-I29</f>
        <v>-12.582206666666622</v>
      </c>
      <c r="K29" s="2">
        <f>90+J29</f>
        <v>77.417793333333378</v>
      </c>
      <c r="L29" s="2">
        <f>EXP(0.06*K29)</f>
        <v>104.07040070672035</v>
      </c>
      <c r="M29" s="2">
        <f>SUMIF(A:A,A29,L:L)</f>
        <v>2853.914481732369</v>
      </c>
      <c r="N29" s="3">
        <f>L29/M29</f>
        <v>3.6465844149453294E-2</v>
      </c>
      <c r="O29" s="7">
        <f>1/N29</f>
        <v>27.422922006180741</v>
      </c>
      <c r="P29" s="3" t="str">
        <f>IF(O29&gt;21,"",N29)</f>
        <v/>
      </c>
      <c r="Q29" s="3" t="str">
        <f>IF(ISNUMBER(P29),SUMIF(A:A,A29,P:P),"")</f>
        <v/>
      </c>
      <c r="R29" s="3" t="str">
        <f>IFERROR(P29*(1/Q29),"")</f>
        <v/>
      </c>
      <c r="S29" s="8" t="str">
        <f>IFERROR(1/R29,"")</f>
        <v/>
      </c>
    </row>
    <row r="30" spans="1:19" x14ac:dyDescent="0.25">
      <c r="A30" s="1">
        <v>3</v>
      </c>
      <c r="B30" s="5">
        <v>0.59027777777777779</v>
      </c>
      <c r="C30" s="1" t="s">
        <v>43</v>
      </c>
      <c r="D30" s="1">
        <v>2</v>
      </c>
      <c r="E30" s="1">
        <v>7</v>
      </c>
      <c r="F30" s="1" t="s">
        <v>50</v>
      </c>
      <c r="G30" s="2">
        <v>35.924333333333401</v>
      </c>
      <c r="H30" s="6">
        <f>1+COUNTIFS(A:A,A30,O:O,"&lt;"&amp;O30)</f>
        <v>9</v>
      </c>
      <c r="I30" s="2">
        <f>AVERAGEIF(A:A,A30,G:G)</f>
        <v>48.547573333333318</v>
      </c>
      <c r="J30" s="2">
        <f>G30-I30</f>
        <v>-12.623239999999917</v>
      </c>
      <c r="K30" s="2">
        <f>90+J30</f>
        <v>77.376760000000075</v>
      </c>
      <c r="L30" s="2">
        <f>EXP(0.06*K30)</f>
        <v>103.81449452994755</v>
      </c>
      <c r="M30" s="2">
        <f>SUMIF(A:A,A30,L:L)</f>
        <v>2853.914481732369</v>
      </c>
      <c r="N30" s="3">
        <f>L30/M30</f>
        <v>3.6376175668350996E-2</v>
      </c>
      <c r="O30" s="7">
        <f>1/N30</f>
        <v>27.490520419661586</v>
      </c>
      <c r="P30" s="3" t="str">
        <f>IF(O30&gt;21,"",N30)</f>
        <v/>
      </c>
      <c r="Q30" s="3" t="str">
        <f>IF(ISNUMBER(P30),SUMIF(A:A,A30,P:P),"")</f>
        <v/>
      </c>
      <c r="R30" s="3" t="str">
        <f>IFERROR(P30*(1/Q30),"")</f>
        <v/>
      </c>
      <c r="S30" s="8" t="str">
        <f>IFERROR(1/R30,"")</f>
        <v/>
      </c>
    </row>
    <row r="31" spans="1:19" x14ac:dyDescent="0.25">
      <c r="A31" s="1">
        <v>3</v>
      </c>
      <c r="B31" s="5">
        <v>0.59027777777777779</v>
      </c>
      <c r="C31" s="1" t="s">
        <v>43</v>
      </c>
      <c r="D31" s="1">
        <v>2</v>
      </c>
      <c r="E31" s="1">
        <v>9</v>
      </c>
      <c r="F31" s="1" t="s">
        <v>52</v>
      </c>
      <c r="G31" s="2">
        <v>24.0001</v>
      </c>
      <c r="H31" s="6">
        <f>1+COUNTIFS(A:A,A31,O:O,"&lt;"&amp;O31)</f>
        <v>10</v>
      </c>
      <c r="I31" s="2">
        <f>AVERAGEIF(A:A,A31,G:G)</f>
        <v>48.547573333333318</v>
      </c>
      <c r="J31" s="2">
        <f>G31-I31</f>
        <v>-24.547473333333318</v>
      </c>
      <c r="K31" s="2">
        <f>90+J31</f>
        <v>65.452526666666685</v>
      </c>
      <c r="L31" s="2">
        <f>EXP(0.06*K31)</f>
        <v>50.762180551962423</v>
      </c>
      <c r="M31" s="2">
        <f>SUMIF(A:A,A31,L:L)</f>
        <v>2853.914481732369</v>
      </c>
      <c r="N31" s="3">
        <f>L31/M31</f>
        <v>1.7786861125967942E-2</v>
      </c>
      <c r="O31" s="7">
        <f>1/N31</f>
        <v>56.22127439562955</v>
      </c>
      <c r="P31" s="3" t="str">
        <f>IF(O31&gt;21,"",N31)</f>
        <v/>
      </c>
      <c r="Q31" s="3" t="str">
        <f>IF(ISNUMBER(P31),SUMIF(A:A,A31,P:P),"")</f>
        <v/>
      </c>
      <c r="R31" s="3" t="str">
        <f>IFERROR(P31*(1/Q31),"")</f>
        <v/>
      </c>
      <c r="S31" s="8" t="str">
        <f>IFERROR(1/R31,"")</f>
        <v/>
      </c>
    </row>
    <row r="32" spans="1:19" x14ac:dyDescent="0.25">
      <c r="A32" s="10">
        <v>4</v>
      </c>
      <c r="B32" s="11">
        <v>0.60069444444444442</v>
      </c>
      <c r="C32" s="10" t="s">
        <v>57</v>
      </c>
      <c r="D32" s="10">
        <v>2</v>
      </c>
      <c r="E32" s="10">
        <v>6</v>
      </c>
      <c r="F32" s="10" t="s">
        <v>62</v>
      </c>
      <c r="G32" s="2">
        <v>68.590299999999999</v>
      </c>
      <c r="H32" s="6">
        <f>1+COUNTIFS(A:A,A32,O:O,"&lt;"&amp;O32)</f>
        <v>1</v>
      </c>
      <c r="I32" s="2">
        <f>AVERAGEIF(A:A,A32,G:G)</f>
        <v>49.679788888888872</v>
      </c>
      <c r="J32" s="2">
        <f>G32-I32</f>
        <v>18.910511111111127</v>
      </c>
      <c r="K32" s="2">
        <f>90+J32</f>
        <v>108.91051111111113</v>
      </c>
      <c r="L32" s="2">
        <f>EXP(0.06*K32)</f>
        <v>688.57942202136144</v>
      </c>
      <c r="M32" s="2">
        <f>SUMIF(A:A,A32,L:L)</f>
        <v>2317.0520678206744</v>
      </c>
      <c r="N32" s="3">
        <f>L32/M32</f>
        <v>0.29717908871552096</v>
      </c>
      <c r="O32" s="7">
        <f>1/N32</f>
        <v>3.3649743133752748</v>
      </c>
      <c r="P32" s="3">
        <f>IF(O32&gt;21,"",N32)</f>
        <v>0.29717908871552096</v>
      </c>
      <c r="Q32" s="3">
        <f>IF(ISNUMBER(P32),SUMIF(A:A,A32,P:P),"")</f>
        <v>0.95359640431764192</v>
      </c>
      <c r="R32" s="3">
        <f>IFERROR(P32*(1/Q32),"")</f>
        <v>0.31164032012911297</v>
      </c>
      <c r="S32" s="8">
        <f>IFERROR(1/R32,"")</f>
        <v>3.2088274058558879</v>
      </c>
    </row>
    <row r="33" spans="1:19" x14ac:dyDescent="0.25">
      <c r="A33" s="10">
        <v>4</v>
      </c>
      <c r="B33" s="11">
        <v>0.60069444444444442</v>
      </c>
      <c r="C33" s="10" t="s">
        <v>57</v>
      </c>
      <c r="D33" s="10">
        <v>2</v>
      </c>
      <c r="E33" s="10">
        <v>4</v>
      </c>
      <c r="F33" s="10" t="s">
        <v>60</v>
      </c>
      <c r="G33" s="2">
        <v>56.229066666666704</v>
      </c>
      <c r="H33" s="6">
        <f>1+COUNTIFS(A:A,A33,O:O,"&lt;"&amp;O33)</f>
        <v>2</v>
      </c>
      <c r="I33" s="2">
        <f>AVERAGEIF(A:A,A33,G:G)</f>
        <v>49.679788888888872</v>
      </c>
      <c r="J33" s="2">
        <f>G33-I33</f>
        <v>6.5492777777778315</v>
      </c>
      <c r="K33" s="2">
        <f>90+J33</f>
        <v>96.549277777777831</v>
      </c>
      <c r="L33" s="2">
        <f>EXP(0.06*K33)</f>
        <v>327.98132364840529</v>
      </c>
      <c r="M33" s="2">
        <f>SUMIF(A:A,A33,L:L)</f>
        <v>2317.0520678206744</v>
      </c>
      <c r="N33" s="3">
        <f>L33/M33</f>
        <v>0.14155112360374847</v>
      </c>
      <c r="O33" s="7">
        <f>1/N33</f>
        <v>7.064585391772324</v>
      </c>
      <c r="P33" s="3">
        <f>IF(O33&gt;21,"",N33)</f>
        <v>0.14155112360374847</v>
      </c>
      <c r="Q33" s="3">
        <f>IF(ISNUMBER(P33),SUMIF(A:A,A33,P:P),"")</f>
        <v>0.95359640431764192</v>
      </c>
      <c r="R33" s="3">
        <f>IFERROR(P33*(1/Q33),"")</f>
        <v>0.14843923798667968</v>
      </c>
      <c r="S33" s="8">
        <f>IFERROR(1/R33,"")</f>
        <v>6.7367632275890275</v>
      </c>
    </row>
    <row r="34" spans="1:19" x14ac:dyDescent="0.25">
      <c r="A34" s="10">
        <v>4</v>
      </c>
      <c r="B34" s="11">
        <v>0.60069444444444442</v>
      </c>
      <c r="C34" s="10" t="s">
        <v>57</v>
      </c>
      <c r="D34" s="10">
        <v>2</v>
      </c>
      <c r="E34" s="10">
        <v>5</v>
      </c>
      <c r="F34" s="10" t="s">
        <v>61</v>
      </c>
      <c r="G34" s="2">
        <v>51.7289666666667</v>
      </c>
      <c r="H34" s="6">
        <f>1+COUNTIFS(A:A,A34,O:O,"&lt;"&amp;O34)</f>
        <v>3</v>
      </c>
      <c r="I34" s="2">
        <f>AVERAGEIF(A:A,A34,G:G)</f>
        <v>49.679788888888872</v>
      </c>
      <c r="J34" s="2">
        <f>G34-I34</f>
        <v>2.0491777777778282</v>
      </c>
      <c r="K34" s="2">
        <f>90+J34</f>
        <v>92.049177777777828</v>
      </c>
      <c r="L34" s="2">
        <f>EXP(0.06*K34)</f>
        <v>250.37271475785607</v>
      </c>
      <c r="M34" s="2">
        <f>SUMIF(A:A,A34,L:L)</f>
        <v>2317.0520678206744</v>
      </c>
      <c r="N34" s="3">
        <f>L34/M34</f>
        <v>0.10805657681803696</v>
      </c>
      <c r="O34" s="7">
        <f>1/N34</f>
        <v>9.2544112486920707</v>
      </c>
      <c r="P34" s="3">
        <f>IF(O34&gt;21,"",N34)</f>
        <v>0.10805657681803696</v>
      </c>
      <c r="Q34" s="3">
        <f>IF(ISNUMBER(P34),SUMIF(A:A,A34,P:P),"")</f>
        <v>0.95359640431764192</v>
      </c>
      <c r="R34" s="3">
        <f>IFERROR(P34*(1/Q34),"")</f>
        <v>0.1133147905432364</v>
      </c>
      <c r="S34" s="8">
        <f>IFERROR(1/R34,"")</f>
        <v>8.8249732908294956</v>
      </c>
    </row>
    <row r="35" spans="1:19" x14ac:dyDescent="0.25">
      <c r="A35" s="10">
        <v>4</v>
      </c>
      <c r="B35" s="11">
        <v>0.60069444444444442</v>
      </c>
      <c r="C35" s="10" t="s">
        <v>57</v>
      </c>
      <c r="D35" s="10">
        <v>2</v>
      </c>
      <c r="E35" s="10">
        <v>8</v>
      </c>
      <c r="F35" s="10" t="s">
        <v>64</v>
      </c>
      <c r="G35" s="2">
        <v>50.480199999999996</v>
      </c>
      <c r="H35" s="6">
        <f>1+COUNTIFS(A:A,A35,O:O,"&lt;"&amp;O35)</f>
        <v>4</v>
      </c>
      <c r="I35" s="2">
        <f>AVERAGEIF(A:A,A35,G:G)</f>
        <v>49.679788888888872</v>
      </c>
      <c r="J35" s="2">
        <f>G35-I35</f>
        <v>0.80041111111112428</v>
      </c>
      <c r="K35" s="2">
        <f>90+J35</f>
        <v>90.800411111111117</v>
      </c>
      <c r="L35" s="2">
        <f>EXP(0.06*K35)</f>
        <v>232.29884474949009</v>
      </c>
      <c r="M35" s="2">
        <f>SUMIF(A:A,A35,L:L)</f>
        <v>2317.0520678206744</v>
      </c>
      <c r="N35" s="3">
        <f>L35/M35</f>
        <v>0.10025620398249445</v>
      </c>
      <c r="O35" s="7">
        <f>1/N35</f>
        <v>9.9744450744874413</v>
      </c>
      <c r="P35" s="3">
        <f>IF(O35&gt;21,"",N35)</f>
        <v>0.10025620398249445</v>
      </c>
      <c r="Q35" s="3">
        <f>IF(ISNUMBER(P35),SUMIF(A:A,A35,P:P),"")</f>
        <v>0.95359640431764192</v>
      </c>
      <c r="R35" s="3">
        <f>IFERROR(P35*(1/Q35),"")</f>
        <v>0.10513483852137012</v>
      </c>
      <c r="S35" s="8">
        <f>IFERROR(1/R35,"")</f>
        <v>9.5115949580950385</v>
      </c>
    </row>
    <row r="36" spans="1:19" x14ac:dyDescent="0.25">
      <c r="A36" s="1">
        <v>4</v>
      </c>
      <c r="B36" s="5">
        <v>0.60069444444444442</v>
      </c>
      <c r="C36" s="1" t="s">
        <v>57</v>
      </c>
      <c r="D36" s="1">
        <v>2</v>
      </c>
      <c r="E36" s="1">
        <v>1</v>
      </c>
      <c r="F36" s="1" t="s">
        <v>58</v>
      </c>
      <c r="G36" s="2">
        <v>50.209566666666703</v>
      </c>
      <c r="H36" s="6">
        <f>1+COUNTIFS(A:A,A36,O:O,"&lt;"&amp;O36)</f>
        <v>5</v>
      </c>
      <c r="I36" s="2">
        <f>AVERAGEIF(A:A,A36,G:G)</f>
        <v>49.679788888888872</v>
      </c>
      <c r="J36" s="2">
        <f>G36-I36</f>
        <v>0.52977777777783075</v>
      </c>
      <c r="K36" s="2">
        <f>90+J36</f>
        <v>90.529777777777838</v>
      </c>
      <c r="L36" s="2">
        <f>EXP(0.06*K36)</f>
        <v>228.55723643927098</v>
      </c>
      <c r="M36" s="2">
        <f>SUMIF(A:A,A36,L:L)</f>
        <v>2317.0520678206744</v>
      </c>
      <c r="N36" s="3">
        <f>L36/M36</f>
        <v>9.8641389899469412E-2</v>
      </c>
      <c r="O36" s="7">
        <f>1/N36</f>
        <v>10.137732254372654</v>
      </c>
      <c r="P36" s="3">
        <f>IF(O36&gt;21,"",N36)</f>
        <v>9.8641389899469412E-2</v>
      </c>
      <c r="Q36" s="3">
        <f>IF(ISNUMBER(P36),SUMIF(A:A,A36,P:P),"")</f>
        <v>0.95359640431764192</v>
      </c>
      <c r="R36" s="3">
        <f>IFERROR(P36*(1/Q36),"")</f>
        <v>0.10344144488469786</v>
      </c>
      <c r="S36" s="8">
        <f>IFERROR(1/R36,"")</f>
        <v>9.6673050257047439</v>
      </c>
    </row>
    <row r="37" spans="1:19" x14ac:dyDescent="0.25">
      <c r="A37" s="10">
        <v>4</v>
      </c>
      <c r="B37" s="11">
        <v>0.60069444444444442</v>
      </c>
      <c r="C37" s="10" t="s">
        <v>57</v>
      </c>
      <c r="D37" s="10">
        <v>2</v>
      </c>
      <c r="E37" s="10">
        <v>7</v>
      </c>
      <c r="F37" s="10" t="s">
        <v>63</v>
      </c>
      <c r="G37" s="2">
        <v>47.031866666666602</v>
      </c>
      <c r="H37" s="6">
        <f>1+COUNTIFS(A:A,A37,O:O,"&lt;"&amp;O37)</f>
        <v>6</v>
      </c>
      <c r="I37" s="2">
        <f>AVERAGEIF(A:A,A37,G:G)</f>
        <v>49.679788888888872</v>
      </c>
      <c r="J37" s="2">
        <f>G37-I37</f>
        <v>-2.6479222222222702</v>
      </c>
      <c r="K37" s="2">
        <f>90+J37</f>
        <v>87.352077777777737</v>
      </c>
      <c r="L37" s="2">
        <f>EXP(0.06*K37)</f>
        <v>188.88241274764118</v>
      </c>
      <c r="M37" s="2">
        <f>SUMIF(A:A,A37,L:L)</f>
        <v>2317.0520678206744</v>
      </c>
      <c r="N37" s="3">
        <f>L37/M37</f>
        <v>8.1518415304881922E-2</v>
      </c>
      <c r="O37" s="7">
        <f>1/N37</f>
        <v>12.267166826783404</v>
      </c>
      <c r="P37" s="3">
        <f>IF(O37&gt;21,"",N37)</f>
        <v>8.1518415304881922E-2</v>
      </c>
      <c r="Q37" s="3">
        <f>IF(ISNUMBER(P37),SUMIF(A:A,A37,P:P),"")</f>
        <v>0.95359640431764192</v>
      </c>
      <c r="R37" s="3">
        <f>IFERROR(P37*(1/Q37),"")</f>
        <v>8.5485237712503201E-2</v>
      </c>
      <c r="S37" s="8">
        <f>IFERROR(1/R37,"")</f>
        <v>11.697926177185309</v>
      </c>
    </row>
    <row r="38" spans="1:19" x14ac:dyDescent="0.25">
      <c r="A38" s="10">
        <v>4</v>
      </c>
      <c r="B38" s="11">
        <v>0.60069444444444442</v>
      </c>
      <c r="C38" s="10" t="s">
        <v>57</v>
      </c>
      <c r="D38" s="10">
        <v>2</v>
      </c>
      <c r="E38" s="10">
        <v>9</v>
      </c>
      <c r="F38" s="10" t="s">
        <v>65</v>
      </c>
      <c r="G38" s="2">
        <v>45.093999999999902</v>
      </c>
      <c r="H38" s="6">
        <f>1+COUNTIFS(A:A,A38,O:O,"&lt;"&amp;O38)</f>
        <v>7</v>
      </c>
      <c r="I38" s="2">
        <f>AVERAGEIF(A:A,A38,G:G)</f>
        <v>49.679788888888872</v>
      </c>
      <c r="J38" s="2">
        <f>G38-I38</f>
        <v>-4.5857888888889704</v>
      </c>
      <c r="K38" s="2">
        <f>90+J38</f>
        <v>85.41421111111103</v>
      </c>
      <c r="L38" s="2">
        <f>EXP(0.06*K38)</f>
        <v>168.14936582017225</v>
      </c>
      <c r="M38" s="2">
        <f>SUMIF(A:A,A38,L:L)</f>
        <v>2317.0520678206744</v>
      </c>
      <c r="N38" s="3">
        <f>L38/M38</f>
        <v>7.2570387241373796E-2</v>
      </c>
      <c r="O38" s="7">
        <f>1/N38</f>
        <v>13.779725284831889</v>
      </c>
      <c r="P38" s="3">
        <f>IF(O38&gt;21,"",N38)</f>
        <v>7.2570387241373796E-2</v>
      </c>
      <c r="Q38" s="3">
        <f>IF(ISNUMBER(P38),SUMIF(A:A,A38,P:P),"")</f>
        <v>0.95359640431764192</v>
      </c>
      <c r="R38" s="3">
        <f>IFERROR(P38*(1/Q38),"")</f>
        <v>7.6101783640116036E-2</v>
      </c>
      <c r="S38" s="8">
        <f>IFERROR(1/R38,"")</f>
        <v>13.140296484100583</v>
      </c>
    </row>
    <row r="39" spans="1:19" x14ac:dyDescent="0.25">
      <c r="A39" s="1">
        <v>4</v>
      </c>
      <c r="B39" s="5">
        <v>0.60069444444444442</v>
      </c>
      <c r="C39" s="1" t="s">
        <v>57</v>
      </c>
      <c r="D39" s="1">
        <v>2</v>
      </c>
      <c r="E39" s="1">
        <v>2</v>
      </c>
      <c r="F39" s="1" t="s">
        <v>59</v>
      </c>
      <c r="G39" s="2">
        <v>40.113133333333302</v>
      </c>
      <c r="H39" s="6">
        <f>1+COUNTIFS(A:A,A39,O:O,"&lt;"&amp;O39)</f>
        <v>8</v>
      </c>
      <c r="I39" s="2">
        <f>AVERAGEIF(A:A,A39,G:G)</f>
        <v>49.679788888888872</v>
      </c>
      <c r="J39" s="2">
        <f>G39-I39</f>
        <v>-9.5666555555555703</v>
      </c>
      <c r="K39" s="2">
        <f>90+J39</f>
        <v>80.43334444444443</v>
      </c>
      <c r="L39" s="2">
        <f>EXP(0.06*K39)</f>
        <v>124.71120030635466</v>
      </c>
      <c r="M39" s="2">
        <f>SUMIF(A:A,A39,L:L)</f>
        <v>2317.0520678206744</v>
      </c>
      <c r="N39" s="3">
        <f>L39/M39</f>
        <v>5.3823218752115903E-2</v>
      </c>
      <c r="O39" s="7">
        <f>1/N39</f>
        <v>18.579342209270752</v>
      </c>
      <c r="P39" s="3">
        <f>IF(O39&gt;21,"",N39)</f>
        <v>5.3823218752115903E-2</v>
      </c>
      <c r="Q39" s="3">
        <f>IF(ISNUMBER(P39),SUMIF(A:A,A39,P:P),"")</f>
        <v>0.95359640431764192</v>
      </c>
      <c r="R39" s="3">
        <f>IFERROR(P39*(1/Q39),"")</f>
        <v>5.6442346582283726E-2</v>
      </c>
      <c r="S39" s="8">
        <f>IFERROR(1/R39,"")</f>
        <v>17.71719392534758</v>
      </c>
    </row>
    <row r="40" spans="1:19" x14ac:dyDescent="0.25">
      <c r="A40" s="10">
        <v>4</v>
      </c>
      <c r="B40" s="11">
        <v>0.60069444444444442</v>
      </c>
      <c r="C40" s="10" t="s">
        <v>57</v>
      </c>
      <c r="D40" s="10">
        <v>2</v>
      </c>
      <c r="E40" s="10">
        <v>10</v>
      </c>
      <c r="F40" s="10" t="s">
        <v>66</v>
      </c>
      <c r="G40" s="2">
        <v>37.641000000000005</v>
      </c>
      <c r="H40" s="6">
        <f>1+COUNTIFS(A:A,A40,O:O,"&lt;"&amp;O40)</f>
        <v>9</v>
      </c>
      <c r="I40" s="2">
        <f>AVERAGEIF(A:A,A40,G:G)</f>
        <v>49.679788888888872</v>
      </c>
      <c r="J40" s="2">
        <f>G40-I40</f>
        <v>-12.038788888888867</v>
      </c>
      <c r="K40" s="2">
        <f>90+J40</f>
        <v>77.96121111111114</v>
      </c>
      <c r="L40" s="2">
        <f>EXP(0.06*K40)</f>
        <v>107.51954733012229</v>
      </c>
      <c r="M40" s="2">
        <f>SUMIF(A:A,A40,L:L)</f>
        <v>2317.0520678206744</v>
      </c>
      <c r="N40" s="3">
        <f>L40/M40</f>
        <v>4.6403595682358072E-2</v>
      </c>
      <c r="O40" s="7">
        <f>1/N40</f>
        <v>21.550054156259804</v>
      </c>
      <c r="P40" s="3" t="str">
        <f>IF(O40&gt;21,"",N40)</f>
        <v/>
      </c>
      <c r="Q40" s="3" t="str">
        <f>IF(ISNUMBER(P40),SUMIF(A:A,A40,P:P),"")</f>
        <v/>
      </c>
      <c r="R40" s="3" t="str">
        <f>IFERROR(P40*(1/Q40),"")</f>
        <v/>
      </c>
      <c r="S40" s="8" t="str">
        <f>IFERROR(1/R40,"")</f>
        <v/>
      </c>
    </row>
    <row r="41" spans="1:19" x14ac:dyDescent="0.25">
      <c r="A41" s="1">
        <v>5</v>
      </c>
      <c r="B41" s="5">
        <v>0.60763888888888895</v>
      </c>
      <c r="C41" s="1" t="s">
        <v>31</v>
      </c>
      <c r="D41" s="1">
        <v>2</v>
      </c>
      <c r="E41" s="1">
        <v>5</v>
      </c>
      <c r="F41" s="1" t="s">
        <v>71</v>
      </c>
      <c r="G41" s="2">
        <v>69.633099999999899</v>
      </c>
      <c r="H41" s="6">
        <f>1+COUNTIFS(A:A,A41,O:O,"&lt;"&amp;O41)</f>
        <v>1</v>
      </c>
      <c r="I41" s="2">
        <f>AVERAGEIF(A:A,A41,G:G)</f>
        <v>50.648159259259231</v>
      </c>
      <c r="J41" s="2">
        <f>G41-I41</f>
        <v>18.984940740740669</v>
      </c>
      <c r="K41" s="2">
        <f>90+J41</f>
        <v>108.98494074074067</v>
      </c>
      <c r="L41" s="2">
        <f>EXP(0.06*K41)</f>
        <v>691.66134116352987</v>
      </c>
      <c r="M41" s="2">
        <f>SUMIF(A:A,A41,L:L)</f>
        <v>2442.4664538206666</v>
      </c>
      <c r="N41" s="3">
        <f>L41/M41</f>
        <v>0.28318151108343276</v>
      </c>
      <c r="O41" s="7">
        <f>1/N41</f>
        <v>3.5313039900594836</v>
      </c>
      <c r="P41" s="3">
        <f>IF(O41&gt;21,"",N41)</f>
        <v>0.28318151108343276</v>
      </c>
      <c r="Q41" s="3">
        <f>IF(ISNUMBER(P41),SUMIF(A:A,A41,P:P),"")</f>
        <v>0.93131154689629092</v>
      </c>
      <c r="R41" s="3">
        <f>IFERROR(P41*(1/Q41),"")</f>
        <v>0.30406743267295416</v>
      </c>
      <c r="S41" s="8">
        <f>IFERROR(1/R41,"")</f>
        <v>3.2887441815433425</v>
      </c>
    </row>
    <row r="42" spans="1:19" x14ac:dyDescent="0.25">
      <c r="A42" s="1">
        <v>5</v>
      </c>
      <c r="B42" s="5">
        <v>0.60763888888888895</v>
      </c>
      <c r="C42" s="1" t="s">
        <v>31</v>
      </c>
      <c r="D42" s="1">
        <v>2</v>
      </c>
      <c r="E42" s="1">
        <v>2</v>
      </c>
      <c r="F42" s="1" t="s">
        <v>68</v>
      </c>
      <c r="G42" s="2">
        <v>61.140366666666601</v>
      </c>
      <c r="H42" s="6">
        <f>1+COUNTIFS(A:A,A42,O:O,"&lt;"&amp;O42)</f>
        <v>2</v>
      </c>
      <c r="I42" s="2">
        <f>AVERAGEIF(A:A,A42,G:G)</f>
        <v>50.648159259259231</v>
      </c>
      <c r="J42" s="2">
        <f>G42-I42</f>
        <v>10.492207407407371</v>
      </c>
      <c r="K42" s="2">
        <f>90+J42</f>
        <v>100.49220740740736</v>
      </c>
      <c r="L42" s="2">
        <f>EXP(0.06*K42)</f>
        <v>415.52070494274506</v>
      </c>
      <c r="M42" s="2">
        <f>SUMIF(A:A,A42,L:L)</f>
        <v>2442.4664538206666</v>
      </c>
      <c r="N42" s="3">
        <f>L42/M42</f>
        <v>0.17012340304316576</v>
      </c>
      <c r="O42" s="7">
        <f>1/N42</f>
        <v>5.8780860370296493</v>
      </c>
      <c r="P42" s="3">
        <f>IF(O42&gt;21,"",N42)</f>
        <v>0.17012340304316576</v>
      </c>
      <c r="Q42" s="3">
        <f>IF(ISNUMBER(P42),SUMIF(A:A,A42,P:P),"")</f>
        <v>0.93131154689629092</v>
      </c>
      <c r="R42" s="3">
        <f>IFERROR(P42*(1/Q42),"")</f>
        <v>0.1826707760793074</v>
      </c>
      <c r="S42" s="8">
        <f>IFERROR(1/R42,"")</f>
        <v>5.4743293999355709</v>
      </c>
    </row>
    <row r="43" spans="1:19" x14ac:dyDescent="0.25">
      <c r="A43" s="1">
        <v>5</v>
      </c>
      <c r="B43" s="5">
        <v>0.60763888888888895</v>
      </c>
      <c r="C43" s="1" t="s">
        <v>31</v>
      </c>
      <c r="D43" s="1">
        <v>2</v>
      </c>
      <c r="E43" s="1">
        <v>4</v>
      </c>
      <c r="F43" s="1" t="s">
        <v>70</v>
      </c>
      <c r="G43" s="2">
        <v>56.419633333333294</v>
      </c>
      <c r="H43" s="6">
        <f>1+COUNTIFS(A:A,A43,O:O,"&lt;"&amp;O43)</f>
        <v>3</v>
      </c>
      <c r="I43" s="2">
        <f>AVERAGEIF(A:A,A43,G:G)</f>
        <v>50.648159259259231</v>
      </c>
      <c r="J43" s="2">
        <f>G43-I43</f>
        <v>5.7714740740740638</v>
      </c>
      <c r="K43" s="2">
        <f>90+J43</f>
        <v>95.771474074074064</v>
      </c>
      <c r="L43" s="2">
        <f>EXP(0.06*K43)</f>
        <v>313.026685609553</v>
      </c>
      <c r="M43" s="2">
        <f>SUMIF(A:A,A43,L:L)</f>
        <v>2442.4664538206666</v>
      </c>
      <c r="N43" s="3">
        <f>L43/M43</f>
        <v>0.12816007569721011</v>
      </c>
      <c r="O43" s="7">
        <f>1/N43</f>
        <v>7.8027419581320423</v>
      </c>
      <c r="P43" s="3">
        <f>IF(O43&gt;21,"",N43)</f>
        <v>0.12816007569721011</v>
      </c>
      <c r="Q43" s="3">
        <f>IF(ISNUMBER(P43),SUMIF(A:A,A43,P:P),"")</f>
        <v>0.93131154689629092</v>
      </c>
      <c r="R43" s="3">
        <f>IFERROR(P43*(1/Q43),"")</f>
        <v>0.13761246290172086</v>
      </c>
      <c r="S43" s="8">
        <f>IFERROR(1/R43,"")</f>
        <v>7.266783683060547</v>
      </c>
    </row>
    <row r="44" spans="1:19" x14ac:dyDescent="0.25">
      <c r="A44" s="1">
        <v>5</v>
      </c>
      <c r="B44" s="5">
        <v>0.60763888888888895</v>
      </c>
      <c r="C44" s="1" t="s">
        <v>31</v>
      </c>
      <c r="D44" s="1">
        <v>2</v>
      </c>
      <c r="E44" s="1">
        <v>8</v>
      </c>
      <c r="F44" s="1" t="s">
        <v>74</v>
      </c>
      <c r="G44" s="2">
        <v>51.935600000000001</v>
      </c>
      <c r="H44" s="6">
        <f>1+COUNTIFS(A:A,A44,O:O,"&lt;"&amp;O44)</f>
        <v>4</v>
      </c>
      <c r="I44" s="2">
        <f>AVERAGEIF(A:A,A44,G:G)</f>
        <v>50.648159259259231</v>
      </c>
      <c r="J44" s="2">
        <f>G44-I44</f>
        <v>1.2874407407407702</v>
      </c>
      <c r="K44" s="2">
        <f>90+J44</f>
        <v>91.287440740740777</v>
      </c>
      <c r="L44" s="2">
        <f>EXP(0.06*K44)</f>
        <v>239.18718457373157</v>
      </c>
      <c r="M44" s="2">
        <f>SUMIF(A:A,A44,L:L)</f>
        <v>2442.4664538206666</v>
      </c>
      <c r="N44" s="3">
        <f>L44/M44</f>
        <v>9.7928544402146961E-2</v>
      </c>
      <c r="O44" s="7">
        <f>1/N44</f>
        <v>10.211527252906622</v>
      </c>
      <c r="P44" s="3">
        <f>IF(O44&gt;21,"",N44)</f>
        <v>9.7928544402146961E-2</v>
      </c>
      <c r="Q44" s="3">
        <f>IF(ISNUMBER(P44),SUMIF(A:A,A44,P:P),"")</f>
        <v>0.93131154689629092</v>
      </c>
      <c r="R44" s="3">
        <f>IFERROR(P44*(1/Q44),"")</f>
        <v>0.10515121897554663</v>
      </c>
      <c r="S44" s="8">
        <f>IFERROR(1/R44,"")</f>
        <v>9.5101132420781003</v>
      </c>
    </row>
    <row r="45" spans="1:19" x14ac:dyDescent="0.25">
      <c r="A45" s="1">
        <v>5</v>
      </c>
      <c r="B45" s="5">
        <v>0.60763888888888895</v>
      </c>
      <c r="C45" s="1" t="s">
        <v>31</v>
      </c>
      <c r="D45" s="1">
        <v>2</v>
      </c>
      <c r="E45" s="1">
        <v>1</v>
      </c>
      <c r="F45" s="1" t="s">
        <v>67</v>
      </c>
      <c r="G45" s="2">
        <v>50.801966666666701</v>
      </c>
      <c r="H45" s="6">
        <f>1+COUNTIFS(A:A,A45,O:O,"&lt;"&amp;O45)</f>
        <v>5</v>
      </c>
      <c r="I45" s="2">
        <f>AVERAGEIF(A:A,A45,G:G)</f>
        <v>50.648159259259231</v>
      </c>
      <c r="J45" s="2">
        <f>G45-I45</f>
        <v>0.15380740740747001</v>
      </c>
      <c r="K45" s="2">
        <f>90+J45</f>
        <v>90.15380740740747</v>
      </c>
      <c r="L45" s="2">
        <f>EXP(0.06*K45)</f>
        <v>223.45911003327399</v>
      </c>
      <c r="M45" s="2">
        <f>SUMIF(A:A,A45,L:L)</f>
        <v>2442.4664538206666</v>
      </c>
      <c r="N45" s="3">
        <f>L45/M45</f>
        <v>9.1489121450869695E-2</v>
      </c>
      <c r="O45" s="7">
        <f>1/N45</f>
        <v>10.9302612610288</v>
      </c>
      <c r="P45" s="3">
        <f>IF(O45&gt;21,"",N45)</f>
        <v>9.1489121450869695E-2</v>
      </c>
      <c r="Q45" s="3">
        <f>IF(ISNUMBER(P45),SUMIF(A:A,A45,P:P),"")</f>
        <v>0.93131154689629092</v>
      </c>
      <c r="R45" s="3">
        <f>IFERROR(P45*(1/Q45),"")</f>
        <v>9.8236859357932721E-2</v>
      </c>
      <c r="S45" s="8">
        <f>IFERROR(1/R45,"")</f>
        <v>10.179478522989335</v>
      </c>
    </row>
    <row r="46" spans="1:19" x14ac:dyDescent="0.25">
      <c r="A46" s="1">
        <v>5</v>
      </c>
      <c r="B46" s="5">
        <v>0.60763888888888895</v>
      </c>
      <c r="C46" s="1" t="s">
        <v>31</v>
      </c>
      <c r="D46" s="1">
        <v>2</v>
      </c>
      <c r="E46" s="1">
        <v>3</v>
      </c>
      <c r="F46" s="1" t="s">
        <v>69</v>
      </c>
      <c r="G46" s="2">
        <v>50.064066666666598</v>
      </c>
      <c r="H46" s="6">
        <f>1+COUNTIFS(A:A,A46,O:O,"&lt;"&amp;O46)</f>
        <v>6</v>
      </c>
      <c r="I46" s="2">
        <f>AVERAGEIF(A:A,A46,G:G)</f>
        <v>50.648159259259231</v>
      </c>
      <c r="J46" s="2">
        <f>G46-I46</f>
        <v>-0.5840925925926328</v>
      </c>
      <c r="K46" s="2">
        <f>90+J46</f>
        <v>89.41590740740736</v>
      </c>
      <c r="L46" s="2">
        <f>EXP(0.06*K46)</f>
        <v>213.78149552430864</v>
      </c>
      <c r="M46" s="2">
        <f>SUMIF(A:A,A46,L:L)</f>
        <v>2442.4664538206666</v>
      </c>
      <c r="N46" s="3">
        <f>L46/M46</f>
        <v>8.7526891184072378E-2</v>
      </c>
      <c r="O46" s="7">
        <f>1/N46</f>
        <v>11.425060189753136</v>
      </c>
      <c r="P46" s="3">
        <f>IF(O46&gt;21,"",N46)</f>
        <v>8.7526891184072378E-2</v>
      </c>
      <c r="Q46" s="3">
        <f>IF(ISNUMBER(P46),SUMIF(A:A,A46,P:P),"")</f>
        <v>0.93131154689629092</v>
      </c>
      <c r="R46" s="3">
        <f>IFERROR(P46*(1/Q46),"")</f>
        <v>9.3982396627386819E-2</v>
      </c>
      <c r="S46" s="8">
        <f>IFERROR(1/R46,"")</f>
        <v>10.640290478702225</v>
      </c>
    </row>
    <row r="47" spans="1:19" x14ac:dyDescent="0.25">
      <c r="A47" s="1">
        <v>5</v>
      </c>
      <c r="B47" s="5">
        <v>0.60763888888888895</v>
      </c>
      <c r="C47" s="1" t="s">
        <v>31</v>
      </c>
      <c r="D47" s="1">
        <v>2</v>
      </c>
      <c r="E47" s="1">
        <v>7</v>
      </c>
      <c r="F47" s="1" t="s">
        <v>73</v>
      </c>
      <c r="G47" s="2">
        <v>47.0169</v>
      </c>
      <c r="H47" s="6">
        <f>1+COUNTIFS(A:A,A47,O:O,"&lt;"&amp;O47)</f>
        <v>7</v>
      </c>
      <c r="I47" s="2">
        <f>AVERAGEIF(A:A,A47,G:G)</f>
        <v>50.648159259259231</v>
      </c>
      <c r="J47" s="2">
        <f>G47-I47</f>
        <v>-3.631259259259231</v>
      </c>
      <c r="K47" s="2">
        <f>90+J47</f>
        <v>86.368740740740776</v>
      </c>
      <c r="L47" s="2">
        <f>EXP(0.06*K47)</f>
        <v>178.06068950288093</v>
      </c>
      <c r="M47" s="2">
        <f>SUMIF(A:A,A47,L:L)</f>
        <v>2442.4664538206666</v>
      </c>
      <c r="N47" s="3">
        <f>L47/M47</f>
        <v>7.2902000035393197E-2</v>
      </c>
      <c r="O47" s="7">
        <f>1/N47</f>
        <v>13.717044793208828</v>
      </c>
      <c r="P47" s="3">
        <f>IF(O47&gt;21,"",N47)</f>
        <v>7.2902000035393197E-2</v>
      </c>
      <c r="Q47" s="3">
        <f>IF(ISNUMBER(P47),SUMIF(A:A,A47,P:P),"")</f>
        <v>0.93131154689629092</v>
      </c>
      <c r="R47" s="3">
        <f>IFERROR(P47*(1/Q47),"")</f>
        <v>7.8278853385151281E-2</v>
      </c>
      <c r="S47" s="8">
        <f>IFERROR(1/R47,"")</f>
        <v>12.774842205209026</v>
      </c>
    </row>
    <row r="48" spans="1:19" x14ac:dyDescent="0.25">
      <c r="A48" s="1">
        <v>5</v>
      </c>
      <c r="B48" s="5">
        <v>0.60763888888888895</v>
      </c>
      <c r="C48" s="1" t="s">
        <v>31</v>
      </c>
      <c r="D48" s="1">
        <v>2</v>
      </c>
      <c r="E48" s="1">
        <v>6</v>
      </c>
      <c r="F48" s="1" t="s">
        <v>72</v>
      </c>
      <c r="G48" s="2">
        <v>35.841200000000001</v>
      </c>
      <c r="H48" s="6">
        <f>1+COUNTIFS(A:A,A48,O:O,"&lt;"&amp;O48)</f>
        <v>8</v>
      </c>
      <c r="I48" s="2">
        <f>AVERAGEIF(A:A,A48,G:G)</f>
        <v>50.648159259259231</v>
      </c>
      <c r="J48" s="2">
        <f>G48-I48</f>
        <v>-14.80695925925923</v>
      </c>
      <c r="K48" s="2">
        <f>90+J48</f>
        <v>75.19304074074077</v>
      </c>
      <c r="L48" s="2">
        <f>EXP(0.06*K48)</f>
        <v>91.06581113722855</v>
      </c>
      <c r="M48" s="2">
        <f>SUMIF(A:A,A48,L:L)</f>
        <v>2442.4664538206666</v>
      </c>
      <c r="N48" s="3">
        <f>L48/M48</f>
        <v>3.728436515260114E-2</v>
      </c>
      <c r="O48" s="7">
        <f>1/N48</f>
        <v>26.820893849395077</v>
      </c>
      <c r="P48" s="3" t="str">
        <f>IF(O48&gt;21,"",N48)</f>
        <v/>
      </c>
      <c r="Q48" s="3" t="str">
        <f>IF(ISNUMBER(P48),SUMIF(A:A,A48,P:P),"")</f>
        <v/>
      </c>
      <c r="R48" s="3" t="str">
        <f>IFERROR(P48*(1/Q48),"")</f>
        <v/>
      </c>
      <c r="S48" s="8" t="str">
        <f>IFERROR(1/R48,"")</f>
        <v/>
      </c>
    </row>
    <row r="49" spans="1:19" x14ac:dyDescent="0.25">
      <c r="A49" s="1">
        <v>5</v>
      </c>
      <c r="B49" s="5">
        <v>0.60763888888888895</v>
      </c>
      <c r="C49" s="1" t="s">
        <v>31</v>
      </c>
      <c r="D49" s="1">
        <v>2</v>
      </c>
      <c r="E49" s="1">
        <v>9</v>
      </c>
      <c r="F49" s="1" t="s">
        <v>75</v>
      </c>
      <c r="G49" s="2">
        <v>32.980599999999995</v>
      </c>
      <c r="H49" s="6">
        <f>1+COUNTIFS(A:A,A49,O:O,"&lt;"&amp;O49)</f>
        <v>9</v>
      </c>
      <c r="I49" s="2">
        <f>AVERAGEIF(A:A,A49,G:G)</f>
        <v>50.648159259259231</v>
      </c>
      <c r="J49" s="2">
        <f>G49-I49</f>
        <v>-17.667559259259235</v>
      </c>
      <c r="K49" s="2">
        <f>90+J49</f>
        <v>72.332440740740765</v>
      </c>
      <c r="L49" s="2">
        <f>EXP(0.06*K49)</f>
        <v>76.703431333415381</v>
      </c>
      <c r="M49" s="2">
        <f>SUMIF(A:A,A49,L:L)</f>
        <v>2442.4664538206666</v>
      </c>
      <c r="N49" s="3">
        <f>L49/M49</f>
        <v>3.140408795110812E-2</v>
      </c>
      <c r="O49" s="7">
        <f>1/N49</f>
        <v>31.842988134438535</v>
      </c>
      <c r="P49" s="3" t="str">
        <f>IF(O49&gt;21,"",N49)</f>
        <v/>
      </c>
      <c r="Q49" s="3" t="str">
        <f>IF(ISNUMBER(P49),SUMIF(A:A,A49,P:P),"")</f>
        <v/>
      </c>
      <c r="R49" s="3" t="str">
        <f>IFERROR(P49*(1/Q49),"")</f>
        <v/>
      </c>
      <c r="S49" s="8" t="str">
        <f>IFERROR(1/R49,"")</f>
        <v/>
      </c>
    </row>
    <row r="50" spans="1:19" x14ac:dyDescent="0.25">
      <c r="A50" s="10">
        <v>6</v>
      </c>
      <c r="B50" s="11">
        <v>0.61458333333333337</v>
      </c>
      <c r="C50" s="10" t="s">
        <v>43</v>
      </c>
      <c r="D50" s="10">
        <v>3</v>
      </c>
      <c r="E50" s="10">
        <v>3</v>
      </c>
      <c r="F50" s="10" t="s">
        <v>77</v>
      </c>
      <c r="G50" s="2">
        <v>60.320233333333292</v>
      </c>
      <c r="H50" s="6">
        <f>1+COUNTIFS(A:A,A50,O:O,"&lt;"&amp;O50)</f>
        <v>1</v>
      </c>
      <c r="I50" s="2">
        <f>AVERAGEIF(A:A,A50,G:G)</f>
        <v>46.47180740740739</v>
      </c>
      <c r="J50" s="2">
        <f>G50-I50</f>
        <v>13.848425925925902</v>
      </c>
      <c r="K50" s="2">
        <f>90+J50</f>
        <v>103.84842592592591</v>
      </c>
      <c r="L50" s="2">
        <f>EXP(0.06*K50)</f>
        <v>508.21549254517652</v>
      </c>
      <c r="M50" s="2">
        <f>SUMIF(A:A,A50,L:L)</f>
        <v>2282.7588180912471</v>
      </c>
      <c r="N50" s="3">
        <f>L50/M50</f>
        <v>0.22263214515588917</v>
      </c>
      <c r="O50" s="7">
        <f>1/N50</f>
        <v>4.4917143447537207</v>
      </c>
      <c r="P50" s="3">
        <f>IF(O50&gt;21,"",N50)</f>
        <v>0.22263214515588917</v>
      </c>
      <c r="Q50" s="3">
        <f>IF(ISNUMBER(P50),SUMIF(A:A,A50,P:P),"")</f>
        <v>0.99999999999999989</v>
      </c>
      <c r="R50" s="3">
        <f>IFERROR(P50*(1/Q50),"")</f>
        <v>0.22263214515588922</v>
      </c>
      <c r="S50" s="8">
        <f>IFERROR(1/R50,"")</f>
        <v>4.4917143447537198</v>
      </c>
    </row>
    <row r="51" spans="1:19" x14ac:dyDescent="0.25">
      <c r="A51" s="1">
        <v>6</v>
      </c>
      <c r="B51" s="5">
        <v>0.61458333333333337</v>
      </c>
      <c r="C51" s="1" t="s">
        <v>43</v>
      </c>
      <c r="D51" s="1">
        <v>3</v>
      </c>
      <c r="E51" s="1">
        <v>1</v>
      </c>
      <c r="F51" s="1" t="s">
        <v>76</v>
      </c>
      <c r="G51" s="2">
        <v>57.250666666666604</v>
      </c>
      <c r="H51" s="6">
        <f>1+COUNTIFS(A:A,A51,O:O,"&lt;"&amp;O51)</f>
        <v>2</v>
      </c>
      <c r="I51" s="2">
        <f>AVERAGEIF(A:A,A51,G:G)</f>
        <v>46.47180740740739</v>
      </c>
      <c r="J51" s="2">
        <f>G51-I51</f>
        <v>10.778859259259214</v>
      </c>
      <c r="K51" s="2">
        <f>90+J51</f>
        <v>100.77885925925921</v>
      </c>
      <c r="L51" s="2">
        <f>EXP(0.06*K51)</f>
        <v>422.72910304416433</v>
      </c>
      <c r="M51" s="2">
        <f>SUMIF(A:A,A51,L:L)</f>
        <v>2282.7588180912471</v>
      </c>
      <c r="N51" s="3">
        <f>L51/M51</f>
        <v>0.18518342791799342</v>
      </c>
      <c r="O51" s="7">
        <f>1/N51</f>
        <v>5.4000512423975637</v>
      </c>
      <c r="P51" s="3">
        <f>IF(O51&gt;21,"",N51)</f>
        <v>0.18518342791799342</v>
      </c>
      <c r="Q51" s="3">
        <f>IF(ISNUMBER(P51),SUMIF(A:A,A51,P:P),"")</f>
        <v>0.99999999999999989</v>
      </c>
      <c r="R51" s="3">
        <f>IFERROR(P51*(1/Q51),"")</f>
        <v>0.18518342791799344</v>
      </c>
      <c r="S51" s="8">
        <f>IFERROR(1/R51,"")</f>
        <v>5.4000512423975628</v>
      </c>
    </row>
    <row r="52" spans="1:19" x14ac:dyDescent="0.25">
      <c r="A52" s="10">
        <v>6</v>
      </c>
      <c r="B52" s="11">
        <v>0.61458333333333337</v>
      </c>
      <c r="C52" s="10" t="s">
        <v>43</v>
      </c>
      <c r="D52" s="10">
        <v>3</v>
      </c>
      <c r="E52" s="10">
        <v>2</v>
      </c>
      <c r="F52" s="10" t="s">
        <v>45</v>
      </c>
      <c r="G52" s="2">
        <v>51.876300000000001</v>
      </c>
      <c r="H52" s="6">
        <f>1+COUNTIFS(A:A,A52,O:O,"&lt;"&amp;O52)</f>
        <v>3</v>
      </c>
      <c r="I52" s="2">
        <f>AVERAGEIF(A:A,A52,G:G)</f>
        <v>46.47180740740739</v>
      </c>
      <c r="J52" s="2">
        <f>G52-I52</f>
        <v>5.4044925925926108</v>
      </c>
      <c r="K52" s="2">
        <f>90+J52</f>
        <v>95.404492592592618</v>
      </c>
      <c r="L52" s="2">
        <f>EXP(0.06*K52)</f>
        <v>306.20951449586823</v>
      </c>
      <c r="M52" s="2">
        <f>SUMIF(A:A,A52,L:L)</f>
        <v>2282.7588180912471</v>
      </c>
      <c r="N52" s="3">
        <f>L52/M52</f>
        <v>0.1341401080434369</v>
      </c>
      <c r="O52" s="7">
        <f>1/N52</f>
        <v>7.4548918633357788</v>
      </c>
      <c r="P52" s="3">
        <f>IF(O52&gt;21,"",N52)</f>
        <v>0.1341401080434369</v>
      </c>
      <c r="Q52" s="3">
        <f>IF(ISNUMBER(P52),SUMIF(A:A,A52,P:P),"")</f>
        <v>0.99999999999999989</v>
      </c>
      <c r="R52" s="3">
        <f>IFERROR(P52*(1/Q52),"")</f>
        <v>0.13414010804343693</v>
      </c>
      <c r="S52" s="8">
        <f>IFERROR(1/R52,"")</f>
        <v>7.454891863335777</v>
      </c>
    </row>
    <row r="53" spans="1:19" x14ac:dyDescent="0.25">
      <c r="A53" s="1">
        <v>6</v>
      </c>
      <c r="B53" s="5">
        <v>0.61458333333333337</v>
      </c>
      <c r="C53" s="1" t="s">
        <v>43</v>
      </c>
      <c r="D53" s="1">
        <v>3</v>
      </c>
      <c r="E53" s="1">
        <v>10</v>
      </c>
      <c r="F53" s="1" t="s">
        <v>80</v>
      </c>
      <c r="G53" s="2">
        <v>49.401800000000001</v>
      </c>
      <c r="H53" s="6">
        <f>1+COUNTIFS(A:A,A53,O:O,"&lt;"&amp;O53)</f>
        <v>4</v>
      </c>
      <c r="I53" s="2">
        <f>AVERAGEIF(A:A,A53,G:G)</f>
        <v>46.47180740740739</v>
      </c>
      <c r="J53" s="2">
        <f>G53-I53</f>
        <v>2.9299925925926118</v>
      </c>
      <c r="K53" s="2">
        <f>90+J53</f>
        <v>92.929992592592612</v>
      </c>
      <c r="L53" s="2">
        <f>EXP(0.06*K53)</f>
        <v>263.96052238800382</v>
      </c>
      <c r="M53" s="2">
        <f>SUMIF(A:A,A53,L:L)</f>
        <v>2282.7588180912471</v>
      </c>
      <c r="N53" s="3">
        <f>L53/M53</f>
        <v>0.11563224301055036</v>
      </c>
      <c r="O53" s="7">
        <f>1/N53</f>
        <v>8.6481069117439784</v>
      </c>
      <c r="P53" s="3">
        <f>IF(O53&gt;21,"",N53)</f>
        <v>0.11563224301055036</v>
      </c>
      <c r="Q53" s="3">
        <f>IF(ISNUMBER(P53),SUMIF(A:A,A53,P:P),"")</f>
        <v>0.99999999999999989</v>
      </c>
      <c r="R53" s="3">
        <f>IFERROR(P53*(1/Q53),"")</f>
        <v>0.11563224301055039</v>
      </c>
      <c r="S53" s="8">
        <f>IFERROR(1/R53,"")</f>
        <v>8.6481069117439766</v>
      </c>
    </row>
    <row r="54" spans="1:19" x14ac:dyDescent="0.25">
      <c r="A54" s="10">
        <v>6</v>
      </c>
      <c r="B54" s="11">
        <v>0.61458333333333337</v>
      </c>
      <c r="C54" s="10" t="s">
        <v>43</v>
      </c>
      <c r="D54" s="10">
        <v>3</v>
      </c>
      <c r="E54" s="10">
        <v>8</v>
      </c>
      <c r="F54" s="10" t="s">
        <v>54</v>
      </c>
      <c r="G54" s="2">
        <v>49.1783</v>
      </c>
      <c r="H54" s="6">
        <f>1+COUNTIFS(A:A,A54,O:O,"&lt;"&amp;O54)</f>
        <v>5</v>
      </c>
      <c r="I54" s="2">
        <f>AVERAGEIF(A:A,A54,G:G)</f>
        <v>46.47180740740739</v>
      </c>
      <c r="J54" s="2">
        <f>G54-I54</f>
        <v>2.7064925925926104</v>
      </c>
      <c r="K54" s="2">
        <f>90+J54</f>
        <v>92.70649259259261</v>
      </c>
      <c r="L54" s="2">
        <f>EXP(0.06*K54)</f>
        <v>260.44443980719802</v>
      </c>
      <c r="M54" s="2">
        <f>SUMIF(A:A,A54,L:L)</f>
        <v>2282.7588180912471</v>
      </c>
      <c r="N54" s="3">
        <f>L54/M54</f>
        <v>0.11409196527602132</v>
      </c>
      <c r="O54" s="7">
        <f>1/N54</f>
        <v>8.7648590992425461</v>
      </c>
      <c r="P54" s="3">
        <f>IF(O54&gt;21,"",N54)</f>
        <v>0.11409196527602132</v>
      </c>
      <c r="Q54" s="3">
        <f>IF(ISNUMBER(P54),SUMIF(A:A,A54,P:P),"")</f>
        <v>0.99999999999999989</v>
      </c>
      <c r="R54" s="3">
        <f>IFERROR(P54*(1/Q54),"")</f>
        <v>0.11409196527602135</v>
      </c>
      <c r="S54" s="8">
        <f>IFERROR(1/R54,"")</f>
        <v>8.7648590992425426</v>
      </c>
    </row>
    <row r="55" spans="1:19" x14ac:dyDescent="0.25">
      <c r="A55" s="10">
        <v>6</v>
      </c>
      <c r="B55" s="11">
        <v>0.61458333333333337</v>
      </c>
      <c r="C55" s="10" t="s">
        <v>43</v>
      </c>
      <c r="D55" s="10">
        <v>3</v>
      </c>
      <c r="E55" s="10">
        <v>6</v>
      </c>
      <c r="F55" s="10" t="s">
        <v>78</v>
      </c>
      <c r="G55" s="2">
        <v>40.229466666666603</v>
      </c>
      <c r="H55" s="6">
        <f>1+COUNTIFS(A:A,A55,O:O,"&lt;"&amp;O55)</f>
        <v>6</v>
      </c>
      <c r="I55" s="2">
        <f>AVERAGEIF(A:A,A55,G:G)</f>
        <v>46.47180740740739</v>
      </c>
      <c r="J55" s="2">
        <f>G55-I55</f>
        <v>-6.2423407407407865</v>
      </c>
      <c r="K55" s="2">
        <f>90+J55</f>
        <v>83.757659259259214</v>
      </c>
      <c r="L55" s="2">
        <f>EXP(0.06*K55)</f>
        <v>152.24020287023546</v>
      </c>
      <c r="M55" s="2">
        <f>SUMIF(A:A,A55,L:L)</f>
        <v>2282.7588180912471</v>
      </c>
      <c r="N55" s="3">
        <f>L55/M55</f>
        <v>6.6691321774208598E-2</v>
      </c>
      <c r="O55" s="7">
        <f>1/N55</f>
        <v>14.994454651620476</v>
      </c>
      <c r="P55" s="3">
        <f>IF(O55&gt;21,"",N55)</f>
        <v>6.6691321774208598E-2</v>
      </c>
      <c r="Q55" s="3">
        <f>IF(ISNUMBER(P55),SUMIF(A:A,A55,P:P),"")</f>
        <v>0.99999999999999989</v>
      </c>
      <c r="R55" s="3">
        <f>IFERROR(P55*(1/Q55),"")</f>
        <v>6.6691321774208612E-2</v>
      </c>
      <c r="S55" s="8">
        <f>IFERROR(1/R55,"")</f>
        <v>14.994454651620472</v>
      </c>
    </row>
    <row r="56" spans="1:19" x14ac:dyDescent="0.25">
      <c r="A56" s="1">
        <v>6</v>
      </c>
      <c r="B56" s="5">
        <v>0.61458333333333337</v>
      </c>
      <c r="C56" s="1" t="s">
        <v>43</v>
      </c>
      <c r="D56" s="1">
        <v>3</v>
      </c>
      <c r="E56" s="1">
        <v>11</v>
      </c>
      <c r="F56" s="1" t="s">
        <v>81</v>
      </c>
      <c r="G56" s="2">
        <v>37.139333333333305</v>
      </c>
      <c r="H56" s="6">
        <f>1+COUNTIFS(A:A,A56,O:O,"&lt;"&amp;O56)</f>
        <v>7</v>
      </c>
      <c r="I56" s="2">
        <f>AVERAGEIF(A:A,A56,G:G)</f>
        <v>46.47180740740739</v>
      </c>
      <c r="J56" s="2">
        <f>G56-I56</f>
        <v>-9.332474074074085</v>
      </c>
      <c r="K56" s="2">
        <f>90+J56</f>
        <v>80.667525925925915</v>
      </c>
      <c r="L56" s="2">
        <f>EXP(0.06*K56)</f>
        <v>126.47587209588292</v>
      </c>
      <c r="M56" s="2">
        <f>SUMIF(A:A,A56,L:L)</f>
        <v>2282.7588180912471</v>
      </c>
      <c r="N56" s="3">
        <f>L56/M56</f>
        <v>5.5404833438180319E-2</v>
      </c>
      <c r="O56" s="7">
        <f>1/N56</f>
        <v>18.048966812900563</v>
      </c>
      <c r="P56" s="3">
        <f>IF(O56&gt;21,"",N56)</f>
        <v>5.5404833438180319E-2</v>
      </c>
      <c r="Q56" s="3">
        <f>IF(ISNUMBER(P56),SUMIF(A:A,A56,P:P),"")</f>
        <v>0.99999999999999989</v>
      </c>
      <c r="R56" s="3">
        <f>IFERROR(P56*(1/Q56),"")</f>
        <v>5.5404833438180333E-2</v>
      </c>
      <c r="S56" s="8">
        <f>IFERROR(1/R56,"")</f>
        <v>18.048966812900559</v>
      </c>
    </row>
    <row r="57" spans="1:19" x14ac:dyDescent="0.25">
      <c r="A57" s="1">
        <v>6</v>
      </c>
      <c r="B57" s="5">
        <v>0.61458333333333337</v>
      </c>
      <c r="C57" s="1" t="s">
        <v>43</v>
      </c>
      <c r="D57" s="1">
        <v>3</v>
      </c>
      <c r="E57" s="1">
        <v>9</v>
      </c>
      <c r="F57" s="1" t="s">
        <v>79</v>
      </c>
      <c r="G57" s="2">
        <v>36.997966666666699</v>
      </c>
      <c r="H57" s="6">
        <f>1+COUNTIFS(A:A,A57,O:O,"&lt;"&amp;O57)</f>
        <v>8</v>
      </c>
      <c r="I57" s="2">
        <f>AVERAGEIF(A:A,A57,G:G)</f>
        <v>46.47180740740739</v>
      </c>
      <c r="J57" s="2">
        <f>G57-I57</f>
        <v>-9.473840740740691</v>
      </c>
      <c r="K57" s="2">
        <f>90+J57</f>
        <v>80.526159259259316</v>
      </c>
      <c r="L57" s="2">
        <f>EXP(0.06*K57)</f>
        <v>125.40764052329109</v>
      </c>
      <c r="M57" s="2">
        <f>SUMIF(A:A,A57,L:L)</f>
        <v>2282.7588180912471</v>
      </c>
      <c r="N57" s="3">
        <f>L57/M57</f>
        <v>5.4936877049565846E-2</v>
      </c>
      <c r="O57" s="7">
        <f>1/N57</f>
        <v>18.202709249340245</v>
      </c>
      <c r="P57" s="3">
        <f>IF(O57&gt;21,"",N57)</f>
        <v>5.4936877049565846E-2</v>
      </c>
      <c r="Q57" s="3">
        <f>IF(ISNUMBER(P57),SUMIF(A:A,A57,P:P),"")</f>
        <v>0.99999999999999989</v>
      </c>
      <c r="R57" s="3">
        <f>IFERROR(P57*(1/Q57),"")</f>
        <v>5.493687704956586E-2</v>
      </c>
      <c r="S57" s="8">
        <f>IFERROR(1/R57,"")</f>
        <v>18.202709249340238</v>
      </c>
    </row>
    <row r="58" spans="1:19" x14ac:dyDescent="0.25">
      <c r="A58" s="10">
        <v>6</v>
      </c>
      <c r="B58" s="11">
        <v>0.61458333333333337</v>
      </c>
      <c r="C58" s="10" t="s">
        <v>43</v>
      </c>
      <c r="D58" s="10">
        <v>3</v>
      </c>
      <c r="E58" s="10">
        <v>7</v>
      </c>
      <c r="F58" s="10" t="s">
        <v>53</v>
      </c>
      <c r="G58" s="2">
        <v>35.852200000000003</v>
      </c>
      <c r="H58" s="6">
        <f>1+COUNTIFS(A:A,A58,O:O,"&lt;"&amp;O58)</f>
        <v>9</v>
      </c>
      <c r="I58" s="2">
        <f>AVERAGEIF(A:A,A58,G:G)</f>
        <v>46.47180740740739</v>
      </c>
      <c r="J58" s="2">
        <f>G58-I58</f>
        <v>-10.619607407407386</v>
      </c>
      <c r="K58" s="2">
        <f>90+J58</f>
        <v>79.380392592592614</v>
      </c>
      <c r="L58" s="2">
        <f>EXP(0.06*K58)</f>
        <v>117.07603032142634</v>
      </c>
      <c r="M58" s="2">
        <f>SUMIF(A:A,A58,L:L)</f>
        <v>2282.7588180912471</v>
      </c>
      <c r="N58" s="3">
        <f>L58/M58</f>
        <v>5.1287078334153892E-2</v>
      </c>
      <c r="O58" s="7">
        <f>1/N58</f>
        <v>19.498088650802796</v>
      </c>
      <c r="P58" s="3">
        <f>IF(O58&gt;21,"",N58)</f>
        <v>5.1287078334153892E-2</v>
      </c>
      <c r="Q58" s="3">
        <f>IF(ISNUMBER(P58),SUMIF(A:A,A58,P:P),"")</f>
        <v>0.99999999999999989</v>
      </c>
      <c r="R58" s="3">
        <f>IFERROR(P58*(1/Q58),"")</f>
        <v>5.1287078334153906E-2</v>
      </c>
      <c r="S58" s="8">
        <f>IFERROR(1/R58,"")</f>
        <v>19.498088650802792</v>
      </c>
    </row>
    <row r="59" spans="1:19" x14ac:dyDescent="0.25">
      <c r="A59" s="1">
        <v>7</v>
      </c>
      <c r="B59" s="5">
        <v>0.62847222222222221</v>
      </c>
      <c r="C59" s="1" t="s">
        <v>57</v>
      </c>
      <c r="D59" s="1">
        <v>3</v>
      </c>
      <c r="E59" s="1">
        <v>1</v>
      </c>
      <c r="F59" s="1" t="s">
        <v>82</v>
      </c>
      <c r="G59" s="2">
        <v>85.236100000000008</v>
      </c>
      <c r="H59" s="6">
        <f>1+COUNTIFS(A:A,A59,O:O,"&lt;"&amp;O59)</f>
        <v>1</v>
      </c>
      <c r="I59" s="2">
        <f>AVERAGEIF(A:A,A59,G:G)</f>
        <v>47.31106296296295</v>
      </c>
      <c r="J59" s="2">
        <f>G59-I59</f>
        <v>37.925037037037058</v>
      </c>
      <c r="K59" s="2">
        <f>90+J59</f>
        <v>127.92503703703706</v>
      </c>
      <c r="L59" s="2">
        <f>EXP(0.06*K59)</f>
        <v>2154.9056554850604</v>
      </c>
      <c r="M59" s="2">
        <f>SUMIF(A:A,A59,L:L)</f>
        <v>3997.8548001634672</v>
      </c>
      <c r="N59" s="3">
        <f>L59/M59</f>
        <v>0.53901548785537412</v>
      </c>
      <c r="O59" s="7">
        <f>1/N59</f>
        <v>1.8552342604825389</v>
      </c>
      <c r="P59" s="3">
        <f>IF(O59&gt;21,"",N59)</f>
        <v>0.53901548785537412</v>
      </c>
      <c r="Q59" s="3">
        <f>IF(ISNUMBER(P59),SUMIF(A:A,A59,P:P),"")</f>
        <v>0.86182831668725968</v>
      </c>
      <c r="R59" s="3">
        <f>IFERROR(P59*(1/Q59),"")</f>
        <v>0.62543255706341805</v>
      </c>
      <c r="S59" s="8">
        <f>IFERROR(1/R59,"")</f>
        <v>1.5988934197721998</v>
      </c>
    </row>
    <row r="60" spans="1:19" x14ac:dyDescent="0.25">
      <c r="A60" s="1">
        <v>7</v>
      </c>
      <c r="B60" s="5">
        <v>0.62847222222222221</v>
      </c>
      <c r="C60" s="1" t="s">
        <v>57</v>
      </c>
      <c r="D60" s="1">
        <v>3</v>
      </c>
      <c r="E60" s="1">
        <v>3</v>
      </c>
      <c r="F60" s="1" t="s">
        <v>84</v>
      </c>
      <c r="G60" s="2">
        <v>65.801433333333307</v>
      </c>
      <c r="H60" s="6">
        <f>1+COUNTIFS(A:A,A60,O:O,"&lt;"&amp;O60)</f>
        <v>2</v>
      </c>
      <c r="I60" s="2">
        <f>AVERAGEIF(A:A,A60,G:G)</f>
        <v>47.31106296296295</v>
      </c>
      <c r="J60" s="2">
        <f>G60-I60</f>
        <v>18.490370370370357</v>
      </c>
      <c r="K60" s="2">
        <f>90+J60</f>
        <v>108.49037037037036</v>
      </c>
      <c r="L60" s="2">
        <f>EXP(0.06*K60)</f>
        <v>671.43836333184402</v>
      </c>
      <c r="M60" s="2">
        <f>SUMIF(A:A,A60,L:L)</f>
        <v>3997.8548001634672</v>
      </c>
      <c r="N60" s="3">
        <f>L60/M60</f>
        <v>0.16794966222995136</v>
      </c>
      <c r="O60" s="7">
        <f>1/N60</f>
        <v>5.9541649963596335</v>
      </c>
      <c r="P60" s="3">
        <f>IF(O60&gt;21,"",N60)</f>
        <v>0.16794966222995136</v>
      </c>
      <c r="Q60" s="3">
        <f>IF(ISNUMBER(P60),SUMIF(A:A,A60,P:P),"")</f>
        <v>0.86182831668725968</v>
      </c>
      <c r="R60" s="3">
        <f>IFERROR(P60*(1/Q60),"")</f>
        <v>0.19487600833948571</v>
      </c>
      <c r="S60" s="8">
        <f>IFERROR(1/R60,"")</f>
        <v>5.1314679960908274</v>
      </c>
    </row>
    <row r="61" spans="1:19" x14ac:dyDescent="0.25">
      <c r="A61" s="1">
        <v>7</v>
      </c>
      <c r="B61" s="5">
        <v>0.62847222222222221</v>
      </c>
      <c r="C61" s="1" t="s">
        <v>57</v>
      </c>
      <c r="D61" s="1">
        <v>3</v>
      </c>
      <c r="E61" s="1">
        <v>8</v>
      </c>
      <c r="F61" s="1" t="s">
        <v>89</v>
      </c>
      <c r="G61" s="2">
        <v>55.571466666666701</v>
      </c>
      <c r="H61" s="6">
        <f>1+COUNTIFS(A:A,A61,O:O,"&lt;"&amp;O61)</f>
        <v>3</v>
      </c>
      <c r="I61" s="2">
        <f>AVERAGEIF(A:A,A61,G:G)</f>
        <v>47.31106296296295</v>
      </c>
      <c r="J61" s="2">
        <f>G61-I61</f>
        <v>8.2604037037037514</v>
      </c>
      <c r="K61" s="2">
        <f>90+J61</f>
        <v>98.260403703703759</v>
      </c>
      <c r="L61" s="2">
        <f>EXP(0.06*K61)</f>
        <v>363.44363469841522</v>
      </c>
      <c r="M61" s="2">
        <f>SUMIF(A:A,A61,L:L)</f>
        <v>3997.8548001634672</v>
      </c>
      <c r="N61" s="3">
        <f>L61/M61</f>
        <v>9.090966352343624E-2</v>
      </c>
      <c r="O61" s="7">
        <f>1/N61</f>
        <v>10.99993071410063</v>
      </c>
      <c r="P61" s="3">
        <f>IF(O61&gt;21,"",N61)</f>
        <v>9.090966352343624E-2</v>
      </c>
      <c r="Q61" s="3">
        <f>IF(ISNUMBER(P61),SUMIF(A:A,A61,P:P),"")</f>
        <v>0.86182831668725968</v>
      </c>
      <c r="R61" s="3">
        <f>IFERROR(P61*(1/Q61),"")</f>
        <v>0.10548465600768318</v>
      </c>
      <c r="S61" s="8">
        <f>IFERROR(1/R61,"")</f>
        <v>9.4800517710098333</v>
      </c>
    </row>
    <row r="62" spans="1:19" x14ac:dyDescent="0.25">
      <c r="A62" s="1">
        <v>7</v>
      </c>
      <c r="B62" s="5">
        <v>0.62847222222222221</v>
      </c>
      <c r="C62" s="1" t="s">
        <v>57</v>
      </c>
      <c r="D62" s="1">
        <v>3</v>
      </c>
      <c r="E62" s="1">
        <v>7</v>
      </c>
      <c r="F62" s="1" t="s">
        <v>88</v>
      </c>
      <c r="G62" s="2">
        <v>49.709633333333301</v>
      </c>
      <c r="H62" s="6">
        <f>1+COUNTIFS(A:A,A62,O:O,"&lt;"&amp;O62)</f>
        <v>4</v>
      </c>
      <c r="I62" s="2">
        <f>AVERAGEIF(A:A,A62,G:G)</f>
        <v>47.31106296296295</v>
      </c>
      <c r="J62" s="2">
        <f>G62-I62</f>
        <v>2.3985703703703507</v>
      </c>
      <c r="K62" s="2">
        <f>90+J62</f>
        <v>92.398570370370351</v>
      </c>
      <c r="L62" s="2">
        <f>EXP(0.06*K62)</f>
        <v>255.67681926964224</v>
      </c>
      <c r="M62" s="2">
        <f>SUMIF(A:A,A62,L:L)</f>
        <v>3997.8548001634672</v>
      </c>
      <c r="N62" s="3">
        <f>L62/M62</f>
        <v>6.3953503078497981E-2</v>
      </c>
      <c r="O62" s="7">
        <f>1/N62</f>
        <v>15.636360040709221</v>
      </c>
      <c r="P62" s="3">
        <f>IF(O62&gt;21,"",N62)</f>
        <v>6.3953503078497981E-2</v>
      </c>
      <c r="Q62" s="3">
        <f>IF(ISNUMBER(P62),SUMIF(A:A,A62,P:P),"")</f>
        <v>0.86182831668725968</v>
      </c>
      <c r="R62" s="3">
        <f>IFERROR(P62*(1/Q62),"")</f>
        <v>7.4206778589412992E-2</v>
      </c>
      <c r="S62" s="8">
        <f>IFERROR(1/R62,"")</f>
        <v>13.47585785300036</v>
      </c>
    </row>
    <row r="63" spans="1:19" x14ac:dyDescent="0.25">
      <c r="A63" s="1">
        <v>7</v>
      </c>
      <c r="B63" s="5">
        <v>0.62847222222222221</v>
      </c>
      <c r="C63" s="1" t="s">
        <v>57</v>
      </c>
      <c r="D63" s="1">
        <v>3</v>
      </c>
      <c r="E63" s="1">
        <v>4</v>
      </c>
      <c r="F63" s="1" t="s">
        <v>85</v>
      </c>
      <c r="G63" s="2">
        <v>43.883400000000002</v>
      </c>
      <c r="H63" s="6">
        <f>1+COUNTIFS(A:A,A63,O:O,"&lt;"&amp;O63)</f>
        <v>5</v>
      </c>
      <c r="I63" s="2">
        <f>AVERAGEIF(A:A,A63,G:G)</f>
        <v>47.31106296296295</v>
      </c>
      <c r="J63" s="2">
        <f>G63-I63</f>
        <v>-3.4276629629629483</v>
      </c>
      <c r="K63" s="2">
        <f>90+J63</f>
        <v>86.572337037037045</v>
      </c>
      <c r="L63" s="2">
        <f>EXP(0.06*K63)</f>
        <v>180.24917915367283</v>
      </c>
      <c r="M63" s="2">
        <f>SUMIF(A:A,A63,L:L)</f>
        <v>3997.8548001634672</v>
      </c>
      <c r="N63" s="3">
        <f>L63/M63</f>
        <v>4.5086474662937401E-2</v>
      </c>
      <c r="O63" s="7">
        <f>1/N63</f>
        <v>22.179600589221355</v>
      </c>
      <c r="P63" s="3" t="str">
        <f>IF(O63&gt;21,"",N63)</f>
        <v/>
      </c>
      <c r="Q63" s="3" t="str">
        <f>IF(ISNUMBER(P63),SUMIF(A:A,A63,P:P),"")</f>
        <v/>
      </c>
      <c r="R63" s="3" t="str">
        <f>IFERROR(P63*(1/Q63),"")</f>
        <v/>
      </c>
      <c r="S63" s="8" t="str">
        <f>IFERROR(1/R63,"")</f>
        <v/>
      </c>
    </row>
    <row r="64" spans="1:19" x14ac:dyDescent="0.25">
      <c r="A64" s="1">
        <v>7</v>
      </c>
      <c r="B64" s="5">
        <v>0.62847222222222221</v>
      </c>
      <c r="C64" s="1" t="s">
        <v>57</v>
      </c>
      <c r="D64" s="1">
        <v>3</v>
      </c>
      <c r="E64" s="1">
        <v>6</v>
      </c>
      <c r="F64" s="1" t="s">
        <v>87</v>
      </c>
      <c r="G64" s="2">
        <v>39.208199999999998</v>
      </c>
      <c r="H64" s="6">
        <f>1+COUNTIFS(A:A,A64,O:O,"&lt;"&amp;O64)</f>
        <v>6</v>
      </c>
      <c r="I64" s="2">
        <f>AVERAGEIF(A:A,A64,G:G)</f>
        <v>47.31106296296295</v>
      </c>
      <c r="J64" s="2">
        <f>G64-I64</f>
        <v>-8.1028629629629521</v>
      </c>
      <c r="K64" s="2">
        <f>90+J64</f>
        <v>81.897137037037055</v>
      </c>
      <c r="L64" s="2">
        <f>EXP(0.06*K64)</f>
        <v>136.15966741560339</v>
      </c>
      <c r="M64" s="2">
        <f>SUMIF(A:A,A64,L:L)</f>
        <v>3997.8548001634672</v>
      </c>
      <c r="N64" s="3">
        <f>L64/M64</f>
        <v>3.4058182255652707E-2</v>
      </c>
      <c r="O64" s="7">
        <f>1/N64</f>
        <v>29.361520015767368</v>
      </c>
      <c r="P64" s="3" t="str">
        <f>IF(O64&gt;21,"",N64)</f>
        <v/>
      </c>
      <c r="Q64" s="3" t="str">
        <f>IF(ISNUMBER(P64),SUMIF(A:A,A64,P:P),"")</f>
        <v/>
      </c>
      <c r="R64" s="3" t="str">
        <f>IFERROR(P64*(1/Q64),"")</f>
        <v/>
      </c>
      <c r="S64" s="8" t="str">
        <f>IFERROR(1/R64,"")</f>
        <v/>
      </c>
    </row>
    <row r="65" spans="1:19" x14ac:dyDescent="0.25">
      <c r="A65" s="1">
        <v>7</v>
      </c>
      <c r="B65" s="5">
        <v>0.62847222222222221</v>
      </c>
      <c r="C65" s="1" t="s">
        <v>57</v>
      </c>
      <c r="D65" s="1">
        <v>3</v>
      </c>
      <c r="E65" s="1">
        <v>5</v>
      </c>
      <c r="F65" s="1" t="s">
        <v>86</v>
      </c>
      <c r="G65" s="2">
        <v>37.4547666666667</v>
      </c>
      <c r="H65" s="6">
        <f>1+COUNTIFS(A:A,A65,O:O,"&lt;"&amp;O65)</f>
        <v>7</v>
      </c>
      <c r="I65" s="2">
        <f>AVERAGEIF(A:A,A65,G:G)</f>
        <v>47.31106296296295</v>
      </c>
      <c r="J65" s="2">
        <f>G65-I65</f>
        <v>-9.8562962962962501</v>
      </c>
      <c r="K65" s="2">
        <f>90+J65</f>
        <v>80.14370370370375</v>
      </c>
      <c r="L65" s="2">
        <f>EXP(0.06*K65)</f>
        <v>122.56263705751161</v>
      </c>
      <c r="M65" s="2">
        <f>SUMIF(A:A,A65,L:L)</f>
        <v>3997.8548001634672</v>
      </c>
      <c r="N65" s="3">
        <f>L65/M65</f>
        <v>3.0657100666212335E-2</v>
      </c>
      <c r="O65" s="7">
        <f>1/N65</f>
        <v>32.618870612970767</v>
      </c>
      <c r="P65" s="3" t="str">
        <f>IF(O65&gt;21,"",N65)</f>
        <v/>
      </c>
      <c r="Q65" s="3" t="str">
        <f>IF(ISNUMBER(P65),SUMIF(A:A,A65,P:P),"")</f>
        <v/>
      </c>
      <c r="R65" s="3" t="str">
        <f>IFERROR(P65*(1/Q65),"")</f>
        <v/>
      </c>
      <c r="S65" s="8" t="str">
        <f>IFERROR(1/R65,"")</f>
        <v/>
      </c>
    </row>
    <row r="66" spans="1:19" x14ac:dyDescent="0.25">
      <c r="A66" s="1">
        <v>7</v>
      </c>
      <c r="B66" s="5">
        <v>0.62847222222222221</v>
      </c>
      <c r="C66" s="1" t="s">
        <v>57</v>
      </c>
      <c r="D66" s="1">
        <v>3</v>
      </c>
      <c r="E66" s="1">
        <v>9</v>
      </c>
      <c r="F66" s="1" t="s">
        <v>90</v>
      </c>
      <c r="G66" s="2">
        <v>26.652033333333303</v>
      </c>
      <c r="H66" s="6">
        <f>1+COUNTIFS(A:A,A66,O:O,"&lt;"&amp;O66)</f>
        <v>8</v>
      </c>
      <c r="I66" s="2">
        <f>AVERAGEIF(A:A,A66,G:G)</f>
        <v>47.31106296296295</v>
      </c>
      <c r="J66" s="2">
        <f>G66-I66</f>
        <v>-20.659029629629647</v>
      </c>
      <c r="K66" s="2">
        <f>90+J66</f>
        <v>69.340970370370357</v>
      </c>
      <c r="L66" s="2">
        <f>EXP(0.06*K66)</f>
        <v>64.100888322903074</v>
      </c>
      <c r="M66" s="2">
        <f>SUMIF(A:A,A66,L:L)</f>
        <v>3997.8548001634672</v>
      </c>
      <c r="N66" s="3">
        <f>L66/M66</f>
        <v>1.6033821018282622E-2</v>
      </c>
      <c r="O66" s="7">
        <f>1/N66</f>
        <v>62.368165321275967</v>
      </c>
      <c r="P66" s="3" t="str">
        <f>IF(O66&gt;21,"",N66)</f>
        <v/>
      </c>
      <c r="Q66" s="3" t="str">
        <f>IF(ISNUMBER(P66),SUMIF(A:A,A66,P:P),"")</f>
        <v/>
      </c>
      <c r="R66" s="3" t="str">
        <f>IFERROR(P66*(1/Q66),"")</f>
        <v/>
      </c>
      <c r="S66" s="8" t="str">
        <f>IFERROR(1/R66,"")</f>
        <v/>
      </c>
    </row>
    <row r="67" spans="1:19" x14ac:dyDescent="0.25">
      <c r="A67" s="1">
        <v>7</v>
      </c>
      <c r="B67" s="5">
        <v>0.62847222222222221</v>
      </c>
      <c r="C67" s="1" t="s">
        <v>57</v>
      </c>
      <c r="D67" s="1">
        <v>3</v>
      </c>
      <c r="E67" s="1">
        <v>2</v>
      </c>
      <c r="F67" s="1" t="s">
        <v>83</v>
      </c>
      <c r="G67" s="2">
        <v>22.282533333333298</v>
      </c>
      <c r="H67" s="6">
        <f>1+COUNTIFS(A:A,A67,O:O,"&lt;"&amp;O67)</f>
        <v>9</v>
      </c>
      <c r="I67" s="2">
        <f>AVERAGEIF(A:A,A67,G:G)</f>
        <v>47.31106296296295</v>
      </c>
      <c r="J67" s="2">
        <f>G67-I67</f>
        <v>-25.028529629629652</v>
      </c>
      <c r="K67" s="2">
        <f>90+J67</f>
        <v>64.971470370370355</v>
      </c>
      <c r="L67" s="2">
        <f>EXP(0.06*K67)</f>
        <v>49.317955428814379</v>
      </c>
      <c r="M67" s="2">
        <f>SUMIF(A:A,A67,L:L)</f>
        <v>3997.8548001634672</v>
      </c>
      <c r="N67" s="3">
        <f>L67/M67</f>
        <v>1.2336104709655247E-2</v>
      </c>
      <c r="O67" s="7">
        <f>1/N67</f>
        <v>81.062865753507921</v>
      </c>
      <c r="P67" s="3" t="str">
        <f>IF(O67&gt;21,"",N67)</f>
        <v/>
      </c>
      <c r="Q67" s="3" t="str">
        <f>IF(ISNUMBER(P67),SUMIF(A:A,A67,P:P),"")</f>
        <v/>
      </c>
      <c r="R67" s="3" t="str">
        <f>IFERROR(P67*(1/Q67),"")</f>
        <v/>
      </c>
      <c r="S67" s="8" t="str">
        <f>IFERROR(1/R67,"")</f>
        <v/>
      </c>
    </row>
    <row r="68" spans="1:19" x14ac:dyDescent="0.25">
      <c r="A68" s="1">
        <v>8</v>
      </c>
      <c r="B68" s="5">
        <v>0.63402777777777775</v>
      </c>
      <c r="C68" s="1" t="s">
        <v>31</v>
      </c>
      <c r="D68" s="1">
        <v>3</v>
      </c>
      <c r="E68" s="1">
        <v>5</v>
      </c>
      <c r="F68" s="1" t="s">
        <v>95</v>
      </c>
      <c r="G68" s="2">
        <v>63.030166666666702</v>
      </c>
      <c r="H68" s="6">
        <f>1+COUNTIFS(A:A,A68,O:O,"&lt;"&amp;O68)</f>
        <v>1</v>
      </c>
      <c r="I68" s="2">
        <f>AVERAGEIF(A:A,A68,G:G)</f>
        <v>47.701869696969695</v>
      </c>
      <c r="J68" s="2">
        <f>G68-I68</f>
        <v>15.328296969697007</v>
      </c>
      <c r="K68" s="2">
        <f>90+J68</f>
        <v>105.32829696969701</v>
      </c>
      <c r="L68" s="2">
        <f>EXP(0.06*K68)</f>
        <v>555.40513375761202</v>
      </c>
      <c r="M68" s="2">
        <f>SUMIF(A:A,A68,L:L)</f>
        <v>2722.4456915412184</v>
      </c>
      <c r="N68" s="3">
        <f>L68/M68</f>
        <v>0.20400962835853251</v>
      </c>
      <c r="O68" s="7">
        <f>1/N68</f>
        <v>4.9017294332920924</v>
      </c>
      <c r="P68" s="3">
        <f>IF(O68&gt;21,"",N68)</f>
        <v>0.20400962835853251</v>
      </c>
      <c r="Q68" s="3">
        <f>IF(ISNUMBER(P68),SUMIF(A:A,A68,P:P),"")</f>
        <v>0.92460689490824965</v>
      </c>
      <c r="R68" s="3">
        <f>IFERROR(P68*(1/Q68),"")</f>
        <v>0.22064471883348516</v>
      </c>
      <c r="S68" s="8">
        <f>IFERROR(1/R68,"")</f>
        <v>4.5321728309965765</v>
      </c>
    </row>
    <row r="69" spans="1:19" x14ac:dyDescent="0.25">
      <c r="A69" s="1">
        <v>8</v>
      </c>
      <c r="B69" s="5">
        <v>0.63402777777777775</v>
      </c>
      <c r="C69" s="1" t="s">
        <v>31</v>
      </c>
      <c r="D69" s="1">
        <v>3</v>
      </c>
      <c r="E69" s="1">
        <v>2</v>
      </c>
      <c r="F69" s="1" t="s">
        <v>92</v>
      </c>
      <c r="G69" s="2">
        <v>54.097200000000001</v>
      </c>
      <c r="H69" s="6">
        <f>1+COUNTIFS(A:A,A69,O:O,"&lt;"&amp;O69)</f>
        <v>2</v>
      </c>
      <c r="I69" s="2">
        <f>AVERAGEIF(A:A,A69,G:G)</f>
        <v>47.701869696969695</v>
      </c>
      <c r="J69" s="2">
        <f>G69-I69</f>
        <v>6.3953303030303061</v>
      </c>
      <c r="K69" s="2">
        <f>90+J69</f>
        <v>96.395330303030306</v>
      </c>
      <c r="L69" s="2">
        <f>EXP(0.06*K69)</f>
        <v>324.96575845587336</v>
      </c>
      <c r="M69" s="2">
        <f>SUMIF(A:A,A69,L:L)</f>
        <v>2722.4456915412184</v>
      </c>
      <c r="N69" s="3">
        <f>L69/M69</f>
        <v>0.1193653777798246</v>
      </c>
      <c r="O69" s="7">
        <f>1/N69</f>
        <v>8.3776386302278532</v>
      </c>
      <c r="P69" s="3">
        <f>IF(O69&gt;21,"",N69)</f>
        <v>0.1193653777798246</v>
      </c>
      <c r="Q69" s="3">
        <f>IF(ISNUMBER(P69),SUMIF(A:A,A69,P:P),"")</f>
        <v>0.92460689490824965</v>
      </c>
      <c r="R69" s="3">
        <f>IFERROR(P69*(1/Q69),"")</f>
        <v>0.12909851574454184</v>
      </c>
      <c r="S69" s="8">
        <f>IFERROR(1/R69,"")</f>
        <v>7.7460224405583764</v>
      </c>
    </row>
    <row r="70" spans="1:19" x14ac:dyDescent="0.25">
      <c r="A70" s="1">
        <v>8</v>
      </c>
      <c r="B70" s="5">
        <v>0.63402777777777775</v>
      </c>
      <c r="C70" s="1" t="s">
        <v>31</v>
      </c>
      <c r="D70" s="1">
        <v>3</v>
      </c>
      <c r="E70" s="1">
        <v>7</v>
      </c>
      <c r="F70" s="1" t="s">
        <v>97</v>
      </c>
      <c r="G70" s="2">
        <v>53.476033333333397</v>
      </c>
      <c r="H70" s="6">
        <f>1+COUNTIFS(A:A,A70,O:O,"&lt;"&amp;O70)</f>
        <v>3</v>
      </c>
      <c r="I70" s="2">
        <f>AVERAGEIF(A:A,A70,G:G)</f>
        <v>47.701869696969695</v>
      </c>
      <c r="J70" s="2">
        <f>G70-I70</f>
        <v>5.7741636363637028</v>
      </c>
      <c r="K70" s="2">
        <f>90+J70</f>
        <v>95.77416363636371</v>
      </c>
      <c r="L70" s="2">
        <f>EXP(0.06*K70)</f>
        <v>313.07720397176774</v>
      </c>
      <c r="M70" s="2">
        <f>SUMIF(A:A,A70,L:L)</f>
        <v>2722.4456915412184</v>
      </c>
      <c r="N70" s="3">
        <f>L70/M70</f>
        <v>0.11499851216298457</v>
      </c>
      <c r="O70" s="7">
        <f>1/N70</f>
        <v>8.6957646772222983</v>
      </c>
      <c r="P70" s="3">
        <f>IF(O70&gt;21,"",N70)</f>
        <v>0.11499851216298457</v>
      </c>
      <c r="Q70" s="3">
        <f>IF(ISNUMBER(P70),SUMIF(A:A,A70,P:P),"")</f>
        <v>0.92460689490824965</v>
      </c>
      <c r="R70" s="3">
        <f>IFERROR(P70*(1/Q70),"")</f>
        <v>0.12437557279344762</v>
      </c>
      <c r="S70" s="8">
        <f>IFERROR(1/R70,"")</f>
        <v>8.0401639770593469</v>
      </c>
    </row>
    <row r="71" spans="1:19" x14ac:dyDescent="0.25">
      <c r="A71" s="1">
        <v>8</v>
      </c>
      <c r="B71" s="5">
        <v>0.63402777777777775</v>
      </c>
      <c r="C71" s="1" t="s">
        <v>31</v>
      </c>
      <c r="D71" s="1">
        <v>3</v>
      </c>
      <c r="E71" s="1">
        <v>1</v>
      </c>
      <c r="F71" s="1" t="s">
        <v>91</v>
      </c>
      <c r="G71" s="2">
        <v>51.259466666666597</v>
      </c>
      <c r="H71" s="6">
        <f>1+COUNTIFS(A:A,A71,O:O,"&lt;"&amp;O71)</f>
        <v>4</v>
      </c>
      <c r="I71" s="2">
        <f>AVERAGEIF(A:A,A71,G:G)</f>
        <v>47.701869696969695</v>
      </c>
      <c r="J71" s="2">
        <f>G71-I71</f>
        <v>3.5575969696969025</v>
      </c>
      <c r="K71" s="2">
        <f>90+J71</f>
        <v>93.557596969696903</v>
      </c>
      <c r="L71" s="2">
        <f>EXP(0.06*K71)</f>
        <v>274.08980774621085</v>
      </c>
      <c r="M71" s="2">
        <f>SUMIF(A:A,A71,L:L)</f>
        <v>2722.4456915412184</v>
      </c>
      <c r="N71" s="3">
        <f>L71/M71</f>
        <v>0.10067778710804857</v>
      </c>
      <c r="O71" s="7">
        <f>1/N71</f>
        <v>9.9326775917987575</v>
      </c>
      <c r="P71" s="3">
        <f>IF(O71&gt;21,"",N71)</f>
        <v>0.10067778710804857</v>
      </c>
      <c r="Q71" s="3">
        <f>IF(ISNUMBER(P71),SUMIF(A:A,A71,P:P),"")</f>
        <v>0.92460689490824965</v>
      </c>
      <c r="R71" s="3">
        <f>IFERROR(P71*(1/Q71),"")</f>
        <v>0.10888712561248963</v>
      </c>
      <c r="S71" s="8">
        <f>IFERROR(1/R71,"")</f>
        <v>9.1838221862778013</v>
      </c>
    </row>
    <row r="72" spans="1:19" x14ac:dyDescent="0.25">
      <c r="A72" s="1">
        <v>8</v>
      </c>
      <c r="B72" s="5">
        <v>0.63402777777777775</v>
      </c>
      <c r="C72" s="1" t="s">
        <v>31</v>
      </c>
      <c r="D72" s="1">
        <v>3</v>
      </c>
      <c r="E72" s="1">
        <v>9</v>
      </c>
      <c r="F72" s="1" t="s">
        <v>99</v>
      </c>
      <c r="G72" s="2">
        <v>49.709933333333304</v>
      </c>
      <c r="H72" s="6">
        <f>1+COUNTIFS(A:A,A72,O:O,"&lt;"&amp;O72)</f>
        <v>5</v>
      </c>
      <c r="I72" s="2">
        <f>AVERAGEIF(A:A,A72,G:G)</f>
        <v>47.701869696969695</v>
      </c>
      <c r="J72" s="2">
        <f>G72-I72</f>
        <v>2.0080636363636089</v>
      </c>
      <c r="K72" s="2">
        <f>90+J72</f>
        <v>92.008063636363602</v>
      </c>
      <c r="L72" s="2">
        <f>EXP(0.06*K72)</f>
        <v>249.75584438150591</v>
      </c>
      <c r="M72" s="2">
        <f>SUMIF(A:A,A72,L:L)</f>
        <v>2722.4456915412184</v>
      </c>
      <c r="N72" s="3">
        <f>L72/M72</f>
        <v>9.1739513907480474E-2</v>
      </c>
      <c r="O72" s="7">
        <f>1/N72</f>
        <v>10.900428369486484</v>
      </c>
      <c r="P72" s="3">
        <f>IF(O72&gt;21,"",N72)</f>
        <v>9.1739513907480474E-2</v>
      </c>
      <c r="Q72" s="3">
        <f>IF(ISNUMBER(P72),SUMIF(A:A,A72,P:P),"")</f>
        <v>0.92460689490824965</v>
      </c>
      <c r="R72" s="3">
        <f>IFERROR(P72*(1/Q72),"")</f>
        <v>9.9220019245675153E-2</v>
      </c>
      <c r="S72" s="8">
        <f>IFERROR(1/R72,"")</f>
        <v>10.078611227880693</v>
      </c>
    </row>
    <row r="73" spans="1:19" x14ac:dyDescent="0.25">
      <c r="A73" s="1">
        <v>8</v>
      </c>
      <c r="B73" s="5">
        <v>0.63402777777777775</v>
      </c>
      <c r="C73" s="1" t="s">
        <v>31</v>
      </c>
      <c r="D73" s="1">
        <v>3</v>
      </c>
      <c r="E73" s="1">
        <v>4</v>
      </c>
      <c r="F73" s="1" t="s">
        <v>94</v>
      </c>
      <c r="G73" s="2">
        <v>47.844300000000004</v>
      </c>
      <c r="H73" s="6">
        <f>1+COUNTIFS(A:A,A73,O:O,"&lt;"&amp;O73)</f>
        <v>6</v>
      </c>
      <c r="I73" s="2">
        <f>AVERAGEIF(A:A,A73,G:G)</f>
        <v>47.701869696969695</v>
      </c>
      <c r="J73" s="2">
        <f>G73-I73</f>
        <v>0.14243030303030935</v>
      </c>
      <c r="K73" s="2">
        <f>90+J73</f>
        <v>90.142430303030309</v>
      </c>
      <c r="L73" s="2">
        <f>EXP(0.06*K73)</f>
        <v>223.30662302788002</v>
      </c>
      <c r="M73" s="2">
        <f>SUMIF(A:A,A73,L:L)</f>
        <v>2722.4456915412184</v>
      </c>
      <c r="N73" s="3">
        <f>L73/M73</f>
        <v>8.2024270942008287E-2</v>
      </c>
      <c r="O73" s="7">
        <f>1/N73</f>
        <v>12.191513420546057</v>
      </c>
      <c r="P73" s="3">
        <f>IF(O73&gt;21,"",N73)</f>
        <v>8.2024270942008287E-2</v>
      </c>
      <c r="Q73" s="3">
        <f>IF(ISNUMBER(P73),SUMIF(A:A,A73,P:P),"")</f>
        <v>0.92460689490824965</v>
      </c>
      <c r="R73" s="3">
        <f>IFERROR(P73*(1/Q73),"")</f>
        <v>8.8712588445652565E-2</v>
      </c>
      <c r="S73" s="8">
        <f>IFERROR(1/R73,"")</f>
        <v>11.272357368003345</v>
      </c>
    </row>
    <row r="74" spans="1:19" x14ac:dyDescent="0.25">
      <c r="A74" s="1">
        <v>8</v>
      </c>
      <c r="B74" s="5">
        <v>0.63402777777777775</v>
      </c>
      <c r="C74" s="1" t="s">
        <v>31</v>
      </c>
      <c r="D74" s="1">
        <v>3</v>
      </c>
      <c r="E74" s="1">
        <v>10</v>
      </c>
      <c r="F74" s="1" t="s">
        <v>100</v>
      </c>
      <c r="G74" s="2">
        <v>45.7913</v>
      </c>
      <c r="H74" s="6">
        <f>1+COUNTIFS(A:A,A74,O:O,"&lt;"&amp;O74)</f>
        <v>7</v>
      </c>
      <c r="I74" s="2">
        <f>AVERAGEIF(A:A,A74,G:G)</f>
        <v>47.701869696969695</v>
      </c>
      <c r="J74" s="2">
        <f>G74-I74</f>
        <v>-1.910569696969695</v>
      </c>
      <c r="K74" s="2">
        <f>90+J74</f>
        <v>88.089430303030298</v>
      </c>
      <c r="L74" s="2">
        <f>EXP(0.06*K74)</f>
        <v>197.42639240358952</v>
      </c>
      <c r="M74" s="2">
        <f>SUMIF(A:A,A74,L:L)</f>
        <v>2722.4456915412184</v>
      </c>
      <c r="N74" s="3">
        <f>L74/M74</f>
        <v>7.2518027822190786E-2</v>
      </c>
      <c r="O74" s="7">
        <f>1/N74</f>
        <v>13.789674513100813</v>
      </c>
      <c r="P74" s="3">
        <f>IF(O74&gt;21,"",N74)</f>
        <v>7.2518027822190786E-2</v>
      </c>
      <c r="Q74" s="3">
        <f>IF(ISNUMBER(P74),SUMIF(A:A,A74,P:P),"")</f>
        <v>0.92460689490824965</v>
      </c>
      <c r="R74" s="3">
        <f>IFERROR(P74*(1/Q74),"")</f>
        <v>7.843119948763401E-2</v>
      </c>
      <c r="S74" s="8">
        <f>IFERROR(1/R74,"")</f>
        <v>12.750028133353574</v>
      </c>
    </row>
    <row r="75" spans="1:19" x14ac:dyDescent="0.25">
      <c r="A75" s="1">
        <v>8</v>
      </c>
      <c r="B75" s="5">
        <v>0.63402777777777775</v>
      </c>
      <c r="C75" s="1" t="s">
        <v>31</v>
      </c>
      <c r="D75" s="1">
        <v>3</v>
      </c>
      <c r="E75" s="1">
        <v>11</v>
      </c>
      <c r="F75" s="1" t="s">
        <v>101</v>
      </c>
      <c r="G75" s="2">
        <v>45.169499999999999</v>
      </c>
      <c r="H75" s="6">
        <f>1+COUNTIFS(A:A,A75,O:O,"&lt;"&amp;O75)</f>
        <v>8</v>
      </c>
      <c r="I75" s="2">
        <f>AVERAGEIF(A:A,A75,G:G)</f>
        <v>47.701869696969695</v>
      </c>
      <c r="J75" s="2">
        <f>G75-I75</f>
        <v>-2.5323696969696954</v>
      </c>
      <c r="K75" s="2">
        <f>90+J75</f>
        <v>87.467630303030305</v>
      </c>
      <c r="L75" s="2">
        <f>EXP(0.06*K75)</f>
        <v>190.1965132989736</v>
      </c>
      <c r="M75" s="2">
        <f>SUMIF(A:A,A75,L:L)</f>
        <v>2722.4456915412184</v>
      </c>
      <c r="N75" s="3">
        <f>L75/M75</f>
        <v>6.9862371870235709E-2</v>
      </c>
      <c r="O75" s="7">
        <f>1/N75</f>
        <v>14.313856990962567</v>
      </c>
      <c r="P75" s="3">
        <f>IF(O75&gt;21,"",N75)</f>
        <v>6.9862371870235709E-2</v>
      </c>
      <c r="Q75" s="3">
        <f>IF(ISNUMBER(P75),SUMIF(A:A,A75,P:P),"")</f>
        <v>0.92460689490824965</v>
      </c>
      <c r="R75" s="3">
        <f>IFERROR(P75*(1/Q75),"")</f>
        <v>7.5558999456918685E-2</v>
      </c>
      <c r="S75" s="8">
        <f>IFERROR(1/R75,"")</f>
        <v>13.234690866574642</v>
      </c>
    </row>
    <row r="76" spans="1:19" x14ac:dyDescent="0.25">
      <c r="A76" s="1">
        <v>8</v>
      </c>
      <c r="B76" s="5">
        <v>0.63402777777777775</v>
      </c>
      <c r="C76" s="1" t="s">
        <v>31</v>
      </c>
      <c r="D76" s="1">
        <v>3</v>
      </c>
      <c r="E76" s="1">
        <v>3</v>
      </c>
      <c r="F76" s="1" t="s">
        <v>93</v>
      </c>
      <c r="G76" s="2">
        <v>45.0615666666667</v>
      </c>
      <c r="H76" s="6">
        <f>1+COUNTIFS(A:A,A76,O:O,"&lt;"&amp;O76)</f>
        <v>9</v>
      </c>
      <c r="I76" s="2">
        <f>AVERAGEIF(A:A,A76,G:G)</f>
        <v>47.701869696969695</v>
      </c>
      <c r="J76" s="2">
        <f>G76-I76</f>
        <v>-2.6403030303029951</v>
      </c>
      <c r="K76" s="2">
        <f>90+J76</f>
        <v>87.359696969697012</v>
      </c>
      <c r="L76" s="2">
        <f>EXP(0.06*K76)</f>
        <v>188.96878036885539</v>
      </c>
      <c r="M76" s="2">
        <f>SUMIF(A:A,A76,L:L)</f>
        <v>2722.4456915412184</v>
      </c>
      <c r="N76" s="3">
        <f>L76/M76</f>
        <v>6.9411404956944159E-2</v>
      </c>
      <c r="O76" s="7">
        <f>1/N76</f>
        <v>14.406854329202805</v>
      </c>
      <c r="P76" s="3">
        <f>IF(O76&gt;21,"",N76)</f>
        <v>6.9411404956944159E-2</v>
      </c>
      <c r="Q76" s="3">
        <f>IF(ISNUMBER(P76),SUMIF(A:A,A76,P:P),"")</f>
        <v>0.92460689490824965</v>
      </c>
      <c r="R76" s="3">
        <f>IFERROR(P76*(1/Q76),"")</f>
        <v>7.5071260380155366E-2</v>
      </c>
      <c r="S76" s="8">
        <f>IFERROR(1/R76,"")</f>
        <v>13.32067684671968</v>
      </c>
    </row>
    <row r="77" spans="1:19" x14ac:dyDescent="0.25">
      <c r="A77" s="1">
        <v>8</v>
      </c>
      <c r="B77" s="5">
        <v>0.63402777777777775</v>
      </c>
      <c r="C77" s="1" t="s">
        <v>31</v>
      </c>
      <c r="D77" s="1">
        <v>3</v>
      </c>
      <c r="E77" s="1">
        <v>6</v>
      </c>
      <c r="F77" s="1" t="s">
        <v>96</v>
      </c>
      <c r="G77" s="2">
        <v>37.512966666666699</v>
      </c>
      <c r="H77" s="6">
        <f>1+COUNTIFS(A:A,A77,O:O,"&lt;"&amp;O77)</f>
        <v>10</v>
      </c>
      <c r="I77" s="2">
        <f>AVERAGEIF(A:A,A77,G:G)</f>
        <v>47.701869696969695</v>
      </c>
      <c r="J77" s="2">
        <f>G77-I77</f>
        <v>-10.188903030302995</v>
      </c>
      <c r="K77" s="2">
        <f>90+J77</f>
        <v>79.811096969697005</v>
      </c>
      <c r="L77" s="2">
        <f>EXP(0.06*K77)</f>
        <v>120.1409717875332</v>
      </c>
      <c r="M77" s="2">
        <f>SUMIF(A:A,A77,L:L)</f>
        <v>2722.4456915412184</v>
      </c>
      <c r="N77" s="3">
        <f>L77/M77</f>
        <v>4.4129795558757151E-2</v>
      </c>
      <c r="O77" s="7">
        <f>1/N77</f>
        <v>22.660426755626769</v>
      </c>
      <c r="P77" s="3" t="str">
        <f>IF(O77&gt;21,"",N77)</f>
        <v/>
      </c>
      <c r="Q77" s="3" t="str">
        <f>IF(ISNUMBER(P77),SUMIF(A:A,A77,P:P),"")</f>
        <v/>
      </c>
      <c r="R77" s="3" t="str">
        <f>IFERROR(P77*(1/Q77),"")</f>
        <v/>
      </c>
      <c r="S77" s="8" t="str">
        <f>IFERROR(1/R77,"")</f>
        <v/>
      </c>
    </row>
    <row r="78" spans="1:19" x14ac:dyDescent="0.25">
      <c r="A78" s="1">
        <v>8</v>
      </c>
      <c r="B78" s="5">
        <v>0.63402777777777775</v>
      </c>
      <c r="C78" s="1" t="s">
        <v>31</v>
      </c>
      <c r="D78" s="1">
        <v>3</v>
      </c>
      <c r="E78" s="1">
        <v>8</v>
      </c>
      <c r="F78" s="1" t="s">
        <v>98</v>
      </c>
      <c r="G78" s="2">
        <v>31.768133333333299</v>
      </c>
      <c r="H78" s="6">
        <f>1+COUNTIFS(A:A,A78,O:O,"&lt;"&amp;O78)</f>
        <v>11</v>
      </c>
      <c r="I78" s="2">
        <f>AVERAGEIF(A:A,A78,G:G)</f>
        <v>47.701869696969695</v>
      </c>
      <c r="J78" s="2">
        <f>G78-I78</f>
        <v>-15.933736363636395</v>
      </c>
      <c r="K78" s="2">
        <f>90+J78</f>
        <v>74.066263636363601</v>
      </c>
      <c r="L78" s="2">
        <f>EXP(0.06*K78)</f>
        <v>85.112662341416353</v>
      </c>
      <c r="M78" s="2">
        <f>SUMIF(A:A,A78,L:L)</f>
        <v>2722.4456915412184</v>
      </c>
      <c r="N78" s="3">
        <f>L78/M78</f>
        <v>3.1263309532993021E-2</v>
      </c>
      <c r="O78" s="7">
        <f>1/N78</f>
        <v>31.986376840387702</v>
      </c>
      <c r="P78" s="3" t="str">
        <f>IF(O78&gt;21,"",N78)</f>
        <v/>
      </c>
      <c r="Q78" s="3" t="str">
        <f>IF(ISNUMBER(P78),SUMIF(A:A,A78,P:P),"")</f>
        <v/>
      </c>
      <c r="R78" s="3" t="str">
        <f>IFERROR(P78*(1/Q78),"")</f>
        <v/>
      </c>
      <c r="S78" s="8" t="str">
        <f>IFERROR(1/R78,"")</f>
        <v/>
      </c>
    </row>
    <row r="79" spans="1:19" x14ac:dyDescent="0.25">
      <c r="A79" s="1">
        <v>9</v>
      </c>
      <c r="B79" s="5">
        <v>0.64583333333333337</v>
      </c>
      <c r="C79" s="1" t="s">
        <v>21</v>
      </c>
      <c r="D79" s="1">
        <v>5</v>
      </c>
      <c r="E79" s="1">
        <v>1</v>
      </c>
      <c r="F79" s="1" t="s">
        <v>102</v>
      </c>
      <c r="G79" s="2">
        <v>70.552566666666706</v>
      </c>
      <c r="H79" s="6">
        <f>1+COUNTIFS(A:A,A79,O:O,"&lt;"&amp;O79)</f>
        <v>1</v>
      </c>
      <c r="I79" s="2">
        <f>AVERAGEIF(A:A,A79,G:G)</f>
        <v>49.904519047619026</v>
      </c>
      <c r="J79" s="2">
        <f>G79-I79</f>
        <v>20.648047619047681</v>
      </c>
      <c r="K79" s="2">
        <f>90+J79</f>
        <v>110.64804761904767</v>
      </c>
      <c r="L79" s="2">
        <f>EXP(0.06*K79)</f>
        <v>764.24074985821744</v>
      </c>
      <c r="M79" s="2">
        <f>SUMIF(A:A,A79,L:L)</f>
        <v>1860.8832232274881</v>
      </c>
      <c r="N79" s="3">
        <f>L79/M79</f>
        <v>0.41068710831447536</v>
      </c>
      <c r="O79" s="7">
        <f>1/N79</f>
        <v>2.4349437315043994</v>
      </c>
      <c r="P79" s="3">
        <f>IF(O79&gt;21,"",N79)</f>
        <v>0.41068710831447536</v>
      </c>
      <c r="Q79" s="3">
        <f>IF(ISNUMBER(P79),SUMIF(A:A,A79,P:P),"")</f>
        <v>1</v>
      </c>
      <c r="R79" s="3">
        <f>IFERROR(P79*(1/Q79),"")</f>
        <v>0.41068710831447536</v>
      </c>
      <c r="S79" s="8">
        <f>IFERROR(1/R79,"")</f>
        <v>2.4349437315043994</v>
      </c>
    </row>
    <row r="80" spans="1:19" x14ac:dyDescent="0.25">
      <c r="A80" s="1">
        <v>9</v>
      </c>
      <c r="B80" s="5">
        <v>0.64583333333333337</v>
      </c>
      <c r="C80" s="1" t="s">
        <v>21</v>
      </c>
      <c r="D80" s="1">
        <v>5</v>
      </c>
      <c r="E80" s="1">
        <v>2</v>
      </c>
      <c r="F80" s="1" t="s">
        <v>103</v>
      </c>
      <c r="G80" s="2">
        <v>51.7077666666666</v>
      </c>
      <c r="H80" s="6">
        <f>1+COUNTIFS(A:A,A80,O:O,"&lt;"&amp;O80)</f>
        <v>2</v>
      </c>
      <c r="I80" s="2">
        <f>AVERAGEIF(A:A,A80,G:G)</f>
        <v>49.904519047619026</v>
      </c>
      <c r="J80" s="2">
        <f>G80-I80</f>
        <v>1.8032476190475748</v>
      </c>
      <c r="K80" s="2">
        <f>90+J80</f>
        <v>91.803247619047568</v>
      </c>
      <c r="L80" s="2">
        <f>EXP(0.06*K80)</f>
        <v>246.70538640978305</v>
      </c>
      <c r="M80" s="2">
        <f>SUMIF(A:A,A80,L:L)</f>
        <v>1860.8832232274881</v>
      </c>
      <c r="N80" s="3">
        <f>L80/M80</f>
        <v>0.13257435143184371</v>
      </c>
      <c r="O80" s="7">
        <f>1/N80</f>
        <v>7.5429371458332088</v>
      </c>
      <c r="P80" s="3">
        <f>IF(O80&gt;21,"",N80)</f>
        <v>0.13257435143184371</v>
      </c>
      <c r="Q80" s="3">
        <f>IF(ISNUMBER(P80),SUMIF(A:A,A80,P:P),"")</f>
        <v>1</v>
      </c>
      <c r="R80" s="3">
        <f>IFERROR(P80*(1/Q80),"")</f>
        <v>0.13257435143184371</v>
      </c>
      <c r="S80" s="8">
        <f>IFERROR(1/R80,"")</f>
        <v>7.5429371458332088</v>
      </c>
    </row>
    <row r="81" spans="1:19" x14ac:dyDescent="0.25">
      <c r="A81" s="1">
        <v>9</v>
      </c>
      <c r="B81" s="5">
        <v>0.64583333333333337</v>
      </c>
      <c r="C81" s="1" t="s">
        <v>21</v>
      </c>
      <c r="D81" s="1">
        <v>5</v>
      </c>
      <c r="E81" s="1">
        <v>3</v>
      </c>
      <c r="F81" s="1" t="s">
        <v>104</v>
      </c>
      <c r="G81" s="2">
        <v>47.969933333333294</v>
      </c>
      <c r="H81" s="6">
        <f>1+COUNTIFS(A:A,A81,O:O,"&lt;"&amp;O81)</f>
        <v>3</v>
      </c>
      <c r="I81" s="2">
        <f>AVERAGEIF(A:A,A81,G:G)</f>
        <v>49.904519047619026</v>
      </c>
      <c r="J81" s="2">
        <f>G81-I81</f>
        <v>-1.9345857142857312</v>
      </c>
      <c r="K81" s="2">
        <f>90+J81</f>
        <v>88.065414285714269</v>
      </c>
      <c r="L81" s="2">
        <f>EXP(0.06*K81)</f>
        <v>197.14211353065218</v>
      </c>
      <c r="M81" s="2">
        <f>SUMIF(A:A,A81,L:L)</f>
        <v>1860.8832232274881</v>
      </c>
      <c r="N81" s="3">
        <f>L81/M81</f>
        <v>0.10594007784579403</v>
      </c>
      <c r="O81" s="7">
        <f>1/N81</f>
        <v>9.4392983310395167</v>
      </c>
      <c r="P81" s="3">
        <f>IF(O81&gt;21,"",N81)</f>
        <v>0.10594007784579403</v>
      </c>
      <c r="Q81" s="3">
        <f>IF(ISNUMBER(P81),SUMIF(A:A,A81,P:P),"")</f>
        <v>1</v>
      </c>
      <c r="R81" s="3">
        <f>IFERROR(P81*(1/Q81),"")</f>
        <v>0.10594007784579403</v>
      </c>
      <c r="S81" s="8">
        <f>IFERROR(1/R81,"")</f>
        <v>9.4392983310395167</v>
      </c>
    </row>
    <row r="82" spans="1:19" x14ac:dyDescent="0.25">
      <c r="A82" s="1">
        <v>9</v>
      </c>
      <c r="B82" s="5">
        <v>0.64583333333333337</v>
      </c>
      <c r="C82" s="1" t="s">
        <v>21</v>
      </c>
      <c r="D82" s="1">
        <v>5</v>
      </c>
      <c r="E82" s="1">
        <v>4</v>
      </c>
      <c r="F82" s="1" t="s">
        <v>105</v>
      </c>
      <c r="G82" s="2">
        <v>46.748833333333302</v>
      </c>
      <c r="H82" s="6">
        <f>1+COUNTIFS(A:A,A82,O:O,"&lt;"&amp;O82)</f>
        <v>4</v>
      </c>
      <c r="I82" s="2">
        <f>AVERAGEIF(A:A,A82,G:G)</f>
        <v>49.904519047619026</v>
      </c>
      <c r="J82" s="2">
        <f>G82-I82</f>
        <v>-3.155685714285724</v>
      </c>
      <c r="K82" s="2">
        <f>90+J82</f>
        <v>86.844314285714276</v>
      </c>
      <c r="L82" s="2">
        <f>EXP(0.06*K82)</f>
        <v>183.21473077040301</v>
      </c>
      <c r="M82" s="2">
        <f>SUMIF(A:A,A82,L:L)</f>
        <v>1860.8832232274881</v>
      </c>
      <c r="N82" s="3">
        <f>L82/M82</f>
        <v>9.8455791574410631E-2</v>
      </c>
      <c r="O82" s="7">
        <f>1/N82</f>
        <v>10.156842822641092</v>
      </c>
      <c r="P82" s="3">
        <f>IF(O82&gt;21,"",N82)</f>
        <v>9.8455791574410631E-2</v>
      </c>
      <c r="Q82" s="3">
        <f>IF(ISNUMBER(P82),SUMIF(A:A,A82,P:P),"")</f>
        <v>1</v>
      </c>
      <c r="R82" s="3">
        <f>IFERROR(P82*(1/Q82),"")</f>
        <v>9.8455791574410631E-2</v>
      </c>
      <c r="S82" s="8">
        <f>IFERROR(1/R82,"")</f>
        <v>10.156842822641092</v>
      </c>
    </row>
    <row r="83" spans="1:19" x14ac:dyDescent="0.25">
      <c r="A83" s="1">
        <v>9</v>
      </c>
      <c r="B83" s="5">
        <v>0.64583333333333337</v>
      </c>
      <c r="C83" s="1" t="s">
        <v>21</v>
      </c>
      <c r="D83" s="1">
        <v>5</v>
      </c>
      <c r="E83" s="1">
        <v>6</v>
      </c>
      <c r="F83" s="1" t="s">
        <v>106</v>
      </c>
      <c r="G83" s="2">
        <v>44.649266666666698</v>
      </c>
      <c r="H83" s="6">
        <f>1+COUNTIFS(A:A,A83,O:O,"&lt;"&amp;O83)</f>
        <v>5</v>
      </c>
      <c r="I83" s="2">
        <f>AVERAGEIF(A:A,A83,G:G)</f>
        <v>49.904519047619026</v>
      </c>
      <c r="J83" s="2">
        <f>G83-I83</f>
        <v>-5.2552523809523279</v>
      </c>
      <c r="K83" s="2">
        <f>90+J83</f>
        <v>84.744747619047672</v>
      </c>
      <c r="L83" s="2">
        <f>EXP(0.06*K83)</f>
        <v>161.52902649670679</v>
      </c>
      <c r="M83" s="2">
        <f>SUMIF(A:A,A83,L:L)</f>
        <v>1860.8832232274881</v>
      </c>
      <c r="N83" s="3">
        <f>L83/M83</f>
        <v>8.6802344435430639E-2</v>
      </c>
      <c r="O83" s="7">
        <f>1/N83</f>
        <v>11.520426164800957</v>
      </c>
      <c r="P83" s="3">
        <f>IF(O83&gt;21,"",N83)</f>
        <v>8.6802344435430639E-2</v>
      </c>
      <c r="Q83" s="3">
        <f>IF(ISNUMBER(P83),SUMIF(A:A,A83,P:P),"")</f>
        <v>1</v>
      </c>
      <c r="R83" s="3">
        <f>IFERROR(P83*(1/Q83),"")</f>
        <v>8.6802344435430639E-2</v>
      </c>
      <c r="S83" s="8">
        <f>IFERROR(1/R83,"")</f>
        <v>11.520426164800957</v>
      </c>
    </row>
    <row r="84" spans="1:19" x14ac:dyDescent="0.25">
      <c r="A84" s="1">
        <v>9</v>
      </c>
      <c r="B84" s="5">
        <v>0.64583333333333337</v>
      </c>
      <c r="C84" s="1" t="s">
        <v>21</v>
      </c>
      <c r="D84" s="1">
        <v>5</v>
      </c>
      <c r="E84" s="1">
        <v>8</v>
      </c>
      <c r="F84" s="1" t="s">
        <v>108</v>
      </c>
      <c r="G84" s="2">
        <v>44.254433333333296</v>
      </c>
      <c r="H84" s="6">
        <f>1+COUNTIFS(A:A,A84,O:O,"&lt;"&amp;O84)</f>
        <v>6</v>
      </c>
      <c r="I84" s="2">
        <f>AVERAGEIF(A:A,A84,G:G)</f>
        <v>49.904519047619026</v>
      </c>
      <c r="J84" s="2">
        <f>G84-I84</f>
        <v>-5.6500857142857299</v>
      </c>
      <c r="K84" s="2">
        <f>90+J84</f>
        <v>84.349914285714277</v>
      </c>
      <c r="L84" s="2">
        <f>EXP(0.06*K84)</f>
        <v>157.74737438692273</v>
      </c>
      <c r="M84" s="2">
        <f>SUMIF(A:A,A84,L:L)</f>
        <v>1860.8832232274881</v>
      </c>
      <c r="N84" s="3">
        <f>L84/M84</f>
        <v>8.4770163123577436E-2</v>
      </c>
      <c r="O84" s="7">
        <f>1/N84</f>
        <v>11.796603464620045</v>
      </c>
      <c r="P84" s="3">
        <f>IF(O84&gt;21,"",N84)</f>
        <v>8.4770163123577436E-2</v>
      </c>
      <c r="Q84" s="3">
        <f>IF(ISNUMBER(P84),SUMIF(A:A,A84,P:P),"")</f>
        <v>1</v>
      </c>
      <c r="R84" s="3">
        <f>IFERROR(P84*(1/Q84),"")</f>
        <v>8.4770163123577436E-2</v>
      </c>
      <c r="S84" s="8">
        <f>IFERROR(1/R84,"")</f>
        <v>11.796603464620045</v>
      </c>
    </row>
    <row r="85" spans="1:19" x14ac:dyDescent="0.25">
      <c r="A85" s="1">
        <v>9</v>
      </c>
      <c r="B85" s="5">
        <v>0.64583333333333337</v>
      </c>
      <c r="C85" s="1" t="s">
        <v>21</v>
      </c>
      <c r="D85" s="1">
        <v>5</v>
      </c>
      <c r="E85" s="1">
        <v>7</v>
      </c>
      <c r="F85" s="1" t="s">
        <v>107</v>
      </c>
      <c r="G85" s="2">
        <v>43.448833333333297</v>
      </c>
      <c r="H85" s="6">
        <f>1+COUNTIFS(A:A,A85,O:O,"&lt;"&amp;O85)</f>
        <v>7</v>
      </c>
      <c r="I85" s="2">
        <f>AVERAGEIF(A:A,A85,G:G)</f>
        <v>49.904519047619026</v>
      </c>
      <c r="J85" s="2">
        <f>G85-I85</f>
        <v>-6.4556857142857282</v>
      </c>
      <c r="K85" s="2">
        <f>90+J85</f>
        <v>83.544314285714279</v>
      </c>
      <c r="L85" s="2">
        <f>EXP(0.06*K85)</f>
        <v>150.30384177480272</v>
      </c>
      <c r="M85" s="2">
        <f>SUMIF(A:A,A85,L:L)</f>
        <v>1860.8832232274881</v>
      </c>
      <c r="N85" s="3">
        <f>L85/M85</f>
        <v>8.0770163274468121E-2</v>
      </c>
      <c r="O85" s="7">
        <f>1/N85</f>
        <v>12.380809440756762</v>
      </c>
      <c r="P85" s="3">
        <f>IF(O85&gt;21,"",N85)</f>
        <v>8.0770163274468121E-2</v>
      </c>
      <c r="Q85" s="3">
        <f>IF(ISNUMBER(P85),SUMIF(A:A,A85,P:P),"")</f>
        <v>1</v>
      </c>
      <c r="R85" s="3">
        <f>IFERROR(P85*(1/Q85),"")</f>
        <v>8.0770163274468121E-2</v>
      </c>
      <c r="S85" s="8">
        <f>IFERROR(1/R85,"")</f>
        <v>12.380809440756762</v>
      </c>
    </row>
    <row r="86" spans="1:19" x14ac:dyDescent="0.25">
      <c r="A86" s="10">
        <v>10</v>
      </c>
      <c r="B86" s="11">
        <v>0.65277777777777779</v>
      </c>
      <c r="C86" s="10" t="s">
        <v>57</v>
      </c>
      <c r="D86" s="10">
        <v>4</v>
      </c>
      <c r="E86" s="10">
        <v>4</v>
      </c>
      <c r="F86" s="10" t="s">
        <v>111</v>
      </c>
      <c r="G86" s="2">
        <v>76.765600000000006</v>
      </c>
      <c r="H86" s="6">
        <f>1+COUNTIFS(A:A,A86,O:O,"&lt;"&amp;O86)</f>
        <v>1</v>
      </c>
      <c r="I86" s="2">
        <f>AVERAGEIF(A:A,A86,G:G)</f>
        <v>47.730027272727277</v>
      </c>
      <c r="J86" s="2">
        <f>G86-I86</f>
        <v>29.035572727272729</v>
      </c>
      <c r="K86" s="2">
        <f>90+J86</f>
        <v>119.03557272727272</v>
      </c>
      <c r="L86" s="2">
        <f>EXP(0.06*K86)</f>
        <v>1264.123611250772</v>
      </c>
      <c r="M86" s="2">
        <f>SUMIF(A:A,A86,L:L)</f>
        <v>3763.8704947203105</v>
      </c>
      <c r="N86" s="3">
        <f>L86/M86</f>
        <v>0.33585736093311247</v>
      </c>
      <c r="O86" s="7">
        <f>1/N86</f>
        <v>2.9774544682352655</v>
      </c>
      <c r="P86" s="3">
        <f>IF(O86&gt;21,"",N86)</f>
        <v>0.33585736093311247</v>
      </c>
      <c r="Q86" s="3">
        <f>IF(ISNUMBER(P86),SUMIF(A:A,A86,P:P),"")</f>
        <v>0.86216267430963489</v>
      </c>
      <c r="R86" s="3">
        <f>IFERROR(P86*(1/Q86),"")</f>
        <v>0.38955219350228271</v>
      </c>
      <c r="S86" s="8">
        <f>IFERROR(1/R86,"")</f>
        <v>2.5670501069688885</v>
      </c>
    </row>
    <row r="87" spans="1:19" x14ac:dyDescent="0.25">
      <c r="A87" s="10">
        <v>10</v>
      </c>
      <c r="B87" s="11">
        <v>0.65277777777777779</v>
      </c>
      <c r="C87" s="10" t="s">
        <v>57</v>
      </c>
      <c r="D87" s="10">
        <v>4</v>
      </c>
      <c r="E87" s="10">
        <v>7</v>
      </c>
      <c r="F87" s="10" t="s">
        <v>114</v>
      </c>
      <c r="G87" s="2">
        <v>67.504933333333298</v>
      </c>
      <c r="H87" s="6">
        <f>1+COUNTIFS(A:A,A87,O:O,"&lt;"&amp;O87)</f>
        <v>2</v>
      </c>
      <c r="I87" s="2">
        <f>AVERAGEIF(A:A,A87,G:G)</f>
        <v>47.730027272727277</v>
      </c>
      <c r="J87" s="2">
        <f>G87-I87</f>
        <v>19.774906060606021</v>
      </c>
      <c r="K87" s="2">
        <f>90+J87</f>
        <v>109.77490606060601</v>
      </c>
      <c r="L87" s="2">
        <f>EXP(0.06*K87)</f>
        <v>725.23400162188034</v>
      </c>
      <c r="M87" s="2">
        <f>SUMIF(A:A,A87,L:L)</f>
        <v>3763.8704947203105</v>
      </c>
      <c r="N87" s="3">
        <f>L87/M87</f>
        <v>0.19268303801610256</v>
      </c>
      <c r="O87" s="7">
        <f>1/N87</f>
        <v>5.1898704229296495</v>
      </c>
      <c r="P87" s="3">
        <f>IF(O87&gt;21,"",N87)</f>
        <v>0.19268303801610256</v>
      </c>
      <c r="Q87" s="3">
        <f>IF(ISNUMBER(P87),SUMIF(A:A,A87,P:P),"")</f>
        <v>0.86216267430963489</v>
      </c>
      <c r="R87" s="3">
        <f>IFERROR(P87*(1/Q87),"")</f>
        <v>0.22348803045827853</v>
      </c>
      <c r="S87" s="8">
        <f>IFERROR(1/R87,"")</f>
        <v>4.4745125631535032</v>
      </c>
    </row>
    <row r="88" spans="1:19" x14ac:dyDescent="0.25">
      <c r="A88" s="10">
        <v>10</v>
      </c>
      <c r="B88" s="11">
        <v>0.65277777777777779</v>
      </c>
      <c r="C88" s="10" t="s">
        <v>57</v>
      </c>
      <c r="D88" s="10">
        <v>4</v>
      </c>
      <c r="E88" s="10">
        <v>6</v>
      </c>
      <c r="F88" s="10" t="s">
        <v>113</v>
      </c>
      <c r="G88" s="2">
        <v>61.022433333333304</v>
      </c>
      <c r="H88" s="6">
        <f>1+COUNTIFS(A:A,A88,O:O,"&lt;"&amp;O88)</f>
        <v>3</v>
      </c>
      <c r="I88" s="2">
        <f>AVERAGEIF(A:A,A88,G:G)</f>
        <v>47.730027272727277</v>
      </c>
      <c r="J88" s="2">
        <f>G88-I88</f>
        <v>13.292406060606027</v>
      </c>
      <c r="K88" s="2">
        <f>90+J88</f>
        <v>103.29240606060603</v>
      </c>
      <c r="L88" s="2">
        <f>EXP(0.06*K88)</f>
        <v>491.54051308975602</v>
      </c>
      <c r="M88" s="2">
        <f>SUMIF(A:A,A88,L:L)</f>
        <v>3763.8704947203105</v>
      </c>
      <c r="N88" s="3">
        <f>L88/M88</f>
        <v>0.130594427672061</v>
      </c>
      <c r="O88" s="7">
        <f>1/N88</f>
        <v>7.6572945555619381</v>
      </c>
      <c r="P88" s="3">
        <f>IF(O88&gt;21,"",N88)</f>
        <v>0.130594427672061</v>
      </c>
      <c r="Q88" s="3">
        <f>IF(ISNUMBER(P88),SUMIF(A:A,A88,P:P),"")</f>
        <v>0.86216267430963489</v>
      </c>
      <c r="R88" s="3">
        <f>IFERROR(P88*(1/Q88),"")</f>
        <v>0.15147307064369578</v>
      </c>
      <c r="S88" s="8">
        <f>IFERROR(1/R88,"")</f>
        <v>6.6018335519998876</v>
      </c>
    </row>
    <row r="89" spans="1:19" x14ac:dyDescent="0.25">
      <c r="A89" s="10">
        <v>10</v>
      </c>
      <c r="B89" s="11">
        <v>0.65277777777777779</v>
      </c>
      <c r="C89" s="10" t="s">
        <v>57</v>
      </c>
      <c r="D89" s="10">
        <v>4</v>
      </c>
      <c r="E89" s="10">
        <v>5</v>
      </c>
      <c r="F89" s="10" t="s">
        <v>112</v>
      </c>
      <c r="G89" s="2">
        <v>52.828966666666702</v>
      </c>
      <c r="H89" s="6">
        <f>1+COUNTIFS(A:A,A89,O:O,"&lt;"&amp;O89)</f>
        <v>4</v>
      </c>
      <c r="I89" s="2">
        <f>AVERAGEIF(A:A,A89,G:G)</f>
        <v>47.730027272727277</v>
      </c>
      <c r="J89" s="2">
        <f>G89-I89</f>
        <v>5.0989393939394247</v>
      </c>
      <c r="K89" s="2">
        <f>90+J89</f>
        <v>95.098939393939418</v>
      </c>
      <c r="L89" s="2">
        <f>EXP(0.06*K89)</f>
        <v>300.64686307959931</v>
      </c>
      <c r="M89" s="2">
        <f>SUMIF(A:A,A89,L:L)</f>
        <v>3763.8704947203105</v>
      </c>
      <c r="N89" s="3">
        <f>L89/M89</f>
        <v>7.9877047709618412E-2</v>
      </c>
      <c r="O89" s="7">
        <f>1/N89</f>
        <v>12.519240866730041</v>
      </c>
      <c r="P89" s="3">
        <f>IF(O89&gt;21,"",N89)</f>
        <v>7.9877047709618412E-2</v>
      </c>
      <c r="Q89" s="3">
        <f>IF(ISNUMBER(P89),SUMIF(A:A,A89,P:P),"")</f>
        <v>0.86216267430963489</v>
      </c>
      <c r="R89" s="3">
        <f>IFERROR(P89*(1/Q89),"")</f>
        <v>9.2647304377423759E-2</v>
      </c>
      <c r="S89" s="8">
        <f>IFERROR(1/R89,"")</f>
        <v>10.793622185986443</v>
      </c>
    </row>
    <row r="90" spans="1:19" x14ac:dyDescent="0.25">
      <c r="A90" s="1">
        <v>10</v>
      </c>
      <c r="B90" s="5">
        <v>0.65277777777777779</v>
      </c>
      <c r="C90" s="1" t="s">
        <v>57</v>
      </c>
      <c r="D90" s="1">
        <v>4</v>
      </c>
      <c r="E90" s="1">
        <v>9</v>
      </c>
      <c r="F90" s="1" t="s">
        <v>116</v>
      </c>
      <c r="G90" s="2">
        <v>49.724699999999999</v>
      </c>
      <c r="H90" s="6">
        <f>1+COUNTIFS(A:A,A90,O:O,"&lt;"&amp;O90)</f>
        <v>5</v>
      </c>
      <c r="I90" s="2">
        <f>AVERAGEIF(A:A,A90,G:G)</f>
        <v>47.730027272727277</v>
      </c>
      <c r="J90" s="2">
        <f>G90-I90</f>
        <v>1.9946727272727216</v>
      </c>
      <c r="K90" s="2">
        <f>90+J90</f>
        <v>91.994672727272729</v>
      </c>
      <c r="L90" s="2">
        <f>EXP(0.06*K90)</f>
        <v>249.55525750509369</v>
      </c>
      <c r="M90" s="2">
        <f>SUMIF(A:A,A90,L:L)</f>
        <v>3763.8704947203105</v>
      </c>
      <c r="N90" s="3">
        <f>L90/M90</f>
        <v>6.6302827861679098E-2</v>
      </c>
      <c r="O90" s="7">
        <f>1/N90</f>
        <v>15.082312960861929</v>
      </c>
      <c r="P90" s="3">
        <f>IF(O90&gt;21,"",N90)</f>
        <v>6.6302827861679098E-2</v>
      </c>
      <c r="Q90" s="3">
        <f>IF(ISNUMBER(P90),SUMIF(A:A,A90,P:P),"")</f>
        <v>0.86216267430963489</v>
      </c>
      <c r="R90" s="3">
        <f>IFERROR(P90*(1/Q90),"")</f>
        <v>7.6902920802933372E-2</v>
      </c>
      <c r="S90" s="8">
        <f>IFERROR(1/R90,"")</f>
        <v>13.003407277111588</v>
      </c>
    </row>
    <row r="91" spans="1:19" x14ac:dyDescent="0.25">
      <c r="A91" s="10">
        <v>10</v>
      </c>
      <c r="B91" s="11">
        <v>0.65277777777777779</v>
      </c>
      <c r="C91" s="10" t="s">
        <v>57</v>
      </c>
      <c r="D91" s="10">
        <v>4</v>
      </c>
      <c r="E91" s="10">
        <v>8</v>
      </c>
      <c r="F91" s="10" t="s">
        <v>115</v>
      </c>
      <c r="G91" s="2">
        <v>47.160499999999999</v>
      </c>
      <c r="H91" s="6">
        <f>1+COUNTIFS(A:A,A91,O:O,"&lt;"&amp;O91)</f>
        <v>6</v>
      </c>
      <c r="I91" s="2">
        <f>AVERAGEIF(A:A,A91,G:G)</f>
        <v>47.730027272727277</v>
      </c>
      <c r="J91" s="2">
        <f>G91-I91</f>
        <v>-0.56952727272727799</v>
      </c>
      <c r="K91" s="2">
        <f>90+J91</f>
        <v>89.430472727272729</v>
      </c>
      <c r="L91" s="2">
        <f>EXP(0.06*K91)</f>
        <v>213.96840493609039</v>
      </c>
      <c r="M91" s="2">
        <f>SUMIF(A:A,A91,L:L)</f>
        <v>3763.8704947203105</v>
      </c>
      <c r="N91" s="3">
        <f>L91/M91</f>
        <v>5.684797211706142E-2</v>
      </c>
      <c r="O91" s="7">
        <f>1/N91</f>
        <v>17.590776992727175</v>
      </c>
      <c r="P91" s="3">
        <f>IF(O91&gt;21,"",N91)</f>
        <v>5.684797211706142E-2</v>
      </c>
      <c r="Q91" s="3">
        <f>IF(ISNUMBER(P91),SUMIF(A:A,A91,P:P),"")</f>
        <v>0.86216267430963489</v>
      </c>
      <c r="R91" s="3">
        <f>IFERROR(P91*(1/Q91),"")</f>
        <v>6.5936480215385881E-2</v>
      </c>
      <c r="S91" s="8">
        <f>IFERROR(1/R91,"")</f>
        <v>15.166111335234058</v>
      </c>
    </row>
    <row r="92" spans="1:19" x14ac:dyDescent="0.25">
      <c r="A92" s="10">
        <v>10</v>
      </c>
      <c r="B92" s="11">
        <v>0.65277777777777779</v>
      </c>
      <c r="C92" s="10" t="s">
        <v>57</v>
      </c>
      <c r="D92" s="10">
        <v>4</v>
      </c>
      <c r="E92" s="10">
        <v>2</v>
      </c>
      <c r="F92" s="10" t="s">
        <v>110</v>
      </c>
      <c r="G92" s="2">
        <v>42.6041666666667</v>
      </c>
      <c r="H92" s="6">
        <f>1+COUNTIFS(A:A,A92,O:O,"&lt;"&amp;O92)</f>
        <v>7</v>
      </c>
      <c r="I92" s="2">
        <f>AVERAGEIF(A:A,A92,G:G)</f>
        <v>47.730027272727277</v>
      </c>
      <c r="J92" s="2">
        <f>G92-I92</f>
        <v>-5.1258606060605771</v>
      </c>
      <c r="K92" s="2">
        <f>90+J92</f>
        <v>84.87413939393943</v>
      </c>
      <c r="L92" s="2">
        <f>EXP(0.06*K92)</f>
        <v>162.78793860587774</v>
      </c>
      <c r="M92" s="2">
        <f>SUMIF(A:A,A92,L:L)</f>
        <v>3763.8704947203105</v>
      </c>
      <c r="N92" s="3">
        <f>L92/M92</f>
        <v>4.3250143392081386E-2</v>
      </c>
      <c r="O92" s="7">
        <f>1/N92</f>
        <v>23.121310626292367</v>
      </c>
      <c r="P92" s="3" t="str">
        <f>IF(O92&gt;21,"",N92)</f>
        <v/>
      </c>
      <c r="Q92" s="3" t="str">
        <f>IF(ISNUMBER(P92),SUMIF(A:A,A92,P:P),"")</f>
        <v/>
      </c>
      <c r="R92" s="3" t="str">
        <f>IFERROR(P92*(1/Q92),"")</f>
        <v/>
      </c>
      <c r="S92" s="8" t="str">
        <f>IFERROR(1/R92,"")</f>
        <v/>
      </c>
    </row>
    <row r="93" spans="1:19" x14ac:dyDescent="0.25">
      <c r="A93" s="1">
        <v>10</v>
      </c>
      <c r="B93" s="5">
        <v>0.65277777777777779</v>
      </c>
      <c r="C93" s="1" t="s">
        <v>57</v>
      </c>
      <c r="D93" s="1">
        <v>4</v>
      </c>
      <c r="E93" s="1">
        <v>10</v>
      </c>
      <c r="F93" s="1" t="s">
        <v>117</v>
      </c>
      <c r="G93" s="2">
        <v>38.4577666666666</v>
      </c>
      <c r="H93" s="6">
        <f>1+COUNTIFS(A:A,A93,O:O,"&lt;"&amp;O93)</f>
        <v>8</v>
      </c>
      <c r="I93" s="2">
        <f>AVERAGEIF(A:A,A93,G:G)</f>
        <v>47.730027272727277</v>
      </c>
      <c r="J93" s="2">
        <f>G93-I93</f>
        <v>-9.2722606060606765</v>
      </c>
      <c r="K93" s="2">
        <f>90+J93</f>
        <v>80.727739393939316</v>
      </c>
      <c r="L93" s="2">
        <f>EXP(0.06*K93)</f>
        <v>126.93363154923962</v>
      </c>
      <c r="M93" s="2">
        <f>SUMIF(A:A,A93,L:L)</f>
        <v>3763.8704947203105</v>
      </c>
      <c r="N93" s="3">
        <f>L93/M93</f>
        <v>3.372422928134565E-2</v>
      </c>
      <c r="O93" s="7">
        <f>1/N93</f>
        <v>29.652271417604904</v>
      </c>
      <c r="P93" s="3" t="str">
        <f>IF(O93&gt;21,"",N93)</f>
        <v/>
      </c>
      <c r="Q93" s="3" t="str">
        <f>IF(ISNUMBER(P93),SUMIF(A:A,A93,P:P),"")</f>
        <v/>
      </c>
      <c r="R93" s="3" t="str">
        <f>IFERROR(P93*(1/Q93),"")</f>
        <v/>
      </c>
      <c r="S93" s="8" t="str">
        <f>IFERROR(1/R93,"")</f>
        <v/>
      </c>
    </row>
    <row r="94" spans="1:19" x14ac:dyDescent="0.25">
      <c r="A94" s="10">
        <v>10</v>
      </c>
      <c r="B94" s="11">
        <v>0.65277777777777779</v>
      </c>
      <c r="C94" s="10" t="s">
        <v>57</v>
      </c>
      <c r="D94" s="10">
        <v>4</v>
      </c>
      <c r="E94" s="10">
        <v>1</v>
      </c>
      <c r="F94" s="10" t="s">
        <v>109</v>
      </c>
      <c r="G94" s="2">
        <v>32.8633666666667</v>
      </c>
      <c r="H94" s="6">
        <f>1+COUNTIFS(A:A,A94,O:O,"&lt;"&amp;O94)</f>
        <v>9</v>
      </c>
      <c r="I94" s="2">
        <f>AVERAGEIF(A:A,A94,G:G)</f>
        <v>47.730027272727277</v>
      </c>
      <c r="J94" s="2">
        <f>G94-I94</f>
        <v>-14.866660606060577</v>
      </c>
      <c r="K94" s="2">
        <f>90+J94</f>
        <v>75.133339393939423</v>
      </c>
      <c r="L94" s="2">
        <f>EXP(0.06*K94)</f>
        <v>90.740189592403766</v>
      </c>
      <c r="M94" s="2">
        <f>SUMIF(A:A,A94,L:L)</f>
        <v>3763.8704947203105</v>
      </c>
      <c r="N94" s="3">
        <f>L94/M94</f>
        <v>2.4108212468969811E-2</v>
      </c>
      <c r="O94" s="7">
        <f>1/N94</f>
        <v>41.479641067836162</v>
      </c>
      <c r="P94" s="3" t="str">
        <f>IF(O94&gt;21,"",N94)</f>
        <v/>
      </c>
      <c r="Q94" s="3" t="str">
        <f>IF(ISNUMBER(P94),SUMIF(A:A,A94,P:P),"")</f>
        <v/>
      </c>
      <c r="R94" s="3" t="str">
        <f>IFERROR(P94*(1/Q94),"")</f>
        <v/>
      </c>
      <c r="S94" s="8" t="str">
        <f>IFERROR(1/R94,"")</f>
        <v/>
      </c>
    </row>
    <row r="95" spans="1:19" x14ac:dyDescent="0.25">
      <c r="A95" s="1">
        <v>10</v>
      </c>
      <c r="B95" s="5">
        <v>0.65277777777777779</v>
      </c>
      <c r="C95" s="1" t="s">
        <v>57</v>
      </c>
      <c r="D95" s="1">
        <v>4</v>
      </c>
      <c r="E95" s="1">
        <v>12</v>
      </c>
      <c r="F95" s="1" t="s">
        <v>119</v>
      </c>
      <c r="G95" s="2">
        <v>31.170100000000001</v>
      </c>
      <c r="H95" s="6">
        <f>1+COUNTIFS(A:A,A95,O:O,"&lt;"&amp;O95)</f>
        <v>10</v>
      </c>
      <c r="I95" s="2">
        <f>AVERAGEIF(A:A,A95,G:G)</f>
        <v>47.730027272727277</v>
      </c>
      <c r="J95" s="2">
        <f>G95-I95</f>
        <v>-16.559927272727275</v>
      </c>
      <c r="K95" s="2">
        <f>90+J95</f>
        <v>73.440072727272721</v>
      </c>
      <c r="L95" s="2">
        <f>EXP(0.06*K95)</f>
        <v>81.974183607306017</v>
      </c>
      <c r="M95" s="2">
        <f>SUMIF(A:A,A95,L:L)</f>
        <v>3763.8704947203105</v>
      </c>
      <c r="N95" s="3">
        <f>L95/M95</f>
        <v>2.1779225327304318E-2</v>
      </c>
      <c r="O95" s="7">
        <f>1/N95</f>
        <v>45.915315396747083</v>
      </c>
      <c r="P95" s="3" t="str">
        <f>IF(O95&gt;21,"",N95)</f>
        <v/>
      </c>
      <c r="Q95" s="3" t="str">
        <f>IF(ISNUMBER(P95),SUMIF(A:A,A95,P:P),"")</f>
        <v/>
      </c>
      <c r="R95" s="3" t="str">
        <f>IFERROR(P95*(1/Q95),"")</f>
        <v/>
      </c>
      <c r="S95" s="8" t="str">
        <f>IFERROR(1/R95,"")</f>
        <v/>
      </c>
    </row>
    <row r="96" spans="1:19" x14ac:dyDescent="0.25">
      <c r="A96" s="1">
        <v>10</v>
      </c>
      <c r="B96" s="5">
        <v>0.65277777777777779</v>
      </c>
      <c r="C96" s="1" t="s">
        <v>57</v>
      </c>
      <c r="D96" s="1">
        <v>4</v>
      </c>
      <c r="E96" s="1">
        <v>11</v>
      </c>
      <c r="F96" s="1" t="s">
        <v>118</v>
      </c>
      <c r="G96" s="2">
        <v>24.927766666666702</v>
      </c>
      <c r="H96" s="6">
        <f>1+COUNTIFS(A:A,A96,O:O,"&lt;"&amp;O96)</f>
        <v>11</v>
      </c>
      <c r="I96" s="2">
        <f>AVERAGEIF(A:A,A96,G:G)</f>
        <v>47.730027272727277</v>
      </c>
      <c r="J96" s="2">
        <f>G96-I96</f>
        <v>-22.802260606060575</v>
      </c>
      <c r="K96" s="2">
        <f>90+J96</f>
        <v>67.197739393939429</v>
      </c>
      <c r="L96" s="2">
        <f>EXP(0.06*K96)</f>
        <v>56.365899882292204</v>
      </c>
      <c r="M96" s="2">
        <f>SUMIF(A:A,A96,L:L)</f>
        <v>3763.8704947203105</v>
      </c>
      <c r="N96" s="3">
        <f>L96/M96</f>
        <v>1.4975515220664015E-2</v>
      </c>
      <c r="O96" s="7">
        <f>1/N96</f>
        <v>66.775665829523291</v>
      </c>
      <c r="P96" s="3" t="str">
        <f>IF(O96&gt;21,"",N96)</f>
        <v/>
      </c>
      <c r="Q96" s="3" t="str">
        <f>IF(ISNUMBER(P96),SUMIF(A:A,A96,P:P),"")</f>
        <v/>
      </c>
      <c r="R96" s="3" t="str">
        <f>IFERROR(P96*(1/Q96),"")</f>
        <v/>
      </c>
      <c r="S96" s="8" t="str">
        <f>IFERROR(1/R96,"")</f>
        <v/>
      </c>
    </row>
    <row r="97" spans="1:19" x14ac:dyDescent="0.25">
      <c r="A97" s="1">
        <v>11</v>
      </c>
      <c r="B97" s="5">
        <v>0.65972222222222221</v>
      </c>
      <c r="C97" s="1" t="s">
        <v>31</v>
      </c>
      <c r="D97" s="1">
        <v>4</v>
      </c>
      <c r="E97" s="1">
        <v>2</v>
      </c>
      <c r="F97" s="1" t="s">
        <v>120</v>
      </c>
      <c r="G97" s="2">
        <v>61.642499999999998</v>
      </c>
      <c r="H97" s="6">
        <f>1+COUNTIFS(A:A,A97,O:O,"&lt;"&amp;O97)</f>
        <v>1</v>
      </c>
      <c r="I97" s="2">
        <f>AVERAGEIF(A:A,A97,G:G)</f>
        <v>46.710046666666642</v>
      </c>
      <c r="J97" s="2">
        <f>G97-I97</f>
        <v>14.932453333333356</v>
      </c>
      <c r="K97" s="2">
        <f>90+J97</f>
        <v>104.93245333333336</v>
      </c>
      <c r="L97" s="2">
        <f>EXP(0.06*K97)</f>
        <v>542.36933540080224</v>
      </c>
      <c r="M97" s="2">
        <f>SUMIF(A:A,A97,L:L)</f>
        <v>2703.7659658514317</v>
      </c>
      <c r="N97" s="3">
        <f>L97/M97</f>
        <v>0.20059773747096746</v>
      </c>
      <c r="O97" s="7">
        <f>1/N97</f>
        <v>4.9851010914055305</v>
      </c>
      <c r="P97" s="3">
        <f>IF(O97&gt;21,"",N97)</f>
        <v>0.20059773747096746</v>
      </c>
      <c r="Q97" s="3">
        <f>IF(ISNUMBER(P97),SUMIF(A:A,A97,P:P),"")</f>
        <v>0.94097027136034894</v>
      </c>
      <c r="R97" s="3">
        <f>IFERROR(P97*(1/Q97),"")</f>
        <v>0.21318180135591938</v>
      </c>
      <c r="S97" s="8">
        <f>IFERROR(1/R97,"")</f>
        <v>4.6908319267386336</v>
      </c>
    </row>
    <row r="98" spans="1:19" x14ac:dyDescent="0.25">
      <c r="A98" s="1">
        <v>11</v>
      </c>
      <c r="B98" s="5">
        <v>0.65972222222222221</v>
      </c>
      <c r="C98" s="1" t="s">
        <v>31</v>
      </c>
      <c r="D98" s="1">
        <v>4</v>
      </c>
      <c r="E98" s="1">
        <v>4</v>
      </c>
      <c r="F98" s="1" t="s">
        <v>122</v>
      </c>
      <c r="G98" s="2">
        <v>60.243466666666599</v>
      </c>
      <c r="H98" s="6">
        <f>1+COUNTIFS(A:A,A98,O:O,"&lt;"&amp;O98)</f>
        <v>2</v>
      </c>
      <c r="I98" s="2">
        <f>AVERAGEIF(A:A,A98,G:G)</f>
        <v>46.710046666666642</v>
      </c>
      <c r="J98" s="2">
        <f>G98-I98</f>
        <v>13.533419999999957</v>
      </c>
      <c r="K98" s="2">
        <f>90+J98</f>
        <v>103.53341999999995</v>
      </c>
      <c r="L98" s="2">
        <f>EXP(0.06*K98)</f>
        <v>498.70024309033681</v>
      </c>
      <c r="M98" s="2">
        <f>SUMIF(A:A,A98,L:L)</f>
        <v>2703.7659658514317</v>
      </c>
      <c r="N98" s="3">
        <f>L98/M98</f>
        <v>0.18444652732112232</v>
      </c>
      <c r="O98" s="7">
        <f>1/N98</f>
        <v>5.4216255221709595</v>
      </c>
      <c r="P98" s="3">
        <f>IF(O98&gt;21,"",N98)</f>
        <v>0.18444652732112232</v>
      </c>
      <c r="Q98" s="3">
        <f>IF(ISNUMBER(P98),SUMIF(A:A,A98,P:P),"")</f>
        <v>0.94097027136034894</v>
      </c>
      <c r="R98" s="3">
        <f>IFERROR(P98*(1/Q98),"")</f>
        <v>0.19601738007564287</v>
      </c>
      <c r="S98" s="8">
        <f>IFERROR(1/R98,"")</f>
        <v>5.101588438811401</v>
      </c>
    </row>
    <row r="99" spans="1:19" x14ac:dyDescent="0.25">
      <c r="A99" s="1">
        <v>11</v>
      </c>
      <c r="B99" s="5">
        <v>0.65972222222222221</v>
      </c>
      <c r="C99" s="1" t="s">
        <v>31</v>
      </c>
      <c r="D99" s="1">
        <v>4</v>
      </c>
      <c r="E99" s="1">
        <v>3</v>
      </c>
      <c r="F99" s="1" t="s">
        <v>121</v>
      </c>
      <c r="G99" s="2">
        <v>53.642900000000004</v>
      </c>
      <c r="H99" s="6">
        <f>1+COUNTIFS(A:A,A99,O:O,"&lt;"&amp;O99)</f>
        <v>3</v>
      </c>
      <c r="I99" s="2">
        <f>AVERAGEIF(A:A,A99,G:G)</f>
        <v>46.710046666666642</v>
      </c>
      <c r="J99" s="2">
        <f>G99-I99</f>
        <v>6.9328533333333624</v>
      </c>
      <c r="K99" s="2">
        <f>90+J99</f>
        <v>96.932853333333355</v>
      </c>
      <c r="L99" s="2">
        <f>EXP(0.06*K99)</f>
        <v>335.6171916868941</v>
      </c>
      <c r="M99" s="2">
        <f>SUMIF(A:A,A99,L:L)</f>
        <v>2703.7659658514317</v>
      </c>
      <c r="N99" s="3">
        <f>L99/M99</f>
        <v>0.12412952745383282</v>
      </c>
      <c r="O99" s="7">
        <f>1/N99</f>
        <v>8.0561009174221461</v>
      </c>
      <c r="P99" s="3">
        <f>IF(O99&gt;21,"",N99)</f>
        <v>0.12412952745383282</v>
      </c>
      <c r="Q99" s="3">
        <f>IF(ISNUMBER(P99),SUMIF(A:A,A99,P:P),"")</f>
        <v>0.94097027136034894</v>
      </c>
      <c r="R99" s="3">
        <f>IFERROR(P99*(1/Q99),"")</f>
        <v>0.13191652407294477</v>
      </c>
      <c r="S99" s="8">
        <f>IFERROR(1/R99,"")</f>
        <v>7.5805514663730715</v>
      </c>
    </row>
    <row r="100" spans="1:19" x14ac:dyDescent="0.25">
      <c r="A100" s="1">
        <v>11</v>
      </c>
      <c r="B100" s="5">
        <v>0.65972222222222221</v>
      </c>
      <c r="C100" s="1" t="s">
        <v>31</v>
      </c>
      <c r="D100" s="1">
        <v>4</v>
      </c>
      <c r="E100" s="1">
        <v>9</v>
      </c>
      <c r="F100" s="1" t="s">
        <v>127</v>
      </c>
      <c r="G100" s="2">
        <v>52.631833333333297</v>
      </c>
      <c r="H100" s="6">
        <f>1+COUNTIFS(A:A,A100,O:O,"&lt;"&amp;O100)</f>
        <v>4</v>
      </c>
      <c r="I100" s="2">
        <f>AVERAGEIF(A:A,A100,G:G)</f>
        <v>46.710046666666642</v>
      </c>
      <c r="J100" s="2">
        <f>G100-I100</f>
        <v>5.9217866666666552</v>
      </c>
      <c r="K100" s="2">
        <f>90+J100</f>
        <v>95.921786666666662</v>
      </c>
      <c r="L100" s="2">
        <f>EXP(0.06*K100)</f>
        <v>315.86256560161831</v>
      </c>
      <c r="M100" s="2">
        <f>SUMIF(A:A,A100,L:L)</f>
        <v>2703.7659658514317</v>
      </c>
      <c r="N100" s="3">
        <f>L100/M100</f>
        <v>0.11682319016917996</v>
      </c>
      <c r="O100" s="7">
        <f>1/N100</f>
        <v>8.5599442931821077</v>
      </c>
      <c r="P100" s="3">
        <f>IF(O100&gt;21,"",N100)</f>
        <v>0.11682319016917996</v>
      </c>
      <c r="Q100" s="3">
        <f>IF(ISNUMBER(P100),SUMIF(A:A,A100,P:P),"")</f>
        <v>0.94097027136034894</v>
      </c>
      <c r="R100" s="3">
        <f>IFERROR(P100*(1/Q100),"")</f>
        <v>0.12415183956905476</v>
      </c>
      <c r="S100" s="8">
        <f>IFERROR(1/R100,"")</f>
        <v>8.0546531043850376</v>
      </c>
    </row>
    <row r="101" spans="1:19" x14ac:dyDescent="0.25">
      <c r="A101" s="1">
        <v>11</v>
      </c>
      <c r="B101" s="5">
        <v>0.65972222222222221</v>
      </c>
      <c r="C101" s="1" t="s">
        <v>31</v>
      </c>
      <c r="D101" s="1">
        <v>4</v>
      </c>
      <c r="E101" s="1">
        <v>5</v>
      </c>
      <c r="F101" s="1" t="s">
        <v>123</v>
      </c>
      <c r="G101" s="2">
        <v>51.441533333333297</v>
      </c>
      <c r="H101" s="6">
        <f>1+COUNTIFS(A:A,A101,O:O,"&lt;"&amp;O101)</f>
        <v>5</v>
      </c>
      <c r="I101" s="2">
        <f>AVERAGEIF(A:A,A101,G:G)</f>
        <v>46.710046666666642</v>
      </c>
      <c r="J101" s="2">
        <f>G101-I101</f>
        <v>4.7314866666666546</v>
      </c>
      <c r="K101" s="2">
        <f>90+J101</f>
        <v>94.731486666666655</v>
      </c>
      <c r="L101" s="2">
        <f>EXP(0.06*K101)</f>
        <v>294.09098727891939</v>
      </c>
      <c r="M101" s="2">
        <f>SUMIF(A:A,A101,L:L)</f>
        <v>2703.7659658514317</v>
      </c>
      <c r="N101" s="3">
        <f>L101/M101</f>
        <v>0.10877087403025595</v>
      </c>
      <c r="O101" s="7">
        <f>1/N101</f>
        <v>9.1936376251039196</v>
      </c>
      <c r="P101" s="3">
        <f>IF(O101&gt;21,"",N101)</f>
        <v>0.10877087403025595</v>
      </c>
      <c r="Q101" s="3">
        <f>IF(ISNUMBER(P101),SUMIF(A:A,A101,P:P),"")</f>
        <v>0.94097027136034894</v>
      </c>
      <c r="R101" s="3">
        <f>IFERROR(P101*(1/Q101),"")</f>
        <v>0.11559437884579209</v>
      </c>
      <c r="S101" s="8">
        <f>IFERROR(1/R101,"")</f>
        <v>8.6509396908827494</v>
      </c>
    </row>
    <row r="102" spans="1:19" x14ac:dyDescent="0.25">
      <c r="A102" s="1">
        <v>11</v>
      </c>
      <c r="B102" s="5">
        <v>0.65972222222222221</v>
      </c>
      <c r="C102" s="1" t="s">
        <v>31</v>
      </c>
      <c r="D102" s="1">
        <v>4</v>
      </c>
      <c r="E102" s="1">
        <v>6</v>
      </c>
      <c r="F102" s="1" t="s">
        <v>124</v>
      </c>
      <c r="G102" s="2">
        <v>49.086666666666702</v>
      </c>
      <c r="H102" s="6">
        <f>1+COUNTIFS(A:A,A102,O:O,"&lt;"&amp;O102)</f>
        <v>6</v>
      </c>
      <c r="I102" s="2">
        <f>AVERAGEIF(A:A,A102,G:G)</f>
        <v>46.710046666666642</v>
      </c>
      <c r="J102" s="2">
        <f>G102-I102</f>
        <v>2.3766200000000595</v>
      </c>
      <c r="K102" s="2">
        <f>90+J102</f>
        <v>92.376620000000059</v>
      </c>
      <c r="L102" s="2">
        <f>EXP(0.06*K102)</f>
        <v>255.340308861442</v>
      </c>
      <c r="M102" s="2">
        <f>SUMIF(A:A,A102,L:L)</f>
        <v>2703.7659658514317</v>
      </c>
      <c r="N102" s="3">
        <f>L102/M102</f>
        <v>9.4438761374464539E-2</v>
      </c>
      <c r="O102" s="7">
        <f>1/N102</f>
        <v>10.588872465563613</v>
      </c>
      <c r="P102" s="3">
        <f>IF(O102&gt;21,"",N102)</f>
        <v>9.4438761374464539E-2</v>
      </c>
      <c r="Q102" s="3">
        <f>IF(ISNUMBER(P102),SUMIF(A:A,A102,P:P),"")</f>
        <v>0.94097027136034894</v>
      </c>
      <c r="R102" s="3">
        <f>IFERROR(P102*(1/Q102),"")</f>
        <v>0.10036317219452173</v>
      </c>
      <c r="S102" s="8">
        <f>IFERROR(1/R102,"")</f>
        <v>9.9638141973215202</v>
      </c>
    </row>
    <row r="103" spans="1:19" x14ac:dyDescent="0.25">
      <c r="A103" s="1">
        <v>11</v>
      </c>
      <c r="B103" s="5">
        <v>0.65972222222222221</v>
      </c>
      <c r="C103" s="1" t="s">
        <v>31</v>
      </c>
      <c r="D103" s="1">
        <v>4</v>
      </c>
      <c r="E103" s="1">
        <v>8</v>
      </c>
      <c r="F103" s="1" t="s">
        <v>126</v>
      </c>
      <c r="G103" s="2">
        <v>42.5840999999999</v>
      </c>
      <c r="H103" s="6">
        <f>1+COUNTIFS(A:A,A103,O:O,"&lt;"&amp;O103)</f>
        <v>7</v>
      </c>
      <c r="I103" s="2">
        <f>AVERAGEIF(A:A,A103,G:G)</f>
        <v>46.710046666666642</v>
      </c>
      <c r="J103" s="2">
        <f>G103-I103</f>
        <v>-4.1259466666667421</v>
      </c>
      <c r="K103" s="2">
        <f>90+J103</f>
        <v>85.874053333333251</v>
      </c>
      <c r="L103" s="2">
        <f>EXP(0.06*K103)</f>
        <v>172.85328999466387</v>
      </c>
      <c r="M103" s="2">
        <f>SUMIF(A:A,A103,L:L)</f>
        <v>2703.7659658514317</v>
      </c>
      <c r="N103" s="3">
        <f>L103/M103</f>
        <v>6.3930566542297368E-2</v>
      </c>
      <c r="O103" s="7">
        <f>1/N103</f>
        <v>15.641969938407879</v>
      </c>
      <c r="P103" s="3">
        <f>IF(O103&gt;21,"",N103)</f>
        <v>6.3930566542297368E-2</v>
      </c>
      <c r="Q103" s="3">
        <f>IF(ISNUMBER(P103),SUMIF(A:A,A103,P:P),"")</f>
        <v>0.94097027136034894</v>
      </c>
      <c r="R103" s="3">
        <f>IFERROR(P103*(1/Q103),"")</f>
        <v>6.7941111943817051E-2</v>
      </c>
      <c r="S103" s="8">
        <f>IFERROR(1/R103,"")</f>
        <v>14.718628697554081</v>
      </c>
    </row>
    <row r="104" spans="1:19" x14ac:dyDescent="0.25">
      <c r="A104" s="1">
        <v>11</v>
      </c>
      <c r="B104" s="5">
        <v>0.65972222222222221</v>
      </c>
      <c r="C104" s="1" t="s">
        <v>31</v>
      </c>
      <c r="D104" s="1">
        <v>4</v>
      </c>
      <c r="E104" s="1">
        <v>7</v>
      </c>
      <c r="F104" s="1" t="s">
        <v>125</v>
      </c>
      <c r="G104" s="2">
        <v>37.7494333333333</v>
      </c>
      <c r="H104" s="6">
        <f>1+COUNTIFS(A:A,A104,O:O,"&lt;"&amp;O104)</f>
        <v>8</v>
      </c>
      <c r="I104" s="2">
        <f>AVERAGEIF(A:A,A104,G:G)</f>
        <v>46.710046666666642</v>
      </c>
      <c r="J104" s="2">
        <f>G104-I104</f>
        <v>-8.9606133333333418</v>
      </c>
      <c r="K104" s="2">
        <f>90+J104</f>
        <v>81.039386666666658</v>
      </c>
      <c r="L104" s="2">
        <f>EXP(0.06*K104)</f>
        <v>129.32947266742127</v>
      </c>
      <c r="M104" s="2">
        <f>SUMIF(A:A,A104,L:L)</f>
        <v>2703.7659658514317</v>
      </c>
      <c r="N104" s="3">
        <f>L104/M104</f>
        <v>4.7833086998228656E-2</v>
      </c>
      <c r="O104" s="7">
        <f>1/N104</f>
        <v>20.906031008139443</v>
      </c>
      <c r="P104" s="3">
        <f>IF(O104&gt;21,"",N104)</f>
        <v>4.7833086998228656E-2</v>
      </c>
      <c r="Q104" s="3">
        <f>IF(ISNUMBER(P104),SUMIF(A:A,A104,P:P),"")</f>
        <v>0.94097027136034894</v>
      </c>
      <c r="R104" s="3">
        <f>IFERROR(P104*(1/Q104),"")</f>
        <v>5.0833791942307555E-2</v>
      </c>
      <c r="S104" s="8">
        <f>IFERROR(1/R104,"")</f>
        <v>19.671953670796842</v>
      </c>
    </row>
    <row r="105" spans="1:19" x14ac:dyDescent="0.25">
      <c r="A105" s="1">
        <v>11</v>
      </c>
      <c r="B105" s="5">
        <v>0.65972222222222221</v>
      </c>
      <c r="C105" s="1" t="s">
        <v>31</v>
      </c>
      <c r="D105" s="1">
        <v>4</v>
      </c>
      <c r="E105" s="1">
        <v>11</v>
      </c>
      <c r="F105" s="1" t="s">
        <v>129</v>
      </c>
      <c r="G105" s="2">
        <v>33.772600000000004</v>
      </c>
      <c r="H105" s="6">
        <f>1+COUNTIFS(A:A,A105,O:O,"&lt;"&amp;O105)</f>
        <v>9</v>
      </c>
      <c r="I105" s="2">
        <f>AVERAGEIF(A:A,A105,G:G)</f>
        <v>46.710046666666642</v>
      </c>
      <c r="J105" s="2">
        <f>G105-I105</f>
        <v>-12.937446666666638</v>
      </c>
      <c r="K105" s="2">
        <f>90+J105</f>
        <v>77.062553333333369</v>
      </c>
      <c r="L105" s="2">
        <f>EXP(0.06*K105)</f>
        <v>101.87567527445862</v>
      </c>
      <c r="M105" s="2">
        <f>SUMIF(A:A,A105,L:L)</f>
        <v>2703.7659658514317</v>
      </c>
      <c r="N105" s="3">
        <f>L105/M105</f>
        <v>3.7679176585972508E-2</v>
      </c>
      <c r="O105" s="7">
        <f>1/N105</f>
        <v>26.539858102214676</v>
      </c>
      <c r="P105" s="3" t="str">
        <f>IF(O105&gt;21,"",N105)</f>
        <v/>
      </c>
      <c r="Q105" s="3" t="str">
        <f>IF(ISNUMBER(P105),SUMIF(A:A,A105,P:P),"")</f>
        <v/>
      </c>
      <c r="R105" s="3" t="str">
        <f>IFERROR(P105*(1/Q105),"")</f>
        <v/>
      </c>
      <c r="S105" s="8" t="str">
        <f>IFERROR(1/R105,"")</f>
        <v/>
      </c>
    </row>
    <row r="106" spans="1:19" x14ac:dyDescent="0.25">
      <c r="A106" s="1">
        <v>11</v>
      </c>
      <c r="B106" s="5">
        <v>0.65972222222222221</v>
      </c>
      <c r="C106" s="1" t="s">
        <v>31</v>
      </c>
      <c r="D106" s="1">
        <v>4</v>
      </c>
      <c r="E106" s="1">
        <v>10</v>
      </c>
      <c r="F106" s="1" t="s">
        <v>128</v>
      </c>
      <c r="G106" s="2">
        <v>24.305433333333301</v>
      </c>
      <c r="H106" s="6">
        <f>1+COUNTIFS(A:A,A106,O:O,"&lt;"&amp;O106)</f>
        <v>10</v>
      </c>
      <c r="I106" s="2">
        <f>AVERAGEIF(A:A,A106,G:G)</f>
        <v>46.710046666666642</v>
      </c>
      <c r="J106" s="2">
        <f>G106-I106</f>
        <v>-22.404613333333341</v>
      </c>
      <c r="K106" s="2">
        <f>90+J106</f>
        <v>67.595386666666656</v>
      </c>
      <c r="L106" s="2">
        <f>EXP(0.06*K106)</f>
        <v>57.726895994875257</v>
      </c>
      <c r="M106" s="2">
        <f>SUMIF(A:A,A106,L:L)</f>
        <v>2703.7659658514317</v>
      </c>
      <c r="N106" s="3">
        <f>L106/M106</f>
        <v>2.1350552053678477E-2</v>
      </c>
      <c r="O106" s="7">
        <f>1/N106</f>
        <v>46.837196409996828</v>
      </c>
      <c r="P106" s="3" t="str">
        <f>IF(O106&gt;21,"",N106)</f>
        <v/>
      </c>
      <c r="Q106" s="3" t="str">
        <f>IF(ISNUMBER(P106),SUMIF(A:A,A106,P:P),"")</f>
        <v/>
      </c>
      <c r="R106" s="3" t="str">
        <f>IFERROR(P106*(1/Q106),"")</f>
        <v/>
      </c>
      <c r="S106" s="8" t="str">
        <f>IFERROR(1/R106,"")</f>
        <v/>
      </c>
    </row>
    <row r="107" spans="1:19" x14ac:dyDescent="0.25">
      <c r="A107" s="1">
        <v>12</v>
      </c>
      <c r="B107" s="5">
        <v>0.66666666666666663</v>
      </c>
      <c r="C107" s="1" t="s">
        <v>21</v>
      </c>
      <c r="D107" s="1">
        <v>6</v>
      </c>
      <c r="E107" s="1">
        <v>3</v>
      </c>
      <c r="F107" s="1" t="s">
        <v>132</v>
      </c>
      <c r="G107" s="2">
        <v>57.293900000000001</v>
      </c>
      <c r="H107" s="6">
        <f>1+COUNTIFS(A:A,A107,O:O,"&lt;"&amp;O107)</f>
        <v>1</v>
      </c>
      <c r="I107" s="2">
        <f>AVERAGEIF(A:A,A107,G:G)</f>
        <v>46.659183333333317</v>
      </c>
      <c r="J107" s="2">
        <f>G107-I107</f>
        <v>10.634716666666684</v>
      </c>
      <c r="K107" s="2">
        <f>90+J107</f>
        <v>100.63471666666669</v>
      </c>
      <c r="L107" s="2">
        <f>EXP(0.06*K107)</f>
        <v>419.08887097617344</v>
      </c>
      <c r="M107" s="2">
        <f>SUMIF(A:A,A107,L:L)</f>
        <v>1628.3983095156298</v>
      </c>
      <c r="N107" s="3">
        <f>L107/M107</f>
        <v>0.25736262960186457</v>
      </c>
      <c r="O107" s="7">
        <f>1/N107</f>
        <v>3.8855680078610568</v>
      </c>
      <c r="P107" s="3">
        <f>IF(O107&gt;21,"",N107)</f>
        <v>0.25736262960186457</v>
      </c>
      <c r="Q107" s="3">
        <f>IF(ISNUMBER(P107),SUMIF(A:A,A107,P:P),"")</f>
        <v>0.97464849491460048</v>
      </c>
      <c r="R107" s="3">
        <f>IFERROR(P107*(1/Q107),"")</f>
        <v>0.26405686865028699</v>
      </c>
      <c r="S107" s="8">
        <f>IFERROR(1/R107,"")</f>
        <v>3.7870630107501015</v>
      </c>
    </row>
    <row r="108" spans="1:19" x14ac:dyDescent="0.25">
      <c r="A108" s="1">
        <v>12</v>
      </c>
      <c r="B108" s="5">
        <v>0.66666666666666663</v>
      </c>
      <c r="C108" s="1" t="s">
        <v>21</v>
      </c>
      <c r="D108" s="1">
        <v>6</v>
      </c>
      <c r="E108" s="1">
        <v>5</v>
      </c>
      <c r="F108" s="1" t="s">
        <v>133</v>
      </c>
      <c r="G108" s="2">
        <v>54.7179</v>
      </c>
      <c r="H108" s="6">
        <f>1+COUNTIFS(A:A,A108,O:O,"&lt;"&amp;O108)</f>
        <v>2</v>
      </c>
      <c r="I108" s="2">
        <f>AVERAGEIF(A:A,A108,G:G)</f>
        <v>46.659183333333317</v>
      </c>
      <c r="J108" s="2">
        <f>G108-I108</f>
        <v>8.0587166666666832</v>
      </c>
      <c r="K108" s="2">
        <f>90+J108</f>
        <v>98.058716666666683</v>
      </c>
      <c r="L108" s="2">
        <f>EXP(0.06*K108)</f>
        <v>359.07202675716508</v>
      </c>
      <c r="M108" s="2">
        <f>SUMIF(A:A,A108,L:L)</f>
        <v>1628.3983095156298</v>
      </c>
      <c r="N108" s="3">
        <f>L108/M108</f>
        <v>0.22050626352220407</v>
      </c>
      <c r="O108" s="7">
        <f>1/N108</f>
        <v>4.535018570569104</v>
      </c>
      <c r="P108" s="3">
        <f>IF(O108&gt;21,"",N108)</f>
        <v>0.22050626352220407</v>
      </c>
      <c r="Q108" s="3">
        <f>IF(ISNUMBER(P108),SUMIF(A:A,A108,P:P),"")</f>
        <v>0.97464849491460048</v>
      </c>
      <c r="R108" s="3">
        <f>IFERROR(P108*(1/Q108),"")</f>
        <v>0.22624183454110297</v>
      </c>
      <c r="S108" s="8">
        <f>IFERROR(1/R108,"")</f>
        <v>4.4200490242149399</v>
      </c>
    </row>
    <row r="109" spans="1:19" x14ac:dyDescent="0.25">
      <c r="A109" s="1">
        <v>12</v>
      </c>
      <c r="B109" s="5">
        <v>0.66666666666666663</v>
      </c>
      <c r="C109" s="1" t="s">
        <v>21</v>
      </c>
      <c r="D109" s="1">
        <v>6</v>
      </c>
      <c r="E109" s="1">
        <v>1</v>
      </c>
      <c r="F109" s="1" t="s">
        <v>130</v>
      </c>
      <c r="G109" s="2">
        <v>52.736433333333302</v>
      </c>
      <c r="H109" s="6">
        <f>1+COUNTIFS(A:A,A109,O:O,"&lt;"&amp;O109)</f>
        <v>3</v>
      </c>
      <c r="I109" s="2">
        <f>AVERAGEIF(A:A,A109,G:G)</f>
        <v>46.659183333333317</v>
      </c>
      <c r="J109" s="2">
        <f>G109-I109</f>
        <v>6.0772499999999852</v>
      </c>
      <c r="K109" s="2">
        <f>90+J109</f>
        <v>96.077249999999992</v>
      </c>
      <c r="L109" s="2">
        <f>EXP(0.06*K109)</f>
        <v>318.82265252791632</v>
      </c>
      <c r="M109" s="2">
        <f>SUMIF(A:A,A109,L:L)</f>
        <v>1628.3983095156298</v>
      </c>
      <c r="N109" s="3">
        <f>L109/M109</f>
        <v>0.1957891080240379</v>
      </c>
      <c r="O109" s="7">
        <f>1/N109</f>
        <v>5.1075364206533163</v>
      </c>
      <c r="P109" s="3">
        <f>IF(O109&gt;21,"",N109)</f>
        <v>0.1957891080240379</v>
      </c>
      <c r="Q109" s="3">
        <f>IF(ISNUMBER(P109),SUMIF(A:A,A109,P:P),"")</f>
        <v>0.97464849491460048</v>
      </c>
      <c r="R109" s="3">
        <f>IFERROR(P109*(1/Q109),"")</f>
        <v>0.20088176306186478</v>
      </c>
      <c r="S109" s="8">
        <f>IFERROR(1/R109,"")</f>
        <v>4.9780526851112601</v>
      </c>
    </row>
    <row r="110" spans="1:19" x14ac:dyDescent="0.25">
      <c r="A110" s="1">
        <v>12</v>
      </c>
      <c r="B110" s="5">
        <v>0.66666666666666663</v>
      </c>
      <c r="C110" s="1" t="s">
        <v>21</v>
      </c>
      <c r="D110" s="1">
        <v>6</v>
      </c>
      <c r="E110" s="1">
        <v>2</v>
      </c>
      <c r="F110" s="1" t="s">
        <v>131</v>
      </c>
      <c r="G110" s="2">
        <v>49.915799999999997</v>
      </c>
      <c r="H110" s="6">
        <f>1+COUNTIFS(A:A,A110,O:O,"&lt;"&amp;O110)</f>
        <v>4</v>
      </c>
      <c r="I110" s="2">
        <f>AVERAGEIF(A:A,A110,G:G)</f>
        <v>46.659183333333317</v>
      </c>
      <c r="J110" s="2">
        <f>G110-I110</f>
        <v>3.2566166666666803</v>
      </c>
      <c r="K110" s="2">
        <f>90+J110</f>
        <v>93.256616666666673</v>
      </c>
      <c r="L110" s="2">
        <f>EXP(0.06*K110)</f>
        <v>269.18449512668923</v>
      </c>
      <c r="M110" s="2">
        <f>SUMIF(A:A,A110,L:L)</f>
        <v>1628.3983095156298</v>
      </c>
      <c r="N110" s="3">
        <f>L110/M110</f>
        <v>0.16530629733136892</v>
      </c>
      <c r="O110" s="7">
        <f>1/N110</f>
        <v>6.0493763162296519</v>
      </c>
      <c r="P110" s="3">
        <f>IF(O110&gt;21,"",N110)</f>
        <v>0.16530629733136892</v>
      </c>
      <c r="Q110" s="3">
        <f>IF(ISNUMBER(P110),SUMIF(A:A,A110,P:P),"")</f>
        <v>0.97464849491460048</v>
      </c>
      <c r="R110" s="3">
        <f>IFERROR(P110*(1/Q110),"")</f>
        <v>0.16960606638586478</v>
      </c>
      <c r="S110" s="8">
        <f>IFERROR(1/R110,"")</f>
        <v>5.8960155217852597</v>
      </c>
    </row>
    <row r="111" spans="1:19" x14ac:dyDescent="0.25">
      <c r="A111" s="1">
        <v>12</v>
      </c>
      <c r="B111" s="5">
        <v>0.66666666666666663</v>
      </c>
      <c r="C111" s="1" t="s">
        <v>21</v>
      </c>
      <c r="D111" s="1">
        <v>6</v>
      </c>
      <c r="E111" s="1">
        <v>6</v>
      </c>
      <c r="F111" s="1" t="s">
        <v>134</v>
      </c>
      <c r="G111" s="2">
        <v>46.6246333333333</v>
      </c>
      <c r="H111" s="6">
        <f>1+COUNTIFS(A:A,A111,O:O,"&lt;"&amp;O111)</f>
        <v>5</v>
      </c>
      <c r="I111" s="2">
        <f>AVERAGEIF(A:A,A111,G:G)</f>
        <v>46.659183333333317</v>
      </c>
      <c r="J111" s="2">
        <f>G111-I111</f>
        <v>-3.4550000000017178E-2</v>
      </c>
      <c r="K111" s="2">
        <f>90+J111</f>
        <v>89.965449999999976</v>
      </c>
      <c r="L111" s="2">
        <f>EXP(0.06*K111)</f>
        <v>220.94791610294419</v>
      </c>
      <c r="M111" s="2">
        <f>SUMIF(A:A,A111,L:L)</f>
        <v>1628.3983095156298</v>
      </c>
      <c r="N111" s="3">
        <f>L111/M111</f>
        <v>0.135684196435125</v>
      </c>
      <c r="O111" s="7">
        <f>1/N111</f>
        <v>7.3700550710644652</v>
      </c>
      <c r="P111" s="3">
        <f>IF(O111&gt;21,"",N111)</f>
        <v>0.135684196435125</v>
      </c>
      <c r="Q111" s="3">
        <f>IF(ISNUMBER(P111),SUMIF(A:A,A111,P:P),"")</f>
        <v>0.97464849491460048</v>
      </c>
      <c r="R111" s="3">
        <f>IFERROR(P111*(1/Q111),"")</f>
        <v>0.13921346736088047</v>
      </c>
      <c r="S111" s="8">
        <f>IFERROR(1/R111,"")</f>
        <v>7.183213082450699</v>
      </c>
    </row>
    <row r="112" spans="1:19" x14ac:dyDescent="0.25">
      <c r="A112" s="10">
        <v>12</v>
      </c>
      <c r="B112" s="11">
        <v>0.66666666666666663</v>
      </c>
      <c r="C112" s="10" t="s">
        <v>21</v>
      </c>
      <c r="D112" s="10">
        <v>6</v>
      </c>
      <c r="E112" s="10">
        <v>9</v>
      </c>
      <c r="F112" s="10" t="s">
        <v>135</v>
      </c>
      <c r="G112" s="2">
        <v>18.666433333333298</v>
      </c>
      <c r="H112" s="6">
        <f>1+COUNTIFS(A:A,A112,O:O,"&lt;"&amp;O112)</f>
        <v>6</v>
      </c>
      <c r="I112" s="2">
        <f>AVERAGEIF(A:A,A112,G:G)</f>
        <v>46.659183333333317</v>
      </c>
      <c r="J112" s="2">
        <f>G112-I112</f>
        <v>-27.992750000000019</v>
      </c>
      <c r="K112" s="2">
        <f>90+J112</f>
        <v>62.007249999999985</v>
      </c>
      <c r="L112" s="2">
        <f>EXP(0.06*K112)</f>
        <v>41.282348024741637</v>
      </c>
      <c r="M112" s="2">
        <f>SUMIF(A:A,A112,L:L)</f>
        <v>1628.3983095156298</v>
      </c>
      <c r="N112" s="3">
        <f>L112/M112</f>
        <v>2.5351505085399621E-2</v>
      </c>
      <c r="O112" s="7">
        <f>1/N112</f>
        <v>39.445389795650343</v>
      </c>
      <c r="P112" s="3" t="str">
        <f>IF(O112&gt;21,"",N112)</f>
        <v/>
      </c>
      <c r="Q112" s="3" t="str">
        <f>IF(ISNUMBER(P112),SUMIF(A:A,A112,P:P),"")</f>
        <v/>
      </c>
      <c r="R112" s="3" t="str">
        <f>IFERROR(P112*(1/Q112),"")</f>
        <v/>
      </c>
      <c r="S112" s="8" t="str">
        <f>IFERROR(1/R112,"")</f>
        <v/>
      </c>
    </row>
    <row r="113" spans="1:19" x14ac:dyDescent="0.25">
      <c r="A113" s="10">
        <v>13</v>
      </c>
      <c r="B113" s="11">
        <v>0.67013888888888884</v>
      </c>
      <c r="C113" s="10" t="s">
        <v>43</v>
      </c>
      <c r="D113" s="10">
        <v>5</v>
      </c>
      <c r="E113" s="10">
        <v>2</v>
      </c>
      <c r="F113" s="10" t="s">
        <v>137</v>
      </c>
      <c r="G113" s="2">
        <v>67.714700000000008</v>
      </c>
      <c r="H113" s="6">
        <f>1+COUNTIFS(A:A,A113,O:O,"&lt;"&amp;O113)</f>
        <v>1</v>
      </c>
      <c r="I113" s="2">
        <f>AVERAGEIF(A:A,A113,G:G)</f>
        <v>46.612841666666661</v>
      </c>
      <c r="J113" s="2">
        <f>G113-I113</f>
        <v>21.101858333333347</v>
      </c>
      <c r="K113" s="2">
        <f>90+J113</f>
        <v>111.10185833333335</v>
      </c>
      <c r="L113" s="2">
        <f>EXP(0.06*K113)</f>
        <v>785.33588087762166</v>
      </c>
      <c r="M113" s="2">
        <f>SUMIF(A:A,A113,L:L)</f>
        <v>3352.9558229006216</v>
      </c>
      <c r="N113" s="3">
        <f>L113/M113</f>
        <v>0.23422195887992117</v>
      </c>
      <c r="O113" s="7">
        <f>1/N113</f>
        <v>4.2694545156317778</v>
      </c>
      <c r="P113" s="3">
        <f>IF(O113&gt;21,"",N113)</f>
        <v>0.23422195887992117</v>
      </c>
      <c r="Q113" s="3">
        <f>IF(ISNUMBER(P113),SUMIF(A:A,A113,P:P),"")</f>
        <v>0.86657372416576983</v>
      </c>
      <c r="R113" s="3">
        <f>IFERROR(P113*(1/Q113),"")</f>
        <v>0.27028509213731489</v>
      </c>
      <c r="S113" s="8">
        <f>IFERROR(1/R113,"")</f>
        <v>3.6997970997673923</v>
      </c>
    </row>
    <row r="114" spans="1:19" x14ac:dyDescent="0.25">
      <c r="A114" s="10">
        <v>13</v>
      </c>
      <c r="B114" s="11">
        <v>0.67013888888888884</v>
      </c>
      <c r="C114" s="10" t="s">
        <v>43</v>
      </c>
      <c r="D114" s="10">
        <v>5</v>
      </c>
      <c r="E114" s="10">
        <v>4</v>
      </c>
      <c r="F114" s="10" t="s">
        <v>139</v>
      </c>
      <c r="G114" s="2">
        <v>62.803566666666597</v>
      </c>
      <c r="H114" s="6">
        <f>1+COUNTIFS(A:A,A114,O:O,"&lt;"&amp;O114)</f>
        <v>2</v>
      </c>
      <c r="I114" s="2">
        <f>AVERAGEIF(A:A,A114,G:G)</f>
        <v>46.612841666666661</v>
      </c>
      <c r="J114" s="2">
        <f>G114-I114</f>
        <v>16.190724999999937</v>
      </c>
      <c r="K114" s="2">
        <f>90+J114</f>
        <v>106.19072499999993</v>
      </c>
      <c r="L114" s="2">
        <f>EXP(0.06*K114)</f>
        <v>584.90152515857733</v>
      </c>
      <c r="M114" s="2">
        <f>SUMIF(A:A,A114,L:L)</f>
        <v>3352.9558229006216</v>
      </c>
      <c r="N114" s="3">
        <f>L114/M114</f>
        <v>0.17444355251080601</v>
      </c>
      <c r="O114" s="7">
        <f>1/N114</f>
        <v>5.7325133867475806</v>
      </c>
      <c r="P114" s="3">
        <f>IF(O114&gt;21,"",N114)</f>
        <v>0.17444355251080601</v>
      </c>
      <c r="Q114" s="3">
        <f>IF(ISNUMBER(P114),SUMIF(A:A,A114,P:P),"")</f>
        <v>0.86657372416576983</v>
      </c>
      <c r="R114" s="3">
        <f>IFERROR(P114*(1/Q114),"")</f>
        <v>0.20130261009095185</v>
      </c>
      <c r="S114" s="8">
        <f>IFERROR(1/R114,"")</f>
        <v>4.9676454743839811</v>
      </c>
    </row>
    <row r="115" spans="1:19" x14ac:dyDescent="0.25">
      <c r="A115" s="1">
        <v>13</v>
      </c>
      <c r="B115" s="5">
        <v>0.67013888888888884</v>
      </c>
      <c r="C115" s="1" t="s">
        <v>43</v>
      </c>
      <c r="D115" s="1">
        <v>5</v>
      </c>
      <c r="E115" s="1">
        <v>8</v>
      </c>
      <c r="F115" s="1" t="s">
        <v>143</v>
      </c>
      <c r="G115" s="2">
        <v>55.695833333333297</v>
      </c>
      <c r="H115" s="6">
        <f>1+COUNTIFS(A:A,A115,O:O,"&lt;"&amp;O115)</f>
        <v>3</v>
      </c>
      <c r="I115" s="2">
        <f>AVERAGEIF(A:A,A115,G:G)</f>
        <v>46.612841666666661</v>
      </c>
      <c r="J115" s="2">
        <f>G115-I115</f>
        <v>9.0829916666666364</v>
      </c>
      <c r="K115" s="2">
        <f>90+J115</f>
        <v>99.082991666666629</v>
      </c>
      <c r="L115" s="2">
        <f>EXP(0.06*K115)</f>
        <v>381.83153367099294</v>
      </c>
      <c r="M115" s="2">
        <f>SUMIF(A:A,A115,L:L)</f>
        <v>3352.9558229006216</v>
      </c>
      <c r="N115" s="3">
        <f>L115/M115</f>
        <v>0.11387908276723814</v>
      </c>
      <c r="O115" s="7">
        <f>1/N115</f>
        <v>8.7812438922074794</v>
      </c>
      <c r="P115" s="3">
        <f>IF(O115&gt;21,"",N115)</f>
        <v>0.11387908276723814</v>
      </c>
      <c r="Q115" s="3">
        <f>IF(ISNUMBER(P115),SUMIF(A:A,A115,P:P),"")</f>
        <v>0.86657372416576983</v>
      </c>
      <c r="R115" s="3">
        <f>IFERROR(P115*(1/Q115),"")</f>
        <v>0.13141303456537048</v>
      </c>
      <c r="S115" s="8">
        <f>IFERROR(1/R115,"")</f>
        <v>7.6095952224781556</v>
      </c>
    </row>
    <row r="116" spans="1:19" x14ac:dyDescent="0.25">
      <c r="A116" s="10">
        <v>13</v>
      </c>
      <c r="B116" s="11">
        <v>0.67013888888888884</v>
      </c>
      <c r="C116" s="10" t="s">
        <v>43</v>
      </c>
      <c r="D116" s="10">
        <v>5</v>
      </c>
      <c r="E116" s="10">
        <v>3</v>
      </c>
      <c r="F116" s="10" t="s">
        <v>138</v>
      </c>
      <c r="G116" s="2">
        <v>49.879600000000003</v>
      </c>
      <c r="H116" s="6">
        <f>1+COUNTIFS(A:A,A116,O:O,"&lt;"&amp;O116)</f>
        <v>4</v>
      </c>
      <c r="I116" s="2">
        <f>AVERAGEIF(A:A,A116,G:G)</f>
        <v>46.612841666666661</v>
      </c>
      <c r="J116" s="2">
        <f>G116-I116</f>
        <v>3.2667583333333425</v>
      </c>
      <c r="K116" s="2">
        <f>90+J116</f>
        <v>93.266758333333343</v>
      </c>
      <c r="L116" s="2">
        <f>EXP(0.06*K116)</f>
        <v>269.3483437378581</v>
      </c>
      <c r="M116" s="2">
        <f>SUMIF(A:A,A116,L:L)</f>
        <v>3352.9558229006216</v>
      </c>
      <c r="N116" s="3">
        <f>L116/M116</f>
        <v>8.0331611260194447E-2</v>
      </c>
      <c r="O116" s="7">
        <f>1/N116</f>
        <v>12.448399631385403</v>
      </c>
      <c r="P116" s="3">
        <f>IF(O116&gt;21,"",N116)</f>
        <v>8.0331611260194447E-2</v>
      </c>
      <c r="Q116" s="3">
        <f>IF(ISNUMBER(P116),SUMIF(A:A,A116,P:P),"")</f>
        <v>0.86657372416576983</v>
      </c>
      <c r="R116" s="3">
        <f>IFERROR(P116*(1/Q116),"")</f>
        <v>9.2700261985819848E-2</v>
      </c>
      <c r="S116" s="8">
        <f>IFERROR(1/R116,"")</f>
        <v>10.787456028473445</v>
      </c>
    </row>
    <row r="117" spans="1:19" x14ac:dyDescent="0.25">
      <c r="A117" s="10">
        <v>13</v>
      </c>
      <c r="B117" s="11">
        <v>0.67013888888888884</v>
      </c>
      <c r="C117" s="10" t="s">
        <v>43</v>
      </c>
      <c r="D117" s="10">
        <v>5</v>
      </c>
      <c r="E117" s="10">
        <v>6</v>
      </c>
      <c r="F117" s="10" t="s">
        <v>141</v>
      </c>
      <c r="G117" s="2">
        <v>49.576633333333298</v>
      </c>
      <c r="H117" s="6">
        <f>1+COUNTIFS(A:A,A117,O:O,"&lt;"&amp;O117)</f>
        <v>5</v>
      </c>
      <c r="I117" s="2">
        <f>AVERAGEIF(A:A,A117,G:G)</f>
        <v>46.612841666666661</v>
      </c>
      <c r="J117" s="2">
        <f>G117-I117</f>
        <v>2.9637916666666371</v>
      </c>
      <c r="K117" s="2">
        <f>90+J117</f>
        <v>92.963791666666637</v>
      </c>
      <c r="L117" s="2">
        <f>EXP(0.06*K117)</f>
        <v>264.49636280659291</v>
      </c>
      <c r="M117" s="2">
        <f>SUMIF(A:A,A117,L:L)</f>
        <v>3352.9558229006216</v>
      </c>
      <c r="N117" s="3">
        <f>L117/M117</f>
        <v>7.888453554922735E-2</v>
      </c>
      <c r="O117" s="7">
        <f>1/N117</f>
        <v>12.676755881714698</v>
      </c>
      <c r="P117" s="3">
        <f>IF(O117&gt;21,"",N117)</f>
        <v>7.888453554922735E-2</v>
      </c>
      <c r="Q117" s="3">
        <f>IF(ISNUMBER(P117),SUMIF(A:A,A117,P:P),"")</f>
        <v>0.86657372416576983</v>
      </c>
      <c r="R117" s="3">
        <f>IFERROR(P117*(1/Q117),"")</f>
        <v>9.103038016201985E-2</v>
      </c>
      <c r="S117" s="8">
        <f>IFERROR(1/R117,"")</f>
        <v>10.985343554757833</v>
      </c>
    </row>
    <row r="118" spans="1:19" x14ac:dyDescent="0.25">
      <c r="A118" s="10">
        <v>13</v>
      </c>
      <c r="B118" s="11">
        <v>0.67013888888888884</v>
      </c>
      <c r="C118" s="10" t="s">
        <v>43</v>
      </c>
      <c r="D118" s="10">
        <v>5</v>
      </c>
      <c r="E118" s="10">
        <v>1</v>
      </c>
      <c r="F118" s="10" t="s">
        <v>136</v>
      </c>
      <c r="G118" s="2">
        <v>46.059400000000004</v>
      </c>
      <c r="H118" s="6">
        <f>1+COUNTIFS(A:A,A118,O:O,"&lt;"&amp;O118)</f>
        <v>6</v>
      </c>
      <c r="I118" s="2">
        <f>AVERAGEIF(A:A,A118,G:G)</f>
        <v>46.612841666666661</v>
      </c>
      <c r="J118" s="2">
        <f>G118-I118</f>
        <v>-0.55344166666665728</v>
      </c>
      <c r="K118" s="2">
        <f>90+J118</f>
        <v>89.446558333333343</v>
      </c>
      <c r="L118" s="2">
        <f>EXP(0.06*K118)</f>
        <v>214.1750133109536</v>
      </c>
      <c r="M118" s="2">
        <f>SUMIF(A:A,A118,L:L)</f>
        <v>3352.9558229006216</v>
      </c>
      <c r="N118" s="3">
        <f>L118/M118</f>
        <v>6.3876479328520377E-2</v>
      </c>
      <c r="O118" s="7">
        <f>1/N118</f>
        <v>15.655214728678814</v>
      </c>
      <c r="P118" s="3">
        <f>IF(O118&gt;21,"",N118)</f>
        <v>6.3876479328520377E-2</v>
      </c>
      <c r="Q118" s="3">
        <f>IF(ISNUMBER(P118),SUMIF(A:A,A118,P:P),"")</f>
        <v>0.86657372416576983</v>
      </c>
      <c r="R118" s="3">
        <f>IFERROR(P118*(1/Q118),"")</f>
        <v>7.3711534918754623E-2</v>
      </c>
      <c r="S118" s="8">
        <f>IFERROR(1/R118,"")</f>
        <v>13.566397730046011</v>
      </c>
    </row>
    <row r="119" spans="1:19" x14ac:dyDescent="0.25">
      <c r="A119" s="1">
        <v>13</v>
      </c>
      <c r="B119" s="5">
        <v>0.67013888888888884</v>
      </c>
      <c r="C119" s="1" t="s">
        <v>43</v>
      </c>
      <c r="D119" s="1">
        <v>5</v>
      </c>
      <c r="E119" s="1">
        <v>10</v>
      </c>
      <c r="F119" s="1" t="s">
        <v>145</v>
      </c>
      <c r="G119" s="2">
        <v>45.306766666666597</v>
      </c>
      <c r="H119" s="6">
        <f>1+COUNTIFS(A:A,A119,O:O,"&lt;"&amp;O119)</f>
        <v>7</v>
      </c>
      <c r="I119" s="2">
        <f>AVERAGEIF(A:A,A119,G:G)</f>
        <v>46.612841666666661</v>
      </c>
      <c r="J119" s="2">
        <f>G119-I119</f>
        <v>-1.3060750000000638</v>
      </c>
      <c r="K119" s="2">
        <f>90+J119</f>
        <v>88.693924999999936</v>
      </c>
      <c r="L119" s="2">
        <f>EXP(0.06*K119)</f>
        <v>204.7184253302093</v>
      </c>
      <c r="M119" s="2">
        <f>SUMIF(A:A,A119,L:L)</f>
        <v>3352.9558229006216</v>
      </c>
      <c r="N119" s="3">
        <f>L119/M119</f>
        <v>6.1056105759576824E-2</v>
      </c>
      <c r="O119" s="7">
        <f>1/N119</f>
        <v>16.378378338404708</v>
      </c>
      <c r="P119" s="3">
        <f>IF(O119&gt;21,"",N119)</f>
        <v>6.1056105759576824E-2</v>
      </c>
      <c r="Q119" s="3">
        <f>IF(ISNUMBER(P119),SUMIF(A:A,A119,P:P),"")</f>
        <v>0.86657372416576983</v>
      </c>
      <c r="R119" s="3">
        <f>IFERROR(P119*(1/Q119),"")</f>
        <v>7.0456908693318734E-2</v>
      </c>
      <c r="S119" s="8">
        <f>IFERROR(1/R119,"")</f>
        <v>14.193072312507342</v>
      </c>
    </row>
    <row r="120" spans="1:19" x14ac:dyDescent="0.25">
      <c r="A120" s="10">
        <v>13</v>
      </c>
      <c r="B120" s="11">
        <v>0.67013888888888884</v>
      </c>
      <c r="C120" s="10" t="s">
        <v>43</v>
      </c>
      <c r="D120" s="10">
        <v>5</v>
      </c>
      <c r="E120" s="10">
        <v>5</v>
      </c>
      <c r="F120" s="10" t="s">
        <v>140</v>
      </c>
      <c r="G120" s="2">
        <v>44.982699999999994</v>
      </c>
      <c r="H120" s="6">
        <f>1+COUNTIFS(A:A,A120,O:O,"&lt;"&amp;O120)</f>
        <v>8</v>
      </c>
      <c r="I120" s="2">
        <f>AVERAGEIF(A:A,A120,G:G)</f>
        <v>46.612841666666661</v>
      </c>
      <c r="J120" s="2">
        <f>G120-I120</f>
        <v>-1.6301416666666668</v>
      </c>
      <c r="K120" s="2">
        <f>90+J120</f>
        <v>88.369858333333326</v>
      </c>
      <c r="L120" s="2">
        <f>EXP(0.06*K120)</f>
        <v>200.77632952148892</v>
      </c>
      <c r="M120" s="2">
        <f>SUMIF(A:A,A120,L:L)</f>
        <v>3352.9558229006216</v>
      </c>
      <c r="N120" s="3">
        <f>L120/M120</f>
        <v>5.9880398110285435E-2</v>
      </c>
      <c r="O120" s="7">
        <f>1/N120</f>
        <v>16.699955771139631</v>
      </c>
      <c r="P120" s="3">
        <f>IF(O120&gt;21,"",N120)</f>
        <v>5.9880398110285435E-2</v>
      </c>
      <c r="Q120" s="3">
        <f>IF(ISNUMBER(P120),SUMIF(A:A,A120,P:P),"")</f>
        <v>0.86657372416576983</v>
      </c>
      <c r="R120" s="3">
        <f>IFERROR(P120*(1/Q120),"")</f>
        <v>6.9100177446449682E-2</v>
      </c>
      <c r="S120" s="8">
        <f>IFERROR(1/R120,"")</f>
        <v>14.471742866000112</v>
      </c>
    </row>
    <row r="121" spans="1:19" x14ac:dyDescent="0.25">
      <c r="A121" s="1">
        <v>13</v>
      </c>
      <c r="B121" s="5">
        <v>0.67013888888888884</v>
      </c>
      <c r="C121" s="1" t="s">
        <v>43</v>
      </c>
      <c r="D121" s="1">
        <v>5</v>
      </c>
      <c r="E121" s="1">
        <v>12</v>
      </c>
      <c r="F121" s="1" t="s">
        <v>147</v>
      </c>
      <c r="G121" s="2">
        <v>39.081533333333404</v>
      </c>
      <c r="H121" s="6">
        <f>1+COUNTIFS(A:A,A121,O:O,"&lt;"&amp;O121)</f>
        <v>9</v>
      </c>
      <c r="I121" s="2">
        <f>AVERAGEIF(A:A,A121,G:G)</f>
        <v>46.612841666666661</v>
      </c>
      <c r="J121" s="2">
        <f>G121-I121</f>
        <v>-7.5313083333332571</v>
      </c>
      <c r="K121" s="2">
        <f>90+J121</f>
        <v>82.468691666666743</v>
      </c>
      <c r="L121" s="2">
        <f>EXP(0.06*K121)</f>
        <v>140.91001568229623</v>
      </c>
      <c r="M121" s="2">
        <f>SUMIF(A:A,A121,L:L)</f>
        <v>3352.9558229006216</v>
      </c>
      <c r="N121" s="3">
        <f>L121/M121</f>
        <v>4.202561057317953E-2</v>
      </c>
      <c r="O121" s="7">
        <f>1/N121</f>
        <v>23.795014191612804</v>
      </c>
      <c r="P121" s="3" t="str">
        <f>IF(O121&gt;21,"",N121)</f>
        <v/>
      </c>
      <c r="Q121" s="3" t="str">
        <f>IF(ISNUMBER(P121),SUMIF(A:A,A121,P:P),"")</f>
        <v/>
      </c>
      <c r="R121" s="3" t="str">
        <f>IFERROR(P121*(1/Q121),"")</f>
        <v/>
      </c>
      <c r="S121" s="8" t="str">
        <f>IFERROR(1/R121,"")</f>
        <v/>
      </c>
    </row>
    <row r="122" spans="1:19" x14ac:dyDescent="0.25">
      <c r="A122" s="1">
        <v>13</v>
      </c>
      <c r="B122" s="5">
        <v>0.67013888888888884</v>
      </c>
      <c r="C122" s="1" t="s">
        <v>43</v>
      </c>
      <c r="D122" s="1">
        <v>5</v>
      </c>
      <c r="E122" s="1">
        <v>7</v>
      </c>
      <c r="F122" s="1" t="s">
        <v>142</v>
      </c>
      <c r="G122" s="2">
        <v>37.472833333333298</v>
      </c>
      <c r="H122" s="6">
        <f>1+COUNTIFS(A:A,A122,O:O,"&lt;"&amp;O122)</f>
        <v>10</v>
      </c>
      <c r="I122" s="2">
        <f>AVERAGEIF(A:A,A122,G:G)</f>
        <v>46.612841666666661</v>
      </c>
      <c r="J122" s="2">
        <f>G122-I122</f>
        <v>-9.1400083333333626</v>
      </c>
      <c r="K122" s="2">
        <f>90+J122</f>
        <v>80.859991666666645</v>
      </c>
      <c r="L122" s="2">
        <f>EXP(0.06*K122)</f>
        <v>127.94487409226721</v>
      </c>
      <c r="M122" s="2">
        <f>SUMIF(A:A,A122,L:L)</f>
        <v>3352.9558229006216</v>
      </c>
      <c r="N122" s="3">
        <f>L122/M122</f>
        <v>3.8158830849606272E-2</v>
      </c>
      <c r="O122" s="7">
        <f>1/N122</f>
        <v>26.206253643914202</v>
      </c>
      <c r="P122" s="3" t="str">
        <f>IF(O122&gt;21,"",N122)</f>
        <v/>
      </c>
      <c r="Q122" s="3" t="str">
        <f>IF(ISNUMBER(P122),SUMIF(A:A,A122,P:P),"")</f>
        <v/>
      </c>
      <c r="R122" s="3" t="str">
        <f>IFERROR(P122*(1/Q122),"")</f>
        <v/>
      </c>
      <c r="S122" s="8" t="str">
        <f>IFERROR(1/R122,"")</f>
        <v/>
      </c>
    </row>
    <row r="123" spans="1:19" x14ac:dyDescent="0.25">
      <c r="A123" s="1">
        <v>13</v>
      </c>
      <c r="B123" s="5">
        <v>0.67013888888888884</v>
      </c>
      <c r="C123" s="1" t="s">
        <v>43</v>
      </c>
      <c r="D123" s="1">
        <v>5</v>
      </c>
      <c r="E123" s="1">
        <v>11</v>
      </c>
      <c r="F123" s="1" t="s">
        <v>146</v>
      </c>
      <c r="G123" s="2">
        <v>36.459766666666695</v>
      </c>
      <c r="H123" s="6">
        <f>1+COUNTIFS(A:A,A123,O:O,"&lt;"&amp;O123)</f>
        <v>11</v>
      </c>
      <c r="I123" s="2">
        <f>AVERAGEIF(A:A,A123,G:G)</f>
        <v>46.612841666666661</v>
      </c>
      <c r="J123" s="2">
        <f>G123-I123</f>
        <v>-10.153074999999966</v>
      </c>
      <c r="K123" s="2">
        <f>90+J123</f>
        <v>79.846925000000027</v>
      </c>
      <c r="L123" s="2">
        <f>EXP(0.06*K123)</f>
        <v>120.39951444286292</v>
      </c>
      <c r="M123" s="2">
        <f>SUMIF(A:A,A123,L:L)</f>
        <v>3352.9558229006216</v>
      </c>
      <c r="N123" s="3">
        <f>L123/M123</f>
        <v>3.5908470257954676E-2</v>
      </c>
      <c r="O123" s="7">
        <f>1/N123</f>
        <v>27.848582599490534</v>
      </c>
      <c r="P123" s="3" t="str">
        <f>IF(O123&gt;21,"",N123)</f>
        <v/>
      </c>
      <c r="Q123" s="3" t="str">
        <f>IF(ISNUMBER(P123),SUMIF(A:A,A123,P:P),"")</f>
        <v/>
      </c>
      <c r="R123" s="3" t="str">
        <f>IFERROR(P123*(1/Q123),"")</f>
        <v/>
      </c>
      <c r="S123" s="8" t="str">
        <f>IFERROR(1/R123,"")</f>
        <v/>
      </c>
    </row>
    <row r="124" spans="1:19" x14ac:dyDescent="0.25">
      <c r="A124" s="1">
        <v>13</v>
      </c>
      <c r="B124" s="5">
        <v>0.67013888888888884</v>
      </c>
      <c r="C124" s="1" t="s">
        <v>43</v>
      </c>
      <c r="D124" s="1">
        <v>5</v>
      </c>
      <c r="E124" s="1">
        <v>9</v>
      </c>
      <c r="F124" s="1" t="s">
        <v>144</v>
      </c>
      <c r="G124" s="2">
        <v>24.3207666666667</v>
      </c>
      <c r="H124" s="6">
        <f>1+COUNTIFS(A:A,A124,O:O,"&lt;"&amp;O124)</f>
        <v>12</v>
      </c>
      <c r="I124" s="2">
        <f>AVERAGEIF(A:A,A124,G:G)</f>
        <v>46.612841666666661</v>
      </c>
      <c r="J124" s="2">
        <f>G124-I124</f>
        <v>-22.292074999999961</v>
      </c>
      <c r="K124" s="2">
        <f>90+J124</f>
        <v>67.707925000000046</v>
      </c>
      <c r="L124" s="2">
        <f>EXP(0.06*K124)</f>
        <v>58.118004268900727</v>
      </c>
      <c r="M124" s="2">
        <f>SUMIF(A:A,A124,L:L)</f>
        <v>3352.9558229006216</v>
      </c>
      <c r="N124" s="3">
        <f>L124/M124</f>
        <v>1.733336415348986E-2</v>
      </c>
      <c r="O124" s="7">
        <f>1/N124</f>
        <v>57.692205110608164</v>
      </c>
      <c r="P124" s="3" t="str">
        <f>IF(O124&gt;21,"",N124)</f>
        <v/>
      </c>
      <c r="Q124" s="3" t="str">
        <f>IF(ISNUMBER(P124),SUMIF(A:A,A124,P:P),"")</f>
        <v/>
      </c>
      <c r="R124" s="3" t="str">
        <f>IFERROR(P124*(1/Q124),"")</f>
        <v/>
      </c>
      <c r="S124" s="8" t="str">
        <f>IFERROR(1/R124,"")</f>
        <v/>
      </c>
    </row>
    <row r="125" spans="1:19" x14ac:dyDescent="0.25">
      <c r="A125" s="1">
        <v>14</v>
      </c>
      <c r="B125" s="5">
        <v>0.6875</v>
      </c>
      <c r="C125" s="1" t="s">
        <v>21</v>
      </c>
      <c r="D125" s="1">
        <v>7</v>
      </c>
      <c r="E125" s="1">
        <v>1</v>
      </c>
      <c r="F125" s="1" t="s">
        <v>148</v>
      </c>
      <c r="G125" s="2">
        <v>74.298133333333311</v>
      </c>
      <c r="H125" s="6">
        <f>1+COUNTIFS(A:A,A125,O:O,"&lt;"&amp;O125)</f>
        <v>1</v>
      </c>
      <c r="I125" s="2">
        <f>AVERAGEIF(A:A,A125,G:G)</f>
        <v>48.600943333333326</v>
      </c>
      <c r="J125" s="2">
        <f>G125-I125</f>
        <v>25.697189999999985</v>
      </c>
      <c r="K125" s="2">
        <f>90+J125</f>
        <v>115.69718999999998</v>
      </c>
      <c r="L125" s="2">
        <f>EXP(0.06*K125)</f>
        <v>1034.6633633589249</v>
      </c>
      <c r="M125" s="2">
        <f>SUMIF(A:A,A125,L:L)</f>
        <v>3121.729078808989</v>
      </c>
      <c r="N125" s="3">
        <f>L125/M125</f>
        <v>0.33143919194732702</v>
      </c>
      <c r="O125" s="7">
        <f>1/N125</f>
        <v>3.0171446959082679</v>
      </c>
      <c r="P125" s="3">
        <f>IF(O125&gt;21,"",N125)</f>
        <v>0.33143919194732702</v>
      </c>
      <c r="Q125" s="3">
        <f>IF(ISNUMBER(P125),SUMIF(A:A,A125,P:P),"")</f>
        <v>0.87598150816628317</v>
      </c>
      <c r="R125" s="3">
        <f>IFERROR(P125*(1/Q125),"")</f>
        <v>0.37836322896945396</v>
      </c>
      <c r="S125" s="8">
        <f>IFERROR(1/R125,"")</f>
        <v>2.6429629610776266</v>
      </c>
    </row>
    <row r="126" spans="1:19" x14ac:dyDescent="0.25">
      <c r="A126" s="1">
        <v>14</v>
      </c>
      <c r="B126" s="5">
        <v>0.6875</v>
      </c>
      <c r="C126" s="1" t="s">
        <v>21</v>
      </c>
      <c r="D126" s="1">
        <v>7</v>
      </c>
      <c r="E126" s="1">
        <v>3</v>
      </c>
      <c r="F126" s="1" t="s">
        <v>150</v>
      </c>
      <c r="G126" s="2">
        <v>63.214966666666605</v>
      </c>
      <c r="H126" s="6">
        <f>1+COUNTIFS(A:A,A126,O:O,"&lt;"&amp;O126)</f>
        <v>2</v>
      </c>
      <c r="I126" s="2">
        <f>AVERAGEIF(A:A,A126,G:G)</f>
        <v>48.600943333333326</v>
      </c>
      <c r="J126" s="2">
        <f>G126-I126</f>
        <v>14.614023333333279</v>
      </c>
      <c r="K126" s="2">
        <f>90+J126</f>
        <v>104.61402333333328</v>
      </c>
      <c r="L126" s="2">
        <f>EXP(0.06*K126)</f>
        <v>532.10529888978613</v>
      </c>
      <c r="M126" s="2">
        <f>SUMIF(A:A,A126,L:L)</f>
        <v>3121.729078808989</v>
      </c>
      <c r="N126" s="3">
        <f>L126/M126</f>
        <v>0.17045210697553437</v>
      </c>
      <c r="O126" s="7">
        <f>1/N126</f>
        <v>5.8667505948960414</v>
      </c>
      <c r="P126" s="3">
        <f>IF(O126&gt;21,"",N126)</f>
        <v>0.17045210697553437</v>
      </c>
      <c r="Q126" s="3">
        <f>IF(ISNUMBER(P126),SUMIF(A:A,A126,P:P),"")</f>
        <v>0.87598150816628317</v>
      </c>
      <c r="R126" s="3">
        <f>IFERROR(P126*(1/Q126),"")</f>
        <v>0.19458413834824731</v>
      </c>
      <c r="S126" s="8">
        <f>IFERROR(1/R126,"")</f>
        <v>5.1391650341524731</v>
      </c>
    </row>
    <row r="127" spans="1:19" x14ac:dyDescent="0.25">
      <c r="A127" s="1">
        <v>14</v>
      </c>
      <c r="B127" s="5">
        <v>0.6875</v>
      </c>
      <c r="C127" s="1" t="s">
        <v>21</v>
      </c>
      <c r="D127" s="1">
        <v>7</v>
      </c>
      <c r="E127" s="1">
        <v>2</v>
      </c>
      <c r="F127" s="1" t="s">
        <v>149</v>
      </c>
      <c r="G127" s="2">
        <v>55.806766666666597</v>
      </c>
      <c r="H127" s="6">
        <f>1+COUNTIFS(A:A,A127,O:O,"&lt;"&amp;O127)</f>
        <v>3</v>
      </c>
      <c r="I127" s="2">
        <f>AVERAGEIF(A:A,A127,G:G)</f>
        <v>48.600943333333326</v>
      </c>
      <c r="J127" s="2">
        <f>G127-I127</f>
        <v>7.2058233333332709</v>
      </c>
      <c r="K127" s="2">
        <f>90+J127</f>
        <v>97.205823333333271</v>
      </c>
      <c r="L127" s="2">
        <f>EXP(0.06*K127)</f>
        <v>341.15925782397403</v>
      </c>
      <c r="M127" s="2">
        <f>SUMIF(A:A,A127,L:L)</f>
        <v>3121.729078808989</v>
      </c>
      <c r="N127" s="3">
        <f>L127/M127</f>
        <v>0.10928535091012256</v>
      </c>
      <c r="O127" s="7">
        <f>1/N127</f>
        <v>9.1503572223729286</v>
      </c>
      <c r="P127" s="3">
        <f>IF(O127&gt;21,"",N127)</f>
        <v>0.10928535091012256</v>
      </c>
      <c r="Q127" s="3">
        <f>IF(ISNUMBER(P127),SUMIF(A:A,A127,P:P),"")</f>
        <v>0.87598150816628317</v>
      </c>
      <c r="R127" s="3">
        <f>IFERROR(P127*(1/Q127),"")</f>
        <v>0.1247576003503689</v>
      </c>
      <c r="S127" s="8">
        <f>IFERROR(1/R127,"")</f>
        <v>8.015543719914481</v>
      </c>
    </row>
    <row r="128" spans="1:19" x14ac:dyDescent="0.25">
      <c r="A128" s="10">
        <v>14</v>
      </c>
      <c r="B128" s="11">
        <v>0.6875</v>
      </c>
      <c r="C128" s="10" t="s">
        <v>21</v>
      </c>
      <c r="D128" s="10">
        <v>7</v>
      </c>
      <c r="E128" s="10">
        <v>6</v>
      </c>
      <c r="F128" s="10" t="s">
        <v>153</v>
      </c>
      <c r="G128" s="2">
        <v>53.296799999999998</v>
      </c>
      <c r="H128" s="6">
        <f>1+COUNTIFS(A:A,A128,O:O,"&lt;"&amp;O128)</f>
        <v>4</v>
      </c>
      <c r="I128" s="2">
        <f>AVERAGEIF(A:A,A128,G:G)</f>
        <v>48.600943333333326</v>
      </c>
      <c r="J128" s="2">
        <f>G128-I128</f>
        <v>4.6958566666666712</v>
      </c>
      <c r="K128" s="2">
        <f>90+J128</f>
        <v>94.695856666666671</v>
      </c>
      <c r="L128" s="2">
        <f>EXP(0.06*K128)</f>
        <v>293.46295111335917</v>
      </c>
      <c r="M128" s="2">
        <f>SUMIF(A:A,A128,L:L)</f>
        <v>3121.729078808989</v>
      </c>
      <c r="N128" s="3">
        <f>L128/M128</f>
        <v>9.4006540511619927E-2</v>
      </c>
      <c r="O128" s="7">
        <f>1/N128</f>
        <v>10.637557712023158</v>
      </c>
      <c r="P128" s="3">
        <f>IF(O128&gt;21,"",N128)</f>
        <v>9.4006540511619927E-2</v>
      </c>
      <c r="Q128" s="3">
        <f>IF(ISNUMBER(P128),SUMIF(A:A,A128,P:P),"")</f>
        <v>0.87598150816628317</v>
      </c>
      <c r="R128" s="3">
        <f>IFERROR(P128*(1/Q128),"")</f>
        <v>0.10731566777979877</v>
      </c>
      <c r="S128" s="8">
        <f>IFERROR(1/R128,"")</f>
        <v>9.3183038477839233</v>
      </c>
    </row>
    <row r="129" spans="1:19" x14ac:dyDescent="0.25">
      <c r="A129" s="10">
        <v>14</v>
      </c>
      <c r="B129" s="11">
        <v>0.6875</v>
      </c>
      <c r="C129" s="10" t="s">
        <v>21</v>
      </c>
      <c r="D129" s="10">
        <v>7</v>
      </c>
      <c r="E129" s="10">
        <v>5</v>
      </c>
      <c r="F129" s="10" t="s">
        <v>152</v>
      </c>
      <c r="G129" s="2">
        <v>51.908266666666606</v>
      </c>
      <c r="H129" s="6">
        <f>1+COUNTIFS(A:A,A129,O:O,"&lt;"&amp;O129)</f>
        <v>5</v>
      </c>
      <c r="I129" s="2">
        <f>AVERAGEIF(A:A,A129,G:G)</f>
        <v>48.600943333333326</v>
      </c>
      <c r="J129" s="2">
        <f>G129-I129</f>
        <v>3.3073233333332794</v>
      </c>
      <c r="K129" s="2">
        <f>90+J129</f>
        <v>93.307323333333272</v>
      </c>
      <c r="L129" s="2">
        <f>EXP(0.06*K129)</f>
        <v>270.00470911150336</v>
      </c>
      <c r="M129" s="2">
        <f>SUMIF(A:A,A129,L:L)</f>
        <v>3121.729078808989</v>
      </c>
      <c r="N129" s="3">
        <f>L129/M129</f>
        <v>8.6492037680129599E-2</v>
      </c>
      <c r="O129" s="7">
        <f>1/N129</f>
        <v>11.561757900747629</v>
      </c>
      <c r="P129" s="3">
        <f>IF(O129&gt;21,"",N129)</f>
        <v>8.6492037680129599E-2</v>
      </c>
      <c r="Q129" s="3">
        <f>IF(ISNUMBER(P129),SUMIF(A:A,A129,P:P),"")</f>
        <v>0.87598150816628317</v>
      </c>
      <c r="R129" s="3">
        <f>IFERROR(P129*(1/Q129),"")</f>
        <v>9.873728711600982E-2</v>
      </c>
      <c r="S129" s="8">
        <f>IFERROR(1/R129,"")</f>
        <v>10.127886122950347</v>
      </c>
    </row>
    <row r="130" spans="1:19" x14ac:dyDescent="0.25">
      <c r="A130" s="1">
        <v>14</v>
      </c>
      <c r="B130" s="5">
        <v>0.6875</v>
      </c>
      <c r="C130" s="1" t="s">
        <v>21</v>
      </c>
      <c r="D130" s="1">
        <v>7</v>
      </c>
      <c r="E130" s="1">
        <v>4</v>
      </c>
      <c r="F130" s="1" t="s">
        <v>151</v>
      </c>
      <c r="G130" s="2">
        <v>51.481666666666705</v>
      </c>
      <c r="H130" s="6">
        <f>1+COUNTIFS(A:A,A130,O:O,"&lt;"&amp;O130)</f>
        <v>6</v>
      </c>
      <c r="I130" s="2">
        <f>AVERAGEIF(A:A,A130,G:G)</f>
        <v>48.600943333333326</v>
      </c>
      <c r="J130" s="2">
        <f>G130-I130</f>
        <v>2.8807233333333784</v>
      </c>
      <c r="K130" s="2">
        <f>90+J130</f>
        <v>92.880723333333378</v>
      </c>
      <c r="L130" s="2">
        <f>EXP(0.06*K130)</f>
        <v>263.18136624409243</v>
      </c>
      <c r="M130" s="2">
        <f>SUMIF(A:A,A130,L:L)</f>
        <v>3121.729078808989</v>
      </c>
      <c r="N130" s="3">
        <f>L130/M130</f>
        <v>8.4306280141549672E-2</v>
      </c>
      <c r="O130" s="7">
        <f>1/N130</f>
        <v>11.861512550678393</v>
      </c>
      <c r="P130" s="3">
        <f>IF(O130&gt;21,"",N130)</f>
        <v>8.4306280141549672E-2</v>
      </c>
      <c r="Q130" s="3">
        <f>IF(ISNUMBER(P130),SUMIF(A:A,A130,P:P),"")</f>
        <v>0.87598150816628317</v>
      </c>
      <c r="R130" s="3">
        <f>IFERROR(P130*(1/Q130),"")</f>
        <v>9.6242077436121218E-2</v>
      </c>
      <c r="S130" s="8">
        <f>IFERROR(1/R130,"")</f>
        <v>10.390465653276555</v>
      </c>
    </row>
    <row r="131" spans="1:19" x14ac:dyDescent="0.25">
      <c r="A131" s="10">
        <v>14</v>
      </c>
      <c r="B131" s="11">
        <v>0.6875</v>
      </c>
      <c r="C131" s="10" t="s">
        <v>21</v>
      </c>
      <c r="D131" s="10">
        <v>7</v>
      </c>
      <c r="E131" s="10">
        <v>9</v>
      </c>
      <c r="F131" s="10" t="s">
        <v>156</v>
      </c>
      <c r="G131" s="2">
        <v>40.434933333333397</v>
      </c>
      <c r="H131" s="6">
        <f>1+COUNTIFS(A:A,A131,O:O,"&lt;"&amp;O131)</f>
        <v>7</v>
      </c>
      <c r="I131" s="2">
        <f>AVERAGEIF(A:A,A131,G:G)</f>
        <v>48.600943333333326</v>
      </c>
      <c r="J131" s="2">
        <f>G131-I131</f>
        <v>-8.1660099999999289</v>
      </c>
      <c r="K131" s="2">
        <f>90+J131</f>
        <v>81.833990000000071</v>
      </c>
      <c r="L131" s="2">
        <f>EXP(0.06*K131)</f>
        <v>135.64475870667542</v>
      </c>
      <c r="M131" s="2">
        <f>SUMIF(A:A,A131,L:L)</f>
        <v>3121.729078808989</v>
      </c>
      <c r="N131" s="3">
        <f>L131/M131</f>
        <v>4.3451803562155049E-2</v>
      </c>
      <c r="O131" s="7">
        <f>1/N131</f>
        <v>23.014004437573309</v>
      </c>
      <c r="P131" s="3" t="str">
        <f>IF(O131&gt;21,"",N131)</f>
        <v/>
      </c>
      <c r="Q131" s="3" t="str">
        <f>IF(ISNUMBER(P131),SUMIF(A:A,A131,P:P),"")</f>
        <v/>
      </c>
      <c r="R131" s="3" t="str">
        <f>IFERROR(P131*(1/Q131),"")</f>
        <v/>
      </c>
      <c r="S131" s="8" t="str">
        <f>IFERROR(1/R131,"")</f>
        <v/>
      </c>
    </row>
    <row r="132" spans="1:19" x14ac:dyDescent="0.25">
      <c r="A132" s="10">
        <v>14</v>
      </c>
      <c r="B132" s="11">
        <v>0.6875</v>
      </c>
      <c r="C132" s="10" t="s">
        <v>21</v>
      </c>
      <c r="D132" s="10">
        <v>7</v>
      </c>
      <c r="E132" s="10">
        <v>8</v>
      </c>
      <c r="F132" s="10" t="s">
        <v>155</v>
      </c>
      <c r="G132" s="2">
        <v>36.691466666666699</v>
      </c>
      <c r="H132" s="6">
        <f>1+COUNTIFS(A:A,A132,O:O,"&lt;"&amp;O132)</f>
        <v>8</v>
      </c>
      <c r="I132" s="2">
        <f>AVERAGEIF(A:A,A132,G:G)</f>
        <v>48.600943333333326</v>
      </c>
      <c r="J132" s="2">
        <f>G132-I132</f>
        <v>-11.909476666666627</v>
      </c>
      <c r="K132" s="2">
        <f>90+J132</f>
        <v>78.09052333333338</v>
      </c>
      <c r="L132" s="2">
        <f>EXP(0.06*K132)</f>
        <v>108.35700743970087</v>
      </c>
      <c r="M132" s="2">
        <f>SUMIF(A:A,A132,L:L)</f>
        <v>3121.729078808989</v>
      </c>
      <c r="N132" s="3">
        <f>L132/M132</f>
        <v>3.4710573757105644E-2</v>
      </c>
      <c r="O132" s="7">
        <f>1/N132</f>
        <v>28.809664945261492</v>
      </c>
      <c r="P132" s="3" t="str">
        <f>IF(O132&gt;21,"",N132)</f>
        <v/>
      </c>
      <c r="Q132" s="3" t="str">
        <f>IF(ISNUMBER(P132),SUMIF(A:A,A132,P:P),"")</f>
        <v/>
      </c>
      <c r="R132" s="3" t="str">
        <f>IFERROR(P132*(1/Q132),"")</f>
        <v/>
      </c>
      <c r="S132" s="8" t="str">
        <f>IFERROR(1/R132,"")</f>
        <v/>
      </c>
    </row>
    <row r="133" spans="1:19" x14ac:dyDescent="0.25">
      <c r="A133" s="10">
        <v>14</v>
      </c>
      <c r="B133" s="11">
        <v>0.6875</v>
      </c>
      <c r="C133" s="10" t="s">
        <v>21</v>
      </c>
      <c r="D133" s="10">
        <v>7</v>
      </c>
      <c r="E133" s="10">
        <v>7</v>
      </c>
      <c r="F133" s="10" t="s">
        <v>154</v>
      </c>
      <c r="G133" s="2">
        <v>32.825500000000005</v>
      </c>
      <c r="H133" s="6">
        <f>1+COUNTIFS(A:A,A133,O:O,"&lt;"&amp;O133)</f>
        <v>9</v>
      </c>
      <c r="I133" s="2">
        <f>AVERAGEIF(A:A,A133,G:G)</f>
        <v>48.600943333333326</v>
      </c>
      <c r="J133" s="2">
        <f>G133-I133</f>
        <v>-15.775443333333321</v>
      </c>
      <c r="K133" s="2">
        <f>90+J133</f>
        <v>74.224556666666672</v>
      </c>
      <c r="L133" s="2">
        <f>EXP(0.06*K133)</f>
        <v>85.924877751504965</v>
      </c>
      <c r="M133" s="2">
        <f>SUMIF(A:A,A133,L:L)</f>
        <v>3121.729078808989</v>
      </c>
      <c r="N133" s="3">
        <f>L133/M133</f>
        <v>2.7524770914549468E-2</v>
      </c>
      <c r="O133" s="7">
        <f>1/N133</f>
        <v>36.330910913100631</v>
      </c>
      <c r="P133" s="3" t="str">
        <f>IF(O133&gt;21,"",N133)</f>
        <v/>
      </c>
      <c r="Q133" s="3" t="str">
        <f>IF(ISNUMBER(P133),SUMIF(A:A,A133,P:P),"")</f>
        <v/>
      </c>
      <c r="R133" s="3" t="str">
        <f>IFERROR(P133*(1/Q133),"")</f>
        <v/>
      </c>
      <c r="S133" s="8" t="str">
        <f>IFERROR(1/R133,"")</f>
        <v/>
      </c>
    </row>
    <row r="134" spans="1:19" x14ac:dyDescent="0.25">
      <c r="A134" s="10">
        <v>14</v>
      </c>
      <c r="B134" s="11">
        <v>0.6875</v>
      </c>
      <c r="C134" s="10" t="s">
        <v>21</v>
      </c>
      <c r="D134" s="10">
        <v>7</v>
      </c>
      <c r="E134" s="10">
        <v>10</v>
      </c>
      <c r="F134" s="10" t="s">
        <v>157</v>
      </c>
      <c r="G134" s="2">
        <v>26.050933333333298</v>
      </c>
      <c r="H134" s="6">
        <f>1+COUNTIFS(A:A,A134,O:O,"&lt;"&amp;O134)</f>
        <v>10</v>
      </c>
      <c r="I134" s="2">
        <f>AVERAGEIF(A:A,A134,G:G)</f>
        <v>48.600943333333326</v>
      </c>
      <c r="J134" s="2">
        <f>G134-I134</f>
        <v>-22.550010000000029</v>
      </c>
      <c r="K134" s="2">
        <f>90+J134</f>
        <v>67.449989999999971</v>
      </c>
      <c r="L134" s="2">
        <f>EXP(0.06*K134)</f>
        <v>57.225488369468174</v>
      </c>
      <c r="M134" s="2">
        <f>SUMIF(A:A,A134,L:L)</f>
        <v>3121.729078808989</v>
      </c>
      <c r="N134" s="3">
        <f>L134/M134</f>
        <v>1.8331343599906819E-2</v>
      </c>
      <c r="O134" s="7">
        <f>1/N134</f>
        <v>54.551375056058802</v>
      </c>
      <c r="P134" s="3" t="str">
        <f>IF(O134&gt;21,"",N134)</f>
        <v/>
      </c>
      <c r="Q134" s="3" t="str">
        <f>IF(ISNUMBER(P134),SUMIF(A:A,A134,P:P),"")</f>
        <v/>
      </c>
      <c r="R134" s="3" t="str">
        <f>IFERROR(P134*(1/Q134),"")</f>
        <v/>
      </c>
      <c r="S134" s="8" t="str">
        <f>IFERROR(1/R134,"")</f>
        <v/>
      </c>
    </row>
    <row r="135" spans="1:19" x14ac:dyDescent="0.25">
      <c r="A135" s="10">
        <v>15</v>
      </c>
      <c r="B135" s="11">
        <v>0.69444444444444453</v>
      </c>
      <c r="C135" s="10" t="s">
        <v>43</v>
      </c>
      <c r="D135" s="10">
        <v>6</v>
      </c>
      <c r="E135" s="10">
        <v>4</v>
      </c>
      <c r="F135" s="10" t="s">
        <v>161</v>
      </c>
      <c r="G135" s="2">
        <v>75.068900000000099</v>
      </c>
      <c r="H135" s="6">
        <f>1+COUNTIFS(A:A,A135,O:O,"&lt;"&amp;O135)</f>
        <v>1</v>
      </c>
      <c r="I135" s="2">
        <f>AVERAGEIF(A:A,A135,G:G)</f>
        <v>47.659841666666672</v>
      </c>
      <c r="J135" s="2">
        <f>G135-I135</f>
        <v>27.409058333333427</v>
      </c>
      <c r="K135" s="2">
        <f>90+J135</f>
        <v>117.40905833333343</v>
      </c>
      <c r="L135" s="2">
        <f>EXP(0.06*K135)</f>
        <v>1146.5853001384244</v>
      </c>
      <c r="M135" s="2">
        <f>SUMIF(A:A,A135,L:L)</f>
        <v>4731.750930081962</v>
      </c>
      <c r="N135" s="3">
        <f>L135/M135</f>
        <v>0.24231734025750243</v>
      </c>
      <c r="O135" s="7">
        <f>1/N135</f>
        <v>4.1268198096650197</v>
      </c>
      <c r="P135" s="3">
        <f>IF(O135&gt;21,"",N135)</f>
        <v>0.24231734025750243</v>
      </c>
      <c r="Q135" s="3">
        <f>IF(ISNUMBER(P135),SUMIF(A:A,A135,P:P),"")</f>
        <v>0.76860571352988516</v>
      </c>
      <c r="R135" s="3">
        <f>IFERROR(P135*(1/Q135),"")</f>
        <v>0.31526872099953568</v>
      </c>
      <c r="S135" s="8">
        <f>IFERROR(1/R135,"")</f>
        <v>3.1718972844168478</v>
      </c>
    </row>
    <row r="136" spans="1:19" x14ac:dyDescent="0.25">
      <c r="A136" s="10">
        <v>15</v>
      </c>
      <c r="B136" s="11">
        <v>0.69444444444444453</v>
      </c>
      <c r="C136" s="10" t="s">
        <v>43</v>
      </c>
      <c r="D136" s="10">
        <v>6</v>
      </c>
      <c r="E136" s="10">
        <v>6</v>
      </c>
      <c r="F136" s="10" t="s">
        <v>163</v>
      </c>
      <c r="G136" s="2">
        <v>61.185333333333304</v>
      </c>
      <c r="H136" s="6">
        <f>1+COUNTIFS(A:A,A136,O:O,"&lt;"&amp;O136)</f>
        <v>2</v>
      </c>
      <c r="I136" s="2">
        <f>AVERAGEIF(A:A,A136,G:G)</f>
        <v>47.659841666666672</v>
      </c>
      <c r="J136" s="2">
        <f>G136-I136</f>
        <v>13.525491666666632</v>
      </c>
      <c r="K136" s="2">
        <f>90+J136</f>
        <v>103.52549166666662</v>
      </c>
      <c r="L136" s="2">
        <f>EXP(0.06*K136)</f>
        <v>498.46306780131425</v>
      </c>
      <c r="M136" s="2">
        <f>SUMIF(A:A,A136,L:L)</f>
        <v>4731.750930081962</v>
      </c>
      <c r="N136" s="3">
        <f>L136/M136</f>
        <v>0.10534431654725326</v>
      </c>
      <c r="O136" s="7">
        <f>1/N136</f>
        <v>9.4926810745546</v>
      </c>
      <c r="P136" s="3">
        <f>IF(O136&gt;21,"",N136)</f>
        <v>0.10534431654725326</v>
      </c>
      <c r="Q136" s="3">
        <f>IF(ISNUMBER(P136),SUMIF(A:A,A136,P:P),"")</f>
        <v>0.76860571352988516</v>
      </c>
      <c r="R136" s="3">
        <f>IFERROR(P136*(1/Q136),"")</f>
        <v>0.1370589818587879</v>
      </c>
      <c r="S136" s="8">
        <f>IFERROR(1/R136,"")</f>
        <v>7.2961289106196752</v>
      </c>
    </row>
    <row r="137" spans="1:19" x14ac:dyDescent="0.25">
      <c r="A137" s="1">
        <v>15</v>
      </c>
      <c r="B137" s="5">
        <v>0.69444444444444453</v>
      </c>
      <c r="C137" s="1" t="s">
        <v>43</v>
      </c>
      <c r="D137" s="1">
        <v>6</v>
      </c>
      <c r="E137" s="1">
        <v>14</v>
      </c>
      <c r="F137" s="1" t="s">
        <v>168</v>
      </c>
      <c r="G137" s="2">
        <v>59.128066666666598</v>
      </c>
      <c r="H137" s="6">
        <f>1+COUNTIFS(A:A,A137,O:O,"&lt;"&amp;O137)</f>
        <v>3</v>
      </c>
      <c r="I137" s="2">
        <f>AVERAGEIF(A:A,A137,G:G)</f>
        <v>47.659841666666672</v>
      </c>
      <c r="J137" s="2">
        <f>G137-I137</f>
        <v>11.468224999999926</v>
      </c>
      <c r="K137" s="2">
        <f>90+J137</f>
        <v>101.46822499999993</v>
      </c>
      <c r="L137" s="2">
        <f>EXP(0.06*K137)</f>
        <v>440.58064294257355</v>
      </c>
      <c r="M137" s="2">
        <f>SUMIF(A:A,A137,L:L)</f>
        <v>4731.750930081962</v>
      </c>
      <c r="N137" s="3">
        <f>L137/M137</f>
        <v>9.3111545694765027E-2</v>
      </c>
      <c r="O137" s="7">
        <f>1/N137</f>
        <v>10.739806675298514</v>
      </c>
      <c r="P137" s="3">
        <f>IF(O137&gt;21,"",N137)</f>
        <v>9.3111545694765027E-2</v>
      </c>
      <c r="Q137" s="3">
        <f>IF(ISNUMBER(P137),SUMIF(A:A,A137,P:P),"")</f>
        <v>0.76860571352988516</v>
      </c>
      <c r="R137" s="3">
        <f>IFERROR(P137*(1/Q137),"")</f>
        <v>0.12114344722620206</v>
      </c>
      <c r="S137" s="8">
        <f>IFERROR(1/R137,"")</f>
        <v>8.2546767728408383</v>
      </c>
    </row>
    <row r="138" spans="1:19" x14ac:dyDescent="0.25">
      <c r="A138" s="1">
        <v>15</v>
      </c>
      <c r="B138" s="5">
        <v>0.69444444444444453</v>
      </c>
      <c r="C138" s="1" t="s">
        <v>43</v>
      </c>
      <c r="D138" s="1">
        <v>6</v>
      </c>
      <c r="E138" s="1">
        <v>13</v>
      </c>
      <c r="F138" s="1" t="s">
        <v>167</v>
      </c>
      <c r="G138" s="2">
        <v>58.819600000000008</v>
      </c>
      <c r="H138" s="6">
        <f>1+COUNTIFS(A:A,A138,O:O,"&lt;"&amp;O138)</f>
        <v>4</v>
      </c>
      <c r="I138" s="2">
        <f>AVERAGEIF(A:A,A138,G:G)</f>
        <v>47.659841666666672</v>
      </c>
      <c r="J138" s="2">
        <f>G138-I138</f>
        <v>11.159758333333336</v>
      </c>
      <c r="K138" s="2">
        <f>90+J138</f>
        <v>101.15975833333334</v>
      </c>
      <c r="L138" s="2">
        <f>EXP(0.06*K138)</f>
        <v>432.5013725963168</v>
      </c>
      <c r="M138" s="2">
        <f>SUMIF(A:A,A138,L:L)</f>
        <v>4731.750930081962</v>
      </c>
      <c r="N138" s="3">
        <f>L138/M138</f>
        <v>9.1404086771918303E-2</v>
      </c>
      <c r="O138" s="7">
        <f>1/N138</f>
        <v>10.940429857313839</v>
      </c>
      <c r="P138" s="3">
        <f>IF(O138&gt;21,"",N138)</f>
        <v>9.1404086771918303E-2</v>
      </c>
      <c r="Q138" s="3">
        <f>IF(ISNUMBER(P138),SUMIF(A:A,A138,P:P),"")</f>
        <v>0.76860571352988516</v>
      </c>
      <c r="R138" s="3">
        <f>IFERROR(P138*(1/Q138),"")</f>
        <v>0.11892194549548361</v>
      </c>
      <c r="S138" s="8">
        <f>IFERROR(1/R138,"")</f>
        <v>8.4088768968043635</v>
      </c>
    </row>
    <row r="139" spans="1:19" x14ac:dyDescent="0.25">
      <c r="A139" s="10">
        <v>15</v>
      </c>
      <c r="B139" s="11">
        <v>0.69444444444444453</v>
      </c>
      <c r="C139" s="10" t="s">
        <v>43</v>
      </c>
      <c r="D139" s="10">
        <v>6</v>
      </c>
      <c r="E139" s="10">
        <v>3</v>
      </c>
      <c r="F139" s="10" t="s">
        <v>160</v>
      </c>
      <c r="G139" s="2">
        <v>52.582333333333295</v>
      </c>
      <c r="H139" s="6">
        <f>1+COUNTIFS(A:A,A139,O:O,"&lt;"&amp;O139)</f>
        <v>5</v>
      </c>
      <c r="I139" s="2">
        <f>AVERAGEIF(A:A,A139,G:G)</f>
        <v>47.659841666666672</v>
      </c>
      <c r="J139" s="2">
        <f>G139-I139</f>
        <v>4.9224916666666232</v>
      </c>
      <c r="K139" s="2">
        <f>90+J139</f>
        <v>94.922491666666616</v>
      </c>
      <c r="L139" s="2">
        <f>EXP(0.06*K139)</f>
        <v>297.48074493990651</v>
      </c>
      <c r="M139" s="2">
        <f>SUMIF(A:A,A139,L:L)</f>
        <v>4731.750930081962</v>
      </c>
      <c r="N139" s="3">
        <f>L139/M139</f>
        <v>6.2869062496227715E-2</v>
      </c>
      <c r="O139" s="7">
        <f>1/N139</f>
        <v>15.906074630268302</v>
      </c>
      <c r="P139" s="3">
        <f>IF(O139&gt;21,"",N139)</f>
        <v>6.2869062496227715E-2</v>
      </c>
      <c r="Q139" s="3">
        <f>IF(ISNUMBER(P139),SUMIF(A:A,A139,P:P),"")</f>
        <v>0.76860571352988516</v>
      </c>
      <c r="R139" s="3">
        <f>IFERROR(P139*(1/Q139),"")</f>
        <v>8.1796246618433724E-2</v>
      </c>
      <c r="S139" s="8">
        <f>IFERROR(1/R139,"")</f>
        <v>12.225499840656974</v>
      </c>
    </row>
    <row r="140" spans="1:19" x14ac:dyDescent="0.25">
      <c r="A140" s="10">
        <v>15</v>
      </c>
      <c r="B140" s="11">
        <v>0.69444444444444453</v>
      </c>
      <c r="C140" s="10" t="s">
        <v>43</v>
      </c>
      <c r="D140" s="10">
        <v>6</v>
      </c>
      <c r="E140" s="10">
        <v>1</v>
      </c>
      <c r="F140" s="10" t="s">
        <v>158</v>
      </c>
      <c r="G140" s="2">
        <v>52.402933333333301</v>
      </c>
      <c r="H140" s="6">
        <f>1+COUNTIFS(A:A,A140,O:O,"&lt;"&amp;O140)</f>
        <v>6</v>
      </c>
      <c r="I140" s="2">
        <f>AVERAGEIF(A:A,A140,G:G)</f>
        <v>47.659841666666672</v>
      </c>
      <c r="J140" s="2">
        <f>G140-I140</f>
        <v>4.7430916666666292</v>
      </c>
      <c r="K140" s="2">
        <f>90+J140</f>
        <v>94.743091666666629</v>
      </c>
      <c r="L140" s="2">
        <f>EXP(0.06*K140)</f>
        <v>294.29583414252022</v>
      </c>
      <c r="M140" s="2">
        <f>SUMIF(A:A,A140,L:L)</f>
        <v>4731.750930081962</v>
      </c>
      <c r="N140" s="3">
        <f>L140/M140</f>
        <v>6.2195968995650941E-2</v>
      </c>
      <c r="O140" s="7">
        <f>1/N140</f>
        <v>16.078212401030765</v>
      </c>
      <c r="P140" s="3">
        <f>IF(O140&gt;21,"",N140)</f>
        <v>6.2195968995650941E-2</v>
      </c>
      <c r="Q140" s="3">
        <f>IF(ISNUMBER(P140),SUMIF(A:A,A140,P:P),"")</f>
        <v>0.76860571352988516</v>
      </c>
      <c r="R140" s="3">
        <f>IFERROR(P140*(1/Q140),"")</f>
        <v>8.0920513471088862E-2</v>
      </c>
      <c r="S140" s="8">
        <f>IFERROR(1/R140,"")</f>
        <v>12.3578059147793</v>
      </c>
    </row>
    <row r="141" spans="1:19" x14ac:dyDescent="0.25">
      <c r="A141" s="1">
        <v>15</v>
      </c>
      <c r="B141" s="5">
        <v>0.69444444444444453</v>
      </c>
      <c r="C141" s="1" t="s">
        <v>43</v>
      </c>
      <c r="D141" s="1">
        <v>6</v>
      </c>
      <c r="E141" s="1">
        <v>9</v>
      </c>
      <c r="F141" s="1" t="s">
        <v>165</v>
      </c>
      <c r="G141" s="2">
        <v>51.053800000000003</v>
      </c>
      <c r="H141" s="6">
        <f>1+COUNTIFS(A:A,A141,O:O,"&lt;"&amp;O141)</f>
        <v>7</v>
      </c>
      <c r="I141" s="2">
        <f>AVERAGEIF(A:A,A141,G:G)</f>
        <v>47.659841666666672</v>
      </c>
      <c r="J141" s="2">
        <f>G141-I141</f>
        <v>3.3939583333333303</v>
      </c>
      <c r="K141" s="2">
        <f>90+J141</f>
        <v>93.39395833333333</v>
      </c>
      <c r="L141" s="2">
        <f>EXP(0.06*K141)</f>
        <v>271.41187471520419</v>
      </c>
      <c r="M141" s="2">
        <f>SUMIF(A:A,A141,L:L)</f>
        <v>4731.750930081962</v>
      </c>
      <c r="N141" s="3">
        <f>L141/M141</f>
        <v>5.7359712868594051E-2</v>
      </c>
      <c r="O141" s="7">
        <f>1/N141</f>
        <v>17.433839013296843</v>
      </c>
      <c r="P141" s="3">
        <f>IF(O141&gt;21,"",N141)</f>
        <v>5.7359712868594051E-2</v>
      </c>
      <c r="Q141" s="3">
        <f>IF(ISNUMBER(P141),SUMIF(A:A,A141,P:P),"")</f>
        <v>0.76860571352988516</v>
      </c>
      <c r="R141" s="3">
        <f>IFERROR(P141*(1/Q141),"")</f>
        <v>7.4628267600516301E-2</v>
      </c>
      <c r="S141" s="8">
        <f>IFERROR(1/R141,"")</f>
        <v>13.399748274380173</v>
      </c>
    </row>
    <row r="142" spans="1:19" x14ac:dyDescent="0.25">
      <c r="A142" s="10">
        <v>15</v>
      </c>
      <c r="B142" s="11">
        <v>0.69444444444444453</v>
      </c>
      <c r="C142" s="10" t="s">
        <v>43</v>
      </c>
      <c r="D142" s="10">
        <v>6</v>
      </c>
      <c r="E142" s="10">
        <v>5</v>
      </c>
      <c r="F142" s="10" t="s">
        <v>162</v>
      </c>
      <c r="G142" s="2">
        <v>50.048966666666708</v>
      </c>
      <c r="H142" s="6">
        <f>1+COUNTIFS(A:A,A142,O:O,"&lt;"&amp;O142)</f>
        <v>8</v>
      </c>
      <c r="I142" s="2">
        <f>AVERAGEIF(A:A,A142,G:G)</f>
        <v>47.659841666666672</v>
      </c>
      <c r="J142" s="2">
        <f>G142-I142</f>
        <v>2.3891250000000355</v>
      </c>
      <c r="K142" s="2">
        <f>90+J142</f>
        <v>92.389125000000035</v>
      </c>
      <c r="L142" s="2">
        <f>EXP(0.06*K142)</f>
        <v>255.53196258508399</v>
      </c>
      <c r="M142" s="2">
        <f>SUMIF(A:A,A142,L:L)</f>
        <v>4731.750930081962</v>
      </c>
      <c r="N142" s="3">
        <f>L142/M142</f>
        <v>5.4003679897973354E-2</v>
      </c>
      <c r="O142" s="7">
        <f>1/N142</f>
        <v>18.517256636756116</v>
      </c>
      <c r="P142" s="3">
        <f>IF(O142&gt;21,"",N142)</f>
        <v>5.4003679897973354E-2</v>
      </c>
      <c r="Q142" s="3">
        <f>IF(ISNUMBER(P142),SUMIF(A:A,A142,P:P),"")</f>
        <v>0.76860571352988516</v>
      </c>
      <c r="R142" s="3">
        <f>IFERROR(P142*(1/Q142),"")</f>
        <v>7.0261876729951683E-2</v>
      </c>
      <c r="S142" s="8">
        <f>IFERROR(1/R142,"")</f>
        <v>14.232469249909938</v>
      </c>
    </row>
    <row r="143" spans="1:19" x14ac:dyDescent="0.25">
      <c r="A143" s="1">
        <v>15</v>
      </c>
      <c r="B143" s="5">
        <v>0.69444444444444453</v>
      </c>
      <c r="C143" s="1" t="s">
        <v>43</v>
      </c>
      <c r="D143" s="1">
        <v>6</v>
      </c>
      <c r="E143" s="1">
        <v>12</v>
      </c>
      <c r="F143" s="1" t="s">
        <v>166</v>
      </c>
      <c r="G143" s="2">
        <v>46.4042666666667</v>
      </c>
      <c r="H143" s="6">
        <f>1+COUNTIFS(A:A,A143,O:O,"&lt;"&amp;O143)</f>
        <v>9</v>
      </c>
      <c r="I143" s="2">
        <f>AVERAGEIF(A:A,A143,G:G)</f>
        <v>47.659841666666672</v>
      </c>
      <c r="J143" s="2">
        <f>G143-I143</f>
        <v>-1.2555749999999719</v>
      </c>
      <c r="K143" s="2">
        <f>90+J143</f>
        <v>88.744425000000035</v>
      </c>
      <c r="L143" s="2">
        <f>EXP(0.06*K143)</f>
        <v>205.33966285852324</v>
      </c>
      <c r="M143" s="2">
        <f>SUMIF(A:A,A143,L:L)</f>
        <v>4731.750930081962</v>
      </c>
      <c r="N143" s="3">
        <f>L143/M143</f>
        <v>4.3396126696585532E-2</v>
      </c>
      <c r="O143" s="7">
        <f>1/N143</f>
        <v>23.043531211707919</v>
      </c>
      <c r="P143" s="3" t="str">
        <f>IF(O143&gt;21,"",N143)</f>
        <v/>
      </c>
      <c r="Q143" s="3" t="str">
        <f>IF(ISNUMBER(P143),SUMIF(A:A,A143,P:P),"")</f>
        <v/>
      </c>
      <c r="R143" s="3" t="str">
        <f>IFERROR(P143*(1/Q143),"")</f>
        <v/>
      </c>
      <c r="S143" s="8" t="str">
        <f>IFERROR(1/R143,"")</f>
        <v/>
      </c>
    </row>
    <row r="144" spans="1:19" x14ac:dyDescent="0.25">
      <c r="A144" s="10">
        <v>15</v>
      </c>
      <c r="B144" s="11">
        <v>0.69444444444444453</v>
      </c>
      <c r="C144" s="10" t="s">
        <v>43</v>
      </c>
      <c r="D144" s="10">
        <v>6</v>
      </c>
      <c r="E144" s="10">
        <v>2</v>
      </c>
      <c r="F144" s="10" t="s">
        <v>159</v>
      </c>
      <c r="G144" s="2">
        <v>45.418366666666699</v>
      </c>
      <c r="H144" s="6">
        <f>1+COUNTIFS(A:A,A144,O:O,"&lt;"&amp;O144)</f>
        <v>10</v>
      </c>
      <c r="I144" s="2">
        <f>AVERAGEIF(A:A,A144,G:G)</f>
        <v>47.659841666666672</v>
      </c>
      <c r="J144" s="2">
        <f>G144-I144</f>
        <v>-2.2414749999999728</v>
      </c>
      <c r="K144" s="2">
        <f>90+J144</f>
        <v>87.75852500000002</v>
      </c>
      <c r="L144" s="2">
        <f>EXP(0.06*K144)</f>
        <v>193.54528188457849</v>
      </c>
      <c r="M144" s="2">
        <f>SUMIF(A:A,A144,L:L)</f>
        <v>4731.750930081962</v>
      </c>
      <c r="N144" s="3">
        <f>L144/M144</f>
        <v>4.0903522764505686E-2</v>
      </c>
      <c r="O144" s="7">
        <f>1/N144</f>
        <v>24.447772035609532</v>
      </c>
      <c r="P144" s="3" t="str">
        <f>IF(O144&gt;21,"",N144)</f>
        <v/>
      </c>
      <c r="Q144" s="3" t="str">
        <f>IF(ISNUMBER(P144),SUMIF(A:A,A144,P:P),"")</f>
        <v/>
      </c>
      <c r="R144" s="3" t="str">
        <f>IFERROR(P144*(1/Q144),"")</f>
        <v/>
      </c>
      <c r="S144" s="8" t="str">
        <f>IFERROR(1/R144,"")</f>
        <v/>
      </c>
    </row>
    <row r="145" spans="1:19" x14ac:dyDescent="0.25">
      <c r="A145" s="1">
        <v>15</v>
      </c>
      <c r="B145" s="5">
        <v>0.69444444444444453</v>
      </c>
      <c r="C145" s="1" t="s">
        <v>43</v>
      </c>
      <c r="D145" s="1">
        <v>6</v>
      </c>
      <c r="E145" s="1">
        <v>19</v>
      </c>
      <c r="F145" s="1" t="s">
        <v>173</v>
      </c>
      <c r="G145" s="2">
        <v>42.907299999999999</v>
      </c>
      <c r="H145" s="6">
        <f>1+COUNTIFS(A:A,A145,O:O,"&lt;"&amp;O145)</f>
        <v>11</v>
      </c>
      <c r="I145" s="2">
        <f>AVERAGEIF(A:A,A145,G:G)</f>
        <v>47.659841666666672</v>
      </c>
      <c r="J145" s="2">
        <f>G145-I145</f>
        <v>-4.7525416666666729</v>
      </c>
      <c r="K145" s="2">
        <f>90+J145</f>
        <v>85.247458333333327</v>
      </c>
      <c r="L145" s="2">
        <f>EXP(0.06*K145)</f>
        <v>166.47539155021212</v>
      </c>
      <c r="M145" s="2">
        <f>SUMIF(A:A,A145,L:L)</f>
        <v>4731.750930081962</v>
      </c>
      <c r="N145" s="3">
        <f>L145/M145</f>
        <v>3.5182619290430081E-2</v>
      </c>
      <c r="O145" s="7">
        <f>1/N145</f>
        <v>28.423125400217344</v>
      </c>
      <c r="P145" s="3" t="str">
        <f>IF(O145&gt;21,"",N145)</f>
        <v/>
      </c>
      <c r="Q145" s="3" t="str">
        <f>IF(ISNUMBER(P145),SUMIF(A:A,A145,P:P),"")</f>
        <v/>
      </c>
      <c r="R145" s="3" t="str">
        <f>IFERROR(P145*(1/Q145),"")</f>
        <v/>
      </c>
      <c r="S145" s="8" t="str">
        <f>IFERROR(1/R145,"")</f>
        <v/>
      </c>
    </row>
    <row r="146" spans="1:19" x14ac:dyDescent="0.25">
      <c r="A146" s="1">
        <v>15</v>
      </c>
      <c r="B146" s="5">
        <v>0.69444444444444453</v>
      </c>
      <c r="C146" s="1" t="s">
        <v>43</v>
      </c>
      <c r="D146" s="1">
        <v>6</v>
      </c>
      <c r="E146" s="1">
        <v>16</v>
      </c>
      <c r="F146" s="1" t="s">
        <v>170</v>
      </c>
      <c r="G146" s="2">
        <v>42.753333333333302</v>
      </c>
      <c r="H146" s="6">
        <f>1+COUNTIFS(A:A,A146,O:O,"&lt;"&amp;O146)</f>
        <v>12</v>
      </c>
      <c r="I146" s="2">
        <f>AVERAGEIF(A:A,A146,G:G)</f>
        <v>47.659841666666672</v>
      </c>
      <c r="J146" s="2">
        <f>G146-I146</f>
        <v>-4.9065083333333703</v>
      </c>
      <c r="K146" s="2">
        <f>90+J146</f>
        <v>85.093491666666637</v>
      </c>
      <c r="L146" s="2">
        <f>EXP(0.06*K146)</f>
        <v>164.94457361783418</v>
      </c>
      <c r="M146" s="2">
        <f>SUMIF(A:A,A146,L:L)</f>
        <v>4731.750930081962</v>
      </c>
      <c r="N146" s="3">
        <f>L146/M146</f>
        <v>3.4859098894915216E-2</v>
      </c>
      <c r="O146" s="7">
        <f>1/N146</f>
        <v>28.686914799908003</v>
      </c>
      <c r="P146" s="3" t="str">
        <f>IF(O146&gt;21,"",N146)</f>
        <v/>
      </c>
      <c r="Q146" s="3" t="str">
        <f>IF(ISNUMBER(P146),SUMIF(A:A,A146,P:P),"")</f>
        <v/>
      </c>
      <c r="R146" s="3" t="str">
        <f>IFERROR(P146*(1/Q146),"")</f>
        <v/>
      </c>
      <c r="S146" s="8" t="str">
        <f>IFERROR(1/R146,"")</f>
        <v/>
      </c>
    </row>
    <row r="147" spans="1:19" x14ac:dyDescent="0.25">
      <c r="A147" s="1">
        <v>15</v>
      </c>
      <c r="B147" s="5">
        <v>0.69444444444444453</v>
      </c>
      <c r="C147" s="1" t="s">
        <v>43</v>
      </c>
      <c r="D147" s="1">
        <v>6</v>
      </c>
      <c r="E147" s="1">
        <v>18</v>
      </c>
      <c r="F147" s="1" t="s">
        <v>172</v>
      </c>
      <c r="G147" s="2">
        <v>39.855800000000002</v>
      </c>
      <c r="H147" s="6">
        <f>1+COUNTIFS(A:A,A147,O:O,"&lt;"&amp;O147)</f>
        <v>13</v>
      </c>
      <c r="I147" s="2">
        <f>AVERAGEIF(A:A,A147,G:G)</f>
        <v>47.659841666666672</v>
      </c>
      <c r="J147" s="2">
        <f>G147-I147</f>
        <v>-7.8040416666666701</v>
      </c>
      <c r="K147" s="2">
        <f>90+J147</f>
        <v>82.195958333333323</v>
      </c>
      <c r="L147" s="2">
        <f>EXP(0.06*K147)</f>
        <v>138.62292817190493</v>
      </c>
      <c r="M147" s="2">
        <f>SUMIF(A:A,A147,L:L)</f>
        <v>4731.750930081962</v>
      </c>
      <c r="N147" s="3">
        <f>L147/M147</f>
        <v>2.9296328192300634E-2</v>
      </c>
      <c r="O147" s="7">
        <f>1/N147</f>
        <v>34.133970422368833</v>
      </c>
      <c r="P147" s="3" t="str">
        <f>IF(O147&gt;21,"",N147)</f>
        <v/>
      </c>
      <c r="Q147" s="3" t="str">
        <f>IF(ISNUMBER(P147),SUMIF(A:A,A147,P:P),"")</f>
        <v/>
      </c>
      <c r="R147" s="3" t="str">
        <f>IFERROR(P147*(1/Q147),"")</f>
        <v/>
      </c>
      <c r="S147" s="8" t="str">
        <f>IFERROR(1/R147,"")</f>
        <v/>
      </c>
    </row>
    <row r="148" spans="1:19" x14ac:dyDescent="0.25">
      <c r="A148" s="1">
        <v>15</v>
      </c>
      <c r="B148" s="5">
        <v>0.69444444444444453</v>
      </c>
      <c r="C148" s="1" t="s">
        <v>43</v>
      </c>
      <c r="D148" s="1">
        <v>6</v>
      </c>
      <c r="E148" s="1">
        <v>17</v>
      </c>
      <c r="F148" s="1" t="s">
        <v>171</v>
      </c>
      <c r="G148" s="2">
        <v>37.480633333333301</v>
      </c>
      <c r="H148" s="6">
        <f>1+COUNTIFS(A:A,A148,O:O,"&lt;"&amp;O148)</f>
        <v>14</v>
      </c>
      <c r="I148" s="2">
        <f>AVERAGEIF(A:A,A148,G:G)</f>
        <v>47.659841666666672</v>
      </c>
      <c r="J148" s="2">
        <f>G148-I148</f>
        <v>-10.179208333333371</v>
      </c>
      <c r="K148" s="2">
        <f>90+J148</f>
        <v>79.820791666666622</v>
      </c>
      <c r="L148" s="2">
        <f>EXP(0.06*K148)</f>
        <v>120.21087593545508</v>
      </c>
      <c r="M148" s="2">
        <f>SUMIF(A:A,A148,L:L)</f>
        <v>4731.750930081962</v>
      </c>
      <c r="N148" s="3">
        <f>L148/M148</f>
        <v>2.5405157141982708E-2</v>
      </c>
      <c r="O148" s="7">
        <f>1/N148</f>
        <v>39.362086776762069</v>
      </c>
      <c r="P148" s="3" t="str">
        <f>IF(O148&gt;21,"",N148)</f>
        <v/>
      </c>
      <c r="Q148" s="3" t="str">
        <f>IF(ISNUMBER(P148),SUMIF(A:A,A148,P:P),"")</f>
        <v/>
      </c>
      <c r="R148" s="3" t="str">
        <f>IFERROR(P148*(1/Q148),"")</f>
        <v/>
      </c>
      <c r="S148" s="8" t="str">
        <f>IFERROR(1/R148,"")</f>
        <v/>
      </c>
    </row>
    <row r="149" spans="1:19" x14ac:dyDescent="0.25">
      <c r="A149" s="1">
        <v>15</v>
      </c>
      <c r="B149" s="5">
        <v>0.69444444444444453</v>
      </c>
      <c r="C149" s="1" t="s">
        <v>43</v>
      </c>
      <c r="D149" s="1">
        <v>6</v>
      </c>
      <c r="E149" s="1">
        <v>7</v>
      </c>
      <c r="F149" s="1" t="s">
        <v>164</v>
      </c>
      <c r="G149" s="2">
        <v>25.251433333333299</v>
      </c>
      <c r="H149" s="6">
        <f>1+COUNTIFS(A:A,A149,O:O,"&lt;"&amp;O149)</f>
        <v>15</v>
      </c>
      <c r="I149" s="2">
        <f>AVERAGEIF(A:A,A149,G:G)</f>
        <v>47.659841666666672</v>
      </c>
      <c r="J149" s="2">
        <f>G149-I149</f>
        <v>-22.408408333333373</v>
      </c>
      <c r="K149" s="2">
        <f>90+J149</f>
        <v>67.591591666666631</v>
      </c>
      <c r="L149" s="2">
        <f>EXP(0.06*K149)</f>
        <v>57.713753077035108</v>
      </c>
      <c r="M149" s="2">
        <f>SUMIF(A:A,A149,L:L)</f>
        <v>4731.750930081962</v>
      </c>
      <c r="N149" s="3">
        <f>L149/M149</f>
        <v>1.2197124051927941E-2</v>
      </c>
      <c r="O149" s="7">
        <f>1/N149</f>
        <v>81.986540084581236</v>
      </c>
      <c r="P149" s="3" t="str">
        <f>IF(O149&gt;21,"",N149)</f>
        <v/>
      </c>
      <c r="Q149" s="3" t="str">
        <f>IF(ISNUMBER(P149),SUMIF(A:A,A149,P:P),"")</f>
        <v/>
      </c>
      <c r="R149" s="3" t="str">
        <f>IFERROR(P149*(1/Q149),"")</f>
        <v/>
      </c>
      <c r="S149" s="8" t="str">
        <f>IFERROR(1/R149,"")</f>
        <v/>
      </c>
    </row>
    <row r="150" spans="1:19" x14ac:dyDescent="0.25">
      <c r="A150" s="1">
        <v>15</v>
      </c>
      <c r="B150" s="5">
        <v>0.69444444444444453</v>
      </c>
      <c r="C150" s="1" t="s">
        <v>43</v>
      </c>
      <c r="D150" s="1">
        <v>6</v>
      </c>
      <c r="E150" s="1">
        <v>15</v>
      </c>
      <c r="F150" s="1" t="s">
        <v>169</v>
      </c>
      <c r="G150" s="2">
        <v>22.196400000000001</v>
      </c>
      <c r="H150" s="6">
        <f>1+COUNTIFS(A:A,A150,O:O,"&lt;"&amp;O150)</f>
        <v>16</v>
      </c>
      <c r="I150" s="2">
        <f>AVERAGEIF(A:A,A150,G:G)</f>
        <v>47.659841666666672</v>
      </c>
      <c r="J150" s="2">
        <f>G150-I150</f>
        <v>-25.463441666666672</v>
      </c>
      <c r="K150" s="2">
        <f>90+J150</f>
        <v>64.536558333333332</v>
      </c>
      <c r="L150" s="2">
        <f>EXP(0.06*K150)</f>
        <v>48.047663125074607</v>
      </c>
      <c r="M150" s="2">
        <f>SUMIF(A:A,A150,L:L)</f>
        <v>4731.750930081962</v>
      </c>
      <c r="N150" s="3">
        <f>L150/M150</f>
        <v>1.0154309437467018E-2</v>
      </c>
      <c r="O150" s="7">
        <f>1/N150</f>
        <v>98.480355179076454</v>
      </c>
      <c r="P150" s="3" t="str">
        <f>IF(O150&gt;21,"",N150)</f>
        <v/>
      </c>
      <c r="Q150" s="3" t="str">
        <f>IF(ISNUMBER(P150),SUMIF(A:A,A150,P:P),"")</f>
        <v/>
      </c>
      <c r="R150" s="3" t="str">
        <f>IFERROR(P150*(1/Q150),"")</f>
        <v/>
      </c>
      <c r="S150" s="8" t="str">
        <f>IFERROR(1/R150,"")</f>
        <v/>
      </c>
    </row>
    <row r="151" spans="1:19" x14ac:dyDescent="0.25">
      <c r="A151" s="1">
        <v>16</v>
      </c>
      <c r="B151" s="5">
        <v>0.70486111111111116</v>
      </c>
      <c r="C151" s="1" t="s">
        <v>57</v>
      </c>
      <c r="D151" s="1">
        <v>6</v>
      </c>
      <c r="E151" s="1">
        <v>1</v>
      </c>
      <c r="F151" s="1" t="s">
        <v>174</v>
      </c>
      <c r="G151" s="2">
        <v>65.634099999999989</v>
      </c>
      <c r="H151" s="6">
        <f>1+COUNTIFS(A:A,A151,O:O,"&lt;"&amp;O151)</f>
        <v>1</v>
      </c>
      <c r="I151" s="2">
        <f>AVERAGEIF(A:A,A151,G:G)</f>
        <v>50.837109999999981</v>
      </c>
      <c r="J151" s="2">
        <f>G151-I151</f>
        <v>14.796990000000008</v>
      </c>
      <c r="K151" s="2">
        <f>90+J151</f>
        <v>104.79699000000001</v>
      </c>
      <c r="L151" s="2">
        <f>EXP(0.06*K151)</f>
        <v>537.97893224547101</v>
      </c>
      <c r="M151" s="2">
        <f>SUMIF(A:A,A151,L:L)</f>
        <v>2630.9070296693344</v>
      </c>
      <c r="N151" s="3">
        <f>L151/M151</f>
        <v>0.20448420494474367</v>
      </c>
      <c r="O151" s="7">
        <f>1/N151</f>
        <v>4.8903532684601378</v>
      </c>
      <c r="P151" s="3">
        <f>IF(O151&gt;21,"",N151)</f>
        <v>0.20448420494474367</v>
      </c>
      <c r="Q151" s="3">
        <f>IF(ISNUMBER(P151),SUMIF(A:A,A151,P:P),"")</f>
        <v>0.9850658769067091</v>
      </c>
      <c r="R151" s="3">
        <f>IFERROR(P151*(1/Q151),"")</f>
        <v>0.20758429434878231</v>
      </c>
      <c r="S151" s="8">
        <f>IFERROR(1/R151,"")</f>
        <v>4.8173201307792777</v>
      </c>
    </row>
    <row r="152" spans="1:19" x14ac:dyDescent="0.25">
      <c r="A152" s="1">
        <v>16</v>
      </c>
      <c r="B152" s="5">
        <v>0.70486111111111116</v>
      </c>
      <c r="C152" s="1" t="s">
        <v>57</v>
      </c>
      <c r="D152" s="1">
        <v>6</v>
      </c>
      <c r="E152" s="1">
        <v>6</v>
      </c>
      <c r="F152" s="1" t="s">
        <v>179</v>
      </c>
      <c r="G152" s="2">
        <v>63.597000000000001</v>
      </c>
      <c r="H152" s="6">
        <f>1+COUNTIFS(A:A,A152,O:O,"&lt;"&amp;O152)</f>
        <v>2</v>
      </c>
      <c r="I152" s="2">
        <f>AVERAGEIF(A:A,A152,G:G)</f>
        <v>50.837109999999981</v>
      </c>
      <c r="J152" s="2">
        <f>G152-I152</f>
        <v>12.75989000000002</v>
      </c>
      <c r="K152" s="2">
        <f>90+J152</f>
        <v>102.75989000000001</v>
      </c>
      <c r="L152" s="2">
        <f>EXP(0.06*K152)</f>
        <v>476.08356712055695</v>
      </c>
      <c r="M152" s="2">
        <f>SUMIF(A:A,A152,L:L)</f>
        <v>2630.9070296693344</v>
      </c>
      <c r="N152" s="3">
        <f>L152/M152</f>
        <v>0.18095795927094904</v>
      </c>
      <c r="O152" s="7">
        <f>1/N152</f>
        <v>5.5261454319491756</v>
      </c>
      <c r="P152" s="3">
        <f>IF(O152&gt;21,"",N152)</f>
        <v>0.18095795927094904</v>
      </c>
      <c r="Q152" s="3">
        <f>IF(ISNUMBER(P152),SUMIF(A:A,A152,P:P),"")</f>
        <v>0.9850658769067091</v>
      </c>
      <c r="R152" s="3">
        <f>IFERROR(P152*(1/Q152),"")</f>
        <v>0.18370137826638644</v>
      </c>
      <c r="S152" s="8">
        <f>IFERROR(1/R152,"")</f>
        <v>5.4436172958370195</v>
      </c>
    </row>
    <row r="153" spans="1:19" x14ac:dyDescent="0.25">
      <c r="A153" s="1">
        <v>16</v>
      </c>
      <c r="B153" s="5">
        <v>0.70486111111111116</v>
      </c>
      <c r="C153" s="1" t="s">
        <v>57</v>
      </c>
      <c r="D153" s="1">
        <v>6</v>
      </c>
      <c r="E153" s="1">
        <v>2</v>
      </c>
      <c r="F153" s="1" t="s">
        <v>175</v>
      </c>
      <c r="G153" s="2">
        <v>54.083199999999998</v>
      </c>
      <c r="H153" s="6">
        <f>1+COUNTIFS(A:A,A153,O:O,"&lt;"&amp;O153)</f>
        <v>3</v>
      </c>
      <c r="I153" s="2">
        <f>AVERAGEIF(A:A,A153,G:G)</f>
        <v>50.837109999999981</v>
      </c>
      <c r="J153" s="2">
        <f>G153-I153</f>
        <v>3.2460900000000166</v>
      </c>
      <c r="K153" s="2">
        <f>90+J153</f>
        <v>93.246090000000009</v>
      </c>
      <c r="L153" s="2">
        <f>EXP(0.06*K153)</f>
        <v>269.01453187961073</v>
      </c>
      <c r="M153" s="2">
        <f>SUMIF(A:A,A153,L:L)</f>
        <v>2630.9070296693344</v>
      </c>
      <c r="N153" s="3">
        <f>L153/M153</f>
        <v>0.1022516298926085</v>
      </c>
      <c r="O153" s="7">
        <f>1/N153</f>
        <v>9.7797952076682488</v>
      </c>
      <c r="P153" s="3">
        <f>IF(O153&gt;21,"",N153)</f>
        <v>0.1022516298926085</v>
      </c>
      <c r="Q153" s="3">
        <f>IF(ISNUMBER(P153),SUMIF(A:A,A153,P:P),"")</f>
        <v>0.9850658769067091</v>
      </c>
      <c r="R153" s="3">
        <f>IFERROR(P153*(1/Q153),"")</f>
        <v>0.10380181903539051</v>
      </c>
      <c r="S153" s="8">
        <f>IFERROR(1/R153,"")</f>
        <v>9.633742542209756</v>
      </c>
    </row>
    <row r="154" spans="1:19" x14ac:dyDescent="0.25">
      <c r="A154" s="1">
        <v>16</v>
      </c>
      <c r="B154" s="5">
        <v>0.70486111111111116</v>
      </c>
      <c r="C154" s="1" t="s">
        <v>57</v>
      </c>
      <c r="D154" s="1">
        <v>6</v>
      </c>
      <c r="E154" s="1">
        <v>10</v>
      </c>
      <c r="F154" s="1" t="s">
        <v>182</v>
      </c>
      <c r="G154" s="2">
        <v>53.099233333333295</v>
      </c>
      <c r="H154" s="6">
        <f>1+COUNTIFS(A:A,A154,O:O,"&lt;"&amp;O154)</f>
        <v>4</v>
      </c>
      <c r="I154" s="2">
        <f>AVERAGEIF(A:A,A154,G:G)</f>
        <v>50.837109999999981</v>
      </c>
      <c r="J154" s="2">
        <f>G154-I154</f>
        <v>2.2621233333333137</v>
      </c>
      <c r="K154" s="2">
        <f>90+J154</f>
        <v>92.262123333333307</v>
      </c>
      <c r="L154" s="2">
        <f>EXP(0.06*K154)</f>
        <v>253.59218351846735</v>
      </c>
      <c r="M154" s="2">
        <f>SUMIF(A:A,A154,L:L)</f>
        <v>2630.9070296693344</v>
      </c>
      <c r="N154" s="3">
        <f>L154/M154</f>
        <v>9.6389640781164396E-2</v>
      </c>
      <c r="O154" s="7">
        <f>1/N154</f>
        <v>10.374558841549403</v>
      </c>
      <c r="P154" s="3">
        <f>IF(O154&gt;21,"",N154)</f>
        <v>9.6389640781164396E-2</v>
      </c>
      <c r="Q154" s="3">
        <f>IF(ISNUMBER(P154),SUMIF(A:A,A154,P:P),"")</f>
        <v>0.9850658769067091</v>
      </c>
      <c r="R154" s="3">
        <f>IFERROR(P154*(1/Q154),"")</f>
        <v>9.7850959048389599E-2</v>
      </c>
      <c r="S154" s="8">
        <f>IFERROR(1/R154,"")</f>
        <v>10.219623902771117</v>
      </c>
    </row>
    <row r="155" spans="1:19" x14ac:dyDescent="0.25">
      <c r="A155" s="1">
        <v>16</v>
      </c>
      <c r="B155" s="5">
        <v>0.70486111111111116</v>
      </c>
      <c r="C155" s="1" t="s">
        <v>57</v>
      </c>
      <c r="D155" s="1">
        <v>6</v>
      </c>
      <c r="E155" s="1">
        <v>4</v>
      </c>
      <c r="F155" s="1" t="s">
        <v>177</v>
      </c>
      <c r="G155" s="2">
        <v>51.4589</v>
      </c>
      <c r="H155" s="6">
        <f>1+COUNTIFS(A:A,A155,O:O,"&lt;"&amp;O155)</f>
        <v>5</v>
      </c>
      <c r="I155" s="2">
        <f>AVERAGEIF(A:A,A155,G:G)</f>
        <v>50.837109999999981</v>
      </c>
      <c r="J155" s="2">
        <f>G155-I155</f>
        <v>0.62179000000001849</v>
      </c>
      <c r="K155" s="2">
        <f>90+J155</f>
        <v>90.621790000000018</v>
      </c>
      <c r="L155" s="2">
        <f>EXP(0.06*K155)</f>
        <v>229.82252945202708</v>
      </c>
      <c r="M155" s="2">
        <f>SUMIF(A:A,A155,L:L)</f>
        <v>2630.9070296693344</v>
      </c>
      <c r="N155" s="3">
        <f>L155/M155</f>
        <v>8.7354865398232007E-2</v>
      </c>
      <c r="O155" s="7">
        <f>1/N155</f>
        <v>11.447559279511399</v>
      </c>
      <c r="P155" s="3">
        <f>IF(O155&gt;21,"",N155)</f>
        <v>8.7354865398232007E-2</v>
      </c>
      <c r="Q155" s="3">
        <f>IF(ISNUMBER(P155),SUMIF(A:A,A155,P:P),"")</f>
        <v>0.9850658769067091</v>
      </c>
      <c r="R155" s="3">
        <f>IFERROR(P155*(1/Q155),"")</f>
        <v>8.8679211660993268E-2</v>
      </c>
      <c r="S155" s="8">
        <f>IFERROR(1/R155,"")</f>
        <v>11.276600020113433</v>
      </c>
    </row>
    <row r="156" spans="1:19" x14ac:dyDescent="0.25">
      <c r="A156" s="1">
        <v>16</v>
      </c>
      <c r="B156" s="5">
        <v>0.70486111111111116</v>
      </c>
      <c r="C156" s="1" t="s">
        <v>57</v>
      </c>
      <c r="D156" s="1">
        <v>6</v>
      </c>
      <c r="E156" s="1">
        <v>5</v>
      </c>
      <c r="F156" s="1" t="s">
        <v>178</v>
      </c>
      <c r="G156" s="2">
        <v>50.9992666666666</v>
      </c>
      <c r="H156" s="6">
        <f>1+COUNTIFS(A:A,A156,O:O,"&lt;"&amp;O156)</f>
        <v>6</v>
      </c>
      <c r="I156" s="2">
        <f>AVERAGEIF(A:A,A156,G:G)</f>
        <v>50.837109999999981</v>
      </c>
      <c r="J156" s="2">
        <f>G156-I156</f>
        <v>0.16215666666661832</v>
      </c>
      <c r="K156" s="2">
        <f>90+J156</f>
        <v>90.162156666666618</v>
      </c>
      <c r="L156" s="2">
        <f>EXP(0.06*K156)</f>
        <v>223.57108115982049</v>
      </c>
      <c r="M156" s="2">
        <f>SUMIF(A:A,A156,L:L)</f>
        <v>2630.9070296693344</v>
      </c>
      <c r="N156" s="3">
        <f>L156/M156</f>
        <v>8.4978708346041418E-2</v>
      </c>
      <c r="O156" s="7">
        <f>1/N156</f>
        <v>11.767653562441835</v>
      </c>
      <c r="P156" s="3">
        <f>IF(O156&gt;21,"",N156)</f>
        <v>8.4978708346041418E-2</v>
      </c>
      <c r="Q156" s="3">
        <f>IF(ISNUMBER(P156),SUMIF(A:A,A156,P:P),"")</f>
        <v>0.9850658769067091</v>
      </c>
      <c r="R156" s="3">
        <f>IFERROR(P156*(1/Q156),"")</f>
        <v>8.6267030802945316E-2</v>
      </c>
      <c r="S156" s="8">
        <f>IFERROR(1/R156,"")</f>
        <v>11.591913975621127</v>
      </c>
    </row>
    <row r="157" spans="1:19" x14ac:dyDescent="0.25">
      <c r="A157" s="1">
        <v>16</v>
      </c>
      <c r="B157" s="5">
        <v>0.70486111111111116</v>
      </c>
      <c r="C157" s="1" t="s">
        <v>57</v>
      </c>
      <c r="D157" s="1">
        <v>6</v>
      </c>
      <c r="E157" s="1">
        <v>9</v>
      </c>
      <c r="F157" s="1" t="s">
        <v>181</v>
      </c>
      <c r="G157" s="2">
        <v>50.456966666666602</v>
      </c>
      <c r="H157" s="6">
        <f>1+COUNTIFS(A:A,A157,O:O,"&lt;"&amp;O157)</f>
        <v>7</v>
      </c>
      <c r="I157" s="2">
        <f>AVERAGEIF(A:A,A157,G:G)</f>
        <v>50.837109999999981</v>
      </c>
      <c r="J157" s="2">
        <f>G157-I157</f>
        <v>-0.38014333333337902</v>
      </c>
      <c r="K157" s="2">
        <f>90+J157</f>
        <v>89.619856666666621</v>
      </c>
      <c r="L157" s="2">
        <f>EXP(0.06*K157)</f>
        <v>216.41360182264137</v>
      </c>
      <c r="M157" s="2">
        <f>SUMIF(A:A,A157,L:L)</f>
        <v>2630.9070296693344</v>
      </c>
      <c r="N157" s="3">
        <f>L157/M157</f>
        <v>8.2258171566724395E-2</v>
      </c>
      <c r="O157" s="7">
        <f>1/N157</f>
        <v>12.156846924184812</v>
      </c>
      <c r="P157" s="3">
        <f>IF(O157&gt;21,"",N157)</f>
        <v>8.2258171566724395E-2</v>
      </c>
      <c r="Q157" s="3">
        <f>IF(ISNUMBER(P157),SUMIF(A:A,A157,P:P),"")</f>
        <v>0.9850658769067091</v>
      </c>
      <c r="R157" s="3">
        <f>IFERROR(P157*(1/Q157),"")</f>
        <v>8.3505249237777288E-2</v>
      </c>
      <c r="S157" s="8">
        <f>IFERROR(1/R157,"")</f>
        <v>11.975295075792742</v>
      </c>
    </row>
    <row r="158" spans="1:19" x14ac:dyDescent="0.25">
      <c r="A158" s="1">
        <v>16</v>
      </c>
      <c r="B158" s="5">
        <v>0.70486111111111116</v>
      </c>
      <c r="C158" s="1" t="s">
        <v>57</v>
      </c>
      <c r="D158" s="1">
        <v>6</v>
      </c>
      <c r="E158" s="1">
        <v>8</v>
      </c>
      <c r="F158" s="1" t="s">
        <v>180</v>
      </c>
      <c r="G158" s="2">
        <v>48.605866666666699</v>
      </c>
      <c r="H158" s="6">
        <f>1+COUNTIFS(A:A,A158,O:O,"&lt;"&amp;O158)</f>
        <v>8</v>
      </c>
      <c r="I158" s="2">
        <f>AVERAGEIF(A:A,A158,G:G)</f>
        <v>50.837109999999981</v>
      </c>
      <c r="J158" s="2">
        <f>G158-I158</f>
        <v>-2.231243333333282</v>
      </c>
      <c r="K158" s="2">
        <f>90+J158</f>
        <v>87.768756666666718</v>
      </c>
      <c r="L158" s="2">
        <f>EXP(0.06*K158)</f>
        <v>193.66413581160782</v>
      </c>
      <c r="M158" s="2">
        <f>SUMIF(A:A,A158,L:L)</f>
        <v>2630.9070296693344</v>
      </c>
      <c r="N158" s="3">
        <f>L158/M158</f>
        <v>7.3611166653786503E-2</v>
      </c>
      <c r="O158" s="7">
        <f>1/N158</f>
        <v>13.584895410003133</v>
      </c>
      <c r="P158" s="3">
        <f>IF(O158&gt;21,"",N158)</f>
        <v>7.3611166653786503E-2</v>
      </c>
      <c r="Q158" s="3">
        <f>IF(ISNUMBER(P158),SUMIF(A:A,A158,P:P),"")</f>
        <v>0.9850658769067091</v>
      </c>
      <c r="R158" s="3">
        <f>IFERROR(P158*(1/Q158),"")</f>
        <v>7.4727151127130007E-2</v>
      </c>
      <c r="S158" s="8">
        <f>IFERROR(1/R158,"")</f>
        <v>13.382016909740665</v>
      </c>
    </row>
    <row r="159" spans="1:19" x14ac:dyDescent="0.25">
      <c r="A159" s="1">
        <v>16</v>
      </c>
      <c r="B159" s="5">
        <v>0.70486111111111116</v>
      </c>
      <c r="C159" s="1" t="s">
        <v>57</v>
      </c>
      <c r="D159" s="1">
        <v>6</v>
      </c>
      <c r="E159" s="1">
        <v>3</v>
      </c>
      <c r="F159" s="1" t="s">
        <v>176</v>
      </c>
      <c r="G159" s="2">
        <v>48.416499999999999</v>
      </c>
      <c r="H159" s="6">
        <f>1+COUNTIFS(A:A,A159,O:O,"&lt;"&amp;O159)</f>
        <v>9</v>
      </c>
      <c r="I159" s="2">
        <f>AVERAGEIF(A:A,A159,G:G)</f>
        <v>50.837109999999981</v>
      </c>
      <c r="J159" s="2">
        <f>G159-I159</f>
        <v>-2.4206099999999822</v>
      </c>
      <c r="K159" s="2">
        <f>90+J159</f>
        <v>87.579390000000018</v>
      </c>
      <c r="L159" s="2">
        <f>EXP(0.06*K159)</f>
        <v>191.4761772310456</v>
      </c>
      <c r="M159" s="2">
        <f>SUMIF(A:A,A159,L:L)</f>
        <v>2630.9070296693344</v>
      </c>
      <c r="N159" s="3">
        <f>L159/M159</f>
        <v>7.277953005245924E-2</v>
      </c>
      <c r="O159" s="7">
        <f>1/N159</f>
        <v>13.740127193445785</v>
      </c>
      <c r="P159" s="3">
        <f>IF(O159&gt;21,"",N159)</f>
        <v>7.277953005245924E-2</v>
      </c>
      <c r="Q159" s="3">
        <f>IF(ISNUMBER(P159),SUMIF(A:A,A159,P:P),"")</f>
        <v>0.9850658769067091</v>
      </c>
      <c r="R159" s="3">
        <f>IFERROR(P159*(1/Q159),"")</f>
        <v>7.3882906472205245E-2</v>
      </c>
      <c r="S159" s="8">
        <f>IFERROR(1/R159,"")</f>
        <v>13.534930442621395</v>
      </c>
    </row>
    <row r="160" spans="1:19" x14ac:dyDescent="0.25">
      <c r="A160" s="1">
        <v>16</v>
      </c>
      <c r="B160" s="5">
        <v>0.70486111111111116</v>
      </c>
      <c r="C160" s="1" t="s">
        <v>57</v>
      </c>
      <c r="D160" s="1">
        <v>6</v>
      </c>
      <c r="E160" s="1">
        <v>11</v>
      </c>
      <c r="F160" s="1" t="s">
        <v>183</v>
      </c>
      <c r="G160" s="2">
        <v>22.020066666666597</v>
      </c>
      <c r="H160" s="6">
        <f>1+COUNTIFS(A:A,A160,O:O,"&lt;"&amp;O160)</f>
        <v>10</v>
      </c>
      <c r="I160" s="2">
        <f>AVERAGEIF(A:A,A160,G:G)</f>
        <v>50.837109999999981</v>
      </c>
      <c r="J160" s="2">
        <f>G160-I160</f>
        <v>-28.817043333333384</v>
      </c>
      <c r="K160" s="2">
        <f>90+J160</f>
        <v>61.182956666666612</v>
      </c>
      <c r="L160" s="2">
        <f>EXP(0.06*K160)</f>
        <v>39.290289428086112</v>
      </c>
      <c r="M160" s="2">
        <f>SUMIF(A:A,A160,L:L)</f>
        <v>2630.9070296693344</v>
      </c>
      <c r="N160" s="3">
        <f>L160/M160</f>
        <v>1.4934123093290876E-2</v>
      </c>
      <c r="O160" s="7">
        <f>1/N160</f>
        <v>66.960744447676873</v>
      </c>
      <c r="P160" s="3" t="str">
        <f>IF(O160&gt;21,"",N160)</f>
        <v/>
      </c>
      <c r="Q160" s="3" t="str">
        <f>IF(ISNUMBER(P160),SUMIF(A:A,A160,P:P),"")</f>
        <v/>
      </c>
      <c r="R160" s="3" t="str">
        <f>IFERROR(P160*(1/Q160),"")</f>
        <v/>
      </c>
      <c r="S160" s="8" t="str">
        <f>IFERROR(1/R160,"")</f>
        <v/>
      </c>
    </row>
    <row r="161" spans="1:19" x14ac:dyDescent="0.25">
      <c r="A161" s="1">
        <v>17</v>
      </c>
      <c r="B161" s="5">
        <v>0.70833333333333337</v>
      </c>
      <c r="C161" s="1" t="s">
        <v>21</v>
      </c>
      <c r="D161" s="1">
        <v>8</v>
      </c>
      <c r="E161" s="1">
        <v>4</v>
      </c>
      <c r="F161" s="1" t="s">
        <v>187</v>
      </c>
      <c r="G161" s="2">
        <v>71.5628999999999</v>
      </c>
      <c r="H161" s="6">
        <f>1+COUNTIFS(A:A,A161,O:O,"&lt;"&amp;O161)</f>
        <v>1</v>
      </c>
      <c r="I161" s="2">
        <f>AVERAGEIF(A:A,A161,G:G)</f>
        <v>48.83513611111109</v>
      </c>
      <c r="J161" s="2">
        <f>G161-I161</f>
        <v>22.727763888888809</v>
      </c>
      <c r="K161" s="2">
        <f>90+J161</f>
        <v>112.7277638888888</v>
      </c>
      <c r="L161" s="2">
        <f>EXP(0.06*K161)</f>
        <v>865.81030163145886</v>
      </c>
      <c r="M161" s="2">
        <f>SUMIF(A:A,A161,L:L)</f>
        <v>3555.4137420740399</v>
      </c>
      <c r="N161" s="3">
        <f>L161/M161</f>
        <v>0.24351886009373161</v>
      </c>
      <c r="O161" s="7">
        <f>1/N161</f>
        <v>4.1064581183366871</v>
      </c>
      <c r="P161" s="3">
        <f>IF(O161&gt;21,"",N161)</f>
        <v>0.24351886009373161</v>
      </c>
      <c r="Q161" s="3">
        <f>IF(ISNUMBER(P161),SUMIF(A:A,A161,P:P),"")</f>
        <v>0.93246922491788731</v>
      </c>
      <c r="R161" s="3">
        <f>IFERROR(P161*(1/Q161),"")</f>
        <v>0.26115484949669598</v>
      </c>
      <c r="S161" s="8">
        <f>IFERROR(1/R161,"")</f>
        <v>3.8291458187631764</v>
      </c>
    </row>
    <row r="162" spans="1:19" x14ac:dyDescent="0.25">
      <c r="A162" s="1">
        <v>17</v>
      </c>
      <c r="B162" s="5">
        <v>0.70833333333333337</v>
      </c>
      <c r="C162" s="1" t="s">
        <v>21</v>
      </c>
      <c r="D162" s="1">
        <v>8</v>
      </c>
      <c r="E162" s="1">
        <v>3</v>
      </c>
      <c r="F162" s="1" t="s">
        <v>186</v>
      </c>
      <c r="G162" s="2">
        <v>69.131166666666701</v>
      </c>
      <c r="H162" s="6">
        <f>1+COUNTIFS(A:A,A162,O:O,"&lt;"&amp;O162)</f>
        <v>2</v>
      </c>
      <c r="I162" s="2">
        <f>AVERAGEIF(A:A,A162,G:G)</f>
        <v>48.83513611111109</v>
      </c>
      <c r="J162" s="2">
        <f>G162-I162</f>
        <v>20.29603055555561</v>
      </c>
      <c r="K162" s="2">
        <f>90+J162</f>
        <v>110.2960305555556</v>
      </c>
      <c r="L162" s="2">
        <f>EXP(0.06*K162)</f>
        <v>748.26847197684936</v>
      </c>
      <c r="M162" s="2">
        <f>SUMIF(A:A,A162,L:L)</f>
        <v>3555.4137420740399</v>
      </c>
      <c r="N162" s="3">
        <f>L162/M162</f>
        <v>0.21045890190556252</v>
      </c>
      <c r="O162" s="7">
        <f>1/N162</f>
        <v>4.7515215129684645</v>
      </c>
      <c r="P162" s="3">
        <f>IF(O162&gt;21,"",N162)</f>
        <v>0.21045890190556252</v>
      </c>
      <c r="Q162" s="3">
        <f>IF(ISNUMBER(P162),SUMIF(A:A,A162,P:P),"")</f>
        <v>0.93246922491788731</v>
      </c>
      <c r="R162" s="3">
        <f>IFERROR(P162*(1/Q162),"")</f>
        <v>0.22570064113815166</v>
      </c>
      <c r="S162" s="8">
        <f>IFERROR(1/R162,"")</f>
        <v>4.4306475823783709</v>
      </c>
    </row>
    <row r="163" spans="1:19" x14ac:dyDescent="0.25">
      <c r="A163" s="1">
        <v>17</v>
      </c>
      <c r="B163" s="5">
        <v>0.70833333333333337</v>
      </c>
      <c r="C163" s="1" t="s">
        <v>21</v>
      </c>
      <c r="D163" s="1">
        <v>8</v>
      </c>
      <c r="E163" s="1">
        <v>6</v>
      </c>
      <c r="F163" s="1" t="s">
        <v>189</v>
      </c>
      <c r="G163" s="2">
        <v>54.661566666666594</v>
      </c>
      <c r="H163" s="6">
        <f>1+COUNTIFS(A:A,A163,O:O,"&lt;"&amp;O163)</f>
        <v>3</v>
      </c>
      <c r="I163" s="2">
        <f>AVERAGEIF(A:A,A163,G:G)</f>
        <v>48.83513611111109</v>
      </c>
      <c r="J163" s="2">
        <f>G163-I163</f>
        <v>5.826430555555504</v>
      </c>
      <c r="K163" s="2">
        <f>90+J163</f>
        <v>95.826430555555504</v>
      </c>
      <c r="L163" s="2">
        <f>EXP(0.06*K163)</f>
        <v>314.06055993069975</v>
      </c>
      <c r="M163" s="2">
        <f>SUMIF(A:A,A163,L:L)</f>
        <v>3555.4137420740399</v>
      </c>
      <c r="N163" s="3">
        <f>L163/M163</f>
        <v>8.8333055648115222E-2</v>
      </c>
      <c r="O163" s="7">
        <f>1/N163</f>
        <v>11.320790305088208</v>
      </c>
      <c r="P163" s="3">
        <f>IF(O163&gt;21,"",N163)</f>
        <v>8.8333055648115222E-2</v>
      </c>
      <c r="Q163" s="3">
        <f>IF(ISNUMBER(P163),SUMIF(A:A,A163,P:P),"")</f>
        <v>0.93246922491788731</v>
      </c>
      <c r="R163" s="3">
        <f>IFERROR(P163*(1/Q163),"")</f>
        <v>9.4730263785267305E-2</v>
      </c>
      <c r="S163" s="8">
        <f>IFERROR(1/R163,"")</f>
        <v>10.556288561243536</v>
      </c>
    </row>
    <row r="164" spans="1:19" x14ac:dyDescent="0.25">
      <c r="A164" s="1">
        <v>17</v>
      </c>
      <c r="B164" s="5">
        <v>0.70833333333333337</v>
      </c>
      <c r="C164" s="1" t="s">
        <v>21</v>
      </c>
      <c r="D164" s="1">
        <v>8</v>
      </c>
      <c r="E164" s="1">
        <v>5</v>
      </c>
      <c r="F164" s="1" t="s">
        <v>188</v>
      </c>
      <c r="G164" s="2">
        <v>51.071999999999996</v>
      </c>
      <c r="H164" s="6">
        <f>1+COUNTIFS(A:A,A164,O:O,"&lt;"&amp;O164)</f>
        <v>4</v>
      </c>
      <c r="I164" s="2">
        <f>AVERAGEIF(A:A,A164,G:G)</f>
        <v>48.83513611111109</v>
      </c>
      <c r="J164" s="2">
        <f>G164-I164</f>
        <v>2.2368638888889052</v>
      </c>
      <c r="K164" s="2">
        <f>90+J164</f>
        <v>92.236863888888905</v>
      </c>
      <c r="L164" s="2">
        <f>EXP(0.06*K164)</f>
        <v>253.20813875443233</v>
      </c>
      <c r="M164" s="2">
        <f>SUMIF(A:A,A164,L:L)</f>
        <v>3555.4137420740399</v>
      </c>
      <c r="N164" s="3">
        <f>L164/M164</f>
        <v>7.1217629542806499E-2</v>
      </c>
      <c r="O164" s="7">
        <f>1/N164</f>
        <v>14.041467069595933</v>
      </c>
      <c r="P164" s="3">
        <f>IF(O164&gt;21,"",N164)</f>
        <v>7.1217629542806499E-2</v>
      </c>
      <c r="Q164" s="3">
        <f>IF(ISNUMBER(P164),SUMIF(A:A,A164,P:P),"")</f>
        <v>0.93246922491788731</v>
      </c>
      <c r="R164" s="3">
        <f>IFERROR(P164*(1/Q164),"")</f>
        <v>7.6375313672231784E-2</v>
      </c>
      <c r="S164" s="8">
        <f>IFERROR(1/R164,"")</f>
        <v>13.093235915096161</v>
      </c>
    </row>
    <row r="165" spans="1:19" x14ac:dyDescent="0.25">
      <c r="A165" s="1">
        <v>17</v>
      </c>
      <c r="B165" s="5">
        <v>0.70833333333333337</v>
      </c>
      <c r="C165" s="1" t="s">
        <v>21</v>
      </c>
      <c r="D165" s="1">
        <v>8</v>
      </c>
      <c r="E165" s="1">
        <v>11</v>
      </c>
      <c r="F165" s="1" t="s">
        <v>194</v>
      </c>
      <c r="G165" s="2">
        <v>50.863566666666706</v>
      </c>
      <c r="H165" s="6">
        <f>1+COUNTIFS(A:A,A165,O:O,"&lt;"&amp;O165)</f>
        <v>5</v>
      </c>
      <c r="I165" s="2">
        <f>AVERAGEIF(A:A,A165,G:G)</f>
        <v>48.83513611111109</v>
      </c>
      <c r="J165" s="2">
        <f>G165-I165</f>
        <v>2.0284305555556159</v>
      </c>
      <c r="K165" s="2">
        <f>90+J165</f>
        <v>92.028430555555616</v>
      </c>
      <c r="L165" s="2">
        <f>EXP(0.06*K165)</f>
        <v>250.06123636633316</v>
      </c>
      <c r="M165" s="2">
        <f>SUMIF(A:A,A165,L:L)</f>
        <v>3555.4137420740399</v>
      </c>
      <c r="N165" s="3">
        <f>L165/M165</f>
        <v>7.0332527943839443E-2</v>
      </c>
      <c r="O165" s="7">
        <f>1/N165</f>
        <v>14.218172291468045</v>
      </c>
      <c r="P165" s="3">
        <f>IF(O165&gt;21,"",N165)</f>
        <v>7.0332527943839443E-2</v>
      </c>
      <c r="Q165" s="3">
        <f>IF(ISNUMBER(P165),SUMIF(A:A,A165,P:P),"")</f>
        <v>0.93246922491788731</v>
      </c>
      <c r="R165" s="3">
        <f>IFERROR(P165*(1/Q165),"")</f>
        <v>7.5426111730425072E-2</v>
      </c>
      <c r="S165" s="8">
        <f>IFERROR(1/R165,"")</f>
        <v>13.258008096374192</v>
      </c>
    </row>
    <row r="166" spans="1:19" x14ac:dyDescent="0.25">
      <c r="A166" s="1">
        <v>17</v>
      </c>
      <c r="B166" s="5">
        <v>0.70833333333333337</v>
      </c>
      <c r="C166" s="1" t="s">
        <v>21</v>
      </c>
      <c r="D166" s="1">
        <v>8</v>
      </c>
      <c r="E166" s="1">
        <v>9</v>
      </c>
      <c r="F166" s="1" t="s">
        <v>192</v>
      </c>
      <c r="G166" s="2">
        <v>50.465233333333302</v>
      </c>
      <c r="H166" s="6">
        <f>1+COUNTIFS(A:A,A166,O:O,"&lt;"&amp;O166)</f>
        <v>6</v>
      </c>
      <c r="I166" s="2">
        <f>AVERAGEIF(A:A,A166,G:G)</f>
        <v>48.83513611111109</v>
      </c>
      <c r="J166" s="2">
        <f>G166-I166</f>
        <v>1.6300972222222114</v>
      </c>
      <c r="K166" s="2">
        <f>90+J166</f>
        <v>91.630097222222219</v>
      </c>
      <c r="L166" s="2">
        <f>EXP(0.06*K166)</f>
        <v>244.15562597070459</v>
      </c>
      <c r="M166" s="2">
        <f>SUMIF(A:A,A166,L:L)</f>
        <v>3555.4137420740399</v>
      </c>
      <c r="N166" s="3">
        <f>L166/M166</f>
        <v>6.8671508770249939E-2</v>
      </c>
      <c r="O166" s="7">
        <f>1/N166</f>
        <v>14.562079935445116</v>
      </c>
      <c r="P166" s="3">
        <f>IF(O166&gt;21,"",N166)</f>
        <v>6.8671508770249939E-2</v>
      </c>
      <c r="Q166" s="3">
        <f>IF(ISNUMBER(P166),SUMIF(A:A,A166,P:P),"")</f>
        <v>0.93246922491788731</v>
      </c>
      <c r="R166" s="3">
        <f>IFERROR(P166*(1/Q166),"")</f>
        <v>7.3644799136719077E-2</v>
      </c>
      <c r="S166" s="8">
        <f>IFERROR(1/R166,"")</f>
        <v>13.578691390596827</v>
      </c>
    </row>
    <row r="167" spans="1:19" x14ac:dyDescent="0.25">
      <c r="A167" s="1">
        <v>17</v>
      </c>
      <c r="B167" s="5">
        <v>0.70833333333333337</v>
      </c>
      <c r="C167" s="1" t="s">
        <v>21</v>
      </c>
      <c r="D167" s="1">
        <v>8</v>
      </c>
      <c r="E167" s="1">
        <v>1</v>
      </c>
      <c r="F167" s="1" t="s">
        <v>184</v>
      </c>
      <c r="G167" s="2">
        <v>50.0625</v>
      </c>
      <c r="H167" s="6">
        <f>1+COUNTIFS(A:A,A167,O:O,"&lt;"&amp;O167)</f>
        <v>7</v>
      </c>
      <c r="I167" s="2">
        <f>AVERAGEIF(A:A,A167,G:G)</f>
        <v>48.83513611111109</v>
      </c>
      <c r="J167" s="2">
        <f>G167-I167</f>
        <v>1.2273638888889096</v>
      </c>
      <c r="K167" s="2">
        <f>90+J167</f>
        <v>91.227363888888902</v>
      </c>
      <c r="L167" s="2">
        <f>EXP(0.06*K167)</f>
        <v>238.32655983119309</v>
      </c>
      <c r="M167" s="2">
        <f>SUMIF(A:A,A167,L:L)</f>
        <v>3555.4137420740399</v>
      </c>
      <c r="N167" s="3">
        <f>L167/M167</f>
        <v>6.703201852737567E-2</v>
      </c>
      <c r="O167" s="7">
        <f>1/N167</f>
        <v>14.918243877612056</v>
      </c>
      <c r="P167" s="3">
        <f>IF(O167&gt;21,"",N167)</f>
        <v>6.703201852737567E-2</v>
      </c>
      <c r="Q167" s="3">
        <f>IF(ISNUMBER(P167),SUMIF(A:A,A167,P:P),"")</f>
        <v>0.93246922491788731</v>
      </c>
      <c r="R167" s="3">
        <f>IFERROR(P167*(1/Q167),"")</f>
        <v>7.1886574630147679E-2</v>
      </c>
      <c r="S167" s="8">
        <f>IFERROR(1/R167,"")</f>
        <v>13.910803305692932</v>
      </c>
    </row>
    <row r="168" spans="1:19" x14ac:dyDescent="0.25">
      <c r="A168" s="1">
        <v>17</v>
      </c>
      <c r="B168" s="5">
        <v>0.70833333333333337</v>
      </c>
      <c r="C168" s="1" t="s">
        <v>21</v>
      </c>
      <c r="D168" s="1">
        <v>8</v>
      </c>
      <c r="E168" s="1">
        <v>10</v>
      </c>
      <c r="F168" s="1" t="s">
        <v>193</v>
      </c>
      <c r="G168" s="2">
        <v>48.743366666666596</v>
      </c>
      <c r="H168" s="6">
        <f>1+COUNTIFS(A:A,A168,O:O,"&lt;"&amp;O168)</f>
        <v>8</v>
      </c>
      <c r="I168" s="2">
        <f>AVERAGEIF(A:A,A168,G:G)</f>
        <v>48.83513611111109</v>
      </c>
      <c r="J168" s="2">
        <f>G168-I168</f>
        <v>-9.1769444444494752E-2</v>
      </c>
      <c r="K168" s="2">
        <f>90+J168</f>
        <v>89.908230555555505</v>
      </c>
      <c r="L168" s="2">
        <f>EXP(0.06*K168)</f>
        <v>220.19066570950019</v>
      </c>
      <c r="M168" s="2">
        <f>SUMIF(A:A,A168,L:L)</f>
        <v>3555.4137420740399</v>
      </c>
      <c r="N168" s="3">
        <f>L168/M168</f>
        <v>6.1931094855096284E-2</v>
      </c>
      <c r="O168" s="7">
        <f>1/N168</f>
        <v>16.146977577899392</v>
      </c>
      <c r="P168" s="3">
        <f>IF(O168&gt;21,"",N168)</f>
        <v>6.1931094855096284E-2</v>
      </c>
      <c r="Q168" s="3">
        <f>IF(ISNUMBER(P168),SUMIF(A:A,A168,P:P),"")</f>
        <v>0.93246922491788731</v>
      </c>
      <c r="R168" s="3">
        <f>IFERROR(P168*(1/Q168),"")</f>
        <v>6.6416234659701395E-2</v>
      </c>
      <c r="S168" s="8">
        <f>IFERROR(1/R168,"")</f>
        <v>15.056559666830351</v>
      </c>
    </row>
    <row r="169" spans="1:19" x14ac:dyDescent="0.25">
      <c r="A169" s="1">
        <v>17</v>
      </c>
      <c r="B169" s="5">
        <v>0.70833333333333337</v>
      </c>
      <c r="C169" s="1" t="s">
        <v>21</v>
      </c>
      <c r="D169" s="1">
        <v>8</v>
      </c>
      <c r="E169" s="1">
        <v>8</v>
      </c>
      <c r="F169" s="1" t="s">
        <v>191</v>
      </c>
      <c r="G169" s="2">
        <v>45.4981333333333</v>
      </c>
      <c r="H169" s="6">
        <f>1+COUNTIFS(A:A,A169,O:O,"&lt;"&amp;O169)</f>
        <v>9</v>
      </c>
      <c r="I169" s="2">
        <f>AVERAGEIF(A:A,A169,G:G)</f>
        <v>48.83513611111109</v>
      </c>
      <c r="J169" s="2">
        <f>G169-I169</f>
        <v>-3.3370027777777906</v>
      </c>
      <c r="K169" s="2">
        <f>90+J169</f>
        <v>86.662997222222202</v>
      </c>
      <c r="L169" s="2">
        <f>EXP(0.06*K169)</f>
        <v>181.23233616301303</v>
      </c>
      <c r="M169" s="2">
        <f>SUMIF(A:A,A169,L:L)</f>
        <v>3555.4137420740399</v>
      </c>
      <c r="N169" s="3">
        <f>L169/M169</f>
        <v>5.0973627631109873E-2</v>
      </c>
      <c r="O169" s="7">
        <f>1/N169</f>
        <v>19.617987702128676</v>
      </c>
      <c r="P169" s="3">
        <f>IF(O169&gt;21,"",N169)</f>
        <v>5.0973627631109873E-2</v>
      </c>
      <c r="Q169" s="3">
        <f>IF(ISNUMBER(P169),SUMIF(A:A,A169,P:P),"")</f>
        <v>0.93246922491788731</v>
      </c>
      <c r="R169" s="3">
        <f>IFERROR(P169*(1/Q169),"")</f>
        <v>5.4665211750659734E-2</v>
      </c>
      <c r="S169" s="8">
        <f>IFERROR(1/R169,"")</f>
        <v>18.293169787052573</v>
      </c>
    </row>
    <row r="170" spans="1:19" x14ac:dyDescent="0.25">
      <c r="A170" s="1">
        <v>17</v>
      </c>
      <c r="B170" s="5">
        <v>0.70833333333333337</v>
      </c>
      <c r="C170" s="1" t="s">
        <v>21</v>
      </c>
      <c r="D170" s="1">
        <v>8</v>
      </c>
      <c r="E170" s="1">
        <v>2</v>
      </c>
      <c r="F170" s="1" t="s">
        <v>185</v>
      </c>
      <c r="G170" s="2">
        <v>37.075933333333296</v>
      </c>
      <c r="H170" s="6">
        <f>1+COUNTIFS(A:A,A170,O:O,"&lt;"&amp;O170)</f>
        <v>10</v>
      </c>
      <c r="I170" s="2">
        <f>AVERAGEIF(A:A,A170,G:G)</f>
        <v>48.83513611111109</v>
      </c>
      <c r="J170" s="2">
        <f>G170-I170</f>
        <v>-11.759202777777794</v>
      </c>
      <c r="K170" s="2">
        <f>90+J170</f>
        <v>78.240797222222199</v>
      </c>
      <c r="L170" s="2">
        <f>EXP(0.06*K170)</f>
        <v>109.33841894043192</v>
      </c>
      <c r="M170" s="2">
        <f>SUMIF(A:A,A170,L:L)</f>
        <v>3555.4137420740399</v>
      </c>
      <c r="N170" s="3">
        <f>L170/M170</f>
        <v>3.0752656897998512E-2</v>
      </c>
      <c r="O170" s="7">
        <f>1/N170</f>
        <v>32.517515586273895</v>
      </c>
      <c r="P170" s="3" t="str">
        <f>IF(O170&gt;21,"",N170)</f>
        <v/>
      </c>
      <c r="Q170" s="3" t="str">
        <f>IF(ISNUMBER(P170),SUMIF(A:A,A170,P:P),"")</f>
        <v/>
      </c>
      <c r="R170" s="3" t="str">
        <f>IFERROR(P170*(1/Q170),"")</f>
        <v/>
      </c>
      <c r="S170" s="8" t="str">
        <f>IFERROR(1/R170,"")</f>
        <v/>
      </c>
    </row>
    <row r="171" spans="1:19" x14ac:dyDescent="0.25">
      <c r="A171" s="1">
        <v>17</v>
      </c>
      <c r="B171" s="5">
        <v>0.70833333333333337</v>
      </c>
      <c r="C171" s="1" t="s">
        <v>21</v>
      </c>
      <c r="D171" s="1">
        <v>8</v>
      </c>
      <c r="E171" s="1">
        <v>7</v>
      </c>
      <c r="F171" s="1" t="s">
        <v>190</v>
      </c>
      <c r="G171" s="2">
        <v>29.892200000000003</v>
      </c>
      <c r="H171" s="6">
        <f>1+COUNTIFS(A:A,A171,O:O,"&lt;"&amp;O171)</f>
        <v>11</v>
      </c>
      <c r="I171" s="2">
        <f>AVERAGEIF(A:A,A171,G:G)</f>
        <v>48.83513611111109</v>
      </c>
      <c r="J171" s="2">
        <f>G171-I171</f>
        <v>-18.942936111111088</v>
      </c>
      <c r="K171" s="2">
        <f>90+J171</f>
        <v>71.057063888888905</v>
      </c>
      <c r="L171" s="2">
        <f>EXP(0.06*K171)</f>
        <v>71.052840549825959</v>
      </c>
      <c r="M171" s="2">
        <f>SUMIF(A:A,A171,L:L)</f>
        <v>3555.4137420740399</v>
      </c>
      <c r="N171" s="3">
        <f>L171/M171</f>
        <v>1.9984408483603795E-2</v>
      </c>
      <c r="O171" s="7">
        <f>1/N171</f>
        <v>50.03900920162085</v>
      </c>
      <c r="P171" s="3" t="str">
        <f>IF(O171&gt;21,"",N171)</f>
        <v/>
      </c>
      <c r="Q171" s="3" t="str">
        <f>IF(ISNUMBER(P171),SUMIF(A:A,A171,P:P),"")</f>
        <v/>
      </c>
      <c r="R171" s="3" t="str">
        <f>IFERROR(P171*(1/Q171),"")</f>
        <v/>
      </c>
      <c r="S171" s="8" t="str">
        <f>IFERROR(1/R171,"")</f>
        <v/>
      </c>
    </row>
    <row r="172" spans="1:19" x14ac:dyDescent="0.25">
      <c r="A172" s="1">
        <v>17</v>
      </c>
      <c r="B172" s="5">
        <v>0.70833333333333337</v>
      </c>
      <c r="C172" s="1" t="s">
        <v>21</v>
      </c>
      <c r="D172" s="1">
        <v>8</v>
      </c>
      <c r="E172" s="1">
        <v>12</v>
      </c>
      <c r="F172" s="1" t="s">
        <v>195</v>
      </c>
      <c r="G172" s="2">
        <v>26.993066666666699</v>
      </c>
      <c r="H172" s="6">
        <f>1+COUNTIFS(A:A,A172,O:O,"&lt;"&amp;O172)</f>
        <v>12</v>
      </c>
      <c r="I172" s="2">
        <f>AVERAGEIF(A:A,A172,G:G)</f>
        <v>48.83513611111109</v>
      </c>
      <c r="J172" s="2">
        <f>G172-I172</f>
        <v>-21.842069444444391</v>
      </c>
      <c r="K172" s="2">
        <f>90+J172</f>
        <v>68.157930555555609</v>
      </c>
      <c r="L172" s="2">
        <f>EXP(0.06*K172)</f>
        <v>59.708586249598468</v>
      </c>
      <c r="M172" s="2">
        <f>SUMIF(A:A,A172,L:L)</f>
        <v>3555.4137420740399</v>
      </c>
      <c r="N172" s="3">
        <f>L172/M172</f>
        <v>1.6793709700510872E-2</v>
      </c>
      <c r="O172" s="7">
        <f>1/N172</f>
        <v>59.546104930560972</v>
      </c>
      <c r="P172" s="3" t="str">
        <f>IF(O172&gt;21,"",N172)</f>
        <v/>
      </c>
      <c r="Q172" s="3" t="str">
        <f>IF(ISNUMBER(P172),SUMIF(A:A,A172,P:P),"")</f>
        <v/>
      </c>
      <c r="R172" s="3" t="str">
        <f>IFERROR(P172*(1/Q172),"")</f>
        <v/>
      </c>
      <c r="S172" s="8" t="str">
        <f>IFERROR(1/R172,"")</f>
        <v/>
      </c>
    </row>
    <row r="173" spans="1:19" x14ac:dyDescent="0.25">
      <c r="A173" s="1">
        <v>18</v>
      </c>
      <c r="B173" s="5">
        <v>0.71180555555555547</v>
      </c>
      <c r="C173" s="1" t="s">
        <v>31</v>
      </c>
      <c r="D173" s="1">
        <v>6</v>
      </c>
      <c r="E173" s="1">
        <v>2</v>
      </c>
      <c r="F173" s="1" t="s">
        <v>197</v>
      </c>
      <c r="G173" s="2">
        <v>79.360500000000002</v>
      </c>
      <c r="H173" s="6">
        <f>1+COUNTIFS(A:A,A173,O:O,"&lt;"&amp;O173)</f>
        <v>1</v>
      </c>
      <c r="I173" s="2">
        <f>AVERAGEIF(A:A,A173,G:G)</f>
        <v>49.192024242424239</v>
      </c>
      <c r="J173" s="2">
        <f>G173-I173</f>
        <v>30.168475757575763</v>
      </c>
      <c r="K173" s="2">
        <f>90+J173</f>
        <v>120.16847575757576</v>
      </c>
      <c r="L173" s="2">
        <f>EXP(0.06*K173)</f>
        <v>1353.0391256506248</v>
      </c>
      <c r="M173" s="2">
        <f>SUMIF(A:A,A173,L:L)</f>
        <v>3549.1239314274585</v>
      </c>
      <c r="N173" s="3">
        <f>L173/M173</f>
        <v>0.38123186222647121</v>
      </c>
      <c r="O173" s="7">
        <f>1/N173</f>
        <v>2.623075611151171</v>
      </c>
      <c r="P173" s="3">
        <f>IF(O173&gt;21,"",N173)</f>
        <v>0.38123186222647121</v>
      </c>
      <c r="Q173" s="3">
        <f>IF(ISNUMBER(P173),SUMIF(A:A,A173,P:P),"")</f>
        <v>0.86978481928049645</v>
      </c>
      <c r="R173" s="3">
        <f>IFERROR(P173*(1/Q173),"")</f>
        <v>0.43830595082337015</v>
      </c>
      <c r="S173" s="8">
        <f>IFERROR(1/R173,"")</f>
        <v>2.2815113464041992</v>
      </c>
    </row>
    <row r="174" spans="1:19" x14ac:dyDescent="0.25">
      <c r="A174" s="1">
        <v>18</v>
      </c>
      <c r="B174" s="5">
        <v>0.71180555555555547</v>
      </c>
      <c r="C174" s="1" t="s">
        <v>31</v>
      </c>
      <c r="D174" s="1">
        <v>6</v>
      </c>
      <c r="E174" s="1">
        <v>3</v>
      </c>
      <c r="F174" s="1" t="s">
        <v>198</v>
      </c>
      <c r="G174" s="2">
        <v>65.295866666666697</v>
      </c>
      <c r="H174" s="6">
        <f>1+COUNTIFS(A:A,A174,O:O,"&lt;"&amp;O174)</f>
        <v>2</v>
      </c>
      <c r="I174" s="2">
        <f>AVERAGEIF(A:A,A174,G:G)</f>
        <v>49.192024242424239</v>
      </c>
      <c r="J174" s="2">
        <f>G174-I174</f>
        <v>16.103842424242458</v>
      </c>
      <c r="K174" s="2">
        <f>90+J174</f>
        <v>106.10384242424246</v>
      </c>
      <c r="L174" s="2">
        <f>EXP(0.06*K174)</f>
        <v>581.86039362146323</v>
      </c>
      <c r="M174" s="2">
        <f>SUMIF(A:A,A174,L:L)</f>
        <v>3549.1239314274585</v>
      </c>
      <c r="N174" s="3">
        <f>L174/M174</f>
        <v>0.16394479450804605</v>
      </c>
      <c r="O174" s="7">
        <f>1/N174</f>
        <v>6.099614220754793</v>
      </c>
      <c r="P174" s="3">
        <f>IF(O174&gt;21,"",N174)</f>
        <v>0.16394479450804605</v>
      </c>
      <c r="Q174" s="3">
        <f>IF(ISNUMBER(P174),SUMIF(A:A,A174,P:P),"")</f>
        <v>0.86978481928049645</v>
      </c>
      <c r="R174" s="3">
        <f>IFERROR(P174*(1/Q174),"")</f>
        <v>0.18848891228483899</v>
      </c>
      <c r="S174" s="8">
        <f>IFERROR(1/R174,"")</f>
        <v>5.3053518526799541</v>
      </c>
    </row>
    <row r="175" spans="1:19" x14ac:dyDescent="0.25">
      <c r="A175" s="1">
        <v>18</v>
      </c>
      <c r="B175" s="5">
        <v>0.71180555555555547</v>
      </c>
      <c r="C175" s="1" t="s">
        <v>31</v>
      </c>
      <c r="D175" s="1">
        <v>6</v>
      </c>
      <c r="E175" s="1">
        <v>9</v>
      </c>
      <c r="F175" s="1" t="s">
        <v>203</v>
      </c>
      <c r="G175" s="2">
        <v>52.947733333333304</v>
      </c>
      <c r="H175" s="6">
        <f>1+COUNTIFS(A:A,A175,O:O,"&lt;"&amp;O175)</f>
        <v>3</v>
      </c>
      <c r="I175" s="2">
        <f>AVERAGEIF(A:A,A175,G:G)</f>
        <v>49.192024242424239</v>
      </c>
      <c r="J175" s="2">
        <f>G175-I175</f>
        <v>3.7557090909090647</v>
      </c>
      <c r="K175" s="2">
        <f>90+J175</f>
        <v>93.755709090909065</v>
      </c>
      <c r="L175" s="2">
        <f>EXP(0.06*K175)</f>
        <v>277.36727915292875</v>
      </c>
      <c r="M175" s="2">
        <f>SUMIF(A:A,A175,L:L)</f>
        <v>3549.1239314274585</v>
      </c>
      <c r="N175" s="3">
        <f>L175/M175</f>
        <v>7.8150914003550037E-2</v>
      </c>
      <c r="O175" s="7">
        <f>1/N175</f>
        <v>12.795755657503566</v>
      </c>
      <c r="P175" s="3">
        <f>IF(O175&gt;21,"",N175)</f>
        <v>7.8150914003550037E-2</v>
      </c>
      <c r="Q175" s="3">
        <f>IF(ISNUMBER(P175),SUMIF(A:A,A175,P:P),"")</f>
        <v>0.86978481928049645</v>
      </c>
      <c r="R175" s="3">
        <f>IFERROR(P175*(1/Q175),"")</f>
        <v>8.9850859972697664E-2</v>
      </c>
      <c r="S175" s="8">
        <f>IFERROR(1/R175,"")</f>
        <v>11.12955402211913</v>
      </c>
    </row>
    <row r="176" spans="1:19" x14ac:dyDescent="0.25">
      <c r="A176" s="1">
        <v>18</v>
      </c>
      <c r="B176" s="5">
        <v>0.71180555555555547</v>
      </c>
      <c r="C176" s="1" t="s">
        <v>31</v>
      </c>
      <c r="D176" s="1">
        <v>6</v>
      </c>
      <c r="E176" s="1">
        <v>5</v>
      </c>
      <c r="F176" s="1" t="s">
        <v>199</v>
      </c>
      <c r="G176" s="2">
        <v>52.186166666666701</v>
      </c>
      <c r="H176" s="6">
        <f>1+COUNTIFS(A:A,A176,O:O,"&lt;"&amp;O176)</f>
        <v>4</v>
      </c>
      <c r="I176" s="2">
        <f>AVERAGEIF(A:A,A176,G:G)</f>
        <v>49.192024242424239</v>
      </c>
      <c r="J176" s="2">
        <f>G176-I176</f>
        <v>2.9941424242424617</v>
      </c>
      <c r="K176" s="2">
        <f>90+J176</f>
        <v>92.994142424242455</v>
      </c>
      <c r="L176" s="2">
        <f>EXP(0.06*K176)</f>
        <v>264.97846153444692</v>
      </c>
      <c r="M176" s="2">
        <f>SUMIF(A:A,A176,L:L)</f>
        <v>3549.1239314274585</v>
      </c>
      <c r="N176" s="3">
        <f>L176/M176</f>
        <v>7.466024479676947E-2</v>
      </c>
      <c r="O176" s="7">
        <f>1/N176</f>
        <v>13.394009123892797</v>
      </c>
      <c r="P176" s="3">
        <f>IF(O176&gt;21,"",N176)</f>
        <v>7.466024479676947E-2</v>
      </c>
      <c r="Q176" s="3">
        <f>IF(ISNUMBER(P176),SUMIF(A:A,A176,P:P),"")</f>
        <v>0.86978481928049645</v>
      </c>
      <c r="R176" s="3">
        <f>IFERROR(P176*(1/Q176),"")</f>
        <v>8.5837603901307361E-2</v>
      </c>
      <c r="S176" s="8">
        <f>IFERROR(1/R176,"")</f>
        <v>11.649905805266419</v>
      </c>
    </row>
    <row r="177" spans="1:19" x14ac:dyDescent="0.25">
      <c r="A177" s="1">
        <v>18</v>
      </c>
      <c r="B177" s="5">
        <v>0.71180555555555547</v>
      </c>
      <c r="C177" s="1" t="s">
        <v>31</v>
      </c>
      <c r="D177" s="1">
        <v>6</v>
      </c>
      <c r="E177" s="1">
        <v>6</v>
      </c>
      <c r="F177" s="1" t="s">
        <v>200</v>
      </c>
      <c r="G177" s="2">
        <v>51.211266666666603</v>
      </c>
      <c r="H177" s="6">
        <f>1+COUNTIFS(A:A,A177,O:O,"&lt;"&amp;O177)</f>
        <v>5</v>
      </c>
      <c r="I177" s="2">
        <f>AVERAGEIF(A:A,A177,G:G)</f>
        <v>49.192024242424239</v>
      </c>
      <c r="J177" s="2">
        <f>G177-I177</f>
        <v>2.0192424242423641</v>
      </c>
      <c r="K177" s="2">
        <f>90+J177</f>
        <v>92.019242424242364</v>
      </c>
      <c r="L177" s="2">
        <f>EXP(0.06*K177)</f>
        <v>249.92341862988209</v>
      </c>
      <c r="M177" s="2">
        <f>SUMIF(A:A,A177,L:L)</f>
        <v>3549.1239314274585</v>
      </c>
      <c r="N177" s="3">
        <f>L177/M177</f>
        <v>7.0418340824002404E-2</v>
      </c>
      <c r="O177" s="7">
        <f>1/N177</f>
        <v>14.200845806624651</v>
      </c>
      <c r="P177" s="3">
        <f>IF(O177&gt;21,"",N177)</f>
        <v>7.0418340824002404E-2</v>
      </c>
      <c r="Q177" s="3">
        <f>IF(ISNUMBER(P177),SUMIF(A:A,A177,P:P),"")</f>
        <v>0.86978481928049645</v>
      </c>
      <c r="R177" s="3">
        <f>IFERROR(P177*(1/Q177),"")</f>
        <v>8.0960645970176701E-2</v>
      </c>
      <c r="S177" s="8">
        <f>IFERROR(1/R177,"")</f>
        <v>12.351680103545219</v>
      </c>
    </row>
    <row r="178" spans="1:19" x14ac:dyDescent="0.25">
      <c r="A178" s="1">
        <v>18</v>
      </c>
      <c r="B178" s="5">
        <v>0.71180555555555547</v>
      </c>
      <c r="C178" s="1" t="s">
        <v>31</v>
      </c>
      <c r="D178" s="1">
        <v>6</v>
      </c>
      <c r="E178" s="1">
        <v>8</v>
      </c>
      <c r="F178" s="1" t="s">
        <v>202</v>
      </c>
      <c r="G178" s="2">
        <v>45.923700000000004</v>
      </c>
      <c r="H178" s="6">
        <f>1+COUNTIFS(A:A,A178,O:O,"&lt;"&amp;O178)</f>
        <v>6</v>
      </c>
      <c r="I178" s="2">
        <f>AVERAGEIF(A:A,A178,G:G)</f>
        <v>49.192024242424239</v>
      </c>
      <c r="J178" s="2">
        <f>G178-I178</f>
        <v>-3.2683242424242351</v>
      </c>
      <c r="K178" s="2">
        <f>90+J178</f>
        <v>86.731675757575772</v>
      </c>
      <c r="L178" s="2">
        <f>EXP(0.06*K178)</f>
        <v>181.98068324992443</v>
      </c>
      <c r="M178" s="2">
        <f>SUMIF(A:A,A178,L:L)</f>
        <v>3549.1239314274585</v>
      </c>
      <c r="N178" s="3">
        <f>L178/M178</f>
        <v>5.1274817889138E-2</v>
      </c>
      <c r="O178" s="7">
        <f>1/N178</f>
        <v>19.502750885670896</v>
      </c>
      <c r="P178" s="3">
        <f>IF(O178&gt;21,"",N178)</f>
        <v>5.1274817889138E-2</v>
      </c>
      <c r="Q178" s="3">
        <f>IF(ISNUMBER(P178),SUMIF(A:A,A178,P:P),"")</f>
        <v>0.86978481928049645</v>
      </c>
      <c r="R178" s="3">
        <f>IFERROR(P178*(1/Q178),"")</f>
        <v>5.8951152920274648E-2</v>
      </c>
      <c r="S178" s="8">
        <f>IFERROR(1/R178,"")</f>
        <v>16.963196654565802</v>
      </c>
    </row>
    <row r="179" spans="1:19" x14ac:dyDescent="0.25">
      <c r="A179" s="1">
        <v>18</v>
      </c>
      <c r="B179" s="5">
        <v>0.71180555555555547</v>
      </c>
      <c r="C179" s="1" t="s">
        <v>31</v>
      </c>
      <c r="D179" s="1">
        <v>6</v>
      </c>
      <c r="E179" s="1">
        <v>1</v>
      </c>
      <c r="F179" s="1" t="s">
        <v>196</v>
      </c>
      <c r="G179" s="2">
        <v>45.5386666666667</v>
      </c>
      <c r="H179" s="6">
        <f>1+COUNTIFS(A:A,A179,O:O,"&lt;"&amp;O179)</f>
        <v>7</v>
      </c>
      <c r="I179" s="2">
        <f>AVERAGEIF(A:A,A179,G:G)</f>
        <v>49.192024242424239</v>
      </c>
      <c r="J179" s="2">
        <f>G179-I179</f>
        <v>-3.6533575757575392</v>
      </c>
      <c r="K179" s="2">
        <f>90+J179</f>
        <v>86.346642424242461</v>
      </c>
      <c r="L179" s="2">
        <f>EXP(0.06*K179)</f>
        <v>177.82475546144644</v>
      </c>
      <c r="M179" s="2">
        <f>SUMIF(A:A,A179,L:L)</f>
        <v>3549.1239314274585</v>
      </c>
      <c r="N179" s="3">
        <f>L179/M179</f>
        <v>5.0103845032519134E-2</v>
      </c>
      <c r="O179" s="7">
        <f>1/N179</f>
        <v>19.958548078515037</v>
      </c>
      <c r="P179" s="3">
        <f>IF(O179&gt;21,"",N179)</f>
        <v>5.0103845032519134E-2</v>
      </c>
      <c r="Q179" s="3">
        <f>IF(ISNUMBER(P179),SUMIF(A:A,A179,P:P),"")</f>
        <v>0.86978481928049645</v>
      </c>
      <c r="R179" s="3">
        <f>IFERROR(P179*(1/Q179),"")</f>
        <v>5.7604874127334206E-2</v>
      </c>
      <c r="S179" s="8">
        <f>IFERROR(1/R179,"")</f>
        <v>17.359642133572304</v>
      </c>
    </row>
    <row r="180" spans="1:19" x14ac:dyDescent="0.25">
      <c r="A180" s="1">
        <v>18</v>
      </c>
      <c r="B180" s="5">
        <v>0.71180555555555547</v>
      </c>
      <c r="C180" s="1" t="s">
        <v>31</v>
      </c>
      <c r="D180" s="1">
        <v>6</v>
      </c>
      <c r="E180" s="1">
        <v>11</v>
      </c>
      <c r="F180" s="1" t="s">
        <v>204</v>
      </c>
      <c r="G180" s="2">
        <v>43.293266666666703</v>
      </c>
      <c r="H180" s="6">
        <f>1+COUNTIFS(A:A,A180,O:O,"&lt;"&amp;O180)</f>
        <v>8</v>
      </c>
      <c r="I180" s="2">
        <f>AVERAGEIF(A:A,A180,G:G)</f>
        <v>49.192024242424239</v>
      </c>
      <c r="J180" s="2">
        <f>G180-I180</f>
        <v>-5.8987575757575357</v>
      </c>
      <c r="K180" s="2">
        <f>90+J180</f>
        <v>84.101242424242457</v>
      </c>
      <c r="L180" s="2">
        <f>EXP(0.06*K180)</f>
        <v>155.41120591277388</v>
      </c>
      <c r="M180" s="2">
        <f>SUMIF(A:A,A180,L:L)</f>
        <v>3549.1239314274585</v>
      </c>
      <c r="N180" s="3">
        <f>L180/M180</f>
        <v>4.3788610630530293E-2</v>
      </c>
      <c r="O180" s="7">
        <f>1/N180</f>
        <v>22.836988559367079</v>
      </c>
      <c r="P180" s="3" t="str">
        <f>IF(O180&gt;21,"",N180)</f>
        <v/>
      </c>
      <c r="Q180" s="3" t="str">
        <f>IF(ISNUMBER(P180),SUMIF(A:A,A180,P:P),"")</f>
        <v/>
      </c>
      <c r="R180" s="3" t="str">
        <f>IFERROR(P180*(1/Q180),"")</f>
        <v/>
      </c>
      <c r="S180" s="8" t="str">
        <f>IFERROR(1/R180,"")</f>
        <v/>
      </c>
    </row>
    <row r="181" spans="1:19" x14ac:dyDescent="0.25">
      <c r="A181" s="1">
        <v>18</v>
      </c>
      <c r="B181" s="5">
        <v>0.71180555555555547</v>
      </c>
      <c r="C181" s="1" t="s">
        <v>31</v>
      </c>
      <c r="D181" s="1">
        <v>6</v>
      </c>
      <c r="E181" s="1">
        <v>12</v>
      </c>
      <c r="F181" s="1" t="s">
        <v>205</v>
      </c>
      <c r="G181" s="2">
        <v>42.313333333333297</v>
      </c>
      <c r="H181" s="6">
        <f>1+COUNTIFS(A:A,A181,O:O,"&lt;"&amp;O181)</f>
        <v>9</v>
      </c>
      <c r="I181" s="2">
        <f>AVERAGEIF(A:A,A181,G:G)</f>
        <v>49.192024242424239</v>
      </c>
      <c r="J181" s="2">
        <f>G181-I181</f>
        <v>-6.8786909090909418</v>
      </c>
      <c r="K181" s="2">
        <f>90+J181</f>
        <v>83.121309090909051</v>
      </c>
      <c r="L181" s="2">
        <f>EXP(0.06*K181)</f>
        <v>146.53708633351482</v>
      </c>
      <c r="M181" s="2">
        <f>SUMIF(A:A,A181,L:L)</f>
        <v>3549.1239314274585</v>
      </c>
      <c r="N181" s="3">
        <f>L181/M181</f>
        <v>4.1288241595603445E-2</v>
      </c>
      <c r="O181" s="7">
        <f>1/N181</f>
        <v>24.219970658825162</v>
      </c>
      <c r="P181" s="3" t="str">
        <f>IF(O181&gt;21,"",N181)</f>
        <v/>
      </c>
      <c r="Q181" s="3" t="str">
        <f>IF(ISNUMBER(P181),SUMIF(A:A,A181,P:P),"")</f>
        <v/>
      </c>
      <c r="R181" s="3" t="str">
        <f>IFERROR(P181*(1/Q181),"")</f>
        <v/>
      </c>
      <c r="S181" s="8" t="str">
        <f>IFERROR(1/R181,"")</f>
        <v/>
      </c>
    </row>
    <row r="182" spans="1:19" x14ac:dyDescent="0.25">
      <c r="A182" s="1">
        <v>18</v>
      </c>
      <c r="B182" s="5">
        <v>0.71180555555555547</v>
      </c>
      <c r="C182" s="1" t="s">
        <v>31</v>
      </c>
      <c r="D182" s="1">
        <v>6</v>
      </c>
      <c r="E182" s="1">
        <v>7</v>
      </c>
      <c r="F182" s="1" t="s">
        <v>201</v>
      </c>
      <c r="G182" s="2">
        <v>36.475666666666697</v>
      </c>
      <c r="H182" s="6">
        <f>1+COUNTIFS(A:A,A182,O:O,"&lt;"&amp;O182)</f>
        <v>10</v>
      </c>
      <c r="I182" s="2">
        <f>AVERAGEIF(A:A,A182,G:G)</f>
        <v>49.192024242424239</v>
      </c>
      <c r="J182" s="2">
        <f>G182-I182</f>
        <v>-12.716357575757542</v>
      </c>
      <c r="K182" s="2">
        <f>90+J182</f>
        <v>77.283642424242458</v>
      </c>
      <c r="L182" s="2">
        <f>EXP(0.06*K182)</f>
        <v>103.23609456704139</v>
      </c>
      <c r="M182" s="2">
        <f>SUMIF(A:A,A182,L:L)</f>
        <v>3549.1239314274585</v>
      </c>
      <c r="N182" s="3">
        <f>L182/M182</f>
        <v>2.9087768294842217E-2</v>
      </c>
      <c r="O182" s="7">
        <f>1/N182</f>
        <v>34.378711692959889</v>
      </c>
      <c r="P182" s="3" t="str">
        <f>IF(O182&gt;21,"",N182)</f>
        <v/>
      </c>
      <c r="Q182" s="3" t="str">
        <f>IF(ISNUMBER(P182),SUMIF(A:A,A182,P:P),"")</f>
        <v/>
      </c>
      <c r="R182" s="3" t="str">
        <f>IFERROR(P182*(1/Q182),"")</f>
        <v/>
      </c>
      <c r="S182" s="8" t="str">
        <f>IFERROR(1/R182,"")</f>
        <v/>
      </c>
    </row>
    <row r="183" spans="1:19" x14ac:dyDescent="0.25">
      <c r="A183" s="1">
        <v>18</v>
      </c>
      <c r="B183" s="5">
        <v>0.71180555555555547</v>
      </c>
      <c r="C183" s="1" t="s">
        <v>31</v>
      </c>
      <c r="D183" s="1">
        <v>6</v>
      </c>
      <c r="E183" s="1">
        <v>13</v>
      </c>
      <c r="F183" s="1" t="s">
        <v>206</v>
      </c>
      <c r="G183" s="2">
        <v>26.566099999999999</v>
      </c>
      <c r="H183" s="6">
        <f>1+COUNTIFS(A:A,A183,O:O,"&lt;"&amp;O183)</f>
        <v>11</v>
      </c>
      <c r="I183" s="2">
        <f>AVERAGEIF(A:A,A183,G:G)</f>
        <v>49.192024242424239</v>
      </c>
      <c r="J183" s="2">
        <f>G183-I183</f>
        <v>-22.62592424242424</v>
      </c>
      <c r="K183" s="2">
        <f>90+J183</f>
        <v>67.374075757575753</v>
      </c>
      <c r="L183" s="2">
        <f>EXP(0.06*K183)</f>
        <v>56.965427313411617</v>
      </c>
      <c r="M183" s="2">
        <f>SUMIF(A:A,A183,L:L)</f>
        <v>3549.1239314274585</v>
      </c>
      <c r="N183" s="3">
        <f>L183/M183</f>
        <v>1.6050560198527672E-2</v>
      </c>
      <c r="O183" s="7">
        <f>1/N183</f>
        <v>62.303121363435693</v>
      </c>
      <c r="P183" s="3" t="str">
        <f>IF(O183&gt;21,"",N183)</f>
        <v/>
      </c>
      <c r="Q183" s="3" t="str">
        <f>IF(ISNUMBER(P183),SUMIF(A:A,A183,P:P),"")</f>
        <v/>
      </c>
      <c r="R183" s="3" t="str">
        <f>IFERROR(P183*(1/Q183),"")</f>
        <v/>
      </c>
      <c r="S183" s="8" t="str">
        <f>IFERROR(1/R183,"")</f>
        <v/>
      </c>
    </row>
    <row r="184" spans="1:19" x14ac:dyDescent="0.25">
      <c r="A184" s="1">
        <v>19</v>
      </c>
      <c r="B184" s="5">
        <v>0.71527777777777779</v>
      </c>
      <c r="C184" s="1" t="s">
        <v>207</v>
      </c>
      <c r="D184" s="1">
        <v>1</v>
      </c>
      <c r="E184" s="1">
        <v>7</v>
      </c>
      <c r="F184" s="1" t="s">
        <v>214</v>
      </c>
      <c r="G184" s="2">
        <v>69.767399999999995</v>
      </c>
      <c r="H184" s="6">
        <f>1+COUNTIFS(A:A,A184,O:O,"&lt;"&amp;O184)</f>
        <v>1</v>
      </c>
      <c r="I184" s="2">
        <f>AVERAGEIF(A:A,A184,G:G)</f>
        <v>49.806566666666654</v>
      </c>
      <c r="J184" s="2">
        <f>G184-I184</f>
        <v>19.960833333333341</v>
      </c>
      <c r="K184" s="2">
        <f>90+J184</f>
        <v>109.96083333333334</v>
      </c>
      <c r="L184" s="2">
        <f>EXP(0.06*K184)</f>
        <v>733.36974373978353</v>
      </c>
      <c r="M184" s="2">
        <f>SUMIF(A:A,A184,L:L)</f>
        <v>1922.2694359397913</v>
      </c>
      <c r="N184" s="3">
        <f>L184/M184</f>
        <v>0.38151246127535782</v>
      </c>
      <c r="O184" s="7">
        <f>1/N184</f>
        <v>2.6211463621846072</v>
      </c>
      <c r="P184" s="3">
        <f>IF(O184&gt;21,"",N184)</f>
        <v>0.38151246127535782</v>
      </c>
      <c r="Q184" s="3">
        <f>IF(ISNUMBER(P184),SUMIF(A:A,A184,P:P),"")</f>
        <v>0.99999999999999978</v>
      </c>
      <c r="R184" s="3">
        <f>IFERROR(P184*(1/Q184),"")</f>
        <v>0.38151246127535793</v>
      </c>
      <c r="S184" s="8">
        <f>IFERROR(1/R184,"")</f>
        <v>2.6211463621846067</v>
      </c>
    </row>
    <row r="185" spans="1:19" x14ac:dyDescent="0.25">
      <c r="A185" s="1">
        <v>19</v>
      </c>
      <c r="B185" s="5">
        <v>0.71527777777777779</v>
      </c>
      <c r="C185" s="1" t="s">
        <v>207</v>
      </c>
      <c r="D185" s="1">
        <v>1</v>
      </c>
      <c r="E185" s="1">
        <v>1</v>
      </c>
      <c r="F185" s="1" t="s">
        <v>208</v>
      </c>
      <c r="G185" s="2">
        <v>58.401133333333298</v>
      </c>
      <c r="H185" s="6">
        <f>1+COUNTIFS(A:A,A185,O:O,"&lt;"&amp;O185)</f>
        <v>2</v>
      </c>
      <c r="I185" s="2">
        <f>AVERAGEIF(A:A,A185,G:G)</f>
        <v>49.806566666666654</v>
      </c>
      <c r="J185" s="2">
        <f>G185-I185</f>
        <v>8.594566666666644</v>
      </c>
      <c r="K185" s="2">
        <f>90+J185</f>
        <v>98.594566666666651</v>
      </c>
      <c r="L185" s="2">
        <f>EXP(0.06*K185)</f>
        <v>370.80414049023426</v>
      </c>
      <c r="M185" s="2">
        <f>SUMIF(A:A,A185,L:L)</f>
        <v>1922.2694359397913</v>
      </c>
      <c r="N185" s="3">
        <f>L185/M185</f>
        <v>0.19289915011781339</v>
      </c>
      <c r="O185" s="7">
        <f>1/N185</f>
        <v>5.1840560178168165</v>
      </c>
      <c r="P185" s="3">
        <f>IF(O185&gt;21,"",N185)</f>
        <v>0.19289915011781339</v>
      </c>
      <c r="Q185" s="3">
        <f>IF(ISNUMBER(P185),SUMIF(A:A,A185,P:P),"")</f>
        <v>0.99999999999999978</v>
      </c>
      <c r="R185" s="3">
        <f>IFERROR(P185*(1/Q185),"")</f>
        <v>0.19289915011781344</v>
      </c>
      <c r="S185" s="8">
        <f>IFERROR(1/R185,"")</f>
        <v>5.1840560178168156</v>
      </c>
    </row>
    <row r="186" spans="1:19" x14ac:dyDescent="0.25">
      <c r="A186" s="1">
        <v>19</v>
      </c>
      <c r="B186" s="5">
        <v>0.71527777777777779</v>
      </c>
      <c r="C186" s="1" t="s">
        <v>207</v>
      </c>
      <c r="D186" s="1">
        <v>1</v>
      </c>
      <c r="E186" s="1">
        <v>4</v>
      </c>
      <c r="F186" s="1" t="s">
        <v>211</v>
      </c>
      <c r="G186" s="2">
        <v>49.762033333333299</v>
      </c>
      <c r="H186" s="6">
        <f>1+COUNTIFS(A:A,A186,O:O,"&lt;"&amp;O186)</f>
        <v>3</v>
      </c>
      <c r="I186" s="2">
        <f>AVERAGEIF(A:A,A186,G:G)</f>
        <v>49.806566666666654</v>
      </c>
      <c r="J186" s="2">
        <f>G186-I186</f>
        <v>-4.4533333333355074E-2</v>
      </c>
      <c r="K186" s="2">
        <f>90+J186</f>
        <v>89.955466666666638</v>
      </c>
      <c r="L186" s="2">
        <f>EXP(0.06*K186)</f>
        <v>220.81560793145186</v>
      </c>
      <c r="M186" s="2">
        <f>SUMIF(A:A,A186,L:L)</f>
        <v>1922.2694359397913</v>
      </c>
      <c r="N186" s="3">
        <f>L186/M186</f>
        <v>0.1148723502558817</v>
      </c>
      <c r="O186" s="7">
        <f>1/N186</f>
        <v>8.7053150542534308</v>
      </c>
      <c r="P186" s="3">
        <f>IF(O186&gt;21,"",N186)</f>
        <v>0.1148723502558817</v>
      </c>
      <c r="Q186" s="3">
        <f>IF(ISNUMBER(P186),SUMIF(A:A,A186,P:P),"")</f>
        <v>0.99999999999999978</v>
      </c>
      <c r="R186" s="3">
        <f>IFERROR(P186*(1/Q186),"")</f>
        <v>0.11487235025588173</v>
      </c>
      <c r="S186" s="8">
        <f>IFERROR(1/R186,"")</f>
        <v>8.705315054253429</v>
      </c>
    </row>
    <row r="187" spans="1:19" x14ac:dyDescent="0.25">
      <c r="A187" s="1">
        <v>19</v>
      </c>
      <c r="B187" s="5">
        <v>0.71527777777777779</v>
      </c>
      <c r="C187" s="1" t="s">
        <v>207</v>
      </c>
      <c r="D187" s="1">
        <v>1</v>
      </c>
      <c r="E187" s="1">
        <v>2</v>
      </c>
      <c r="F187" s="1" t="s">
        <v>209</v>
      </c>
      <c r="G187" s="2">
        <v>48.9733666666666</v>
      </c>
      <c r="H187" s="6">
        <f>1+COUNTIFS(A:A,A187,O:O,"&lt;"&amp;O187)</f>
        <v>4</v>
      </c>
      <c r="I187" s="2">
        <f>AVERAGEIF(A:A,A187,G:G)</f>
        <v>49.806566666666654</v>
      </c>
      <c r="J187" s="2">
        <f>G187-I187</f>
        <v>-0.83320000000005479</v>
      </c>
      <c r="K187" s="2">
        <f>90+J187</f>
        <v>89.166799999999938</v>
      </c>
      <c r="L187" s="2">
        <f>EXP(0.06*K187)</f>
        <v>210.6099827397961</v>
      </c>
      <c r="M187" s="2">
        <f>SUMIF(A:A,A187,L:L)</f>
        <v>1922.2694359397913</v>
      </c>
      <c r="N187" s="3">
        <f>L187/M187</f>
        <v>0.10956319587780865</v>
      </c>
      <c r="O187" s="7">
        <f>1/N187</f>
        <v>9.1271525258834103</v>
      </c>
      <c r="P187" s="3">
        <f>IF(O187&gt;21,"",N187)</f>
        <v>0.10956319587780865</v>
      </c>
      <c r="Q187" s="3">
        <f>IF(ISNUMBER(P187),SUMIF(A:A,A187,P:P),"")</f>
        <v>0.99999999999999978</v>
      </c>
      <c r="R187" s="3">
        <f>IFERROR(P187*(1/Q187),"")</f>
        <v>0.10956319587780868</v>
      </c>
      <c r="S187" s="8">
        <f>IFERROR(1/R187,"")</f>
        <v>9.1271525258834068</v>
      </c>
    </row>
    <row r="188" spans="1:19" x14ac:dyDescent="0.25">
      <c r="A188" s="1">
        <v>19</v>
      </c>
      <c r="B188" s="5">
        <v>0.71527777777777779</v>
      </c>
      <c r="C188" s="1" t="s">
        <v>207</v>
      </c>
      <c r="D188" s="1">
        <v>1</v>
      </c>
      <c r="E188" s="1">
        <v>5</v>
      </c>
      <c r="F188" s="1" t="s">
        <v>212</v>
      </c>
      <c r="G188" s="2">
        <v>43.765466666666704</v>
      </c>
      <c r="H188" s="6">
        <f>1+COUNTIFS(A:A,A188,O:O,"&lt;"&amp;O188)</f>
        <v>5</v>
      </c>
      <c r="I188" s="2">
        <f>AVERAGEIF(A:A,A188,G:G)</f>
        <v>49.806566666666654</v>
      </c>
      <c r="J188" s="2">
        <f>G188-I188</f>
        <v>-6.0410999999999504</v>
      </c>
      <c r="K188" s="2">
        <f>90+J188</f>
        <v>83.958900000000057</v>
      </c>
      <c r="L188" s="2">
        <f>EXP(0.06*K188)</f>
        <v>154.08956126112938</v>
      </c>
      <c r="M188" s="2">
        <f>SUMIF(A:A,A188,L:L)</f>
        <v>1922.2694359397913</v>
      </c>
      <c r="N188" s="3">
        <f>L188/M188</f>
        <v>8.0160230600449356E-2</v>
      </c>
      <c r="O188" s="7">
        <f>1/N188</f>
        <v>12.475014012676684</v>
      </c>
      <c r="P188" s="3">
        <f>IF(O188&gt;21,"",N188)</f>
        <v>8.0160230600449356E-2</v>
      </c>
      <c r="Q188" s="3">
        <f>IF(ISNUMBER(P188),SUMIF(A:A,A188,P:P),"")</f>
        <v>0.99999999999999978</v>
      </c>
      <c r="R188" s="3">
        <f>IFERROR(P188*(1/Q188),"")</f>
        <v>8.016023060044937E-2</v>
      </c>
      <c r="S188" s="8">
        <f>IFERROR(1/R188,"")</f>
        <v>12.475014012676681</v>
      </c>
    </row>
    <row r="189" spans="1:19" x14ac:dyDescent="0.25">
      <c r="A189" s="1">
        <v>19</v>
      </c>
      <c r="B189" s="5">
        <v>0.71527777777777779</v>
      </c>
      <c r="C189" s="1" t="s">
        <v>207</v>
      </c>
      <c r="D189" s="1">
        <v>1</v>
      </c>
      <c r="E189" s="1">
        <v>3</v>
      </c>
      <c r="F189" s="1" t="s">
        <v>210</v>
      </c>
      <c r="G189" s="2">
        <v>40.687100000000001</v>
      </c>
      <c r="H189" s="6">
        <f>1+COUNTIFS(A:A,A189,O:O,"&lt;"&amp;O189)</f>
        <v>6</v>
      </c>
      <c r="I189" s="2">
        <f>AVERAGEIF(A:A,A189,G:G)</f>
        <v>49.806566666666654</v>
      </c>
      <c r="J189" s="2">
        <f>G189-I189</f>
        <v>-9.1194666666666535</v>
      </c>
      <c r="K189" s="2">
        <f>90+J189</f>
        <v>80.880533333333346</v>
      </c>
      <c r="L189" s="2">
        <f>EXP(0.06*K189)</f>
        <v>128.10266336725269</v>
      </c>
      <c r="M189" s="2">
        <f>SUMIF(A:A,A189,L:L)</f>
        <v>1922.2694359397913</v>
      </c>
      <c r="N189" s="3">
        <f>L189/M189</f>
        <v>6.6641367215321573E-2</v>
      </c>
      <c r="O189" s="7">
        <f>1/N189</f>
        <v>15.005694537582794</v>
      </c>
      <c r="P189" s="3">
        <f>IF(O189&gt;21,"",N189)</f>
        <v>6.6641367215321573E-2</v>
      </c>
      <c r="Q189" s="3">
        <f>IF(ISNUMBER(P189),SUMIF(A:A,A189,P:P),"")</f>
        <v>0.99999999999999978</v>
      </c>
      <c r="R189" s="3">
        <f>IFERROR(P189*(1/Q189),"")</f>
        <v>6.6641367215321587E-2</v>
      </c>
      <c r="S189" s="8">
        <f>IFERROR(1/R189,"")</f>
        <v>15.005694537582791</v>
      </c>
    </row>
    <row r="190" spans="1:19" x14ac:dyDescent="0.25">
      <c r="A190" s="1">
        <v>19</v>
      </c>
      <c r="B190" s="5">
        <v>0.71527777777777779</v>
      </c>
      <c r="C190" s="1" t="s">
        <v>207</v>
      </c>
      <c r="D190" s="1">
        <v>1</v>
      </c>
      <c r="E190" s="1">
        <v>6</v>
      </c>
      <c r="F190" s="1" t="s">
        <v>213</v>
      </c>
      <c r="G190" s="2">
        <v>37.289466666666698</v>
      </c>
      <c r="H190" s="6">
        <f>1+COUNTIFS(A:A,A190,O:O,"&lt;"&amp;O190)</f>
        <v>7</v>
      </c>
      <c r="I190" s="2">
        <f>AVERAGEIF(A:A,A190,G:G)</f>
        <v>49.806566666666654</v>
      </c>
      <c r="J190" s="2">
        <f>G190-I190</f>
        <v>-12.517099999999957</v>
      </c>
      <c r="K190" s="2">
        <f>90+J190</f>
        <v>77.482900000000043</v>
      </c>
      <c r="L190" s="2">
        <f>EXP(0.06*K190)</f>
        <v>104.47773641014322</v>
      </c>
      <c r="M190" s="2">
        <f>SUMIF(A:A,A190,L:L)</f>
        <v>1922.2694359397913</v>
      </c>
      <c r="N190" s="3">
        <f>L190/M190</f>
        <v>5.4351244657367397E-2</v>
      </c>
      <c r="O190" s="7">
        <f>1/N190</f>
        <v>18.398842681598985</v>
      </c>
      <c r="P190" s="3">
        <f>IF(O190&gt;21,"",N190)</f>
        <v>5.4351244657367397E-2</v>
      </c>
      <c r="Q190" s="3">
        <f>IF(ISNUMBER(P190),SUMIF(A:A,A190,P:P),"")</f>
        <v>0.99999999999999978</v>
      </c>
      <c r="R190" s="3">
        <f>IFERROR(P190*(1/Q190),"")</f>
        <v>5.435124465736741E-2</v>
      </c>
      <c r="S190" s="8">
        <f>IFERROR(1/R190,"")</f>
        <v>18.398842681598978</v>
      </c>
    </row>
    <row r="191" spans="1:19" x14ac:dyDescent="0.25">
      <c r="A191" s="1">
        <v>20</v>
      </c>
      <c r="B191" s="5">
        <v>0.72222222222222221</v>
      </c>
      <c r="C191" s="1" t="s">
        <v>43</v>
      </c>
      <c r="D191" s="1">
        <v>7</v>
      </c>
      <c r="E191" s="1">
        <v>3</v>
      </c>
      <c r="F191" s="1" t="s">
        <v>216</v>
      </c>
      <c r="G191" s="2">
        <v>62.475533333333203</v>
      </c>
      <c r="H191" s="6">
        <f>1+COUNTIFS(A:A,A191,O:O,"&lt;"&amp;O191)</f>
        <v>1</v>
      </c>
      <c r="I191" s="2">
        <f>AVERAGEIF(A:A,A191,G:G)</f>
        <v>45.221779166666657</v>
      </c>
      <c r="J191" s="2">
        <f>G191-I191</f>
        <v>17.253754166666546</v>
      </c>
      <c r="K191" s="2">
        <f>90+J191</f>
        <v>107.25375416666654</v>
      </c>
      <c r="L191" s="2">
        <f>EXP(0.06*K191)</f>
        <v>623.42299307847577</v>
      </c>
      <c r="M191" s="2">
        <f>SUMIF(A:A,A191,L:L)</f>
        <v>2060.7893748431361</v>
      </c>
      <c r="N191" s="3">
        <f>L191/M191</f>
        <v>0.30251659907064965</v>
      </c>
      <c r="O191" s="7">
        <f>1/N191</f>
        <v>3.3056037357026491</v>
      </c>
      <c r="P191" s="3">
        <f>IF(O191&gt;21,"",N191)</f>
        <v>0.30251659907064965</v>
      </c>
      <c r="Q191" s="3">
        <f>IF(ISNUMBER(P191),SUMIF(A:A,A191,P:P),"")</f>
        <v>1</v>
      </c>
      <c r="R191" s="3">
        <f>IFERROR(P191*(1/Q191),"")</f>
        <v>0.30251659907064965</v>
      </c>
      <c r="S191" s="8">
        <f>IFERROR(1/R191,"")</f>
        <v>3.3056037357026491</v>
      </c>
    </row>
    <row r="192" spans="1:19" x14ac:dyDescent="0.25">
      <c r="A192" s="1">
        <v>20</v>
      </c>
      <c r="B192" s="5">
        <v>0.72222222222222221</v>
      </c>
      <c r="C192" s="1" t="s">
        <v>43</v>
      </c>
      <c r="D192" s="1">
        <v>7</v>
      </c>
      <c r="E192" s="1">
        <v>4</v>
      </c>
      <c r="F192" s="1" t="s">
        <v>217</v>
      </c>
      <c r="G192" s="2">
        <v>54.879599999999996</v>
      </c>
      <c r="H192" s="6">
        <f>1+COUNTIFS(A:A,A192,O:O,"&lt;"&amp;O192)</f>
        <v>2</v>
      </c>
      <c r="I192" s="2">
        <f>AVERAGEIF(A:A,A192,G:G)</f>
        <v>45.221779166666657</v>
      </c>
      <c r="J192" s="2">
        <f>G192-I192</f>
        <v>9.6578208333333393</v>
      </c>
      <c r="K192" s="2">
        <f>90+J192</f>
        <v>99.657820833333346</v>
      </c>
      <c r="L192" s="2">
        <f>EXP(0.06*K192)</f>
        <v>395.23054386697163</v>
      </c>
      <c r="M192" s="2">
        <f>SUMIF(A:A,A192,L:L)</f>
        <v>2060.7893748431361</v>
      </c>
      <c r="N192" s="3">
        <f>L192/M192</f>
        <v>0.19178599651750239</v>
      </c>
      <c r="O192" s="7">
        <f>1/N192</f>
        <v>5.2141450270522753</v>
      </c>
      <c r="P192" s="3">
        <f>IF(O192&gt;21,"",N192)</f>
        <v>0.19178599651750239</v>
      </c>
      <c r="Q192" s="3">
        <f>IF(ISNUMBER(P192),SUMIF(A:A,A192,P:P),"")</f>
        <v>1</v>
      </c>
      <c r="R192" s="3">
        <f>IFERROR(P192*(1/Q192),"")</f>
        <v>0.19178599651750239</v>
      </c>
      <c r="S192" s="8">
        <f>IFERROR(1/R192,"")</f>
        <v>5.2141450270522753</v>
      </c>
    </row>
    <row r="193" spans="1:19" x14ac:dyDescent="0.25">
      <c r="A193" s="1">
        <v>20</v>
      </c>
      <c r="B193" s="5">
        <v>0.72222222222222221</v>
      </c>
      <c r="C193" s="1" t="s">
        <v>43</v>
      </c>
      <c r="D193" s="1">
        <v>7</v>
      </c>
      <c r="E193" s="1">
        <v>6</v>
      </c>
      <c r="F193" s="1" t="s">
        <v>219</v>
      </c>
      <c r="G193" s="2">
        <v>45.726666666666702</v>
      </c>
      <c r="H193" s="6">
        <f>1+COUNTIFS(A:A,A193,O:O,"&lt;"&amp;O193)</f>
        <v>3</v>
      </c>
      <c r="I193" s="2">
        <f>AVERAGEIF(A:A,A193,G:G)</f>
        <v>45.221779166666657</v>
      </c>
      <c r="J193" s="2">
        <f>G193-I193</f>
        <v>0.50488750000004501</v>
      </c>
      <c r="K193" s="2">
        <f>90+J193</f>
        <v>90.504887500000052</v>
      </c>
      <c r="L193" s="2">
        <f>EXP(0.06*K193)</f>
        <v>228.21616000109555</v>
      </c>
      <c r="M193" s="2">
        <f>SUMIF(A:A,A193,L:L)</f>
        <v>2060.7893748431361</v>
      </c>
      <c r="N193" s="3">
        <f>L193/M193</f>
        <v>0.11074210823629997</v>
      </c>
      <c r="O193" s="7">
        <f>1/N193</f>
        <v>9.0299888265285126</v>
      </c>
      <c r="P193" s="3">
        <f>IF(O193&gt;21,"",N193)</f>
        <v>0.11074210823629997</v>
      </c>
      <c r="Q193" s="3">
        <f>IF(ISNUMBER(P193),SUMIF(A:A,A193,P:P),"")</f>
        <v>1</v>
      </c>
      <c r="R193" s="3">
        <f>IFERROR(P193*(1/Q193),"")</f>
        <v>0.11074210823629997</v>
      </c>
      <c r="S193" s="8">
        <f>IFERROR(1/R193,"")</f>
        <v>9.0299888265285126</v>
      </c>
    </row>
    <row r="194" spans="1:19" x14ac:dyDescent="0.25">
      <c r="A194" s="1">
        <v>20</v>
      </c>
      <c r="B194" s="5">
        <v>0.72222222222222221</v>
      </c>
      <c r="C194" s="1" t="s">
        <v>43</v>
      </c>
      <c r="D194" s="1">
        <v>7</v>
      </c>
      <c r="E194" s="1">
        <v>9</v>
      </c>
      <c r="F194" s="1" t="s">
        <v>222</v>
      </c>
      <c r="G194" s="2">
        <v>44.573433333333298</v>
      </c>
      <c r="H194" s="6">
        <f>1+COUNTIFS(A:A,A194,O:O,"&lt;"&amp;O194)</f>
        <v>4</v>
      </c>
      <c r="I194" s="2">
        <f>AVERAGEIF(A:A,A194,G:G)</f>
        <v>45.221779166666657</v>
      </c>
      <c r="J194" s="2">
        <f>G194-I194</f>
        <v>-0.64834583333335871</v>
      </c>
      <c r="K194" s="2">
        <f>90+J194</f>
        <v>89.351654166666634</v>
      </c>
      <c r="L194" s="2">
        <f>EXP(0.06*K194)</f>
        <v>212.9589129171913</v>
      </c>
      <c r="M194" s="2">
        <f>SUMIF(A:A,A194,L:L)</f>
        <v>2060.7893748431361</v>
      </c>
      <c r="N194" s="3">
        <f>L194/M194</f>
        <v>0.1033385146084623</v>
      </c>
      <c r="O194" s="7">
        <f>1/N194</f>
        <v>9.6769341400820839</v>
      </c>
      <c r="P194" s="3">
        <f>IF(O194&gt;21,"",N194)</f>
        <v>0.1033385146084623</v>
      </c>
      <c r="Q194" s="3">
        <f>IF(ISNUMBER(P194),SUMIF(A:A,A194,P:P),"")</f>
        <v>1</v>
      </c>
      <c r="R194" s="3">
        <f>IFERROR(P194*(1/Q194),"")</f>
        <v>0.1033385146084623</v>
      </c>
      <c r="S194" s="8">
        <f>IFERROR(1/R194,"")</f>
        <v>9.6769341400820839</v>
      </c>
    </row>
    <row r="195" spans="1:19" x14ac:dyDescent="0.25">
      <c r="A195" s="1">
        <v>20</v>
      </c>
      <c r="B195" s="5">
        <v>0.72222222222222221</v>
      </c>
      <c r="C195" s="1" t="s">
        <v>43</v>
      </c>
      <c r="D195" s="1">
        <v>7</v>
      </c>
      <c r="E195" s="1">
        <v>1</v>
      </c>
      <c r="F195" s="1" t="s">
        <v>215</v>
      </c>
      <c r="G195" s="2">
        <v>40.4983</v>
      </c>
      <c r="H195" s="6">
        <f>1+COUNTIFS(A:A,A195,O:O,"&lt;"&amp;O195)</f>
        <v>5</v>
      </c>
      <c r="I195" s="2">
        <f>AVERAGEIF(A:A,A195,G:G)</f>
        <v>45.221779166666657</v>
      </c>
      <c r="J195" s="2">
        <f>G195-I195</f>
        <v>-4.7234791666666567</v>
      </c>
      <c r="K195" s="2">
        <f>90+J195</f>
        <v>85.276520833333336</v>
      </c>
      <c r="L195" s="2">
        <f>EXP(0.06*K195)</f>
        <v>166.76593625927529</v>
      </c>
      <c r="M195" s="2">
        <f>SUMIF(A:A,A195,L:L)</f>
        <v>2060.7893748431361</v>
      </c>
      <c r="N195" s="3">
        <f>L195/M195</f>
        <v>8.0923328844302311E-2</v>
      </c>
      <c r="O195" s="7">
        <f>1/N195</f>
        <v>12.357375978983946</v>
      </c>
      <c r="P195" s="3">
        <f>IF(O195&gt;21,"",N195)</f>
        <v>8.0923328844302311E-2</v>
      </c>
      <c r="Q195" s="3">
        <f>IF(ISNUMBER(P195),SUMIF(A:A,A195,P:P),"")</f>
        <v>1</v>
      </c>
      <c r="R195" s="3">
        <f>IFERROR(P195*(1/Q195),"")</f>
        <v>8.0923328844302311E-2</v>
      </c>
      <c r="S195" s="8">
        <f>IFERROR(1/R195,"")</f>
        <v>12.357375978983946</v>
      </c>
    </row>
    <row r="196" spans="1:19" x14ac:dyDescent="0.25">
      <c r="A196" s="1">
        <v>20</v>
      </c>
      <c r="B196" s="5">
        <v>0.72222222222222221</v>
      </c>
      <c r="C196" s="1" t="s">
        <v>43</v>
      </c>
      <c r="D196" s="1">
        <v>7</v>
      </c>
      <c r="E196" s="1">
        <v>5</v>
      </c>
      <c r="F196" s="1" t="s">
        <v>218</v>
      </c>
      <c r="G196" s="2">
        <v>40.476600000000005</v>
      </c>
      <c r="H196" s="6">
        <f>1+COUNTIFS(A:A,A196,O:O,"&lt;"&amp;O196)</f>
        <v>6</v>
      </c>
      <c r="I196" s="2">
        <f>AVERAGEIF(A:A,A196,G:G)</f>
        <v>45.221779166666657</v>
      </c>
      <c r="J196" s="2">
        <f>G196-I196</f>
        <v>-4.7451791666666523</v>
      </c>
      <c r="K196" s="2">
        <f>90+J196</f>
        <v>85.254820833333355</v>
      </c>
      <c r="L196" s="2">
        <f>EXP(0.06*K196)</f>
        <v>166.54894830008055</v>
      </c>
      <c r="M196" s="2">
        <f>SUMIF(A:A,A196,L:L)</f>
        <v>2060.7893748431361</v>
      </c>
      <c r="N196" s="3">
        <f>L196/M196</f>
        <v>8.0818035231163779E-2</v>
      </c>
      <c r="O196" s="7">
        <f>1/N196</f>
        <v>12.373475761192418</v>
      </c>
      <c r="P196" s="3">
        <f>IF(O196&gt;21,"",N196)</f>
        <v>8.0818035231163779E-2</v>
      </c>
      <c r="Q196" s="3">
        <f>IF(ISNUMBER(P196),SUMIF(A:A,A196,P:P),"")</f>
        <v>1</v>
      </c>
      <c r="R196" s="3">
        <f>IFERROR(P196*(1/Q196),"")</f>
        <v>8.0818035231163779E-2</v>
      </c>
      <c r="S196" s="8">
        <f>IFERROR(1/R196,"")</f>
        <v>12.373475761192418</v>
      </c>
    </row>
    <row r="197" spans="1:19" x14ac:dyDescent="0.25">
      <c r="A197" s="1">
        <v>20</v>
      </c>
      <c r="B197" s="5">
        <v>0.72222222222222221</v>
      </c>
      <c r="C197" s="1" t="s">
        <v>43</v>
      </c>
      <c r="D197" s="1">
        <v>7</v>
      </c>
      <c r="E197" s="1">
        <v>7</v>
      </c>
      <c r="F197" s="1" t="s">
        <v>220</v>
      </c>
      <c r="G197" s="2">
        <v>39.514233333333301</v>
      </c>
      <c r="H197" s="6">
        <f>1+COUNTIFS(A:A,A197,O:O,"&lt;"&amp;O197)</f>
        <v>7</v>
      </c>
      <c r="I197" s="2">
        <f>AVERAGEIF(A:A,A197,G:G)</f>
        <v>45.221779166666657</v>
      </c>
      <c r="J197" s="2">
        <f>G197-I197</f>
        <v>-5.7075458333333557</v>
      </c>
      <c r="K197" s="2">
        <f>90+J197</f>
        <v>84.292454166666644</v>
      </c>
      <c r="L197" s="2">
        <f>EXP(0.06*K197)</f>
        <v>157.20445982803139</v>
      </c>
      <c r="M197" s="2">
        <f>SUMIF(A:A,A197,L:L)</f>
        <v>2060.7893748431361</v>
      </c>
      <c r="N197" s="3">
        <f>L197/M197</f>
        <v>7.6283613331419434E-2</v>
      </c>
      <c r="O197" s="7">
        <f>1/N197</f>
        <v>13.108975261245568</v>
      </c>
      <c r="P197" s="3">
        <f>IF(O197&gt;21,"",N197)</f>
        <v>7.6283613331419434E-2</v>
      </c>
      <c r="Q197" s="3">
        <f>IF(ISNUMBER(P197),SUMIF(A:A,A197,P:P),"")</f>
        <v>1</v>
      </c>
      <c r="R197" s="3">
        <f>IFERROR(P197*(1/Q197),"")</f>
        <v>7.6283613331419434E-2</v>
      </c>
      <c r="S197" s="8">
        <f>IFERROR(1/R197,"")</f>
        <v>13.108975261245568</v>
      </c>
    </row>
    <row r="198" spans="1:19" x14ac:dyDescent="0.25">
      <c r="A198" s="1">
        <v>20</v>
      </c>
      <c r="B198" s="5">
        <v>0.72222222222222221</v>
      </c>
      <c r="C198" s="1" t="s">
        <v>43</v>
      </c>
      <c r="D198" s="1">
        <v>7</v>
      </c>
      <c r="E198" s="1">
        <v>8</v>
      </c>
      <c r="F198" s="1" t="s">
        <v>221</v>
      </c>
      <c r="G198" s="2">
        <v>33.6298666666667</v>
      </c>
      <c r="H198" s="6">
        <f>1+COUNTIFS(A:A,A198,O:O,"&lt;"&amp;O198)</f>
        <v>8</v>
      </c>
      <c r="I198" s="2">
        <f>AVERAGEIF(A:A,A198,G:G)</f>
        <v>45.221779166666657</v>
      </c>
      <c r="J198" s="2">
        <f>G198-I198</f>
        <v>-11.591912499999957</v>
      </c>
      <c r="K198" s="2">
        <f>90+J198</f>
        <v>78.40808750000005</v>
      </c>
      <c r="L198" s="2">
        <f>EXP(0.06*K198)</f>
        <v>110.44142059201464</v>
      </c>
      <c r="M198" s="2">
        <f>SUMIF(A:A,A198,L:L)</f>
        <v>2060.7893748431361</v>
      </c>
      <c r="N198" s="3">
        <f>L198/M198</f>
        <v>5.3591804160200145E-2</v>
      </c>
      <c r="O198" s="7">
        <f>1/N198</f>
        <v>18.659569605283938</v>
      </c>
      <c r="P198" s="3">
        <f>IF(O198&gt;21,"",N198)</f>
        <v>5.3591804160200145E-2</v>
      </c>
      <c r="Q198" s="3">
        <f>IF(ISNUMBER(P198),SUMIF(A:A,A198,P:P),"")</f>
        <v>1</v>
      </c>
      <c r="R198" s="3">
        <f>IFERROR(P198*(1/Q198),"")</f>
        <v>5.3591804160200145E-2</v>
      </c>
      <c r="S198" s="8">
        <f>IFERROR(1/R198,"")</f>
        <v>18.659569605283938</v>
      </c>
    </row>
    <row r="199" spans="1:19" x14ac:dyDescent="0.25">
      <c r="A199" s="1">
        <v>21</v>
      </c>
      <c r="B199" s="5">
        <v>0.73263888888888884</v>
      </c>
      <c r="C199" s="1" t="s">
        <v>57</v>
      </c>
      <c r="D199" s="1">
        <v>7</v>
      </c>
      <c r="E199" s="1">
        <v>2</v>
      </c>
      <c r="F199" s="1" t="s">
        <v>224</v>
      </c>
      <c r="G199" s="2">
        <v>78.487366666666603</v>
      </c>
      <c r="H199" s="6">
        <f>1+COUNTIFS(A:A,A199,O:O,"&lt;"&amp;O199)</f>
        <v>1</v>
      </c>
      <c r="I199" s="2">
        <f>AVERAGEIF(A:A,A199,G:G)</f>
        <v>46.982099999999988</v>
      </c>
      <c r="J199" s="2">
        <f>G199-I199</f>
        <v>31.505266666666614</v>
      </c>
      <c r="K199" s="2">
        <f>90+J199</f>
        <v>121.50526666666661</v>
      </c>
      <c r="L199" s="2">
        <f>EXP(0.06*K199)</f>
        <v>1466.0338907250175</v>
      </c>
      <c r="M199" s="2">
        <f>SUMIF(A:A,A199,L:L)</f>
        <v>4175.3830889884503</v>
      </c>
      <c r="N199" s="3">
        <f>L199/M199</f>
        <v>0.3511136246614886</v>
      </c>
      <c r="O199" s="7">
        <f>1/N199</f>
        <v>2.848080876850358</v>
      </c>
      <c r="P199" s="3">
        <f>IF(O199&gt;21,"",N199)</f>
        <v>0.3511136246614886</v>
      </c>
      <c r="Q199" s="3">
        <f>IF(ISNUMBER(P199),SUMIF(A:A,A199,P:P),"")</f>
        <v>0.77155955654083541</v>
      </c>
      <c r="R199" s="3">
        <f>IFERROR(P199*(1/Q199),"")</f>
        <v>0.4550700223786362</v>
      </c>
      <c r="S199" s="8">
        <f>IFERROR(1/R199,"")</f>
        <v>2.1974640183350962</v>
      </c>
    </row>
    <row r="200" spans="1:19" x14ac:dyDescent="0.25">
      <c r="A200" s="1">
        <v>21</v>
      </c>
      <c r="B200" s="5">
        <v>0.73263888888888884</v>
      </c>
      <c r="C200" s="1" t="s">
        <v>57</v>
      </c>
      <c r="D200" s="1">
        <v>7</v>
      </c>
      <c r="E200" s="1">
        <v>8</v>
      </c>
      <c r="F200" s="1" t="s">
        <v>230</v>
      </c>
      <c r="G200" s="2">
        <v>58.839766666666605</v>
      </c>
      <c r="H200" s="6">
        <f>1+COUNTIFS(A:A,A200,O:O,"&lt;"&amp;O200)</f>
        <v>2</v>
      </c>
      <c r="I200" s="2">
        <f>AVERAGEIF(A:A,A200,G:G)</f>
        <v>46.982099999999988</v>
      </c>
      <c r="J200" s="2">
        <f>G200-I200</f>
        <v>11.857666666666617</v>
      </c>
      <c r="K200" s="2">
        <f>90+J200</f>
        <v>101.85766666666662</v>
      </c>
      <c r="L200" s="2">
        <f>EXP(0.06*K200)</f>
        <v>450.99668989643777</v>
      </c>
      <c r="M200" s="2">
        <f>SUMIF(A:A,A200,L:L)</f>
        <v>4175.3830889884503</v>
      </c>
      <c r="N200" s="3">
        <f>L200/M200</f>
        <v>0.10801324819411925</v>
      </c>
      <c r="O200" s="7">
        <f>1/N200</f>
        <v>9.2581235794596228</v>
      </c>
      <c r="P200" s="3">
        <f>IF(O200&gt;21,"",N200)</f>
        <v>0.10801324819411925</v>
      </c>
      <c r="Q200" s="3">
        <f>IF(ISNUMBER(P200),SUMIF(A:A,A200,P:P),"")</f>
        <v>0.77155955654083541</v>
      </c>
      <c r="R200" s="3">
        <f>IFERROR(P200*(1/Q200),"")</f>
        <v>0.13999340333282823</v>
      </c>
      <c r="S200" s="8">
        <f>IFERROR(1/R200,"")</f>
        <v>7.1431937233681184</v>
      </c>
    </row>
    <row r="201" spans="1:19" x14ac:dyDescent="0.25">
      <c r="A201" s="1">
        <v>21</v>
      </c>
      <c r="B201" s="5">
        <v>0.73263888888888884</v>
      </c>
      <c r="C201" s="1" t="s">
        <v>57</v>
      </c>
      <c r="D201" s="1">
        <v>7</v>
      </c>
      <c r="E201" s="1">
        <v>4</v>
      </c>
      <c r="F201" s="1" t="s">
        <v>226</v>
      </c>
      <c r="G201" s="2">
        <v>55.989633333333302</v>
      </c>
      <c r="H201" s="6">
        <f>1+COUNTIFS(A:A,A201,O:O,"&lt;"&amp;O201)</f>
        <v>3</v>
      </c>
      <c r="I201" s="2">
        <f>AVERAGEIF(A:A,A201,G:G)</f>
        <v>46.982099999999988</v>
      </c>
      <c r="J201" s="2">
        <f>G201-I201</f>
        <v>9.0075333333333134</v>
      </c>
      <c r="K201" s="2">
        <f>90+J201</f>
        <v>99.007533333333313</v>
      </c>
      <c r="L201" s="2">
        <f>EXP(0.06*K201)</f>
        <v>380.10669894325378</v>
      </c>
      <c r="M201" s="2">
        <f>SUMIF(A:A,A201,L:L)</f>
        <v>4175.3830889884503</v>
      </c>
      <c r="N201" s="3">
        <f>L201/M201</f>
        <v>9.1035167514495155E-2</v>
      </c>
      <c r="O201" s="7">
        <f>1/N201</f>
        <v>10.984765858103948</v>
      </c>
      <c r="P201" s="3">
        <f>IF(O201&gt;21,"",N201)</f>
        <v>9.1035167514495155E-2</v>
      </c>
      <c r="Q201" s="3">
        <f>IF(ISNUMBER(P201),SUMIF(A:A,A201,P:P),"")</f>
        <v>0.77155955654083541</v>
      </c>
      <c r="R201" s="3">
        <f>IFERROR(P201*(1/Q201),"")</f>
        <v>0.11798851656071353</v>
      </c>
      <c r="S201" s="8">
        <f>IFERROR(1/R201,"")</f>
        <v>8.4754010741835923</v>
      </c>
    </row>
    <row r="202" spans="1:19" x14ac:dyDescent="0.25">
      <c r="A202" s="1">
        <v>21</v>
      </c>
      <c r="B202" s="5">
        <v>0.73263888888888884</v>
      </c>
      <c r="C202" s="1" t="s">
        <v>57</v>
      </c>
      <c r="D202" s="1">
        <v>7</v>
      </c>
      <c r="E202" s="1">
        <v>10</v>
      </c>
      <c r="F202" s="1" t="s">
        <v>232</v>
      </c>
      <c r="G202" s="2">
        <v>54.676433333333399</v>
      </c>
      <c r="H202" s="6">
        <f>1+COUNTIFS(A:A,A202,O:O,"&lt;"&amp;O202)</f>
        <v>4</v>
      </c>
      <c r="I202" s="2">
        <f>AVERAGEIF(A:A,A202,G:G)</f>
        <v>46.982099999999988</v>
      </c>
      <c r="J202" s="2">
        <f>G202-I202</f>
        <v>7.694333333333411</v>
      </c>
      <c r="K202" s="2">
        <f>90+J202</f>
        <v>97.694333333333418</v>
      </c>
      <c r="L202" s="2">
        <f>EXP(0.06*K202)</f>
        <v>351.30682959421091</v>
      </c>
      <c r="M202" s="2">
        <f>SUMIF(A:A,A202,L:L)</f>
        <v>4175.3830889884503</v>
      </c>
      <c r="N202" s="3">
        <f>L202/M202</f>
        <v>8.4137628118650137E-2</v>
      </c>
      <c r="O202" s="7">
        <f>1/N202</f>
        <v>11.885288691402245</v>
      </c>
      <c r="P202" s="3">
        <f>IF(O202&gt;21,"",N202)</f>
        <v>8.4137628118650137E-2</v>
      </c>
      <c r="Q202" s="3">
        <f>IF(ISNUMBER(P202),SUMIF(A:A,A202,P:P),"")</f>
        <v>0.77155955654083541</v>
      </c>
      <c r="R202" s="3">
        <f>IFERROR(P202*(1/Q202),"")</f>
        <v>0.10904877971555146</v>
      </c>
      <c r="S202" s="8">
        <f>IFERROR(1/R202,"")</f>
        <v>9.1702080720981218</v>
      </c>
    </row>
    <row r="203" spans="1:19" x14ac:dyDescent="0.25">
      <c r="A203" s="1">
        <v>21</v>
      </c>
      <c r="B203" s="5">
        <v>0.73263888888888884</v>
      </c>
      <c r="C203" s="1" t="s">
        <v>57</v>
      </c>
      <c r="D203" s="1">
        <v>7</v>
      </c>
      <c r="E203" s="1">
        <v>6</v>
      </c>
      <c r="F203" s="1" t="s">
        <v>228</v>
      </c>
      <c r="G203" s="2">
        <v>53.361666666666594</v>
      </c>
      <c r="H203" s="6">
        <f>1+COUNTIFS(A:A,A203,O:O,"&lt;"&amp;O203)</f>
        <v>5</v>
      </c>
      <c r="I203" s="2">
        <f>AVERAGEIF(A:A,A203,G:G)</f>
        <v>46.982099999999988</v>
      </c>
      <c r="J203" s="2">
        <f>G203-I203</f>
        <v>6.3795666666666051</v>
      </c>
      <c r="K203" s="2">
        <f>90+J203</f>
        <v>96.379566666666605</v>
      </c>
      <c r="L203" s="2">
        <f>EXP(0.06*K203)</f>
        <v>324.65854523988111</v>
      </c>
      <c r="M203" s="2">
        <f>SUMIF(A:A,A203,L:L)</f>
        <v>4175.3830889884503</v>
      </c>
      <c r="N203" s="3">
        <f>L203/M203</f>
        <v>7.7755391139100141E-2</v>
      </c>
      <c r="O203" s="7">
        <f>1/N203</f>
        <v>12.860844571035013</v>
      </c>
      <c r="P203" s="3">
        <f>IF(O203&gt;21,"",N203)</f>
        <v>7.7755391139100141E-2</v>
      </c>
      <c r="Q203" s="3">
        <f>IF(ISNUMBER(P203),SUMIF(A:A,A203,P:P),"")</f>
        <v>0.77155955654083541</v>
      </c>
      <c r="R203" s="3">
        <f>IFERROR(P203*(1/Q203),"")</f>
        <v>0.10077691408256813</v>
      </c>
      <c r="S203" s="8">
        <f>IFERROR(1/R203,"")</f>
        <v>9.9229075339683863</v>
      </c>
    </row>
    <row r="204" spans="1:19" x14ac:dyDescent="0.25">
      <c r="A204" s="1">
        <v>21</v>
      </c>
      <c r="B204" s="5">
        <v>0.73263888888888884</v>
      </c>
      <c r="C204" s="1" t="s">
        <v>57</v>
      </c>
      <c r="D204" s="1">
        <v>7</v>
      </c>
      <c r="E204" s="1">
        <v>3</v>
      </c>
      <c r="F204" s="1" t="s">
        <v>225</v>
      </c>
      <c r="G204" s="2">
        <v>48.903066666666703</v>
      </c>
      <c r="H204" s="6">
        <f>1+COUNTIFS(A:A,A204,O:O,"&lt;"&amp;O204)</f>
        <v>6</v>
      </c>
      <c r="I204" s="2">
        <f>AVERAGEIF(A:A,A204,G:G)</f>
        <v>46.982099999999988</v>
      </c>
      <c r="J204" s="2">
        <f>G204-I204</f>
        <v>1.9209666666667147</v>
      </c>
      <c r="K204" s="2">
        <f>90+J204</f>
        <v>91.920966666666715</v>
      </c>
      <c r="L204" s="2">
        <f>EXP(0.06*K204)</f>
        <v>248.45407012923147</v>
      </c>
      <c r="M204" s="2">
        <f>SUMIF(A:A,A204,L:L)</f>
        <v>4175.3830889884503</v>
      </c>
      <c r="N204" s="3">
        <f>L204/M204</f>
        <v>5.9504496912982235E-2</v>
      </c>
      <c r="O204" s="7">
        <f>1/N204</f>
        <v>16.805452560373258</v>
      </c>
      <c r="P204" s="3">
        <f>IF(O204&gt;21,"",N204)</f>
        <v>5.9504496912982235E-2</v>
      </c>
      <c r="Q204" s="3">
        <f>IF(ISNUMBER(P204),SUMIF(A:A,A204,P:P),"")</f>
        <v>0.77155955654083541</v>
      </c>
      <c r="R204" s="3">
        <f>IFERROR(P204*(1/Q204),"")</f>
        <v>7.7122363929702564E-2</v>
      </c>
      <c r="S204" s="8">
        <f>IFERROR(1/R204,"")</f>
        <v>12.96640752494964</v>
      </c>
    </row>
    <row r="205" spans="1:19" x14ac:dyDescent="0.25">
      <c r="A205" s="1">
        <v>21</v>
      </c>
      <c r="B205" s="5">
        <v>0.73263888888888884</v>
      </c>
      <c r="C205" s="1" t="s">
        <v>57</v>
      </c>
      <c r="D205" s="1">
        <v>7</v>
      </c>
      <c r="E205" s="1">
        <v>1</v>
      </c>
      <c r="F205" s="1" t="s">
        <v>223</v>
      </c>
      <c r="G205" s="2">
        <v>45.1681666666666</v>
      </c>
      <c r="H205" s="6">
        <f>1+COUNTIFS(A:A,A205,O:O,"&lt;"&amp;O205)</f>
        <v>7</v>
      </c>
      <c r="I205" s="2">
        <f>AVERAGEIF(A:A,A205,G:G)</f>
        <v>46.982099999999988</v>
      </c>
      <c r="J205" s="2">
        <f>G205-I205</f>
        <v>-1.813933333333388</v>
      </c>
      <c r="K205" s="2">
        <f>90+J205</f>
        <v>88.186066666666619</v>
      </c>
      <c r="L205" s="2">
        <f>EXP(0.06*K205)</f>
        <v>198.5744315760636</v>
      </c>
      <c r="M205" s="2">
        <f>SUMIF(A:A,A205,L:L)</f>
        <v>4175.3830889884503</v>
      </c>
      <c r="N205" s="3">
        <f>L205/M205</f>
        <v>4.7558374248282749E-2</v>
      </c>
      <c r="O205" s="7">
        <f>1/N205</f>
        <v>21.026791092130495</v>
      </c>
      <c r="P205" s="3" t="str">
        <f>IF(O205&gt;21,"",N205)</f>
        <v/>
      </c>
      <c r="Q205" s="3" t="str">
        <f>IF(ISNUMBER(P205),SUMIF(A:A,A205,P:P),"")</f>
        <v/>
      </c>
      <c r="R205" s="3" t="str">
        <f>IFERROR(P205*(1/Q205),"")</f>
        <v/>
      </c>
      <c r="S205" s="8" t="str">
        <f>IFERROR(1/R205,"")</f>
        <v/>
      </c>
    </row>
    <row r="206" spans="1:19" x14ac:dyDescent="0.25">
      <c r="A206" s="1">
        <v>21</v>
      </c>
      <c r="B206" s="5">
        <v>0.73263888888888884</v>
      </c>
      <c r="C206" s="1" t="s">
        <v>57</v>
      </c>
      <c r="D206" s="1">
        <v>7</v>
      </c>
      <c r="E206" s="1">
        <v>7</v>
      </c>
      <c r="F206" s="1" t="s">
        <v>229</v>
      </c>
      <c r="G206" s="2">
        <v>44.465233333333302</v>
      </c>
      <c r="H206" s="6">
        <f>1+COUNTIFS(A:A,A206,O:O,"&lt;"&amp;O206)</f>
        <v>8</v>
      </c>
      <c r="I206" s="2">
        <f>AVERAGEIF(A:A,A206,G:G)</f>
        <v>46.982099999999988</v>
      </c>
      <c r="J206" s="2">
        <f>G206-I206</f>
        <v>-2.5168666666666866</v>
      </c>
      <c r="K206" s="2">
        <f>90+J206</f>
        <v>87.483133333333313</v>
      </c>
      <c r="L206" s="2">
        <f>EXP(0.06*K206)</f>
        <v>190.37351294568998</v>
      </c>
      <c r="M206" s="2">
        <f>SUMIF(A:A,A206,L:L)</f>
        <v>4175.3830889884503</v>
      </c>
      <c r="N206" s="3">
        <f>L206/M206</f>
        <v>4.5594262583415035E-2</v>
      </c>
      <c r="O206" s="7">
        <f>1/N206</f>
        <v>21.932584130963686</v>
      </c>
      <c r="P206" s="3" t="str">
        <f>IF(O206&gt;21,"",N206)</f>
        <v/>
      </c>
      <c r="Q206" s="3" t="str">
        <f>IF(ISNUMBER(P206),SUMIF(A:A,A206,P:P),"")</f>
        <v/>
      </c>
      <c r="R206" s="3" t="str">
        <f>IFERROR(P206*(1/Q206),"")</f>
        <v/>
      </c>
      <c r="S206" s="8" t="str">
        <f>IFERROR(1/R206,"")</f>
        <v/>
      </c>
    </row>
    <row r="207" spans="1:19" x14ac:dyDescent="0.25">
      <c r="A207" s="1">
        <v>21</v>
      </c>
      <c r="B207" s="5">
        <v>0.73263888888888884</v>
      </c>
      <c r="C207" s="1" t="s">
        <v>57</v>
      </c>
      <c r="D207" s="1">
        <v>7</v>
      </c>
      <c r="E207" s="1">
        <v>13</v>
      </c>
      <c r="F207" s="1" t="s">
        <v>235</v>
      </c>
      <c r="G207" s="2">
        <v>44.235999999999997</v>
      </c>
      <c r="H207" s="6">
        <f>1+COUNTIFS(A:A,A207,O:O,"&lt;"&amp;O207)</f>
        <v>9</v>
      </c>
      <c r="I207" s="2">
        <f>AVERAGEIF(A:A,A207,G:G)</f>
        <v>46.982099999999988</v>
      </c>
      <c r="J207" s="2">
        <f>G207-I207</f>
        <v>-2.7460999999999913</v>
      </c>
      <c r="K207" s="2">
        <f>90+J207</f>
        <v>87.253900000000016</v>
      </c>
      <c r="L207" s="2">
        <f>EXP(0.06*K207)</f>
        <v>187.77304009513207</v>
      </c>
      <c r="M207" s="2">
        <f>SUMIF(A:A,A207,L:L)</f>
        <v>4175.3830889884503</v>
      </c>
      <c r="N207" s="3">
        <f>L207/M207</f>
        <v>4.4971451982534841E-2</v>
      </c>
      <c r="O207" s="7">
        <f>1/N207</f>
        <v>22.236328957943385</v>
      </c>
      <c r="P207" s="3" t="str">
        <f>IF(O207&gt;21,"",N207)</f>
        <v/>
      </c>
      <c r="Q207" s="3" t="str">
        <f>IF(ISNUMBER(P207),SUMIF(A:A,A207,P:P),"")</f>
        <v/>
      </c>
      <c r="R207" s="3" t="str">
        <f>IFERROR(P207*(1/Q207),"")</f>
        <v/>
      </c>
      <c r="S207" s="8" t="str">
        <f>IFERROR(1/R207,"")</f>
        <v/>
      </c>
    </row>
    <row r="208" spans="1:19" x14ac:dyDescent="0.25">
      <c r="A208" s="1">
        <v>21</v>
      </c>
      <c r="B208" s="5">
        <v>0.73263888888888884</v>
      </c>
      <c r="C208" s="1" t="s">
        <v>57</v>
      </c>
      <c r="D208" s="1">
        <v>7</v>
      </c>
      <c r="E208" s="1">
        <v>11</v>
      </c>
      <c r="F208" s="1" t="s">
        <v>233</v>
      </c>
      <c r="G208" s="2">
        <v>37.771366666666701</v>
      </c>
      <c r="H208" s="6">
        <f>1+COUNTIFS(A:A,A208,O:O,"&lt;"&amp;O208)</f>
        <v>10</v>
      </c>
      <c r="I208" s="2">
        <f>AVERAGEIF(A:A,A208,G:G)</f>
        <v>46.982099999999988</v>
      </c>
      <c r="J208" s="2">
        <f>G208-I208</f>
        <v>-9.2107333333332875</v>
      </c>
      <c r="K208" s="2">
        <f>90+J208</f>
        <v>80.78926666666672</v>
      </c>
      <c r="L208" s="2">
        <f>EXP(0.06*K208)</f>
        <v>127.40309036169226</v>
      </c>
      <c r="M208" s="2">
        <f>SUMIF(A:A,A208,L:L)</f>
        <v>4175.3830889884503</v>
      </c>
      <c r="N208" s="3">
        <f>L208/M208</f>
        <v>3.0512910467469845E-2</v>
      </c>
      <c r="O208" s="7">
        <f>1/N208</f>
        <v>32.773012625790358</v>
      </c>
      <c r="P208" s="3" t="str">
        <f>IF(O208&gt;21,"",N208)</f>
        <v/>
      </c>
      <c r="Q208" s="3" t="str">
        <f>IF(ISNUMBER(P208),SUMIF(A:A,A208,P:P),"")</f>
        <v/>
      </c>
      <c r="R208" s="3" t="str">
        <f>IFERROR(P208*(1/Q208),"")</f>
        <v/>
      </c>
      <c r="S208" s="8" t="str">
        <f>IFERROR(1/R208,"")</f>
        <v/>
      </c>
    </row>
    <row r="209" spans="1:19" x14ac:dyDescent="0.25">
      <c r="A209" s="1">
        <v>21</v>
      </c>
      <c r="B209" s="5">
        <v>0.73263888888888884</v>
      </c>
      <c r="C209" s="1" t="s">
        <v>57</v>
      </c>
      <c r="D209" s="1">
        <v>7</v>
      </c>
      <c r="E209" s="1">
        <v>9</v>
      </c>
      <c r="F209" s="1" t="s">
        <v>231</v>
      </c>
      <c r="G209" s="2">
        <v>36.738666666666695</v>
      </c>
      <c r="H209" s="6">
        <f>1+COUNTIFS(A:A,A209,O:O,"&lt;"&amp;O209)</f>
        <v>11</v>
      </c>
      <c r="I209" s="2">
        <f>AVERAGEIF(A:A,A209,G:G)</f>
        <v>46.982099999999988</v>
      </c>
      <c r="J209" s="2">
        <f>G209-I209</f>
        <v>-10.243433333333293</v>
      </c>
      <c r="K209" s="2">
        <f>90+J209</f>
        <v>79.756566666666714</v>
      </c>
      <c r="L209" s="2">
        <f>EXP(0.06*K209)</f>
        <v>119.74853471311499</v>
      </c>
      <c r="M209" s="2">
        <f>SUMIF(A:A,A209,L:L)</f>
        <v>4175.3830889884503</v>
      </c>
      <c r="N209" s="3">
        <f>L209/M209</f>
        <v>2.8679652180640003E-2</v>
      </c>
      <c r="O209" s="7">
        <f>1/N209</f>
        <v>34.867926350761081</v>
      </c>
      <c r="P209" s="3" t="str">
        <f>IF(O209&gt;21,"",N209)</f>
        <v/>
      </c>
      <c r="Q209" s="3" t="str">
        <f>IF(ISNUMBER(P209),SUMIF(A:A,A209,P:P),"")</f>
        <v/>
      </c>
      <c r="R209" s="3" t="str">
        <f>IFERROR(P209*(1/Q209),"")</f>
        <v/>
      </c>
      <c r="S209" s="8" t="str">
        <f>IFERROR(1/R209,"")</f>
        <v/>
      </c>
    </row>
    <row r="210" spans="1:19" x14ac:dyDescent="0.25">
      <c r="A210" s="1">
        <v>21</v>
      </c>
      <c r="B210" s="5">
        <v>0.73263888888888884</v>
      </c>
      <c r="C210" s="1" t="s">
        <v>57</v>
      </c>
      <c r="D210" s="1">
        <v>7</v>
      </c>
      <c r="E210" s="1">
        <v>5</v>
      </c>
      <c r="F210" s="1" t="s">
        <v>227</v>
      </c>
      <c r="G210" s="2">
        <v>30.102433333333302</v>
      </c>
      <c r="H210" s="6">
        <f>1+COUNTIFS(A:A,A210,O:O,"&lt;"&amp;O210)</f>
        <v>12</v>
      </c>
      <c r="I210" s="2">
        <f>AVERAGEIF(A:A,A210,G:G)</f>
        <v>46.982099999999988</v>
      </c>
      <c r="J210" s="2">
        <f>G210-I210</f>
        <v>-16.879666666666687</v>
      </c>
      <c r="K210" s="2">
        <f>90+J210</f>
        <v>73.120333333333321</v>
      </c>
      <c r="L210" s="2">
        <f>EXP(0.06*K210)</f>
        <v>80.416549937859557</v>
      </c>
      <c r="M210" s="2">
        <f>SUMIF(A:A,A210,L:L)</f>
        <v>4175.3830889884503</v>
      </c>
      <c r="N210" s="3">
        <f>L210/M210</f>
        <v>1.9259681860076146E-2</v>
      </c>
      <c r="O210" s="7">
        <f>1/N210</f>
        <v>51.921937613773558</v>
      </c>
      <c r="P210" s="3" t="str">
        <f>IF(O210&gt;21,"",N210)</f>
        <v/>
      </c>
      <c r="Q210" s="3" t="str">
        <f>IF(ISNUMBER(P210),SUMIF(A:A,A210,P:P),"")</f>
        <v/>
      </c>
      <c r="R210" s="3" t="str">
        <f>IFERROR(P210*(1/Q210),"")</f>
        <v/>
      </c>
      <c r="S210" s="8" t="str">
        <f>IFERROR(1/R210,"")</f>
        <v/>
      </c>
    </row>
    <row r="211" spans="1:19" x14ac:dyDescent="0.25">
      <c r="A211" s="1">
        <v>21</v>
      </c>
      <c r="B211" s="5">
        <v>0.73263888888888884</v>
      </c>
      <c r="C211" s="1" t="s">
        <v>57</v>
      </c>
      <c r="D211" s="1">
        <v>7</v>
      </c>
      <c r="E211" s="1">
        <v>12</v>
      </c>
      <c r="F211" s="1" t="s">
        <v>234</v>
      </c>
      <c r="G211" s="2">
        <v>22.0275</v>
      </c>
      <c r="H211" s="6">
        <f>1+COUNTIFS(A:A,A211,O:O,"&lt;"&amp;O211)</f>
        <v>13</v>
      </c>
      <c r="I211" s="2">
        <f>AVERAGEIF(A:A,A211,G:G)</f>
        <v>46.982099999999988</v>
      </c>
      <c r="J211" s="2">
        <f>G211-I211</f>
        <v>-24.954599999999989</v>
      </c>
      <c r="K211" s="2">
        <f>90+J211</f>
        <v>65.045400000000015</v>
      </c>
      <c r="L211" s="2">
        <f>EXP(0.06*K211)</f>
        <v>49.537204830865669</v>
      </c>
      <c r="M211" s="2">
        <f>SUMIF(A:A,A211,L:L)</f>
        <v>4175.3830889884503</v>
      </c>
      <c r="N211" s="3">
        <f>L211/M211</f>
        <v>1.1864110136745994E-2</v>
      </c>
      <c r="O211" s="7">
        <f>1/N211</f>
        <v>84.287821713889883</v>
      </c>
      <c r="P211" s="3" t="str">
        <f>IF(O211&gt;21,"",N211)</f>
        <v/>
      </c>
      <c r="Q211" s="3" t="str">
        <f>IF(ISNUMBER(P211),SUMIF(A:A,A211,P:P),"")</f>
        <v/>
      </c>
      <c r="R211" s="3" t="str">
        <f>IFERROR(P211*(1/Q211),"")</f>
        <v/>
      </c>
      <c r="S211" s="8" t="str">
        <f>IFERROR(1/R211,"")</f>
        <v/>
      </c>
    </row>
    <row r="212" spans="1:19" x14ac:dyDescent="0.25">
      <c r="A212" s="1">
        <v>22</v>
      </c>
      <c r="B212" s="5">
        <v>0.73611111111111116</v>
      </c>
      <c r="C212" s="1" t="s">
        <v>207</v>
      </c>
      <c r="D212" s="1">
        <v>2</v>
      </c>
      <c r="E212" s="1">
        <v>1</v>
      </c>
      <c r="F212" s="1" t="s">
        <v>236</v>
      </c>
      <c r="G212" s="2">
        <v>71.726900000000001</v>
      </c>
      <c r="H212" s="6">
        <f>1+COUNTIFS(A:A,A212,O:O,"&lt;"&amp;O212)</f>
        <v>1</v>
      </c>
      <c r="I212" s="2">
        <f>AVERAGEIF(A:A,A212,G:G)</f>
        <v>48.980158333333335</v>
      </c>
      <c r="J212" s="2">
        <f>G212-I212</f>
        <v>22.746741666666665</v>
      </c>
      <c r="K212" s="2">
        <f>90+J212</f>
        <v>112.74674166666667</v>
      </c>
      <c r="L212" s="2">
        <f>EXP(0.06*K212)</f>
        <v>866.79673246295988</v>
      </c>
      <c r="M212" s="2">
        <f>SUMIF(A:A,A212,L:L)</f>
        <v>2358.8261167067899</v>
      </c>
      <c r="N212" s="3">
        <f>L212/M212</f>
        <v>0.3674695333936332</v>
      </c>
      <c r="O212" s="7">
        <f>1/N212</f>
        <v>2.7213140386492953</v>
      </c>
      <c r="P212" s="3">
        <f>IF(O212&gt;21,"",N212)</f>
        <v>0.3674695333936332</v>
      </c>
      <c r="Q212" s="3">
        <f>IF(ISNUMBER(P212),SUMIF(A:A,A212,P:P),"")</f>
        <v>0.92982977571583669</v>
      </c>
      <c r="R212" s="3">
        <f>IFERROR(P212*(1/Q212),"")</f>
        <v>0.39520086685838163</v>
      </c>
      <c r="S212" s="8">
        <f>IFERROR(1/R212,"")</f>
        <v>2.5303588222096316</v>
      </c>
    </row>
    <row r="213" spans="1:19" x14ac:dyDescent="0.25">
      <c r="A213" s="1">
        <v>22</v>
      </c>
      <c r="B213" s="5">
        <v>0.73611111111111116</v>
      </c>
      <c r="C213" s="1" t="s">
        <v>207</v>
      </c>
      <c r="D213" s="1">
        <v>2</v>
      </c>
      <c r="E213" s="1">
        <v>2</v>
      </c>
      <c r="F213" s="1" t="s">
        <v>237</v>
      </c>
      <c r="G213" s="2">
        <v>60.459766666666702</v>
      </c>
      <c r="H213" s="6">
        <f>1+COUNTIFS(A:A,A213,O:O,"&lt;"&amp;O213)</f>
        <v>2</v>
      </c>
      <c r="I213" s="2">
        <f>AVERAGEIF(A:A,A213,G:G)</f>
        <v>48.980158333333335</v>
      </c>
      <c r="J213" s="2">
        <f>G213-I213</f>
        <v>11.479608333333367</v>
      </c>
      <c r="K213" s="2">
        <f>90+J213</f>
        <v>101.47960833333337</v>
      </c>
      <c r="L213" s="2">
        <f>EXP(0.06*K213)</f>
        <v>440.88166230811777</v>
      </c>
      <c r="M213" s="2">
        <f>SUMIF(A:A,A213,L:L)</f>
        <v>2358.8261167067899</v>
      </c>
      <c r="N213" s="3">
        <f>L213/M213</f>
        <v>0.18690723287549596</v>
      </c>
      <c r="O213" s="7">
        <f>1/N213</f>
        <v>5.3502477384924285</v>
      </c>
      <c r="P213" s="3">
        <f>IF(O213&gt;21,"",N213)</f>
        <v>0.18690723287549596</v>
      </c>
      <c r="Q213" s="3">
        <f>IF(ISNUMBER(P213),SUMIF(A:A,A213,P:P),"")</f>
        <v>0.92982977571583669</v>
      </c>
      <c r="R213" s="3">
        <f>IFERROR(P213*(1/Q213),"")</f>
        <v>0.20101231188429514</v>
      </c>
      <c r="S213" s="8">
        <f>IFERROR(1/R213,"")</f>
        <v>4.9748196547065779</v>
      </c>
    </row>
    <row r="214" spans="1:19" x14ac:dyDescent="0.25">
      <c r="A214" s="1">
        <v>22</v>
      </c>
      <c r="B214" s="5">
        <v>0.73611111111111116</v>
      </c>
      <c r="C214" s="1" t="s">
        <v>207</v>
      </c>
      <c r="D214" s="1">
        <v>2</v>
      </c>
      <c r="E214" s="1">
        <v>5</v>
      </c>
      <c r="F214" s="1" t="s">
        <v>240</v>
      </c>
      <c r="G214" s="2">
        <v>51.226466666666603</v>
      </c>
      <c r="H214" s="6">
        <f>1+COUNTIFS(A:A,A214,O:O,"&lt;"&amp;O214)</f>
        <v>3</v>
      </c>
      <c r="I214" s="2">
        <f>AVERAGEIF(A:A,A214,G:G)</f>
        <v>48.980158333333335</v>
      </c>
      <c r="J214" s="2">
        <f>G214-I214</f>
        <v>2.2463083333332676</v>
      </c>
      <c r="K214" s="2">
        <f>90+J214</f>
        <v>92.246308333333275</v>
      </c>
      <c r="L214" s="2">
        <f>EXP(0.06*K214)</f>
        <v>253.35166402804566</v>
      </c>
      <c r="M214" s="2">
        <f>SUMIF(A:A,A214,L:L)</f>
        <v>2358.8261167067899</v>
      </c>
      <c r="N214" s="3">
        <f>L214/M214</f>
        <v>0.10740582454706564</v>
      </c>
      <c r="O214" s="7">
        <f>1/N214</f>
        <v>9.3104820359327558</v>
      </c>
      <c r="P214" s="3">
        <f>IF(O214&gt;21,"",N214)</f>
        <v>0.10740582454706564</v>
      </c>
      <c r="Q214" s="3">
        <f>IF(ISNUMBER(P214),SUMIF(A:A,A214,P:P),"")</f>
        <v>0.92982977571583669</v>
      </c>
      <c r="R214" s="3">
        <f>IFERROR(P214*(1/Q214),"")</f>
        <v>0.11551127674350764</v>
      </c>
      <c r="S214" s="8">
        <f>IFERROR(1/R214,"")</f>
        <v>8.6571634232776802</v>
      </c>
    </row>
    <row r="215" spans="1:19" x14ac:dyDescent="0.25">
      <c r="A215" s="1">
        <v>22</v>
      </c>
      <c r="B215" s="5">
        <v>0.73611111111111116</v>
      </c>
      <c r="C215" s="1" t="s">
        <v>207</v>
      </c>
      <c r="D215" s="1">
        <v>2</v>
      </c>
      <c r="E215" s="1">
        <v>3</v>
      </c>
      <c r="F215" s="1" t="s">
        <v>238</v>
      </c>
      <c r="G215" s="2">
        <v>50.954533333333295</v>
      </c>
      <c r="H215" s="6">
        <f>1+COUNTIFS(A:A,A215,O:O,"&lt;"&amp;O215)</f>
        <v>4</v>
      </c>
      <c r="I215" s="2">
        <f>AVERAGEIF(A:A,A215,G:G)</f>
        <v>48.980158333333335</v>
      </c>
      <c r="J215" s="2">
        <f>G215-I215</f>
        <v>1.9743749999999594</v>
      </c>
      <c r="K215" s="2">
        <f>90+J215</f>
        <v>91.974374999999952</v>
      </c>
      <c r="L215" s="2">
        <f>EXP(0.06*K215)</f>
        <v>249.25151822576754</v>
      </c>
      <c r="M215" s="2">
        <f>SUMIF(A:A,A215,L:L)</f>
        <v>2358.8261167067899</v>
      </c>
      <c r="N215" s="3">
        <f>L215/M215</f>
        <v>0.10566761002873462</v>
      </c>
      <c r="O215" s="7">
        <f>1/N215</f>
        <v>9.4636379087978426</v>
      </c>
      <c r="P215" s="3">
        <f>IF(O215&gt;21,"",N215)</f>
        <v>0.10566761002873462</v>
      </c>
      <c r="Q215" s="3">
        <f>IF(ISNUMBER(P215),SUMIF(A:A,A215,P:P),"")</f>
        <v>0.92982977571583669</v>
      </c>
      <c r="R215" s="3">
        <f>IFERROR(P215*(1/Q215),"")</f>
        <v>0.11364188670704334</v>
      </c>
      <c r="S215" s="8">
        <f>IFERROR(1/R215,"")</f>
        <v>8.7995723141933873</v>
      </c>
    </row>
    <row r="216" spans="1:19" x14ac:dyDescent="0.25">
      <c r="A216" s="1">
        <v>22</v>
      </c>
      <c r="B216" s="5">
        <v>0.73611111111111116</v>
      </c>
      <c r="C216" s="1" t="s">
        <v>207</v>
      </c>
      <c r="D216" s="1">
        <v>2</v>
      </c>
      <c r="E216" s="1">
        <v>6</v>
      </c>
      <c r="F216" s="1" t="s">
        <v>241</v>
      </c>
      <c r="G216" s="2">
        <v>49.666133333333399</v>
      </c>
      <c r="H216" s="6">
        <f>1+COUNTIFS(A:A,A216,O:O,"&lt;"&amp;O216)</f>
        <v>5</v>
      </c>
      <c r="I216" s="2">
        <f>AVERAGEIF(A:A,A216,G:G)</f>
        <v>48.980158333333335</v>
      </c>
      <c r="J216" s="2">
        <f>G216-I216</f>
        <v>0.68597500000006306</v>
      </c>
      <c r="K216" s="2">
        <f>90+J216</f>
        <v>90.68597500000007</v>
      </c>
      <c r="L216" s="2">
        <f>EXP(0.06*K216)</f>
        <v>230.70930543070742</v>
      </c>
      <c r="M216" s="2">
        <f>SUMIF(A:A,A216,L:L)</f>
        <v>2358.8261167067899</v>
      </c>
      <c r="N216" s="3">
        <f>L216/M216</f>
        <v>9.7806830184162058E-2</v>
      </c>
      <c r="O216" s="7">
        <f>1/N216</f>
        <v>10.2242348322411</v>
      </c>
      <c r="P216" s="3">
        <f>IF(O216&gt;21,"",N216)</f>
        <v>9.7806830184162058E-2</v>
      </c>
      <c r="Q216" s="3">
        <f>IF(ISNUMBER(P216),SUMIF(A:A,A216,P:P),"")</f>
        <v>0.92982977571583669</v>
      </c>
      <c r="R216" s="3">
        <f>IFERROR(P216*(1/Q216),"")</f>
        <v>0.10518788786782475</v>
      </c>
      <c r="S216" s="8">
        <f>IFERROR(1/R216,"")</f>
        <v>9.5067979809287877</v>
      </c>
    </row>
    <row r="217" spans="1:19" x14ac:dyDescent="0.25">
      <c r="A217" s="1">
        <v>22</v>
      </c>
      <c r="B217" s="5">
        <v>0.73611111111111116</v>
      </c>
      <c r="C217" s="1" t="s">
        <v>207</v>
      </c>
      <c r="D217" s="1">
        <v>2</v>
      </c>
      <c r="E217" s="1">
        <v>8</v>
      </c>
      <c r="F217" s="1" t="s">
        <v>243</v>
      </c>
      <c r="G217" s="2">
        <v>42.746099999999998</v>
      </c>
      <c r="H217" s="6">
        <f>1+COUNTIFS(A:A,A217,O:O,"&lt;"&amp;O217)</f>
        <v>6</v>
      </c>
      <c r="I217" s="2">
        <f>AVERAGEIF(A:A,A217,G:G)</f>
        <v>48.980158333333335</v>
      </c>
      <c r="J217" s="2">
        <f>G217-I217</f>
        <v>-6.234058333333337</v>
      </c>
      <c r="K217" s="2">
        <f>90+J217</f>
        <v>83.765941666666663</v>
      </c>
      <c r="L217" s="2">
        <f>EXP(0.06*K217)</f>
        <v>152.31587659453444</v>
      </c>
      <c r="M217" s="2">
        <f>SUMIF(A:A,A217,L:L)</f>
        <v>2358.8261167067899</v>
      </c>
      <c r="N217" s="3">
        <f>L217/M217</f>
        <v>6.4572744686745315E-2</v>
      </c>
      <c r="O217" s="7">
        <f>1/N217</f>
        <v>15.486410014800988</v>
      </c>
      <c r="P217" s="3">
        <f>IF(O217&gt;21,"",N217)</f>
        <v>6.4572744686745315E-2</v>
      </c>
      <c r="Q217" s="3">
        <f>IF(ISNUMBER(P217),SUMIF(A:A,A217,P:P),"")</f>
        <v>0.92982977571583669</v>
      </c>
      <c r="R217" s="3">
        <f>IFERROR(P217*(1/Q217),"")</f>
        <v>6.9445769938947688E-2</v>
      </c>
      <c r="S217" s="8">
        <f>IFERROR(1/R217,"")</f>
        <v>14.399725150705889</v>
      </c>
    </row>
    <row r="218" spans="1:19" x14ac:dyDescent="0.25">
      <c r="A218" s="1">
        <v>22</v>
      </c>
      <c r="B218" s="5">
        <v>0.73611111111111116</v>
      </c>
      <c r="C218" s="1" t="s">
        <v>207</v>
      </c>
      <c r="D218" s="1">
        <v>2</v>
      </c>
      <c r="E218" s="1">
        <v>7</v>
      </c>
      <c r="F218" s="1" t="s">
        <v>242</v>
      </c>
      <c r="G218" s="2">
        <v>33.802666666666696</v>
      </c>
      <c r="H218" s="6">
        <f>1+COUNTIFS(A:A,A218,O:O,"&lt;"&amp;O218)</f>
        <v>7</v>
      </c>
      <c r="I218" s="2">
        <f>AVERAGEIF(A:A,A218,G:G)</f>
        <v>48.980158333333335</v>
      </c>
      <c r="J218" s="2">
        <f>G218-I218</f>
        <v>-15.17749166666664</v>
      </c>
      <c r="K218" s="2">
        <f>90+J218</f>
        <v>74.82250833333336</v>
      </c>
      <c r="L218" s="2">
        <f>EXP(0.06*K218)</f>
        <v>89.063580293443607</v>
      </c>
      <c r="M218" s="2">
        <f>SUMIF(A:A,A218,L:L)</f>
        <v>2358.8261167067899</v>
      </c>
      <c r="N218" s="3">
        <f>L218/M218</f>
        <v>3.7757586141104485E-2</v>
      </c>
      <c r="O218" s="7">
        <f>1/N218</f>
        <v>26.484743920410693</v>
      </c>
      <c r="P218" s="3" t="str">
        <f>IF(O218&gt;21,"",N218)</f>
        <v/>
      </c>
      <c r="Q218" s="3" t="str">
        <f>IF(ISNUMBER(P218),SUMIF(A:A,A218,P:P),"")</f>
        <v/>
      </c>
      <c r="R218" s="3" t="str">
        <f>IFERROR(P218*(1/Q218),"")</f>
        <v/>
      </c>
      <c r="S218" s="8" t="str">
        <f>IFERROR(1/R218,"")</f>
        <v/>
      </c>
    </row>
    <row r="219" spans="1:19" x14ac:dyDescent="0.25">
      <c r="A219" s="1">
        <v>22</v>
      </c>
      <c r="B219" s="5">
        <v>0.73611111111111116</v>
      </c>
      <c r="C219" s="1" t="s">
        <v>207</v>
      </c>
      <c r="D219" s="1">
        <v>2</v>
      </c>
      <c r="E219" s="1">
        <v>4</v>
      </c>
      <c r="F219" s="1" t="s">
        <v>239</v>
      </c>
      <c r="G219" s="2">
        <v>31.258700000000001</v>
      </c>
      <c r="H219" s="6">
        <f>1+COUNTIFS(A:A,A219,O:O,"&lt;"&amp;O219)</f>
        <v>8</v>
      </c>
      <c r="I219" s="2">
        <f>AVERAGEIF(A:A,A219,G:G)</f>
        <v>48.980158333333335</v>
      </c>
      <c r="J219" s="2">
        <f>G219-I219</f>
        <v>-17.721458333333334</v>
      </c>
      <c r="K219" s="2">
        <f>90+J219</f>
        <v>72.278541666666669</v>
      </c>
      <c r="L219" s="2">
        <f>EXP(0.06*K219)</f>
        <v>76.455777363213855</v>
      </c>
      <c r="M219" s="2">
        <f>SUMIF(A:A,A219,L:L)</f>
        <v>2358.8261167067899</v>
      </c>
      <c r="N219" s="3">
        <f>L219/M219</f>
        <v>3.2412638143058836E-2</v>
      </c>
      <c r="O219" s="7">
        <f>1/N219</f>
        <v>30.852163146558002</v>
      </c>
      <c r="P219" s="3" t="str">
        <f>IF(O219&gt;21,"",N219)</f>
        <v/>
      </c>
      <c r="Q219" s="3" t="str">
        <f>IF(ISNUMBER(P219),SUMIF(A:A,A219,P:P),"")</f>
        <v/>
      </c>
      <c r="R219" s="3" t="str">
        <f>IFERROR(P219*(1/Q219),"")</f>
        <v/>
      </c>
      <c r="S219" s="8" t="str">
        <f>IFERROR(1/R219,"")</f>
        <v/>
      </c>
    </row>
    <row r="220" spans="1:19" x14ac:dyDescent="0.25">
      <c r="A220" s="1">
        <v>23</v>
      </c>
      <c r="B220" s="5">
        <v>0.73958333333333337</v>
      </c>
      <c r="C220" s="1" t="s">
        <v>31</v>
      </c>
      <c r="D220" s="1">
        <v>7</v>
      </c>
      <c r="E220" s="1">
        <v>6</v>
      </c>
      <c r="F220" s="1" t="s">
        <v>249</v>
      </c>
      <c r="G220" s="2">
        <v>69.952933333333306</v>
      </c>
      <c r="H220" s="6">
        <f>1+COUNTIFS(A:A,A220,O:O,"&lt;"&amp;O220)</f>
        <v>1</v>
      </c>
      <c r="I220" s="2">
        <f>AVERAGEIF(A:A,A220,G:G)</f>
        <v>50.582283333333308</v>
      </c>
      <c r="J220" s="2">
        <f>G220-I220</f>
        <v>19.370649999999998</v>
      </c>
      <c r="K220" s="2">
        <f>90+J220</f>
        <v>109.37065</v>
      </c>
      <c r="L220" s="2">
        <f>EXP(0.06*K220)</f>
        <v>707.85480855428023</v>
      </c>
      <c r="M220" s="2">
        <f>SUMIF(A:A,A220,L:L)</f>
        <v>3676.1614128582873</v>
      </c>
      <c r="N220" s="3">
        <f>L220/M220</f>
        <v>0.19255270078141354</v>
      </c>
      <c r="O220" s="7">
        <f>1/N220</f>
        <v>5.1933834007096236</v>
      </c>
      <c r="P220" s="3">
        <f>IF(O220&gt;21,"",N220)</f>
        <v>0.19255270078141354</v>
      </c>
      <c r="Q220" s="3">
        <f>IF(ISNUMBER(P220),SUMIF(A:A,A220,P:P),"")</f>
        <v>0.86985171707831688</v>
      </c>
      <c r="R220" s="3">
        <f>IFERROR(P220*(1/Q220),"")</f>
        <v>0.22136267251177605</v>
      </c>
      <c r="S220" s="8">
        <f>IFERROR(1/R220,"")</f>
        <v>4.5174734685532947</v>
      </c>
    </row>
    <row r="221" spans="1:19" x14ac:dyDescent="0.25">
      <c r="A221" s="1">
        <v>23</v>
      </c>
      <c r="B221" s="5">
        <v>0.73958333333333337</v>
      </c>
      <c r="C221" s="1" t="s">
        <v>31</v>
      </c>
      <c r="D221" s="1">
        <v>7</v>
      </c>
      <c r="E221" s="1">
        <v>13</v>
      </c>
      <c r="F221" s="1" t="s">
        <v>256</v>
      </c>
      <c r="G221" s="2">
        <v>62.122366666666593</v>
      </c>
      <c r="H221" s="6">
        <f>1+COUNTIFS(A:A,A221,O:O,"&lt;"&amp;O221)</f>
        <v>2</v>
      </c>
      <c r="I221" s="2">
        <f>AVERAGEIF(A:A,A221,G:G)</f>
        <v>50.582283333333308</v>
      </c>
      <c r="J221" s="2">
        <f>G221-I221</f>
        <v>11.540083333333286</v>
      </c>
      <c r="K221" s="2">
        <f>90+J221</f>
        <v>101.54008333333329</v>
      </c>
      <c r="L221" s="2">
        <f>EXP(0.06*K221)</f>
        <v>442.48430726003437</v>
      </c>
      <c r="M221" s="2">
        <f>SUMIF(A:A,A221,L:L)</f>
        <v>3676.1614128582873</v>
      </c>
      <c r="N221" s="3">
        <f>L221/M221</f>
        <v>0.12036585382576935</v>
      </c>
      <c r="O221" s="7">
        <f>1/N221</f>
        <v>8.3080040411420075</v>
      </c>
      <c r="P221" s="3">
        <f>IF(O221&gt;21,"",N221)</f>
        <v>0.12036585382576935</v>
      </c>
      <c r="Q221" s="3">
        <f>IF(ISNUMBER(P221),SUMIF(A:A,A221,P:P),"")</f>
        <v>0.86985171707831688</v>
      </c>
      <c r="R221" s="3">
        <f>IFERROR(P221*(1/Q221),"")</f>
        <v>0.13837514079992583</v>
      </c>
      <c r="S221" s="8">
        <f>IFERROR(1/R221,"")</f>
        <v>7.2267315806809718</v>
      </c>
    </row>
    <row r="222" spans="1:19" x14ac:dyDescent="0.25">
      <c r="A222" s="1">
        <v>23</v>
      </c>
      <c r="B222" s="5">
        <v>0.73958333333333337</v>
      </c>
      <c r="C222" s="1" t="s">
        <v>31</v>
      </c>
      <c r="D222" s="1">
        <v>7</v>
      </c>
      <c r="E222" s="1">
        <v>3</v>
      </c>
      <c r="F222" s="1" t="s">
        <v>246</v>
      </c>
      <c r="G222" s="2">
        <v>61.864099999999901</v>
      </c>
      <c r="H222" s="6">
        <f>1+COUNTIFS(A:A,A222,O:O,"&lt;"&amp;O222)</f>
        <v>3</v>
      </c>
      <c r="I222" s="2">
        <f>AVERAGEIF(A:A,A222,G:G)</f>
        <v>50.582283333333308</v>
      </c>
      <c r="J222" s="2">
        <f>G222-I222</f>
        <v>11.281816666666593</v>
      </c>
      <c r="K222" s="2">
        <f>90+J222</f>
        <v>101.2818166666666</v>
      </c>
      <c r="L222" s="2">
        <f>EXP(0.06*K222)</f>
        <v>435.68042307796389</v>
      </c>
      <c r="M222" s="2">
        <f>SUMIF(A:A,A222,L:L)</f>
        <v>3676.1614128582873</v>
      </c>
      <c r="N222" s="3">
        <f>L222/M222</f>
        <v>0.11851504168289875</v>
      </c>
      <c r="O222" s="7">
        <f>1/N222</f>
        <v>8.4377475280785053</v>
      </c>
      <c r="P222" s="3">
        <f>IF(O222&gt;21,"",N222)</f>
        <v>0.11851504168289875</v>
      </c>
      <c r="Q222" s="3">
        <f>IF(ISNUMBER(P222),SUMIF(A:A,A222,P:P),"")</f>
        <v>0.86985171707831688</v>
      </c>
      <c r="R222" s="3">
        <f>IFERROR(P222*(1/Q222),"")</f>
        <v>0.13624740786966599</v>
      </c>
      <c r="S222" s="8">
        <f>IFERROR(1/R222,"")</f>
        <v>7.3395891755724119</v>
      </c>
    </row>
    <row r="223" spans="1:19" x14ac:dyDescent="0.25">
      <c r="A223" s="1">
        <v>23</v>
      </c>
      <c r="B223" s="5">
        <v>0.73958333333333337</v>
      </c>
      <c r="C223" s="1" t="s">
        <v>31</v>
      </c>
      <c r="D223" s="1">
        <v>7</v>
      </c>
      <c r="E223" s="1">
        <v>14</v>
      </c>
      <c r="F223" s="1" t="s">
        <v>257</v>
      </c>
      <c r="G223" s="2">
        <v>57.641100000000002</v>
      </c>
      <c r="H223" s="6">
        <f>1+COUNTIFS(A:A,A223,O:O,"&lt;"&amp;O223)</f>
        <v>4</v>
      </c>
      <c r="I223" s="2">
        <f>AVERAGEIF(A:A,A223,G:G)</f>
        <v>50.582283333333308</v>
      </c>
      <c r="J223" s="2">
        <f>G223-I223</f>
        <v>7.0588166666666936</v>
      </c>
      <c r="K223" s="2">
        <f>90+J223</f>
        <v>97.058816666666701</v>
      </c>
      <c r="L223" s="2">
        <f>EXP(0.06*K223)</f>
        <v>338.16332877599825</v>
      </c>
      <c r="M223" s="2">
        <f>SUMIF(A:A,A223,L:L)</f>
        <v>3676.1614128582873</v>
      </c>
      <c r="N223" s="3">
        <f>L223/M223</f>
        <v>9.198816123611657E-2</v>
      </c>
      <c r="O223" s="7">
        <f>1/N223</f>
        <v>10.870964117145306</v>
      </c>
      <c r="P223" s="3">
        <f>IF(O223&gt;21,"",N223)</f>
        <v>9.198816123611657E-2</v>
      </c>
      <c r="Q223" s="3">
        <f>IF(ISNUMBER(P223),SUMIF(A:A,A223,P:P),"")</f>
        <v>0.86985171707831688</v>
      </c>
      <c r="R223" s="3">
        <f>IFERROR(P223*(1/Q223),"")</f>
        <v>0.10575154296997775</v>
      </c>
      <c r="S223" s="8">
        <f>IFERROR(1/R223,"")</f>
        <v>9.4561268035956143</v>
      </c>
    </row>
    <row r="224" spans="1:19" x14ac:dyDescent="0.25">
      <c r="A224" s="1">
        <v>23</v>
      </c>
      <c r="B224" s="5">
        <v>0.73958333333333337</v>
      </c>
      <c r="C224" s="1" t="s">
        <v>31</v>
      </c>
      <c r="D224" s="1">
        <v>7</v>
      </c>
      <c r="E224" s="1">
        <v>11</v>
      </c>
      <c r="F224" s="1" t="s">
        <v>254</v>
      </c>
      <c r="G224" s="2">
        <v>56.022466666666602</v>
      </c>
      <c r="H224" s="6">
        <f>1+COUNTIFS(A:A,A224,O:O,"&lt;"&amp;O224)</f>
        <v>5</v>
      </c>
      <c r="I224" s="2">
        <f>AVERAGEIF(A:A,A224,G:G)</f>
        <v>50.582283333333308</v>
      </c>
      <c r="J224" s="2">
        <f>G224-I224</f>
        <v>5.4401833333332945</v>
      </c>
      <c r="K224" s="2">
        <f>90+J224</f>
        <v>95.440183333333295</v>
      </c>
      <c r="L224" s="2">
        <f>EXP(0.06*K224)</f>
        <v>306.86594776635519</v>
      </c>
      <c r="M224" s="2">
        <f>SUMIF(A:A,A224,L:L)</f>
        <v>3676.1614128582873</v>
      </c>
      <c r="N224" s="3">
        <f>L224/M224</f>
        <v>8.3474557644018385E-2</v>
      </c>
      <c r="O224" s="7">
        <f>1/N224</f>
        <v>11.979698104715359</v>
      </c>
      <c r="P224" s="3">
        <f>IF(O224&gt;21,"",N224)</f>
        <v>8.3474557644018385E-2</v>
      </c>
      <c r="Q224" s="3">
        <f>IF(ISNUMBER(P224),SUMIF(A:A,A224,P:P),"")</f>
        <v>0.86985171707831688</v>
      </c>
      <c r="R224" s="3">
        <f>IFERROR(P224*(1/Q224),"")</f>
        <v>9.5964123545556862E-2</v>
      </c>
      <c r="S224" s="8">
        <f>IFERROR(1/R224,"")</f>
        <v>10.420560966466514</v>
      </c>
    </row>
    <row r="225" spans="1:19" x14ac:dyDescent="0.25">
      <c r="A225" s="1">
        <v>23</v>
      </c>
      <c r="B225" s="5">
        <v>0.73958333333333337</v>
      </c>
      <c r="C225" s="1" t="s">
        <v>31</v>
      </c>
      <c r="D225" s="1">
        <v>7</v>
      </c>
      <c r="E225" s="1">
        <v>8</v>
      </c>
      <c r="F225" s="1" t="s">
        <v>251</v>
      </c>
      <c r="G225" s="2">
        <v>51.041199999999996</v>
      </c>
      <c r="H225" s="6">
        <f>1+COUNTIFS(A:A,A225,O:O,"&lt;"&amp;O225)</f>
        <v>6</v>
      </c>
      <c r="I225" s="2">
        <f>AVERAGEIF(A:A,A225,G:G)</f>
        <v>50.582283333333308</v>
      </c>
      <c r="J225" s="2">
        <f>G225-I225</f>
        <v>0.4589166666666884</v>
      </c>
      <c r="K225" s="2">
        <f>90+J225</f>
        <v>90.458916666666681</v>
      </c>
      <c r="L225" s="2">
        <f>EXP(0.06*K225)</f>
        <v>227.5875501079266</v>
      </c>
      <c r="M225" s="2">
        <f>SUMIF(A:A,A225,L:L)</f>
        <v>3676.1614128582873</v>
      </c>
      <c r="N225" s="3">
        <f>L225/M225</f>
        <v>6.190901991187945E-2</v>
      </c>
      <c r="O225" s="7">
        <f>1/N225</f>
        <v>16.152735117166898</v>
      </c>
      <c r="P225" s="3">
        <f>IF(O225&gt;21,"",N225)</f>
        <v>6.190901991187945E-2</v>
      </c>
      <c r="Q225" s="3">
        <f>IF(ISNUMBER(P225),SUMIF(A:A,A225,P:P),"")</f>
        <v>0.86985171707831688</v>
      </c>
      <c r="R225" s="3">
        <f>IFERROR(P225*(1/Q225),"")</f>
        <v>7.1171923554765468E-2</v>
      </c>
      <c r="S225" s="8">
        <f>IFERROR(1/R225,"")</f>
        <v>14.050484377178856</v>
      </c>
    </row>
    <row r="226" spans="1:19" x14ac:dyDescent="0.25">
      <c r="A226" s="1">
        <v>23</v>
      </c>
      <c r="B226" s="5">
        <v>0.73958333333333337</v>
      </c>
      <c r="C226" s="1" t="s">
        <v>31</v>
      </c>
      <c r="D226" s="1">
        <v>7</v>
      </c>
      <c r="E226" s="1">
        <v>5</v>
      </c>
      <c r="F226" s="1" t="s">
        <v>248</v>
      </c>
      <c r="G226" s="2">
        <v>48.778566666666698</v>
      </c>
      <c r="H226" s="6">
        <f>1+COUNTIFS(A:A,A226,O:O,"&lt;"&amp;O226)</f>
        <v>7</v>
      </c>
      <c r="I226" s="2">
        <f>AVERAGEIF(A:A,A226,G:G)</f>
        <v>50.582283333333308</v>
      </c>
      <c r="J226" s="2">
        <f>G226-I226</f>
        <v>-1.8037166666666096</v>
      </c>
      <c r="K226" s="2">
        <f>90+J226</f>
        <v>88.196283333333383</v>
      </c>
      <c r="L226" s="2">
        <f>EXP(0.06*K226)</f>
        <v>198.6961950193033</v>
      </c>
      <c r="M226" s="2">
        <f>SUMIF(A:A,A226,L:L)</f>
        <v>3676.1614128582873</v>
      </c>
      <c r="N226" s="3">
        <f>L226/M226</f>
        <v>5.4049910410439002E-2</v>
      </c>
      <c r="O226" s="7">
        <f>1/N226</f>
        <v>18.501418270748211</v>
      </c>
      <c r="P226" s="3">
        <f>IF(O226&gt;21,"",N226)</f>
        <v>5.4049910410439002E-2</v>
      </c>
      <c r="Q226" s="3">
        <f>IF(ISNUMBER(P226),SUMIF(A:A,A226,P:P),"")</f>
        <v>0.86985171707831688</v>
      </c>
      <c r="R226" s="3">
        <f>IFERROR(P226*(1/Q226),"")</f>
        <v>6.2136924431193175E-2</v>
      </c>
      <c r="S226" s="8">
        <f>IFERROR(1/R226,"")</f>
        <v>16.093490451194473</v>
      </c>
    </row>
    <row r="227" spans="1:19" x14ac:dyDescent="0.25">
      <c r="A227" s="1">
        <v>23</v>
      </c>
      <c r="B227" s="5">
        <v>0.73958333333333337</v>
      </c>
      <c r="C227" s="1" t="s">
        <v>31</v>
      </c>
      <c r="D227" s="1">
        <v>7</v>
      </c>
      <c r="E227" s="1">
        <v>4</v>
      </c>
      <c r="F227" s="1" t="s">
        <v>247</v>
      </c>
      <c r="G227" s="2">
        <v>47.306833333333302</v>
      </c>
      <c r="H227" s="6">
        <f>1+COUNTIFS(A:A,A227,O:O,"&lt;"&amp;O227)</f>
        <v>8</v>
      </c>
      <c r="I227" s="2">
        <f>AVERAGEIF(A:A,A227,G:G)</f>
        <v>50.582283333333308</v>
      </c>
      <c r="J227" s="2">
        <f>G227-I227</f>
        <v>-3.2754500000000064</v>
      </c>
      <c r="K227" s="2">
        <f>90+J227</f>
        <v>86.724549999999994</v>
      </c>
      <c r="L227" s="2">
        <f>EXP(0.06*K227)</f>
        <v>181.90289486620551</v>
      </c>
      <c r="M227" s="2">
        <f>SUMIF(A:A,A227,L:L)</f>
        <v>3676.1614128582873</v>
      </c>
      <c r="N227" s="3">
        <f>L227/M227</f>
        <v>4.9481748606020122E-2</v>
      </c>
      <c r="O227" s="7">
        <f>1/N227</f>
        <v>20.209471737996271</v>
      </c>
      <c r="P227" s="3">
        <f>IF(O227&gt;21,"",N227)</f>
        <v>4.9481748606020122E-2</v>
      </c>
      <c r="Q227" s="3">
        <f>IF(ISNUMBER(P227),SUMIF(A:A,A227,P:P),"")</f>
        <v>0.86985171707831688</v>
      </c>
      <c r="R227" s="3">
        <f>IFERROR(P227*(1/Q227),"")</f>
        <v>5.6885268643511851E-2</v>
      </c>
      <c r="S227" s="8">
        <f>IFERROR(1/R227,"")</f>
        <v>17.579243692541773</v>
      </c>
    </row>
    <row r="228" spans="1:19" x14ac:dyDescent="0.25">
      <c r="A228" s="1">
        <v>23</v>
      </c>
      <c r="B228" s="5">
        <v>0.73958333333333337</v>
      </c>
      <c r="C228" s="1" t="s">
        <v>31</v>
      </c>
      <c r="D228" s="1">
        <v>7</v>
      </c>
      <c r="E228" s="1">
        <v>9</v>
      </c>
      <c r="F228" s="1" t="s">
        <v>252</v>
      </c>
      <c r="G228" s="2">
        <v>47.2445666666666</v>
      </c>
      <c r="H228" s="6">
        <f>1+COUNTIFS(A:A,A228,O:O,"&lt;"&amp;O228)</f>
        <v>9</v>
      </c>
      <c r="I228" s="2">
        <f>AVERAGEIF(A:A,A228,G:G)</f>
        <v>50.582283333333308</v>
      </c>
      <c r="J228" s="2">
        <f>G228-I228</f>
        <v>-3.337716666666708</v>
      </c>
      <c r="K228" s="2">
        <f>90+J228</f>
        <v>86.662283333333292</v>
      </c>
      <c r="L228" s="2">
        <f>EXP(0.06*K228)</f>
        <v>181.2245735441978</v>
      </c>
      <c r="M228" s="2">
        <f>SUMIF(A:A,A228,L:L)</f>
        <v>3676.1614128582873</v>
      </c>
      <c r="N228" s="3">
        <f>L228/M228</f>
        <v>4.9297229689186074E-2</v>
      </c>
      <c r="O228" s="7">
        <f>1/N228</f>
        <v>20.285115539045428</v>
      </c>
      <c r="P228" s="3">
        <f>IF(O228&gt;21,"",N228)</f>
        <v>4.9297229689186074E-2</v>
      </c>
      <c r="Q228" s="3">
        <f>IF(ISNUMBER(P228),SUMIF(A:A,A228,P:P),"")</f>
        <v>0.86985171707831688</v>
      </c>
      <c r="R228" s="3">
        <f>IFERROR(P228*(1/Q228),"")</f>
        <v>5.6673141779574839E-2</v>
      </c>
      <c r="S228" s="8">
        <f>IFERROR(1/R228,"")</f>
        <v>17.645042582770714</v>
      </c>
    </row>
    <row r="229" spans="1:19" x14ac:dyDescent="0.25">
      <c r="A229" s="1">
        <v>23</v>
      </c>
      <c r="B229" s="5">
        <v>0.73958333333333337</v>
      </c>
      <c r="C229" s="1" t="s">
        <v>31</v>
      </c>
      <c r="D229" s="1">
        <v>7</v>
      </c>
      <c r="E229" s="1">
        <v>1</v>
      </c>
      <c r="F229" s="1" t="s">
        <v>244</v>
      </c>
      <c r="G229" s="2">
        <v>46.875466666666696</v>
      </c>
      <c r="H229" s="6">
        <f>1+COUNTIFS(A:A,A229,O:O,"&lt;"&amp;O229)</f>
        <v>10</v>
      </c>
      <c r="I229" s="2">
        <f>AVERAGEIF(A:A,A229,G:G)</f>
        <v>50.582283333333308</v>
      </c>
      <c r="J229" s="2">
        <f>G229-I229</f>
        <v>-3.7068166666666116</v>
      </c>
      <c r="K229" s="2">
        <f>90+J229</f>
        <v>86.293183333333388</v>
      </c>
      <c r="L229" s="2">
        <f>EXP(0.06*K229)</f>
        <v>177.25528825956769</v>
      </c>
      <c r="M229" s="2">
        <f>SUMIF(A:A,A229,L:L)</f>
        <v>3676.1614128582873</v>
      </c>
      <c r="N229" s="3">
        <f>L229/M229</f>
        <v>4.8217493290575682E-2</v>
      </c>
      <c r="O229" s="7">
        <f>1/N229</f>
        <v>20.739361002730814</v>
      </c>
      <c r="P229" s="3">
        <f>IF(O229&gt;21,"",N229)</f>
        <v>4.8217493290575682E-2</v>
      </c>
      <c r="Q229" s="3">
        <f>IF(ISNUMBER(P229),SUMIF(A:A,A229,P:P),"")</f>
        <v>0.86985171707831688</v>
      </c>
      <c r="R229" s="3">
        <f>IFERROR(P229*(1/Q229),"")</f>
        <v>5.5431853894052183E-2</v>
      </c>
      <c r="S229" s="8">
        <f>IFERROR(1/R229,"")</f>
        <v>18.040168779332486</v>
      </c>
    </row>
    <row r="230" spans="1:19" x14ac:dyDescent="0.25">
      <c r="A230" s="1">
        <v>23</v>
      </c>
      <c r="B230" s="5">
        <v>0.73958333333333337</v>
      </c>
      <c r="C230" s="1" t="s">
        <v>31</v>
      </c>
      <c r="D230" s="1">
        <v>7</v>
      </c>
      <c r="E230" s="1">
        <v>7</v>
      </c>
      <c r="F230" s="1" t="s">
        <v>250</v>
      </c>
      <c r="G230" s="2">
        <v>42.902433333333299</v>
      </c>
      <c r="H230" s="6">
        <f>1+COUNTIFS(A:A,A230,O:O,"&lt;"&amp;O230)</f>
        <v>11</v>
      </c>
      <c r="I230" s="2">
        <f>AVERAGEIF(A:A,A230,G:G)</f>
        <v>50.582283333333308</v>
      </c>
      <c r="J230" s="2">
        <f>G230-I230</f>
        <v>-7.6798500000000089</v>
      </c>
      <c r="K230" s="2">
        <f>90+J230</f>
        <v>82.320149999999984</v>
      </c>
      <c r="L230" s="2">
        <f>EXP(0.06*K230)</f>
        <v>139.65973500686886</v>
      </c>
      <c r="M230" s="2">
        <f>SUMIF(A:A,A230,L:L)</f>
        <v>3676.1614128582873</v>
      </c>
      <c r="N230" s="3">
        <f>L230/M230</f>
        <v>3.7990642771662378E-2</v>
      </c>
      <c r="O230" s="7">
        <f>1/N230</f>
        <v>26.322271144775435</v>
      </c>
      <c r="P230" s="3" t="str">
        <f>IF(O230&gt;21,"",N230)</f>
        <v/>
      </c>
      <c r="Q230" s="3" t="str">
        <f>IF(ISNUMBER(P230),SUMIF(A:A,A230,P:P),"")</f>
        <v/>
      </c>
      <c r="R230" s="3" t="str">
        <f>IFERROR(P230*(1/Q230),"")</f>
        <v/>
      </c>
      <c r="S230" s="8" t="str">
        <f>IFERROR(1/R230,"")</f>
        <v/>
      </c>
    </row>
    <row r="231" spans="1:19" x14ac:dyDescent="0.25">
      <c r="A231" s="1">
        <v>23</v>
      </c>
      <c r="B231" s="5">
        <v>0.73958333333333337</v>
      </c>
      <c r="C231" s="1" t="s">
        <v>31</v>
      </c>
      <c r="D231" s="1">
        <v>7</v>
      </c>
      <c r="E231" s="1">
        <v>2</v>
      </c>
      <c r="F231" s="1" t="s">
        <v>245</v>
      </c>
      <c r="G231" s="2">
        <v>42.393866666666604</v>
      </c>
      <c r="H231" s="6">
        <f>1+COUNTIFS(A:A,A231,O:O,"&lt;"&amp;O231)</f>
        <v>12</v>
      </c>
      <c r="I231" s="2">
        <f>AVERAGEIF(A:A,A231,G:G)</f>
        <v>50.582283333333308</v>
      </c>
      <c r="J231" s="2">
        <f>G231-I231</f>
        <v>-8.1884166666667042</v>
      </c>
      <c r="K231" s="2">
        <f>90+J231</f>
        <v>81.811583333333289</v>
      </c>
      <c r="L231" s="2">
        <f>EXP(0.06*K231)</f>
        <v>135.4625204210931</v>
      </c>
      <c r="M231" s="2">
        <f>SUMIF(A:A,A231,L:L)</f>
        <v>3676.1614128582873</v>
      </c>
      <c r="N231" s="3">
        <f>L231/M231</f>
        <v>3.6848904389039962E-2</v>
      </c>
      <c r="O231" s="7">
        <f>1/N231</f>
        <v>27.137848915188695</v>
      </c>
      <c r="P231" s="3" t="str">
        <f>IF(O231&gt;21,"",N231)</f>
        <v/>
      </c>
      <c r="Q231" s="3" t="str">
        <f>IF(ISNUMBER(P231),SUMIF(A:A,A231,P:P),"")</f>
        <v/>
      </c>
      <c r="R231" s="3" t="str">
        <f>IFERROR(P231*(1/Q231),"")</f>
        <v/>
      </c>
      <c r="S231" s="8" t="str">
        <f>IFERROR(1/R231,"")</f>
        <v/>
      </c>
    </row>
    <row r="232" spans="1:19" x14ac:dyDescent="0.25">
      <c r="A232" s="1">
        <v>23</v>
      </c>
      <c r="B232" s="5">
        <v>0.73958333333333337</v>
      </c>
      <c r="C232" s="1" t="s">
        <v>31</v>
      </c>
      <c r="D232" s="1">
        <v>7</v>
      </c>
      <c r="E232" s="1">
        <v>12</v>
      </c>
      <c r="F232" s="1" t="s">
        <v>255</v>
      </c>
      <c r="G232" s="2">
        <v>41.5277666666667</v>
      </c>
      <c r="H232" s="6">
        <f>1+COUNTIFS(A:A,A232,O:O,"&lt;"&amp;O232)</f>
        <v>13</v>
      </c>
      <c r="I232" s="2">
        <f>AVERAGEIF(A:A,A232,G:G)</f>
        <v>50.582283333333308</v>
      </c>
      <c r="J232" s="2">
        <f>G232-I232</f>
        <v>-9.0545166666666077</v>
      </c>
      <c r="K232" s="2">
        <f>90+J232</f>
        <v>80.945483333333385</v>
      </c>
      <c r="L232" s="2">
        <f>EXP(0.06*K232)</f>
        <v>128.60285343372402</v>
      </c>
      <c r="M232" s="2">
        <f>SUMIF(A:A,A232,L:L)</f>
        <v>3676.1614128582873</v>
      </c>
      <c r="N232" s="3">
        <f>L232/M232</f>
        <v>3.4982918047043204E-2</v>
      </c>
      <c r="O232" s="7">
        <f>1/N232</f>
        <v>28.585379831815406</v>
      </c>
      <c r="P232" s="3" t="str">
        <f>IF(O232&gt;21,"",N232)</f>
        <v/>
      </c>
      <c r="Q232" s="3" t="str">
        <f>IF(ISNUMBER(P232),SUMIF(A:A,A232,P:P),"")</f>
        <v/>
      </c>
      <c r="R232" s="3" t="str">
        <f>IFERROR(P232*(1/Q232),"")</f>
        <v/>
      </c>
      <c r="S232" s="8" t="str">
        <f>IFERROR(1/R232,"")</f>
        <v/>
      </c>
    </row>
    <row r="233" spans="1:19" x14ac:dyDescent="0.25">
      <c r="A233" s="1">
        <v>23</v>
      </c>
      <c r="B233" s="5">
        <v>0.73958333333333337</v>
      </c>
      <c r="C233" s="1" t="s">
        <v>31</v>
      </c>
      <c r="D233" s="1">
        <v>7</v>
      </c>
      <c r="E233" s="1">
        <v>10</v>
      </c>
      <c r="F233" s="1" t="s">
        <v>253</v>
      </c>
      <c r="G233" s="2">
        <v>32.478299999999997</v>
      </c>
      <c r="H233" s="6">
        <f>1+COUNTIFS(A:A,A233,O:O,"&lt;"&amp;O233)</f>
        <v>14</v>
      </c>
      <c r="I233" s="2">
        <f>AVERAGEIF(A:A,A233,G:G)</f>
        <v>50.582283333333308</v>
      </c>
      <c r="J233" s="2">
        <f>G233-I233</f>
        <v>-18.103983333333311</v>
      </c>
      <c r="K233" s="2">
        <f>90+J233</f>
        <v>71.896016666666696</v>
      </c>
      <c r="L233" s="2">
        <f>EXP(0.06*K233)</f>
        <v>74.720986764769449</v>
      </c>
      <c r="M233" s="2">
        <f>SUMIF(A:A,A233,L:L)</f>
        <v>3676.1614128582873</v>
      </c>
      <c r="N233" s="3">
        <f>L233/M233</f>
        <v>2.0325817713937763E-2</v>
      </c>
      <c r="O233" s="7">
        <f>1/N233</f>
        <v>49.198512653898433</v>
      </c>
      <c r="P233" s="3" t="str">
        <f>IF(O233&gt;21,"",N233)</f>
        <v/>
      </c>
      <c r="Q233" s="3" t="str">
        <f>IF(ISNUMBER(P233),SUMIF(A:A,A233,P:P),"")</f>
        <v/>
      </c>
      <c r="R233" s="3" t="str">
        <f>IFERROR(P233*(1/Q233),"")</f>
        <v/>
      </c>
      <c r="S233" s="8" t="str">
        <f>IFERROR(1/R233,"")</f>
        <v/>
      </c>
    </row>
    <row r="234" spans="1:19" x14ac:dyDescent="0.25">
      <c r="A234" s="1">
        <v>24</v>
      </c>
      <c r="B234" s="5">
        <v>0.74652777777777779</v>
      </c>
      <c r="C234" s="1" t="s">
        <v>43</v>
      </c>
      <c r="D234" s="1">
        <v>8</v>
      </c>
      <c r="E234" s="1">
        <v>1</v>
      </c>
      <c r="F234" s="1" t="s">
        <v>258</v>
      </c>
      <c r="G234" s="2">
        <v>71.519833333333409</v>
      </c>
      <c r="H234" s="6">
        <f>1+COUNTIFS(A:A,A234,O:O,"&lt;"&amp;O234)</f>
        <v>1</v>
      </c>
      <c r="I234" s="2">
        <f>AVERAGEIF(A:A,A234,G:G)</f>
        <v>47.057669047619036</v>
      </c>
      <c r="J234" s="2">
        <f>G234-I234</f>
        <v>24.462164285714373</v>
      </c>
      <c r="K234" s="2">
        <f>90+J234</f>
        <v>114.46216428571438</v>
      </c>
      <c r="L234" s="2">
        <f>EXP(0.06*K234)</f>
        <v>960.76501442808615</v>
      </c>
      <c r="M234" s="2">
        <f>SUMIF(A:A,A234,L:L)</f>
        <v>4423.1826496361218</v>
      </c>
      <c r="N234" s="3">
        <f>L234/M234</f>
        <v>0.21721124595818456</v>
      </c>
      <c r="O234" s="7">
        <f>1/N234</f>
        <v>4.6038131938735365</v>
      </c>
      <c r="P234" s="3">
        <f>IF(O234&gt;21,"",N234)</f>
        <v>0.21721124595818456</v>
      </c>
      <c r="Q234" s="3">
        <f>IF(ISNUMBER(P234),SUMIF(A:A,A234,P:P),"")</f>
        <v>0.78591222616015266</v>
      </c>
      <c r="R234" s="3">
        <f>IFERROR(P234*(1/Q234),"")</f>
        <v>0.27638104959817916</v>
      </c>
      <c r="S234" s="8">
        <f>IFERROR(1/R234,"")</f>
        <v>3.6181930760226337</v>
      </c>
    </row>
    <row r="235" spans="1:19" x14ac:dyDescent="0.25">
      <c r="A235" s="1">
        <v>24</v>
      </c>
      <c r="B235" s="5">
        <v>0.74652777777777779</v>
      </c>
      <c r="C235" s="1" t="s">
        <v>43</v>
      </c>
      <c r="D235" s="1">
        <v>8</v>
      </c>
      <c r="E235" s="1">
        <v>6</v>
      </c>
      <c r="F235" s="1" t="s">
        <v>262</v>
      </c>
      <c r="G235" s="2">
        <v>71.277466666666598</v>
      </c>
      <c r="H235" s="6">
        <f>1+COUNTIFS(A:A,A235,O:O,"&lt;"&amp;O235)</f>
        <v>2</v>
      </c>
      <c r="I235" s="2">
        <f>AVERAGEIF(A:A,A235,G:G)</f>
        <v>47.057669047619036</v>
      </c>
      <c r="J235" s="2">
        <f>G235-I235</f>
        <v>24.219797619047561</v>
      </c>
      <c r="K235" s="2">
        <f>90+J235</f>
        <v>114.21979761904757</v>
      </c>
      <c r="L235" s="2">
        <f>EXP(0.06*K235)</f>
        <v>946.89466532568122</v>
      </c>
      <c r="M235" s="2">
        <f>SUMIF(A:A,A235,L:L)</f>
        <v>4423.1826496361218</v>
      </c>
      <c r="N235" s="3">
        <f>L235/M235</f>
        <v>0.21407541590071544</v>
      </c>
      <c r="O235" s="7">
        <f>1/N235</f>
        <v>4.6712509971896221</v>
      </c>
      <c r="P235" s="3">
        <f>IF(O235&gt;21,"",N235)</f>
        <v>0.21407541590071544</v>
      </c>
      <c r="Q235" s="3">
        <f>IF(ISNUMBER(P235),SUMIF(A:A,A235,P:P),"")</f>
        <v>0.78591222616015266</v>
      </c>
      <c r="R235" s="3">
        <f>IFERROR(P235*(1/Q235),"")</f>
        <v>0.27239099835188374</v>
      </c>
      <c r="S235" s="8">
        <f>IFERROR(1/R235,"")</f>
        <v>3.671193270154129</v>
      </c>
    </row>
    <row r="236" spans="1:19" x14ac:dyDescent="0.25">
      <c r="A236" s="1">
        <v>24</v>
      </c>
      <c r="B236" s="5">
        <v>0.74652777777777779</v>
      </c>
      <c r="C236" s="1" t="s">
        <v>43</v>
      </c>
      <c r="D236" s="1">
        <v>8</v>
      </c>
      <c r="E236" s="1">
        <v>3</v>
      </c>
      <c r="F236" s="1" t="s">
        <v>259</v>
      </c>
      <c r="G236" s="2">
        <v>64.334066666666601</v>
      </c>
      <c r="H236" s="6">
        <f>1+COUNTIFS(A:A,A236,O:O,"&lt;"&amp;O236)</f>
        <v>3</v>
      </c>
      <c r="I236" s="2">
        <f>AVERAGEIF(A:A,A236,G:G)</f>
        <v>47.057669047619036</v>
      </c>
      <c r="J236" s="2">
        <f>G236-I236</f>
        <v>17.276397619047565</v>
      </c>
      <c r="K236" s="2">
        <f>90+J236</f>
        <v>107.27639761904757</v>
      </c>
      <c r="L236" s="2">
        <f>EXP(0.06*K236)</f>
        <v>624.2705556317959</v>
      </c>
      <c r="M236" s="2">
        <f>SUMIF(A:A,A236,L:L)</f>
        <v>4423.1826496361218</v>
      </c>
      <c r="N236" s="3">
        <f>L236/M236</f>
        <v>0.14113605633788426</v>
      </c>
      <c r="O236" s="7">
        <f>1/N236</f>
        <v>7.0853616428531048</v>
      </c>
      <c r="P236" s="3">
        <f>IF(O236&gt;21,"",N236)</f>
        <v>0.14113605633788426</v>
      </c>
      <c r="Q236" s="3">
        <f>IF(ISNUMBER(P236),SUMIF(A:A,A236,P:P),"")</f>
        <v>0.78591222616015266</v>
      </c>
      <c r="R236" s="3">
        <f>IFERROR(P236*(1/Q236),"")</f>
        <v>0.17958246689640331</v>
      </c>
      <c r="S236" s="8">
        <f>IFERROR(1/R236,"")</f>
        <v>5.5684723418844406</v>
      </c>
    </row>
    <row r="237" spans="1:19" x14ac:dyDescent="0.25">
      <c r="A237" s="1">
        <v>24</v>
      </c>
      <c r="B237" s="5">
        <v>0.74652777777777779</v>
      </c>
      <c r="C237" s="1" t="s">
        <v>43</v>
      </c>
      <c r="D237" s="1">
        <v>8</v>
      </c>
      <c r="E237" s="1">
        <v>5</v>
      </c>
      <c r="F237" s="1" t="s">
        <v>261</v>
      </c>
      <c r="G237" s="2">
        <v>51.6933333333333</v>
      </c>
      <c r="H237" s="6">
        <f>1+COUNTIFS(A:A,A237,O:O,"&lt;"&amp;O237)</f>
        <v>4</v>
      </c>
      <c r="I237" s="2">
        <f>AVERAGEIF(A:A,A237,G:G)</f>
        <v>47.057669047619036</v>
      </c>
      <c r="J237" s="2">
        <f>G237-I237</f>
        <v>4.6356642857142631</v>
      </c>
      <c r="K237" s="2">
        <f>90+J237</f>
        <v>94.635664285714256</v>
      </c>
      <c r="L237" s="2">
        <f>EXP(0.06*K237)</f>
        <v>292.40500864063563</v>
      </c>
      <c r="M237" s="2">
        <f>SUMIF(A:A,A237,L:L)</f>
        <v>4423.1826496361218</v>
      </c>
      <c r="N237" s="3">
        <f>L237/M237</f>
        <v>6.6107378284432972E-2</v>
      </c>
      <c r="O237" s="7">
        <f>1/N237</f>
        <v>15.126904529437086</v>
      </c>
      <c r="P237" s="3">
        <f>IF(O237&gt;21,"",N237)</f>
        <v>6.6107378284432972E-2</v>
      </c>
      <c r="Q237" s="3">
        <f>IF(ISNUMBER(P237),SUMIF(A:A,A237,P:P),"")</f>
        <v>0.78591222616015266</v>
      </c>
      <c r="R237" s="3">
        <f>IFERROR(P237*(1/Q237),"")</f>
        <v>8.4115472547645093E-2</v>
      </c>
      <c r="S237" s="8">
        <f>IFERROR(1/R237,"")</f>
        <v>11.888419213641999</v>
      </c>
    </row>
    <row r="238" spans="1:19" x14ac:dyDescent="0.25">
      <c r="A238" s="1">
        <v>24</v>
      </c>
      <c r="B238" s="5">
        <v>0.74652777777777779</v>
      </c>
      <c r="C238" s="1" t="s">
        <v>43</v>
      </c>
      <c r="D238" s="1">
        <v>8</v>
      </c>
      <c r="E238" s="1">
        <v>7</v>
      </c>
      <c r="F238" s="1" t="s">
        <v>263</v>
      </c>
      <c r="G238" s="2">
        <v>47.144599999999997</v>
      </c>
      <c r="H238" s="6">
        <f>1+COUNTIFS(A:A,A238,O:O,"&lt;"&amp;O238)</f>
        <v>5</v>
      </c>
      <c r="I238" s="2">
        <f>AVERAGEIF(A:A,A238,G:G)</f>
        <v>47.057669047619036</v>
      </c>
      <c r="J238" s="2">
        <f>G238-I238</f>
        <v>8.6930952380960491E-2</v>
      </c>
      <c r="K238" s="2">
        <f>90+J238</f>
        <v>90.086930952380953</v>
      </c>
      <c r="L238" s="2">
        <f>EXP(0.06*K238)</f>
        <v>222.56425738377629</v>
      </c>
      <c r="M238" s="2">
        <f>SUMIF(A:A,A238,L:L)</f>
        <v>4423.1826496361218</v>
      </c>
      <c r="N238" s="3">
        <f>L238/M238</f>
        <v>5.0317672819160157E-2</v>
      </c>
      <c r="O238" s="7">
        <f>1/N238</f>
        <v>19.873733103555143</v>
      </c>
      <c r="P238" s="3">
        <f>IF(O238&gt;21,"",N238)</f>
        <v>5.0317672819160157E-2</v>
      </c>
      <c r="Q238" s="3">
        <f>IF(ISNUMBER(P238),SUMIF(A:A,A238,P:P),"")</f>
        <v>0.78591222616015266</v>
      </c>
      <c r="R238" s="3">
        <f>IFERROR(P238*(1/Q238),"")</f>
        <v>6.4024545164546726E-2</v>
      </c>
      <c r="S238" s="8">
        <f>IFERROR(1/R238,"")</f>
        <v>15.619009825527742</v>
      </c>
    </row>
    <row r="239" spans="1:19" x14ac:dyDescent="0.25">
      <c r="A239" s="1">
        <v>24</v>
      </c>
      <c r="B239" s="5">
        <v>0.74652777777777779</v>
      </c>
      <c r="C239" s="1" t="s">
        <v>43</v>
      </c>
      <c r="D239" s="1">
        <v>8</v>
      </c>
      <c r="E239" s="1">
        <v>14</v>
      </c>
      <c r="F239" s="1" t="s">
        <v>269</v>
      </c>
      <c r="G239" s="2">
        <v>46.659233333333397</v>
      </c>
      <c r="H239" s="6">
        <f>1+COUNTIFS(A:A,A239,O:O,"&lt;"&amp;O239)</f>
        <v>6</v>
      </c>
      <c r="I239" s="2">
        <f>AVERAGEIF(A:A,A239,G:G)</f>
        <v>47.057669047619036</v>
      </c>
      <c r="J239" s="2">
        <f>G239-I239</f>
        <v>-0.39843571428563962</v>
      </c>
      <c r="K239" s="2">
        <f>90+J239</f>
        <v>89.60156428571436</v>
      </c>
      <c r="L239" s="2">
        <f>EXP(0.06*K239)</f>
        <v>216.17620891804759</v>
      </c>
      <c r="M239" s="2">
        <f>SUMIF(A:A,A239,L:L)</f>
        <v>4423.1826496361218</v>
      </c>
      <c r="N239" s="3">
        <f>L239/M239</f>
        <v>4.8873452905190698E-2</v>
      </c>
      <c r="O239" s="7">
        <f>1/N239</f>
        <v>20.461005731268745</v>
      </c>
      <c r="P239" s="3">
        <f>IF(O239&gt;21,"",N239)</f>
        <v>4.8873452905190698E-2</v>
      </c>
      <c r="Q239" s="3">
        <f>IF(ISNUMBER(P239),SUMIF(A:A,A239,P:P),"")</f>
        <v>0.78591222616015266</v>
      </c>
      <c r="R239" s="3">
        <f>IFERROR(P239*(1/Q239),"")</f>
        <v>6.2186910036988396E-2</v>
      </c>
      <c r="S239" s="8">
        <f>IFERROR(1/R239,"")</f>
        <v>16.080554563737063</v>
      </c>
    </row>
    <row r="240" spans="1:19" x14ac:dyDescent="0.25">
      <c r="A240" s="1">
        <v>24</v>
      </c>
      <c r="B240" s="5">
        <v>0.74652777777777779</v>
      </c>
      <c r="C240" s="1" t="s">
        <v>43</v>
      </c>
      <c r="D240" s="1">
        <v>8</v>
      </c>
      <c r="E240" s="1">
        <v>8</v>
      </c>
      <c r="F240" s="1" t="s">
        <v>264</v>
      </c>
      <c r="G240" s="2">
        <v>46.424866666666595</v>
      </c>
      <c r="H240" s="6">
        <f>1+COUNTIFS(A:A,A240,O:O,"&lt;"&amp;O240)</f>
        <v>7</v>
      </c>
      <c r="I240" s="2">
        <f>AVERAGEIF(A:A,A240,G:G)</f>
        <v>47.057669047619036</v>
      </c>
      <c r="J240" s="2">
        <f>G240-I240</f>
        <v>-0.63280238095244101</v>
      </c>
      <c r="K240" s="2">
        <f>90+J240</f>
        <v>89.367197619047559</v>
      </c>
      <c r="L240" s="2">
        <f>EXP(0.06*K240)</f>
        <v>213.15761256046426</v>
      </c>
      <c r="M240" s="2">
        <f>SUMIF(A:A,A240,L:L)</f>
        <v>4423.1826496361218</v>
      </c>
      <c r="N240" s="3">
        <f>L240/M240</f>
        <v>4.8191003954584581E-2</v>
      </c>
      <c r="O240" s="7">
        <f>1/N240</f>
        <v>20.750760887704363</v>
      </c>
      <c r="P240" s="3">
        <f>IF(O240&gt;21,"",N240)</f>
        <v>4.8191003954584581E-2</v>
      </c>
      <c r="Q240" s="3">
        <f>IF(ISNUMBER(P240),SUMIF(A:A,A240,P:P),"")</f>
        <v>0.78591222616015266</v>
      </c>
      <c r="R240" s="3">
        <f>IFERROR(P240*(1/Q240),"")</f>
        <v>6.1318557404353505E-2</v>
      </c>
      <c r="S240" s="8">
        <f>IFERROR(1/R240,"")</f>
        <v>16.308276683772764</v>
      </c>
    </row>
    <row r="241" spans="1:19" x14ac:dyDescent="0.25">
      <c r="A241" s="1">
        <v>24</v>
      </c>
      <c r="B241" s="5">
        <v>0.74652777777777779</v>
      </c>
      <c r="C241" s="1" t="s">
        <v>43</v>
      </c>
      <c r="D241" s="1">
        <v>8</v>
      </c>
      <c r="E241" s="1">
        <v>4</v>
      </c>
      <c r="F241" s="1" t="s">
        <v>260</v>
      </c>
      <c r="G241" s="2">
        <v>45.057699999999997</v>
      </c>
      <c r="H241" s="6">
        <f>1+COUNTIFS(A:A,A241,O:O,"&lt;"&amp;O241)</f>
        <v>8</v>
      </c>
      <c r="I241" s="2">
        <f>AVERAGEIF(A:A,A241,G:G)</f>
        <v>47.057669047619036</v>
      </c>
      <c r="J241" s="2">
        <f>G241-I241</f>
        <v>-1.9999690476190395</v>
      </c>
      <c r="K241" s="2">
        <f>90+J241</f>
        <v>88.000030952380968</v>
      </c>
      <c r="L241" s="2">
        <f>EXP(0.06*K241)</f>
        <v>196.37024003904844</v>
      </c>
      <c r="M241" s="2">
        <f>SUMIF(A:A,A241,L:L)</f>
        <v>4423.1826496361218</v>
      </c>
      <c r="N241" s="3">
        <f>L241/M241</f>
        <v>4.4395688714144114E-2</v>
      </c>
      <c r="O241" s="7">
        <f>1/N241</f>
        <v>22.524709695097215</v>
      </c>
      <c r="P241" s="3" t="str">
        <f>IF(O241&gt;21,"",N241)</f>
        <v/>
      </c>
      <c r="Q241" s="3" t="str">
        <f>IF(ISNUMBER(P241),SUMIF(A:A,A241,P:P),"")</f>
        <v/>
      </c>
      <c r="R241" s="3" t="str">
        <f>IFERROR(P241*(1/Q241),"")</f>
        <v/>
      </c>
      <c r="S241" s="8" t="str">
        <f>IFERROR(1/R241,"")</f>
        <v/>
      </c>
    </row>
    <row r="242" spans="1:19" x14ac:dyDescent="0.25">
      <c r="A242" s="1">
        <v>24</v>
      </c>
      <c r="B242" s="5">
        <v>0.74652777777777779</v>
      </c>
      <c r="C242" s="1" t="s">
        <v>43</v>
      </c>
      <c r="D242" s="1">
        <v>8</v>
      </c>
      <c r="E242" s="1">
        <v>15</v>
      </c>
      <c r="F242" s="1" t="s">
        <v>270</v>
      </c>
      <c r="G242" s="2">
        <v>44.118266666666599</v>
      </c>
      <c r="H242" s="6">
        <f>1+COUNTIFS(A:A,A242,O:O,"&lt;"&amp;O242)</f>
        <v>9</v>
      </c>
      <c r="I242" s="2">
        <f>AVERAGEIF(A:A,A242,G:G)</f>
        <v>47.057669047619036</v>
      </c>
      <c r="J242" s="2">
        <f>G242-I242</f>
        <v>-2.939402380952437</v>
      </c>
      <c r="K242" s="2">
        <f>90+J242</f>
        <v>87.06059761904757</v>
      </c>
      <c r="L242" s="2">
        <f>EXP(0.06*K242)</f>
        <v>185.60780219235238</v>
      </c>
      <c r="M242" s="2">
        <f>SUMIF(A:A,A242,L:L)</f>
        <v>4423.1826496361218</v>
      </c>
      <c r="N242" s="3">
        <f>L242/M242</f>
        <v>4.1962500058102196E-2</v>
      </c>
      <c r="O242" s="7">
        <f>1/N242</f>
        <v>23.830801277697422</v>
      </c>
      <c r="P242" s="3" t="str">
        <f>IF(O242&gt;21,"",N242)</f>
        <v/>
      </c>
      <c r="Q242" s="3" t="str">
        <f>IF(ISNUMBER(P242),SUMIF(A:A,A242,P:P),"")</f>
        <v/>
      </c>
      <c r="R242" s="3" t="str">
        <f>IFERROR(P242*(1/Q242),"")</f>
        <v/>
      </c>
      <c r="S242" s="8" t="str">
        <f>IFERROR(1/R242,"")</f>
        <v/>
      </c>
    </row>
    <row r="243" spans="1:19" x14ac:dyDescent="0.25">
      <c r="A243" s="1">
        <v>24</v>
      </c>
      <c r="B243" s="5">
        <v>0.74652777777777779</v>
      </c>
      <c r="C243" s="1" t="s">
        <v>43</v>
      </c>
      <c r="D243" s="1">
        <v>8</v>
      </c>
      <c r="E243" s="1">
        <v>9</v>
      </c>
      <c r="F243" s="1" t="s">
        <v>265</v>
      </c>
      <c r="G243" s="2">
        <v>40.773366666666696</v>
      </c>
      <c r="H243" s="6">
        <f>1+COUNTIFS(A:A,A243,O:O,"&lt;"&amp;O243)</f>
        <v>10</v>
      </c>
      <c r="I243" s="2">
        <f>AVERAGEIF(A:A,A243,G:G)</f>
        <v>47.057669047619036</v>
      </c>
      <c r="J243" s="2">
        <f>G243-I243</f>
        <v>-6.2843023809523402</v>
      </c>
      <c r="K243" s="2">
        <f>90+J243</f>
        <v>83.71569761904766</v>
      </c>
      <c r="L243" s="2">
        <f>EXP(0.06*K243)</f>
        <v>151.8573900589393</v>
      </c>
      <c r="M243" s="2">
        <f>SUMIF(A:A,A243,L:L)</f>
        <v>4423.1826496361218</v>
      </c>
      <c r="N243" s="3">
        <f>L243/M243</f>
        <v>3.4332154488676166E-2</v>
      </c>
      <c r="O243" s="7">
        <f>1/N243</f>
        <v>29.127213683307634</v>
      </c>
      <c r="P243" s="3" t="str">
        <f>IF(O243&gt;21,"",N243)</f>
        <v/>
      </c>
      <c r="Q243" s="3" t="str">
        <f>IF(ISNUMBER(P243),SUMIF(A:A,A243,P:P),"")</f>
        <v/>
      </c>
      <c r="R243" s="3" t="str">
        <f>IFERROR(P243*(1/Q243),"")</f>
        <v/>
      </c>
      <c r="S243" s="8" t="str">
        <f>IFERROR(1/R243,"")</f>
        <v/>
      </c>
    </row>
    <row r="244" spans="1:19" x14ac:dyDescent="0.25">
      <c r="A244" s="1">
        <v>24</v>
      </c>
      <c r="B244" s="5">
        <v>0.74652777777777779</v>
      </c>
      <c r="C244" s="1" t="s">
        <v>43</v>
      </c>
      <c r="D244" s="1">
        <v>8</v>
      </c>
      <c r="E244" s="1">
        <v>12</v>
      </c>
      <c r="F244" s="1" t="s">
        <v>267</v>
      </c>
      <c r="G244" s="2">
        <v>40.651666666666699</v>
      </c>
      <c r="H244" s="6">
        <f>1+COUNTIFS(A:A,A244,O:O,"&lt;"&amp;O244)</f>
        <v>11</v>
      </c>
      <c r="I244" s="2">
        <f>AVERAGEIF(A:A,A244,G:G)</f>
        <v>47.057669047619036</v>
      </c>
      <c r="J244" s="2">
        <f>G244-I244</f>
        <v>-6.4060023809523372</v>
      </c>
      <c r="K244" s="2">
        <f>90+J244</f>
        <v>83.593997619047656</v>
      </c>
      <c r="L244" s="2">
        <f>EXP(0.06*K244)</f>
        <v>150.75256601832504</v>
      </c>
      <c r="M244" s="2">
        <f>SUMIF(A:A,A244,L:L)</f>
        <v>4423.1826496361218</v>
      </c>
      <c r="N244" s="3">
        <f>L244/M244</f>
        <v>3.4082374154439876E-2</v>
      </c>
      <c r="O244" s="7">
        <f>1/N244</f>
        <v>29.340679011052138</v>
      </c>
      <c r="P244" s="3" t="str">
        <f>IF(O244&gt;21,"",N244)</f>
        <v/>
      </c>
      <c r="Q244" s="3" t="str">
        <f>IF(ISNUMBER(P244),SUMIF(A:A,A244,P:P),"")</f>
        <v/>
      </c>
      <c r="R244" s="3" t="str">
        <f>IFERROR(P244*(1/Q244),"")</f>
        <v/>
      </c>
      <c r="S244" s="8" t="str">
        <f>IFERROR(1/R244,"")</f>
        <v/>
      </c>
    </row>
    <row r="245" spans="1:19" x14ac:dyDescent="0.25">
      <c r="A245" s="1">
        <v>24</v>
      </c>
      <c r="B245" s="5">
        <v>0.74652777777777779</v>
      </c>
      <c r="C245" s="1" t="s">
        <v>43</v>
      </c>
      <c r="D245" s="1">
        <v>8</v>
      </c>
      <c r="E245" s="1">
        <v>11</v>
      </c>
      <c r="F245" s="1" t="s">
        <v>266</v>
      </c>
      <c r="G245" s="2">
        <v>39.4440666666667</v>
      </c>
      <c r="H245" s="6">
        <f>1+COUNTIFS(A:A,A245,O:O,"&lt;"&amp;O245)</f>
        <v>12</v>
      </c>
      <c r="I245" s="2">
        <f>AVERAGEIF(A:A,A245,G:G)</f>
        <v>47.057669047619036</v>
      </c>
      <c r="J245" s="2">
        <f>G245-I245</f>
        <v>-7.6136023809523365</v>
      </c>
      <c r="K245" s="2">
        <f>90+J245</f>
        <v>82.386397619047671</v>
      </c>
      <c r="L245" s="2">
        <f>EXP(0.06*K245)</f>
        <v>140.2159672416181</v>
      </c>
      <c r="M245" s="2">
        <f>SUMIF(A:A,A245,L:L)</f>
        <v>4423.1826496361218</v>
      </c>
      <c r="N245" s="3">
        <f>L245/M245</f>
        <v>3.1700243545934766E-2</v>
      </c>
      <c r="O245" s="7">
        <f>1/N245</f>
        <v>31.545498965992639</v>
      </c>
      <c r="P245" s="3" t="str">
        <f>IF(O245&gt;21,"",N245)</f>
        <v/>
      </c>
      <c r="Q245" s="3" t="str">
        <f>IF(ISNUMBER(P245),SUMIF(A:A,A245,P:P),"")</f>
        <v/>
      </c>
      <c r="R245" s="3" t="str">
        <f>IFERROR(P245*(1/Q245),"")</f>
        <v/>
      </c>
      <c r="S245" s="8" t="str">
        <f>IFERROR(1/R245,"")</f>
        <v/>
      </c>
    </row>
    <row r="246" spans="1:19" x14ac:dyDescent="0.25">
      <c r="A246" s="1">
        <v>24</v>
      </c>
      <c r="B246" s="5">
        <v>0.74652777777777779</v>
      </c>
      <c r="C246" s="1" t="s">
        <v>43</v>
      </c>
      <c r="D246" s="1">
        <v>8</v>
      </c>
      <c r="E246" s="1">
        <v>13</v>
      </c>
      <c r="F246" s="1" t="s">
        <v>268</v>
      </c>
      <c r="G246" s="2">
        <v>29.849700000000002</v>
      </c>
      <c r="H246" s="6">
        <f>1+COUNTIFS(A:A,A246,O:O,"&lt;"&amp;O246)</f>
        <v>13</v>
      </c>
      <c r="I246" s="2">
        <f>AVERAGEIF(A:A,A246,G:G)</f>
        <v>47.057669047619036</v>
      </c>
      <c r="J246" s="2">
        <f>G246-I246</f>
        <v>-17.207969047619034</v>
      </c>
      <c r="K246" s="2">
        <f>90+J246</f>
        <v>72.792030952380969</v>
      </c>
      <c r="L246" s="2">
        <f>EXP(0.06*K246)</f>
        <v>78.847992798958998</v>
      </c>
      <c r="M246" s="2">
        <f>SUMIF(A:A,A246,L:L)</f>
        <v>4423.1826496361218</v>
      </c>
      <c r="N246" s="3">
        <f>L246/M246</f>
        <v>1.7826076615996292E-2</v>
      </c>
      <c r="O246" s="7">
        <f>1/N246</f>
        <v>56.097593516604014</v>
      </c>
      <c r="P246" s="3" t="str">
        <f>IF(O246&gt;21,"",N246)</f>
        <v/>
      </c>
      <c r="Q246" s="3" t="str">
        <f>IF(ISNUMBER(P246),SUMIF(A:A,A246,P:P),"")</f>
        <v/>
      </c>
      <c r="R246" s="3" t="str">
        <f>IFERROR(P246*(1/Q246),"")</f>
        <v/>
      </c>
      <c r="S246" s="8" t="str">
        <f>IFERROR(1/R246,"")</f>
        <v/>
      </c>
    </row>
    <row r="247" spans="1:19" x14ac:dyDescent="0.25">
      <c r="A247" s="1">
        <v>24</v>
      </c>
      <c r="B247" s="5">
        <v>0.74652777777777779</v>
      </c>
      <c r="C247" s="1" t="s">
        <v>43</v>
      </c>
      <c r="D247" s="1">
        <v>8</v>
      </c>
      <c r="E247" s="1">
        <v>16</v>
      </c>
      <c r="F247" s="1" t="s">
        <v>271</v>
      </c>
      <c r="G247" s="2">
        <v>19.859199999999998</v>
      </c>
      <c r="H247" s="6">
        <f>1+COUNTIFS(A:A,A247,O:O,"&lt;"&amp;O247)</f>
        <v>14</v>
      </c>
      <c r="I247" s="2">
        <f>AVERAGEIF(A:A,A247,G:G)</f>
        <v>47.057669047619036</v>
      </c>
      <c r="J247" s="2">
        <f>G247-I247</f>
        <v>-27.198469047619039</v>
      </c>
      <c r="K247" s="2">
        <f>90+J247</f>
        <v>62.801530952380958</v>
      </c>
      <c r="L247" s="2">
        <f>EXP(0.06*K247)</f>
        <v>43.297368398392457</v>
      </c>
      <c r="M247" s="2">
        <f>SUMIF(A:A,A247,L:L)</f>
        <v>4423.1826496361218</v>
      </c>
      <c r="N247" s="3">
        <f>L247/M247</f>
        <v>9.7887362625539241E-3</v>
      </c>
      <c r="O247" s="7">
        <f>1/N247</f>
        <v>102.15823301169375</v>
      </c>
      <c r="P247" s="3" t="str">
        <f>IF(O247&gt;21,"",N247)</f>
        <v/>
      </c>
      <c r="Q247" s="3" t="str">
        <f>IF(ISNUMBER(P247),SUMIF(A:A,A247,P:P),"")</f>
        <v/>
      </c>
      <c r="R247" s="3" t="str">
        <f>IFERROR(P247*(1/Q247),"")</f>
        <v/>
      </c>
      <c r="S247" s="8" t="str">
        <f>IFERROR(1/R247,"")</f>
        <v/>
      </c>
    </row>
    <row r="248" spans="1:19" x14ac:dyDescent="0.25">
      <c r="A248" s="1">
        <v>25</v>
      </c>
      <c r="B248" s="5">
        <v>0.75694444444444453</v>
      </c>
      <c r="C248" s="1" t="s">
        <v>57</v>
      </c>
      <c r="D248" s="1">
        <v>8</v>
      </c>
      <c r="E248" s="1">
        <v>6</v>
      </c>
      <c r="F248" s="1" t="s">
        <v>276</v>
      </c>
      <c r="G248" s="2">
        <v>73.215900000000005</v>
      </c>
      <c r="H248" s="6">
        <f>1+COUNTIFS(A:A,A248,O:O,"&lt;"&amp;O248)</f>
        <v>1</v>
      </c>
      <c r="I248" s="2">
        <f>AVERAGEIF(A:A,A248,G:G)</f>
        <v>48.004142857142845</v>
      </c>
      <c r="J248" s="2">
        <f>G248-I248</f>
        <v>25.211757142857159</v>
      </c>
      <c r="K248" s="2">
        <f>90+J248</f>
        <v>115.21175714285715</v>
      </c>
      <c r="L248" s="2">
        <f>EXP(0.06*K248)</f>
        <v>1004.9624218212085</v>
      </c>
      <c r="M248" s="2">
        <f>SUMIF(A:A,A248,L:L)</f>
        <v>4263.8340594229758</v>
      </c>
      <c r="N248" s="3">
        <f>L248/M248</f>
        <v>0.23569454341222884</v>
      </c>
      <c r="O248" s="7">
        <f>1/N248</f>
        <v>4.2427795973664262</v>
      </c>
      <c r="P248" s="3">
        <f>IF(O248&gt;21,"",N248)</f>
        <v>0.23569454341222884</v>
      </c>
      <c r="Q248" s="3">
        <f>IF(ISNUMBER(P248),SUMIF(A:A,A248,P:P),"")</f>
        <v>0.83444218584250329</v>
      </c>
      <c r="R248" s="3">
        <f>IFERROR(P248*(1/Q248),"")</f>
        <v>0.28245760750249865</v>
      </c>
      <c r="S248" s="8">
        <f>IFERROR(1/R248,"")</f>
        <v>3.5403542812744169</v>
      </c>
    </row>
    <row r="249" spans="1:19" x14ac:dyDescent="0.25">
      <c r="A249" s="1">
        <v>25</v>
      </c>
      <c r="B249" s="5">
        <v>0.75694444444444453</v>
      </c>
      <c r="C249" s="1" t="s">
        <v>57</v>
      </c>
      <c r="D249" s="1">
        <v>8</v>
      </c>
      <c r="E249" s="1">
        <v>5</v>
      </c>
      <c r="F249" s="1" t="s">
        <v>275</v>
      </c>
      <c r="G249" s="2">
        <v>70.49499999999999</v>
      </c>
      <c r="H249" s="6">
        <f>1+COUNTIFS(A:A,A249,O:O,"&lt;"&amp;O249)</f>
        <v>2</v>
      </c>
      <c r="I249" s="2">
        <f>AVERAGEIF(A:A,A249,G:G)</f>
        <v>48.004142857142845</v>
      </c>
      <c r="J249" s="2">
        <f>G249-I249</f>
        <v>22.490857142857145</v>
      </c>
      <c r="K249" s="2">
        <f>90+J249</f>
        <v>112.49085714285715</v>
      </c>
      <c r="L249" s="2">
        <f>EXP(0.06*K249)</f>
        <v>853.59037877342678</v>
      </c>
      <c r="M249" s="2">
        <f>SUMIF(A:A,A249,L:L)</f>
        <v>4263.8340594229758</v>
      </c>
      <c r="N249" s="3">
        <f>L249/M249</f>
        <v>0.20019315172151494</v>
      </c>
      <c r="O249" s="7">
        <f>1/N249</f>
        <v>4.9951758659111469</v>
      </c>
      <c r="P249" s="3">
        <f>IF(O249&gt;21,"",N249)</f>
        <v>0.20019315172151494</v>
      </c>
      <c r="Q249" s="3">
        <f>IF(ISNUMBER(P249),SUMIF(A:A,A249,P:P),"")</f>
        <v>0.83444218584250329</v>
      </c>
      <c r="R249" s="3">
        <f>IFERROR(P249*(1/Q249),"")</f>
        <v>0.23991254890761285</v>
      </c>
      <c r="S249" s="8">
        <f>IFERROR(1/R249,"")</f>
        <v>4.1681854682186161</v>
      </c>
    </row>
    <row r="250" spans="1:19" x14ac:dyDescent="0.25">
      <c r="A250" s="1">
        <v>25</v>
      </c>
      <c r="B250" s="5">
        <v>0.75694444444444453</v>
      </c>
      <c r="C250" s="1" t="s">
        <v>57</v>
      </c>
      <c r="D250" s="1">
        <v>8</v>
      </c>
      <c r="E250" s="1">
        <v>11</v>
      </c>
      <c r="F250" s="1" t="s">
        <v>281</v>
      </c>
      <c r="G250" s="2">
        <v>56.244266666666697</v>
      </c>
      <c r="H250" s="6">
        <f>1+COUNTIFS(A:A,A250,O:O,"&lt;"&amp;O250)</f>
        <v>3</v>
      </c>
      <c r="I250" s="2">
        <f>AVERAGEIF(A:A,A250,G:G)</f>
        <v>48.004142857142845</v>
      </c>
      <c r="J250" s="2">
        <f>G250-I250</f>
        <v>8.2401238095238512</v>
      </c>
      <c r="K250" s="2">
        <f>90+J250</f>
        <v>98.240123809523851</v>
      </c>
      <c r="L250" s="2">
        <f>EXP(0.06*K250)</f>
        <v>363.00166773711965</v>
      </c>
      <c r="M250" s="2">
        <f>SUMIF(A:A,A250,L:L)</f>
        <v>4263.8340594229758</v>
      </c>
      <c r="N250" s="3">
        <f>L250/M250</f>
        <v>8.51350363729316E-2</v>
      </c>
      <c r="O250" s="7">
        <f>1/N250</f>
        <v>11.746045372195868</v>
      </c>
      <c r="P250" s="3">
        <f>IF(O250&gt;21,"",N250)</f>
        <v>8.51350363729316E-2</v>
      </c>
      <c r="Q250" s="3">
        <f>IF(ISNUMBER(P250),SUMIF(A:A,A250,P:P),"")</f>
        <v>0.83444218584250329</v>
      </c>
      <c r="R250" s="3">
        <f>IFERROR(P250*(1/Q250),"")</f>
        <v>0.10202628512480361</v>
      </c>
      <c r="S250" s="8">
        <f>IFERROR(1/R250,"")</f>
        <v>9.8013957753803389</v>
      </c>
    </row>
    <row r="251" spans="1:19" x14ac:dyDescent="0.25">
      <c r="A251" s="1">
        <v>25</v>
      </c>
      <c r="B251" s="5">
        <v>0.75694444444444453</v>
      </c>
      <c r="C251" s="1" t="s">
        <v>57</v>
      </c>
      <c r="D251" s="1">
        <v>8</v>
      </c>
      <c r="E251" s="1">
        <v>2</v>
      </c>
      <c r="F251" s="1" t="s">
        <v>272</v>
      </c>
      <c r="G251" s="2">
        <v>54.248299999999908</v>
      </c>
      <c r="H251" s="6">
        <f>1+COUNTIFS(A:A,A251,O:O,"&lt;"&amp;O251)</f>
        <v>4</v>
      </c>
      <c r="I251" s="2">
        <f>AVERAGEIF(A:A,A251,G:G)</f>
        <v>48.004142857142845</v>
      </c>
      <c r="J251" s="2">
        <f>G251-I251</f>
        <v>6.2441571428570626</v>
      </c>
      <c r="K251" s="2">
        <f>90+J251</f>
        <v>96.244157142857063</v>
      </c>
      <c r="L251" s="2">
        <f>EXP(0.06*K251)</f>
        <v>322.03151987730433</v>
      </c>
      <c r="M251" s="2">
        <f>SUMIF(A:A,A251,L:L)</f>
        <v>4263.8340594229758</v>
      </c>
      <c r="N251" s="3">
        <f>L251/M251</f>
        <v>7.5526278787895612E-2</v>
      </c>
      <c r="O251" s="7">
        <f>1/N251</f>
        <v>13.240424605167588</v>
      </c>
      <c r="P251" s="3">
        <f>IF(O251&gt;21,"",N251)</f>
        <v>7.5526278787895612E-2</v>
      </c>
      <c r="Q251" s="3">
        <f>IF(ISNUMBER(P251),SUMIF(A:A,A251,P:P),"")</f>
        <v>0.83444218584250329</v>
      </c>
      <c r="R251" s="3">
        <f>IFERROR(P251*(1/Q251),"")</f>
        <v>9.0511098395198844E-2</v>
      </c>
      <c r="S251" s="8">
        <f>IFERROR(1/R251,"")</f>
        <v>11.048368849018907</v>
      </c>
    </row>
    <row r="252" spans="1:19" x14ac:dyDescent="0.25">
      <c r="A252" s="1">
        <v>25</v>
      </c>
      <c r="B252" s="5">
        <v>0.75694444444444453</v>
      </c>
      <c r="C252" s="1" t="s">
        <v>57</v>
      </c>
      <c r="D252" s="1">
        <v>8</v>
      </c>
      <c r="E252" s="1">
        <v>12</v>
      </c>
      <c r="F252" s="1" t="s">
        <v>282</v>
      </c>
      <c r="G252" s="2">
        <v>53.651633333333301</v>
      </c>
      <c r="H252" s="6">
        <f>1+COUNTIFS(A:A,A252,O:O,"&lt;"&amp;O252)</f>
        <v>5</v>
      </c>
      <c r="I252" s="2">
        <f>AVERAGEIF(A:A,A252,G:G)</f>
        <v>48.004142857142845</v>
      </c>
      <c r="J252" s="2">
        <f>G252-I252</f>
        <v>5.6474904761904554</v>
      </c>
      <c r="K252" s="2">
        <f>90+J252</f>
        <v>95.647490476190455</v>
      </c>
      <c r="L252" s="2">
        <f>EXP(0.06*K252)</f>
        <v>310.70671497453498</v>
      </c>
      <c r="M252" s="2">
        <f>SUMIF(A:A,A252,L:L)</f>
        <v>4263.8340594229758</v>
      </c>
      <c r="N252" s="3">
        <f>L252/M252</f>
        <v>7.2870264331202153E-2</v>
      </c>
      <c r="O252" s="7">
        <f>1/N252</f>
        <v>13.723018698750792</v>
      </c>
      <c r="P252" s="3">
        <f>IF(O252&gt;21,"",N252)</f>
        <v>7.2870264331202153E-2</v>
      </c>
      <c r="Q252" s="3">
        <f>IF(ISNUMBER(P252),SUMIF(A:A,A252,P:P),"")</f>
        <v>0.83444218584250329</v>
      </c>
      <c r="R252" s="3">
        <f>IFERROR(P252*(1/Q252),"")</f>
        <v>8.7328116396258093E-2</v>
      </c>
      <c r="S252" s="8">
        <f>IFERROR(1/R252,"")</f>
        <v>11.451065719343156</v>
      </c>
    </row>
    <row r="253" spans="1:19" x14ac:dyDescent="0.25">
      <c r="A253" s="1">
        <v>25</v>
      </c>
      <c r="B253" s="5">
        <v>0.75694444444444453</v>
      </c>
      <c r="C253" s="1" t="s">
        <v>57</v>
      </c>
      <c r="D253" s="1">
        <v>8</v>
      </c>
      <c r="E253" s="1">
        <v>9</v>
      </c>
      <c r="F253" s="1" t="s">
        <v>279</v>
      </c>
      <c r="G253" s="2">
        <v>50.665899999999993</v>
      </c>
      <c r="H253" s="6">
        <f>1+COUNTIFS(A:A,A253,O:O,"&lt;"&amp;O253)</f>
        <v>6</v>
      </c>
      <c r="I253" s="2">
        <f>AVERAGEIF(A:A,A253,G:G)</f>
        <v>48.004142857142845</v>
      </c>
      <c r="J253" s="2">
        <f>G253-I253</f>
        <v>2.661757142857148</v>
      </c>
      <c r="K253" s="2">
        <f>90+J253</f>
        <v>92.661757142857141</v>
      </c>
      <c r="L253" s="2">
        <f>EXP(0.06*K253)</f>
        <v>259.74631121048884</v>
      </c>
      <c r="M253" s="2">
        <f>SUMIF(A:A,A253,L:L)</f>
        <v>4263.8340594229758</v>
      </c>
      <c r="N253" s="3">
        <f>L253/M253</f>
        <v>6.0918485004465742E-2</v>
      </c>
      <c r="O253" s="7">
        <f>1/N253</f>
        <v>16.415378680653223</v>
      </c>
      <c r="P253" s="3">
        <f>IF(O253&gt;21,"",N253)</f>
        <v>6.0918485004465742E-2</v>
      </c>
      <c r="Q253" s="3">
        <f>IF(ISNUMBER(P253),SUMIF(A:A,A253,P:P),"")</f>
        <v>0.83444218584250329</v>
      </c>
      <c r="R253" s="3">
        <f>IFERROR(P253*(1/Q253),"")</f>
        <v>7.3005039819455858E-2</v>
      </c>
      <c r="S253" s="8">
        <f>IFERROR(1/R253,"")</f>
        <v>13.697684467716703</v>
      </c>
    </row>
    <row r="254" spans="1:19" x14ac:dyDescent="0.25">
      <c r="A254" s="1">
        <v>25</v>
      </c>
      <c r="B254" s="5">
        <v>0.75694444444444453</v>
      </c>
      <c r="C254" s="1" t="s">
        <v>57</v>
      </c>
      <c r="D254" s="1">
        <v>8</v>
      </c>
      <c r="E254" s="1">
        <v>8</v>
      </c>
      <c r="F254" s="1" t="s">
        <v>278</v>
      </c>
      <c r="G254" s="2">
        <v>49.291733333333298</v>
      </c>
      <c r="H254" s="6">
        <f>1+COUNTIFS(A:A,A254,O:O,"&lt;"&amp;O254)</f>
        <v>7</v>
      </c>
      <c r="I254" s="2">
        <f>AVERAGEIF(A:A,A254,G:G)</f>
        <v>48.004142857142845</v>
      </c>
      <c r="J254" s="2">
        <f>G254-I254</f>
        <v>1.2875904761904522</v>
      </c>
      <c r="K254" s="2">
        <f>90+J254</f>
        <v>91.287590476190445</v>
      </c>
      <c r="L254" s="2">
        <f>EXP(0.06*K254)</f>
        <v>239.18933347142277</v>
      </c>
      <c r="M254" s="2">
        <f>SUMIF(A:A,A254,L:L)</f>
        <v>4263.8340594229758</v>
      </c>
      <c r="N254" s="3">
        <f>L254/M254</f>
        <v>5.6097242561027862E-2</v>
      </c>
      <c r="O254" s="7">
        <f>1/N254</f>
        <v>17.826188139499116</v>
      </c>
      <c r="P254" s="3">
        <f>IF(O254&gt;21,"",N254)</f>
        <v>5.6097242561027862E-2</v>
      </c>
      <c r="Q254" s="3">
        <f>IF(ISNUMBER(P254),SUMIF(A:A,A254,P:P),"")</f>
        <v>0.83444218584250329</v>
      </c>
      <c r="R254" s="3">
        <f>IFERROR(P254*(1/Q254),"")</f>
        <v>6.7227236964761905E-2</v>
      </c>
      <c r="S254" s="8">
        <f>IFERROR(1/R254,"")</f>
        <v>14.874923396363352</v>
      </c>
    </row>
    <row r="255" spans="1:19" x14ac:dyDescent="0.25">
      <c r="A255" s="1">
        <v>25</v>
      </c>
      <c r="B255" s="5">
        <v>0.75694444444444453</v>
      </c>
      <c r="C255" s="1" t="s">
        <v>57</v>
      </c>
      <c r="D255" s="1">
        <v>8</v>
      </c>
      <c r="E255" s="1">
        <v>7</v>
      </c>
      <c r="F255" s="1" t="s">
        <v>277</v>
      </c>
      <c r="G255" s="2">
        <v>46.6961333333333</v>
      </c>
      <c r="H255" s="6">
        <f>1+COUNTIFS(A:A,A255,O:O,"&lt;"&amp;O255)</f>
        <v>8</v>
      </c>
      <c r="I255" s="2">
        <f>AVERAGEIF(A:A,A255,G:G)</f>
        <v>48.004142857142845</v>
      </c>
      <c r="J255" s="2">
        <f>G255-I255</f>
        <v>-1.3080095238095453</v>
      </c>
      <c r="K255" s="2">
        <f>90+J255</f>
        <v>88.691990476190455</v>
      </c>
      <c r="L255" s="2">
        <f>EXP(0.06*K255)</f>
        <v>204.69466474911579</v>
      </c>
      <c r="M255" s="2">
        <f>SUMIF(A:A,A255,L:L)</f>
        <v>4263.8340594229758</v>
      </c>
      <c r="N255" s="3">
        <f>L255/M255</f>
        <v>4.8007183651236442E-2</v>
      </c>
      <c r="O255" s="7">
        <f>1/N255</f>
        <v>20.830215895704697</v>
      </c>
      <c r="P255" s="3">
        <f>IF(O255&gt;21,"",N255)</f>
        <v>4.8007183651236442E-2</v>
      </c>
      <c r="Q255" s="3">
        <f>IF(ISNUMBER(P255),SUMIF(A:A,A255,P:P),"")</f>
        <v>0.83444218584250329</v>
      </c>
      <c r="R255" s="3">
        <f>IFERROR(P255*(1/Q255),"")</f>
        <v>5.7532066889410059E-2</v>
      </c>
      <c r="S255" s="8">
        <f>IFERROR(1/R255,"")</f>
        <v>17.381610883583086</v>
      </c>
    </row>
    <row r="256" spans="1:19" x14ac:dyDescent="0.25">
      <c r="A256" s="1">
        <v>25</v>
      </c>
      <c r="B256" s="5">
        <v>0.75694444444444453</v>
      </c>
      <c r="C256" s="1" t="s">
        <v>57</v>
      </c>
      <c r="D256" s="1">
        <v>8</v>
      </c>
      <c r="E256" s="1">
        <v>3</v>
      </c>
      <c r="F256" s="1" t="s">
        <v>273</v>
      </c>
      <c r="G256" s="2">
        <v>43.652833333333305</v>
      </c>
      <c r="H256" s="6">
        <f>1+COUNTIFS(A:A,A256,O:O,"&lt;"&amp;O256)</f>
        <v>9</v>
      </c>
      <c r="I256" s="2">
        <f>AVERAGEIF(A:A,A256,G:G)</f>
        <v>48.004142857142845</v>
      </c>
      <c r="J256" s="2">
        <f>G256-I256</f>
        <v>-4.3513095238095403</v>
      </c>
      <c r="K256" s="2">
        <f>90+J256</f>
        <v>85.648690476190467</v>
      </c>
      <c r="L256" s="2">
        <f>EXP(0.06*K256)</f>
        <v>170.53173843373455</v>
      </c>
      <c r="M256" s="2">
        <f>SUMIF(A:A,A256,L:L)</f>
        <v>4263.8340594229758</v>
      </c>
      <c r="N256" s="3">
        <f>L256/M256</f>
        <v>3.9994928521400429E-2</v>
      </c>
      <c r="O256" s="7">
        <f>1/N256</f>
        <v>25.003170076049052</v>
      </c>
      <c r="P256" s="3" t="str">
        <f>IF(O256&gt;21,"",N256)</f>
        <v/>
      </c>
      <c r="Q256" s="3" t="str">
        <f>IF(ISNUMBER(P256),SUMIF(A:A,A256,P:P),"")</f>
        <v/>
      </c>
      <c r="R256" s="3" t="str">
        <f>IFERROR(P256*(1/Q256),"")</f>
        <v/>
      </c>
      <c r="S256" s="8" t="str">
        <f>IFERROR(1/R256,"")</f>
        <v/>
      </c>
    </row>
    <row r="257" spans="1:19" x14ac:dyDescent="0.25">
      <c r="A257" s="1">
        <v>25</v>
      </c>
      <c r="B257" s="5">
        <v>0.75694444444444453</v>
      </c>
      <c r="C257" s="1" t="s">
        <v>57</v>
      </c>
      <c r="D257" s="1">
        <v>8</v>
      </c>
      <c r="E257" s="1">
        <v>10</v>
      </c>
      <c r="F257" s="1" t="s">
        <v>280</v>
      </c>
      <c r="G257" s="2">
        <v>42.877766666666702</v>
      </c>
      <c r="H257" s="6">
        <f>1+COUNTIFS(A:A,A257,O:O,"&lt;"&amp;O257)</f>
        <v>10</v>
      </c>
      <c r="I257" s="2">
        <f>AVERAGEIF(A:A,A257,G:G)</f>
        <v>48.004142857142845</v>
      </c>
      <c r="J257" s="2">
        <f>G257-I257</f>
        <v>-5.1263761904761438</v>
      </c>
      <c r="K257" s="2">
        <f>90+J257</f>
        <v>84.873623809523849</v>
      </c>
      <c r="L257" s="2">
        <f>EXP(0.06*K257)</f>
        <v>162.78290282831787</v>
      </c>
      <c r="M257" s="2">
        <f>SUMIF(A:A,A257,L:L)</f>
        <v>4263.8340594229758</v>
      </c>
      <c r="N257" s="3">
        <f>L257/M257</f>
        <v>3.8177588658398043E-2</v>
      </c>
      <c r="O257" s="7">
        <f>1/N257</f>
        <v>26.193377715594064</v>
      </c>
      <c r="P257" s="3" t="str">
        <f>IF(O257&gt;21,"",N257)</f>
        <v/>
      </c>
      <c r="Q257" s="3" t="str">
        <f>IF(ISNUMBER(P257),SUMIF(A:A,A257,P:P),"")</f>
        <v/>
      </c>
      <c r="R257" s="3" t="str">
        <f>IFERROR(P257*(1/Q257),"")</f>
        <v/>
      </c>
      <c r="S257" s="8" t="str">
        <f>IFERROR(1/R257,"")</f>
        <v/>
      </c>
    </row>
    <row r="258" spans="1:19" x14ac:dyDescent="0.25">
      <c r="A258" s="1">
        <v>25</v>
      </c>
      <c r="B258" s="5">
        <v>0.75694444444444453</v>
      </c>
      <c r="C258" s="1" t="s">
        <v>57</v>
      </c>
      <c r="D258" s="1">
        <v>8</v>
      </c>
      <c r="E258" s="1">
        <v>14</v>
      </c>
      <c r="F258" s="1" t="s">
        <v>283</v>
      </c>
      <c r="G258" s="2">
        <v>39.370866666666601</v>
      </c>
      <c r="H258" s="6">
        <f>1+COUNTIFS(A:A,A258,O:O,"&lt;"&amp;O258)</f>
        <v>11</v>
      </c>
      <c r="I258" s="2">
        <f>AVERAGEIF(A:A,A258,G:G)</f>
        <v>48.004142857142845</v>
      </c>
      <c r="J258" s="2">
        <f>G258-I258</f>
        <v>-8.6332761904762449</v>
      </c>
      <c r="K258" s="2">
        <f>90+J258</f>
        <v>81.366723809523762</v>
      </c>
      <c r="L258" s="2">
        <f>EXP(0.06*K258)</f>
        <v>131.89464085994661</v>
      </c>
      <c r="M258" s="2">
        <f>SUMIF(A:A,A258,L:L)</f>
        <v>4263.8340594229758</v>
      </c>
      <c r="N258" s="3">
        <f>L258/M258</f>
        <v>3.0933342860391684E-2</v>
      </c>
      <c r="O258" s="7">
        <f>1/N258</f>
        <v>32.327576250429786</v>
      </c>
      <c r="P258" s="3" t="str">
        <f>IF(O258&gt;21,"",N258)</f>
        <v/>
      </c>
      <c r="Q258" s="3" t="str">
        <f>IF(ISNUMBER(P258),SUMIF(A:A,A258,P:P),"")</f>
        <v/>
      </c>
      <c r="R258" s="3" t="str">
        <f>IFERROR(P258*(1/Q258),"")</f>
        <v/>
      </c>
      <c r="S258" s="8" t="str">
        <f>IFERROR(1/R258,"")</f>
        <v/>
      </c>
    </row>
    <row r="259" spans="1:19" x14ac:dyDescent="0.25">
      <c r="A259" s="1">
        <v>25</v>
      </c>
      <c r="B259" s="5">
        <v>0.75694444444444453</v>
      </c>
      <c r="C259" s="1" t="s">
        <v>57</v>
      </c>
      <c r="D259" s="1">
        <v>8</v>
      </c>
      <c r="E259" s="1">
        <v>4</v>
      </c>
      <c r="F259" s="1" t="s">
        <v>274</v>
      </c>
      <c r="G259" s="2">
        <v>36.026399999999995</v>
      </c>
      <c r="H259" s="6">
        <f>1+COUNTIFS(A:A,A259,O:O,"&lt;"&amp;O259)</f>
        <v>12</v>
      </c>
      <c r="I259" s="2">
        <f>AVERAGEIF(A:A,A259,G:G)</f>
        <v>48.004142857142845</v>
      </c>
      <c r="J259" s="2">
        <f>G259-I259</f>
        <v>-11.97774285714285</v>
      </c>
      <c r="K259" s="2">
        <f>90+J259</f>
        <v>78.022257142857143</v>
      </c>
      <c r="L259" s="2">
        <f>EXP(0.06*K259)</f>
        <v>107.914087945177</v>
      </c>
      <c r="M259" s="2">
        <f>SUMIF(A:A,A259,L:L)</f>
        <v>4263.8340594229758</v>
      </c>
      <c r="N259" s="3">
        <f>L259/M259</f>
        <v>2.5309166923766495E-2</v>
      </c>
      <c r="O259" s="7">
        <f>1/N259</f>
        <v>39.511375582297539</v>
      </c>
      <c r="P259" s="3" t="str">
        <f>IF(O259&gt;21,"",N259)</f>
        <v/>
      </c>
      <c r="Q259" s="3" t="str">
        <f>IF(ISNUMBER(P259),SUMIF(A:A,A259,P:P),"")</f>
        <v/>
      </c>
      <c r="R259" s="3" t="str">
        <f>IFERROR(P259*(1/Q259),"")</f>
        <v/>
      </c>
      <c r="S259" s="8" t="str">
        <f>IFERROR(1/R259,"")</f>
        <v/>
      </c>
    </row>
    <row r="260" spans="1:19" x14ac:dyDescent="0.25">
      <c r="A260" s="1">
        <v>25</v>
      </c>
      <c r="B260" s="5">
        <v>0.75694444444444453</v>
      </c>
      <c r="C260" s="1" t="s">
        <v>57</v>
      </c>
      <c r="D260" s="1">
        <v>8</v>
      </c>
      <c r="E260" s="1">
        <v>16</v>
      </c>
      <c r="F260" s="1" t="s">
        <v>284</v>
      </c>
      <c r="G260" s="2">
        <v>29.815100000000001</v>
      </c>
      <c r="H260" s="6">
        <f>1+COUNTIFS(A:A,A260,O:O,"&lt;"&amp;O260)</f>
        <v>13</v>
      </c>
      <c r="I260" s="2">
        <f>AVERAGEIF(A:A,A260,G:G)</f>
        <v>48.004142857142845</v>
      </c>
      <c r="J260" s="2">
        <f>G260-I260</f>
        <v>-18.189042857142844</v>
      </c>
      <c r="K260" s="2">
        <f>90+J260</f>
        <v>71.810957142857148</v>
      </c>
      <c r="L260" s="2">
        <f>EXP(0.06*K260)</f>
        <v>74.340614326169003</v>
      </c>
      <c r="M260" s="2">
        <f>SUMIF(A:A,A260,L:L)</f>
        <v>4263.8340594229758</v>
      </c>
      <c r="N260" s="3">
        <f>L260/M260</f>
        <v>1.7435156549274695E-2</v>
      </c>
      <c r="O260" s="7">
        <f>1/N260</f>
        <v>57.355378322748706</v>
      </c>
      <c r="P260" s="3" t="str">
        <f>IF(O260&gt;21,"",N260)</f>
        <v/>
      </c>
      <c r="Q260" s="3" t="str">
        <f>IF(ISNUMBER(P260),SUMIF(A:A,A260,P:P),"")</f>
        <v/>
      </c>
      <c r="R260" s="3" t="str">
        <f>IFERROR(P260*(1/Q260),"")</f>
        <v/>
      </c>
      <c r="S260" s="8" t="str">
        <f>IFERROR(1/R260,"")</f>
        <v/>
      </c>
    </row>
    <row r="261" spans="1:19" x14ac:dyDescent="0.25">
      <c r="A261" s="1">
        <v>25</v>
      </c>
      <c r="B261" s="5">
        <v>0.75694444444444453</v>
      </c>
      <c r="C261" s="1" t="s">
        <v>57</v>
      </c>
      <c r="D261" s="1">
        <v>8</v>
      </c>
      <c r="E261" s="1">
        <v>17</v>
      </c>
      <c r="F261" s="1" t="s">
        <v>285</v>
      </c>
      <c r="G261" s="2">
        <v>25.806166666666702</v>
      </c>
      <c r="H261" s="6">
        <f>1+COUNTIFS(A:A,A261,O:O,"&lt;"&amp;O261)</f>
        <v>14</v>
      </c>
      <c r="I261" s="2">
        <f>AVERAGEIF(A:A,A261,G:G)</f>
        <v>48.004142857142845</v>
      </c>
      <c r="J261" s="2">
        <f>G261-I261</f>
        <v>-22.197976190476144</v>
      </c>
      <c r="K261" s="2">
        <f>90+J261</f>
        <v>67.80202380952386</v>
      </c>
      <c r="L261" s="2">
        <f>EXP(0.06*K261)</f>
        <v>58.447062415009704</v>
      </c>
      <c r="M261" s="2">
        <f>SUMIF(A:A,A261,L:L)</f>
        <v>4263.8340594229758</v>
      </c>
      <c r="N261" s="3">
        <f>L261/M261</f>
        <v>1.3707630644265584E-2</v>
      </c>
      <c r="O261" s="7">
        <f>1/N261</f>
        <v>72.952067789945701</v>
      </c>
      <c r="P261" s="3" t="str">
        <f>IF(O261&gt;21,"",N261)</f>
        <v/>
      </c>
      <c r="Q261" s="3" t="str">
        <f>IF(ISNUMBER(P261),SUMIF(A:A,A261,P:P),"")</f>
        <v/>
      </c>
      <c r="R261" s="3" t="str">
        <f>IFERROR(P261*(1/Q261),"")</f>
        <v/>
      </c>
      <c r="S261" s="8" t="str">
        <f>IFERROR(1/R261,"")</f>
        <v/>
      </c>
    </row>
    <row r="262" spans="1:19" x14ac:dyDescent="0.25">
      <c r="A262" s="1">
        <v>26</v>
      </c>
      <c r="B262" s="5">
        <v>0.76041666666666663</v>
      </c>
      <c r="C262" s="1" t="s">
        <v>207</v>
      </c>
      <c r="D262" s="1">
        <v>3</v>
      </c>
      <c r="E262" s="1">
        <v>5</v>
      </c>
      <c r="F262" s="1" t="s">
        <v>290</v>
      </c>
      <c r="G262" s="2">
        <v>70.584299999999999</v>
      </c>
      <c r="H262" s="6">
        <f>1+COUNTIFS(A:A,A262,O:O,"&lt;"&amp;O262)</f>
        <v>1</v>
      </c>
      <c r="I262" s="2">
        <f>AVERAGEIF(A:A,A262,G:G)</f>
        <v>47.902881481481479</v>
      </c>
      <c r="J262" s="2">
        <f>G262-I262</f>
        <v>22.68141851851852</v>
      </c>
      <c r="K262" s="2">
        <f>90+J262</f>
        <v>112.68141851851851</v>
      </c>
      <c r="L262" s="2">
        <f>EXP(0.06*K262)</f>
        <v>863.40606798765873</v>
      </c>
      <c r="M262" s="2">
        <f>SUMIF(A:A,A262,L:L)</f>
        <v>2629.7713181209765</v>
      </c>
      <c r="N262" s="3">
        <f>L262/M262</f>
        <v>0.32831982843458019</v>
      </c>
      <c r="O262" s="7">
        <f>1/N262</f>
        <v>3.0458105584666395</v>
      </c>
      <c r="P262" s="3">
        <f>IF(O262&gt;21,"",N262)</f>
        <v>0.32831982843458019</v>
      </c>
      <c r="Q262" s="3">
        <f>IF(ISNUMBER(P262),SUMIF(A:A,A262,P:P),"")</f>
        <v>0.93520816993629174</v>
      </c>
      <c r="R262" s="3">
        <f>IFERROR(P262*(1/Q262),"")</f>
        <v>0.35106603961441651</v>
      </c>
      <c r="S262" s="8">
        <f>IFERROR(1/R262,"")</f>
        <v>2.848466918356221</v>
      </c>
    </row>
    <row r="263" spans="1:19" x14ac:dyDescent="0.25">
      <c r="A263" s="1">
        <v>26</v>
      </c>
      <c r="B263" s="5">
        <v>0.76041666666666663</v>
      </c>
      <c r="C263" s="1" t="s">
        <v>207</v>
      </c>
      <c r="D263" s="1">
        <v>3</v>
      </c>
      <c r="E263" s="1">
        <v>4</v>
      </c>
      <c r="F263" s="1" t="s">
        <v>289</v>
      </c>
      <c r="G263" s="2">
        <v>59.292399999999901</v>
      </c>
      <c r="H263" s="6">
        <f>1+COUNTIFS(A:A,A263,O:O,"&lt;"&amp;O263)</f>
        <v>2</v>
      </c>
      <c r="I263" s="2">
        <f>AVERAGEIF(A:A,A263,G:G)</f>
        <v>47.902881481481479</v>
      </c>
      <c r="J263" s="2">
        <f>G263-I263</f>
        <v>11.389518518518422</v>
      </c>
      <c r="K263" s="2">
        <f>90+J263</f>
        <v>101.38951851851843</v>
      </c>
      <c r="L263" s="2">
        <f>EXP(0.06*K263)</f>
        <v>438.50495477054631</v>
      </c>
      <c r="M263" s="2">
        <f>SUMIF(A:A,A263,L:L)</f>
        <v>2629.7713181209765</v>
      </c>
      <c r="N263" s="3">
        <f>L263/M263</f>
        <v>0.16674642078150992</v>
      </c>
      <c r="O263" s="7">
        <f>1/N263</f>
        <v>5.9971302251237733</v>
      </c>
      <c r="P263" s="3">
        <f>IF(O263&gt;21,"",N263)</f>
        <v>0.16674642078150992</v>
      </c>
      <c r="Q263" s="3">
        <f>IF(ISNUMBER(P263),SUMIF(A:A,A263,P:P),"")</f>
        <v>0.93520816993629174</v>
      </c>
      <c r="R263" s="3">
        <f>IFERROR(P263*(1/Q263),"")</f>
        <v>0.17829872122788343</v>
      </c>
      <c r="S263" s="8">
        <f>IFERROR(1/R263,"")</f>
        <v>5.6085651827076255</v>
      </c>
    </row>
    <row r="264" spans="1:19" x14ac:dyDescent="0.25">
      <c r="A264" s="1">
        <v>26</v>
      </c>
      <c r="B264" s="5">
        <v>0.76041666666666663</v>
      </c>
      <c r="C264" s="1" t="s">
        <v>207</v>
      </c>
      <c r="D264" s="1">
        <v>3</v>
      </c>
      <c r="E264" s="1">
        <v>6</v>
      </c>
      <c r="F264" s="1" t="s">
        <v>291</v>
      </c>
      <c r="G264" s="2">
        <v>52.662399999999998</v>
      </c>
      <c r="H264" s="6">
        <f>1+COUNTIFS(A:A,A264,O:O,"&lt;"&amp;O264)</f>
        <v>3</v>
      </c>
      <c r="I264" s="2">
        <f>AVERAGEIF(A:A,A264,G:G)</f>
        <v>47.902881481481479</v>
      </c>
      <c r="J264" s="2">
        <f>G264-I264</f>
        <v>4.7595185185185187</v>
      </c>
      <c r="K264" s="2">
        <f>90+J264</f>
        <v>94.759518518518519</v>
      </c>
      <c r="L264" s="2">
        <f>EXP(0.06*K264)</f>
        <v>294.58603837737201</v>
      </c>
      <c r="M264" s="2">
        <f>SUMIF(A:A,A264,L:L)</f>
        <v>2629.7713181209765</v>
      </c>
      <c r="N264" s="3">
        <f>L264/M264</f>
        <v>0.11201964077540383</v>
      </c>
      <c r="O264" s="7">
        <f>1/N264</f>
        <v>8.9270059525094467</v>
      </c>
      <c r="P264" s="3">
        <f>IF(O264&gt;21,"",N264)</f>
        <v>0.11201964077540383</v>
      </c>
      <c r="Q264" s="3">
        <f>IF(ISNUMBER(P264),SUMIF(A:A,A264,P:P),"")</f>
        <v>0.93520816993629174</v>
      </c>
      <c r="R264" s="3">
        <f>IFERROR(P264*(1/Q264),"")</f>
        <v>0.11978043432087941</v>
      </c>
      <c r="S264" s="8">
        <f>IFERROR(1/R264,"")</f>
        <v>8.3486088998567443</v>
      </c>
    </row>
    <row r="265" spans="1:19" x14ac:dyDescent="0.25">
      <c r="A265" s="1">
        <v>26</v>
      </c>
      <c r="B265" s="5">
        <v>0.76041666666666663</v>
      </c>
      <c r="C265" s="1" t="s">
        <v>207</v>
      </c>
      <c r="D265" s="1">
        <v>3</v>
      </c>
      <c r="E265" s="1">
        <v>7</v>
      </c>
      <c r="F265" s="1" t="s">
        <v>292</v>
      </c>
      <c r="G265" s="2">
        <v>51.685166666666703</v>
      </c>
      <c r="H265" s="6">
        <f>1+COUNTIFS(A:A,A265,O:O,"&lt;"&amp;O265)</f>
        <v>4</v>
      </c>
      <c r="I265" s="2">
        <f>AVERAGEIF(A:A,A265,G:G)</f>
        <v>47.902881481481479</v>
      </c>
      <c r="J265" s="2">
        <f>G265-I265</f>
        <v>3.7822851851852235</v>
      </c>
      <c r="K265" s="2">
        <f>90+J265</f>
        <v>93.782285185185231</v>
      </c>
      <c r="L265" s="2">
        <f>EXP(0.06*K265)</f>
        <v>277.80991230054212</v>
      </c>
      <c r="M265" s="2">
        <f>SUMIF(A:A,A265,L:L)</f>
        <v>2629.7713181209765</v>
      </c>
      <c r="N265" s="3">
        <f>L265/M265</f>
        <v>0.10564033092392337</v>
      </c>
      <c r="O265" s="7">
        <f>1/N265</f>
        <v>9.4660816683748141</v>
      </c>
      <c r="P265" s="3">
        <f>IF(O265&gt;21,"",N265)</f>
        <v>0.10564033092392337</v>
      </c>
      <c r="Q265" s="3">
        <f>IF(ISNUMBER(P265),SUMIF(A:A,A265,P:P),"")</f>
        <v>0.93520816993629174</v>
      </c>
      <c r="R265" s="3">
        <f>IFERROR(P265*(1/Q265),"")</f>
        <v>0.11295916173521003</v>
      </c>
      <c r="S265" s="8">
        <f>IFERROR(1/R265,"")</f>
        <v>8.8527569135482889</v>
      </c>
    </row>
    <row r="266" spans="1:19" x14ac:dyDescent="0.25">
      <c r="A266" s="1">
        <v>26</v>
      </c>
      <c r="B266" s="5">
        <v>0.76041666666666663</v>
      </c>
      <c r="C266" s="1" t="s">
        <v>207</v>
      </c>
      <c r="D266" s="1">
        <v>3</v>
      </c>
      <c r="E266" s="1">
        <v>1</v>
      </c>
      <c r="F266" s="1" t="s">
        <v>286</v>
      </c>
      <c r="G266" s="2">
        <v>50.580933333333299</v>
      </c>
      <c r="H266" s="6">
        <f>1+COUNTIFS(A:A,A266,O:O,"&lt;"&amp;O266)</f>
        <v>5</v>
      </c>
      <c r="I266" s="2">
        <f>AVERAGEIF(A:A,A266,G:G)</f>
        <v>47.902881481481479</v>
      </c>
      <c r="J266" s="2">
        <f>G266-I266</f>
        <v>2.6780518518518193</v>
      </c>
      <c r="K266" s="2">
        <f>90+J266</f>
        <v>92.678051851851819</v>
      </c>
      <c r="L266" s="2">
        <f>EXP(0.06*K266)</f>
        <v>260.00038482513588</v>
      </c>
      <c r="M266" s="2">
        <f>SUMIF(A:A,A266,L:L)</f>
        <v>2629.7713181209765</v>
      </c>
      <c r="N266" s="3">
        <f>L266/M266</f>
        <v>9.8868058615420321E-2</v>
      </c>
      <c r="O266" s="7">
        <f>1/N266</f>
        <v>10.114490099272883</v>
      </c>
      <c r="P266" s="3">
        <f>IF(O266&gt;21,"",N266)</f>
        <v>9.8868058615420321E-2</v>
      </c>
      <c r="Q266" s="3">
        <f>IF(ISNUMBER(P266),SUMIF(A:A,A266,P:P),"")</f>
        <v>0.93520816993629174</v>
      </c>
      <c r="R266" s="3">
        <f>IFERROR(P266*(1/Q266),"")</f>
        <v>0.10571770199800051</v>
      </c>
      <c r="S266" s="8">
        <f>IFERROR(1/R266,"")</f>
        <v>9.4591537755797361</v>
      </c>
    </row>
    <row r="267" spans="1:19" x14ac:dyDescent="0.25">
      <c r="A267" s="1">
        <v>26</v>
      </c>
      <c r="B267" s="5">
        <v>0.76041666666666663</v>
      </c>
      <c r="C267" s="1" t="s">
        <v>207</v>
      </c>
      <c r="D267" s="1">
        <v>3</v>
      </c>
      <c r="E267" s="1">
        <v>3</v>
      </c>
      <c r="F267" s="1" t="s">
        <v>288</v>
      </c>
      <c r="G267" s="2">
        <v>46.1068</v>
      </c>
      <c r="H267" s="6">
        <f>1+COUNTIFS(A:A,A267,O:O,"&lt;"&amp;O267)</f>
        <v>6</v>
      </c>
      <c r="I267" s="2">
        <f>AVERAGEIF(A:A,A267,G:G)</f>
        <v>47.902881481481479</v>
      </c>
      <c r="J267" s="2">
        <f>G267-I267</f>
        <v>-1.7960814814814796</v>
      </c>
      <c r="K267" s="2">
        <f>90+J267</f>
        <v>88.20391851851852</v>
      </c>
      <c r="L267" s="2">
        <f>EXP(0.06*K267)</f>
        <v>198.78724080692788</v>
      </c>
      <c r="M267" s="2">
        <f>SUMIF(A:A,A267,L:L)</f>
        <v>2629.7713181209765</v>
      </c>
      <c r="N267" s="3">
        <f>L267/M267</f>
        <v>7.5591074949043588E-2</v>
      </c>
      <c r="O267" s="7">
        <f>1/N267</f>
        <v>13.22907500222885</v>
      </c>
      <c r="P267" s="3">
        <f>IF(O267&gt;21,"",N267)</f>
        <v>7.5591074949043588E-2</v>
      </c>
      <c r="Q267" s="3">
        <f>IF(ISNUMBER(P267),SUMIF(A:A,A267,P:P),"")</f>
        <v>0.93520816993629174</v>
      </c>
      <c r="R267" s="3">
        <f>IFERROR(P267*(1/Q267),"")</f>
        <v>8.082807376906577E-2</v>
      </c>
      <c r="S267" s="8">
        <f>IFERROR(1/R267,"")</f>
        <v>12.371939022784389</v>
      </c>
    </row>
    <row r="268" spans="1:19" x14ac:dyDescent="0.25">
      <c r="A268" s="1">
        <v>26</v>
      </c>
      <c r="B268" s="5">
        <v>0.76041666666666663</v>
      </c>
      <c r="C268" s="1" t="s">
        <v>207</v>
      </c>
      <c r="D268" s="1">
        <v>3</v>
      </c>
      <c r="E268" s="1">
        <v>9</v>
      </c>
      <c r="F268" s="1" t="s">
        <v>294</v>
      </c>
      <c r="G268" s="2">
        <v>38.545766666666701</v>
      </c>
      <c r="H268" s="6">
        <f>1+COUNTIFS(A:A,A268,O:O,"&lt;"&amp;O268)</f>
        <v>7</v>
      </c>
      <c r="I268" s="2">
        <f>AVERAGEIF(A:A,A268,G:G)</f>
        <v>47.902881481481479</v>
      </c>
      <c r="J268" s="2">
        <f>G268-I268</f>
        <v>-9.3571148148147785</v>
      </c>
      <c r="K268" s="2">
        <f>90+J268</f>
        <v>80.642885185185222</v>
      </c>
      <c r="L268" s="2">
        <f>EXP(0.06*K268)</f>
        <v>126.28902270268519</v>
      </c>
      <c r="M268" s="2">
        <f>SUMIF(A:A,A268,L:L)</f>
        <v>2629.7713181209765</v>
      </c>
      <c r="N268" s="3">
        <f>L268/M268</f>
        <v>4.8022815456410552E-2</v>
      </c>
      <c r="O268" s="7">
        <f>1/N268</f>
        <v>20.823435496148328</v>
      </c>
      <c r="P268" s="3">
        <f>IF(O268&gt;21,"",N268)</f>
        <v>4.8022815456410552E-2</v>
      </c>
      <c r="Q268" s="3">
        <f>IF(ISNUMBER(P268),SUMIF(A:A,A268,P:P),"")</f>
        <v>0.93520816993629174</v>
      </c>
      <c r="R268" s="3">
        <f>IFERROR(P268*(1/Q268),"")</f>
        <v>5.1349867334544309E-2</v>
      </c>
      <c r="S268" s="8">
        <f>IFERROR(1/R268,"")</f>
        <v>19.474247002139293</v>
      </c>
    </row>
    <row r="269" spans="1:19" x14ac:dyDescent="0.25">
      <c r="A269" s="1">
        <v>26</v>
      </c>
      <c r="B269" s="5">
        <v>0.76041666666666663</v>
      </c>
      <c r="C269" s="1" t="s">
        <v>207</v>
      </c>
      <c r="D269" s="1">
        <v>3</v>
      </c>
      <c r="E269" s="1">
        <v>2</v>
      </c>
      <c r="F269" s="1" t="s">
        <v>287</v>
      </c>
      <c r="G269" s="2">
        <v>37.099566666666703</v>
      </c>
      <c r="H269" s="6">
        <f>1+COUNTIFS(A:A,A269,O:O,"&lt;"&amp;O269)</f>
        <v>8</v>
      </c>
      <c r="I269" s="2">
        <f>AVERAGEIF(A:A,A269,G:G)</f>
        <v>47.902881481481479</v>
      </c>
      <c r="J269" s="2">
        <f>G269-I269</f>
        <v>-10.803314814814776</v>
      </c>
      <c r="K269" s="2">
        <f>90+J269</f>
        <v>79.196685185185231</v>
      </c>
      <c r="L269" s="2">
        <f>EXP(0.06*K269)</f>
        <v>115.79265225670734</v>
      </c>
      <c r="M269" s="2">
        <f>SUMIF(A:A,A269,L:L)</f>
        <v>2629.7713181209765</v>
      </c>
      <c r="N269" s="3">
        <f>L269/M269</f>
        <v>4.4031453023620118E-2</v>
      </c>
      <c r="O269" s="7">
        <f>1/N269</f>
        <v>22.711037936076345</v>
      </c>
      <c r="P269" s="3" t="str">
        <f>IF(O269&gt;21,"",N269)</f>
        <v/>
      </c>
      <c r="Q269" s="3" t="str">
        <f>IF(ISNUMBER(P269),SUMIF(A:A,A269,P:P),"")</f>
        <v/>
      </c>
      <c r="R269" s="3" t="str">
        <f>IFERROR(P269*(1/Q269),"")</f>
        <v/>
      </c>
      <c r="S269" s="8" t="str">
        <f>IFERROR(1/R269,"")</f>
        <v/>
      </c>
    </row>
    <row r="270" spans="1:19" x14ac:dyDescent="0.25">
      <c r="A270" s="1">
        <v>26</v>
      </c>
      <c r="B270" s="5">
        <v>0.76041666666666663</v>
      </c>
      <c r="C270" s="1" t="s">
        <v>207</v>
      </c>
      <c r="D270" s="1">
        <v>3</v>
      </c>
      <c r="E270" s="1">
        <v>8</v>
      </c>
      <c r="F270" s="1" t="s">
        <v>293</v>
      </c>
      <c r="G270" s="2">
        <v>24.5686</v>
      </c>
      <c r="H270" s="6">
        <f>1+COUNTIFS(A:A,A270,O:O,"&lt;"&amp;O270)</f>
        <v>9</v>
      </c>
      <c r="I270" s="2">
        <f>AVERAGEIF(A:A,A270,G:G)</f>
        <v>47.902881481481479</v>
      </c>
      <c r="J270" s="2">
        <f>G270-I270</f>
        <v>-23.334281481481479</v>
      </c>
      <c r="K270" s="2">
        <f>90+J270</f>
        <v>66.665718518518517</v>
      </c>
      <c r="L270" s="2">
        <f>EXP(0.06*K270)</f>
        <v>54.595044093401029</v>
      </c>
      <c r="M270" s="2">
        <f>SUMIF(A:A,A270,L:L)</f>
        <v>2629.7713181209765</v>
      </c>
      <c r="N270" s="3">
        <f>L270/M270</f>
        <v>2.0760377040088134E-2</v>
      </c>
      <c r="O270" s="7">
        <f>1/N270</f>
        <v>48.168682007509183</v>
      </c>
      <c r="P270" s="3" t="str">
        <f>IF(O270&gt;21,"",N270)</f>
        <v/>
      </c>
      <c r="Q270" s="3" t="str">
        <f>IF(ISNUMBER(P270),SUMIF(A:A,A270,P:P),"")</f>
        <v/>
      </c>
      <c r="R270" s="3" t="str">
        <f>IFERROR(P270*(1/Q270),"")</f>
        <v/>
      </c>
      <c r="S270" s="8" t="str">
        <f>IFERROR(1/R270,"")</f>
        <v/>
      </c>
    </row>
    <row r="271" spans="1:19" x14ac:dyDescent="0.25">
      <c r="A271" s="1">
        <v>27</v>
      </c>
      <c r="B271" s="5">
        <v>0.77083333333333337</v>
      </c>
      <c r="C271" s="1" t="s">
        <v>295</v>
      </c>
      <c r="D271" s="1">
        <v>1</v>
      </c>
      <c r="E271" s="1">
        <v>2</v>
      </c>
      <c r="F271" s="1" t="s">
        <v>297</v>
      </c>
      <c r="G271" s="2">
        <v>66.031566666666691</v>
      </c>
      <c r="H271" s="6">
        <f>1+COUNTIFS(A:A,A271,O:O,"&lt;"&amp;O271)</f>
        <v>1</v>
      </c>
      <c r="I271" s="2">
        <f>AVERAGEIF(A:A,A271,G:G)</f>
        <v>49.70495416666666</v>
      </c>
      <c r="J271" s="2">
        <f>G271-I271</f>
        <v>16.326612500000032</v>
      </c>
      <c r="K271" s="2">
        <f>90+J271</f>
        <v>106.32661250000004</v>
      </c>
      <c r="L271" s="2">
        <f>EXP(0.06*K271)</f>
        <v>589.68986726814819</v>
      </c>
      <c r="M271" s="2">
        <f>SUMIF(A:A,A271,L:L)</f>
        <v>2200.8298621993804</v>
      </c>
      <c r="N271" s="3">
        <f>L271/M271</f>
        <v>0.26793977916986583</v>
      </c>
      <c r="O271" s="7">
        <f>1/N271</f>
        <v>3.7321819219908732</v>
      </c>
      <c r="P271" s="3">
        <f>IF(O271&gt;21,"",N271)</f>
        <v>0.26793977916986583</v>
      </c>
      <c r="Q271" s="3">
        <f>IF(ISNUMBER(P271),SUMIF(A:A,A271,P:P),"")</f>
        <v>0.98004642648865381</v>
      </c>
      <c r="R271" s="3">
        <f>IFERROR(P271*(1/Q271),"")</f>
        <v>0.27339498612310675</v>
      </c>
      <c r="S271" s="8">
        <f>IFERROR(1/R271,"")</f>
        <v>3.6577115556527104</v>
      </c>
    </row>
    <row r="272" spans="1:19" x14ac:dyDescent="0.25">
      <c r="A272" s="1">
        <v>27</v>
      </c>
      <c r="B272" s="5">
        <v>0.77083333333333337</v>
      </c>
      <c r="C272" s="1" t="s">
        <v>295</v>
      </c>
      <c r="D272" s="1">
        <v>1</v>
      </c>
      <c r="E272" s="1">
        <v>7</v>
      </c>
      <c r="F272" s="1" t="s">
        <v>301</v>
      </c>
      <c r="G272" s="2">
        <v>61.107866666666702</v>
      </c>
      <c r="H272" s="6">
        <f>1+COUNTIFS(A:A,A272,O:O,"&lt;"&amp;O272)</f>
        <v>2</v>
      </c>
      <c r="I272" s="2">
        <f>AVERAGEIF(A:A,A272,G:G)</f>
        <v>49.70495416666666</v>
      </c>
      <c r="J272" s="2">
        <f>G272-I272</f>
        <v>11.402912500000042</v>
      </c>
      <c r="K272" s="2">
        <f>90+J272</f>
        <v>101.40291250000004</v>
      </c>
      <c r="L272" s="2">
        <f>EXP(0.06*K272)</f>
        <v>438.85749604413888</v>
      </c>
      <c r="M272" s="2">
        <f>SUMIF(A:A,A272,L:L)</f>
        <v>2200.8298621993804</v>
      </c>
      <c r="N272" s="3">
        <f>L272/M272</f>
        <v>0.19940546226756958</v>
      </c>
      <c r="O272" s="7">
        <f>1/N272</f>
        <v>5.0149077594382208</v>
      </c>
      <c r="P272" s="3">
        <f>IF(O272&gt;21,"",N272)</f>
        <v>0.19940546226756958</v>
      </c>
      <c r="Q272" s="3">
        <f>IF(ISNUMBER(P272),SUMIF(A:A,A272,P:P),"")</f>
        <v>0.98004642648865381</v>
      </c>
      <c r="R272" s="3">
        <f>IFERROR(P272*(1/Q272),"")</f>
        <v>0.20346532253783811</v>
      </c>
      <c r="S272" s="8">
        <f>IFERROR(1/R272,"")</f>
        <v>4.9148424288076491</v>
      </c>
    </row>
    <row r="273" spans="1:19" x14ac:dyDescent="0.25">
      <c r="A273" s="1">
        <v>27</v>
      </c>
      <c r="B273" s="5">
        <v>0.77083333333333337</v>
      </c>
      <c r="C273" s="1" t="s">
        <v>295</v>
      </c>
      <c r="D273" s="1">
        <v>1</v>
      </c>
      <c r="E273" s="1">
        <v>9</v>
      </c>
      <c r="F273" s="1" t="s">
        <v>303</v>
      </c>
      <c r="G273" s="2">
        <v>55.693066666666603</v>
      </c>
      <c r="H273" s="6">
        <f>1+COUNTIFS(A:A,A273,O:O,"&lt;"&amp;O273)</f>
        <v>3</v>
      </c>
      <c r="I273" s="2">
        <f>AVERAGEIF(A:A,A273,G:G)</f>
        <v>49.70495416666666</v>
      </c>
      <c r="J273" s="2">
        <f>G273-I273</f>
        <v>5.9881124999999429</v>
      </c>
      <c r="K273" s="2">
        <f>90+J273</f>
        <v>95.988112499999943</v>
      </c>
      <c r="L273" s="2">
        <f>EXP(0.06*K273)</f>
        <v>317.12206092466425</v>
      </c>
      <c r="M273" s="2">
        <f>SUMIF(A:A,A273,L:L)</f>
        <v>2200.8298621993804</v>
      </c>
      <c r="N273" s="3">
        <f>L273/M273</f>
        <v>0.14409203835854492</v>
      </c>
      <c r="O273" s="7">
        <f>1/N273</f>
        <v>6.9400087013252953</v>
      </c>
      <c r="P273" s="3">
        <f>IF(O273&gt;21,"",N273)</f>
        <v>0.14409203835854492</v>
      </c>
      <c r="Q273" s="3">
        <f>IF(ISNUMBER(P273),SUMIF(A:A,A273,P:P),"")</f>
        <v>0.98004642648865381</v>
      </c>
      <c r="R273" s="3">
        <f>IFERROR(P273*(1/Q273),"")</f>
        <v>0.14702572701050823</v>
      </c>
      <c r="S273" s="8">
        <f>IFERROR(1/R273,"")</f>
        <v>6.8015307275340184</v>
      </c>
    </row>
    <row r="274" spans="1:19" x14ac:dyDescent="0.25">
      <c r="A274" s="1">
        <v>27</v>
      </c>
      <c r="B274" s="5">
        <v>0.77083333333333337</v>
      </c>
      <c r="C274" s="1" t="s">
        <v>295</v>
      </c>
      <c r="D274" s="1">
        <v>1</v>
      </c>
      <c r="E274" s="1">
        <v>6</v>
      </c>
      <c r="F274" s="1" t="s">
        <v>300</v>
      </c>
      <c r="G274" s="2">
        <v>51.725533333333296</v>
      </c>
      <c r="H274" s="6">
        <f>1+COUNTIFS(A:A,A274,O:O,"&lt;"&amp;O274)</f>
        <v>4</v>
      </c>
      <c r="I274" s="2">
        <f>AVERAGEIF(A:A,A274,G:G)</f>
        <v>49.70495416666666</v>
      </c>
      <c r="J274" s="2">
        <f>G274-I274</f>
        <v>2.0205791666666357</v>
      </c>
      <c r="K274" s="2">
        <f>90+J274</f>
        <v>92.020579166666636</v>
      </c>
      <c r="L274" s="2">
        <f>EXP(0.06*K274)</f>
        <v>249.94346442794358</v>
      </c>
      <c r="M274" s="2">
        <f>SUMIF(A:A,A274,L:L)</f>
        <v>2200.8298621993804</v>
      </c>
      <c r="N274" s="3">
        <f>L274/M274</f>
        <v>0.11356782671885628</v>
      </c>
      <c r="O274" s="7">
        <f>1/N274</f>
        <v>8.8053107019081889</v>
      </c>
      <c r="P274" s="3">
        <f>IF(O274&gt;21,"",N274)</f>
        <v>0.11356782671885628</v>
      </c>
      <c r="Q274" s="3">
        <f>IF(ISNUMBER(P274),SUMIF(A:A,A274,P:P),"")</f>
        <v>0.98004642648865381</v>
      </c>
      <c r="R274" s="3">
        <f>IFERROR(P274*(1/Q274),"")</f>
        <v>0.11588004777054414</v>
      </c>
      <c r="S274" s="8">
        <f>IFERROR(1/R274,"")</f>
        <v>8.6296132875274214</v>
      </c>
    </row>
    <row r="275" spans="1:19" x14ac:dyDescent="0.25">
      <c r="A275" s="1">
        <v>27</v>
      </c>
      <c r="B275" s="5">
        <v>0.77083333333333337</v>
      </c>
      <c r="C275" s="1" t="s">
        <v>295</v>
      </c>
      <c r="D275" s="1">
        <v>1</v>
      </c>
      <c r="E275" s="1">
        <v>1</v>
      </c>
      <c r="F275" s="1" t="s">
        <v>296</v>
      </c>
      <c r="G275" s="2">
        <v>48.710633333333398</v>
      </c>
      <c r="H275" s="6">
        <f>1+COUNTIFS(A:A,A275,O:O,"&lt;"&amp;O275)</f>
        <v>5</v>
      </c>
      <c r="I275" s="2">
        <f>AVERAGEIF(A:A,A275,G:G)</f>
        <v>49.70495416666666</v>
      </c>
      <c r="J275" s="2">
        <f>G275-I275</f>
        <v>-0.99432083333326204</v>
      </c>
      <c r="K275" s="2">
        <f>90+J275</f>
        <v>89.005679166666738</v>
      </c>
      <c r="L275" s="2">
        <f>EXP(0.06*K275)</f>
        <v>208.58377310176721</v>
      </c>
      <c r="M275" s="2">
        <f>SUMIF(A:A,A275,L:L)</f>
        <v>2200.8298621993804</v>
      </c>
      <c r="N275" s="3">
        <f>L275/M275</f>
        <v>9.4775055847943102E-2</v>
      </c>
      <c r="O275" s="7">
        <f>1/N275</f>
        <v>10.551299506532583</v>
      </c>
      <c r="P275" s="3">
        <f>IF(O275&gt;21,"",N275)</f>
        <v>9.4775055847943102E-2</v>
      </c>
      <c r="Q275" s="3">
        <f>IF(ISNUMBER(P275),SUMIF(A:A,A275,P:P),"")</f>
        <v>0.98004642648865381</v>
      </c>
      <c r="R275" s="3">
        <f>IFERROR(P275*(1/Q275),"")</f>
        <v>9.6704659377726265E-2</v>
      </c>
      <c r="S275" s="8">
        <f>IFERROR(1/R275,"")</f>
        <v>10.340763376188752</v>
      </c>
    </row>
    <row r="276" spans="1:19" x14ac:dyDescent="0.25">
      <c r="A276" s="1">
        <v>27</v>
      </c>
      <c r="B276" s="5">
        <v>0.77083333333333337</v>
      </c>
      <c r="C276" s="1" t="s">
        <v>295</v>
      </c>
      <c r="D276" s="1">
        <v>1</v>
      </c>
      <c r="E276" s="1">
        <v>4</v>
      </c>
      <c r="F276" s="1" t="s">
        <v>299</v>
      </c>
      <c r="G276" s="2">
        <v>47.636099999999999</v>
      </c>
      <c r="H276" s="6">
        <f>1+COUNTIFS(A:A,A276,O:O,"&lt;"&amp;O276)</f>
        <v>6</v>
      </c>
      <c r="I276" s="2">
        <f>AVERAGEIF(A:A,A276,G:G)</f>
        <v>49.70495416666666</v>
      </c>
      <c r="J276" s="2">
        <f>G276-I276</f>
        <v>-2.0688541666666609</v>
      </c>
      <c r="K276" s="2">
        <f>90+J276</f>
        <v>87.931145833333346</v>
      </c>
      <c r="L276" s="2">
        <f>EXP(0.06*K276)</f>
        <v>195.56029574356918</v>
      </c>
      <c r="M276" s="2">
        <f>SUMIF(A:A,A276,L:L)</f>
        <v>2200.8298621993804</v>
      </c>
      <c r="N276" s="3">
        <f>L276/M276</f>
        <v>8.8857525564533052E-2</v>
      </c>
      <c r="O276" s="7">
        <f>1/N276</f>
        <v>11.253970821793219</v>
      </c>
      <c r="P276" s="3">
        <f>IF(O276&gt;21,"",N276)</f>
        <v>8.8857525564533052E-2</v>
      </c>
      <c r="Q276" s="3">
        <f>IF(ISNUMBER(P276),SUMIF(A:A,A276,P:P),"")</f>
        <v>0.98004642648865381</v>
      </c>
      <c r="R276" s="3">
        <f>IFERROR(P276*(1/Q276),"")</f>
        <v>9.0666649214665315E-2</v>
      </c>
      <c r="S276" s="8">
        <f>IFERROR(1/R276,"")</f>
        <v>11.029413887706022</v>
      </c>
    </row>
    <row r="277" spans="1:19" x14ac:dyDescent="0.25">
      <c r="A277" s="1">
        <v>27</v>
      </c>
      <c r="B277" s="5">
        <v>0.77083333333333337</v>
      </c>
      <c r="C277" s="1" t="s">
        <v>295</v>
      </c>
      <c r="D277" s="1">
        <v>1</v>
      </c>
      <c r="E277" s="1">
        <v>3</v>
      </c>
      <c r="F277" s="1" t="s">
        <v>298</v>
      </c>
      <c r="G277" s="2">
        <v>43.992533333333299</v>
      </c>
      <c r="H277" s="6">
        <f>1+COUNTIFS(A:A,A277,O:O,"&lt;"&amp;O277)</f>
        <v>7</v>
      </c>
      <c r="I277" s="2">
        <f>AVERAGEIF(A:A,A277,G:G)</f>
        <v>49.70495416666666</v>
      </c>
      <c r="J277" s="2">
        <f>G277-I277</f>
        <v>-5.7124208333333613</v>
      </c>
      <c r="K277" s="2">
        <f>90+J277</f>
        <v>84.287579166666632</v>
      </c>
      <c r="L277" s="2">
        <f>EXP(0.06*K277)</f>
        <v>157.15848424778801</v>
      </c>
      <c r="M277" s="2">
        <f>SUMIF(A:A,A277,L:L)</f>
        <v>2200.8298621993804</v>
      </c>
      <c r="N277" s="3">
        <f>L277/M277</f>
        <v>7.140873856134114E-2</v>
      </c>
      <c r="O277" s="7">
        <f>1/N277</f>
        <v>14.003888321609065</v>
      </c>
      <c r="P277" s="3">
        <f>IF(O277&gt;21,"",N277)</f>
        <v>7.140873856134114E-2</v>
      </c>
      <c r="Q277" s="3">
        <f>IF(ISNUMBER(P277),SUMIF(A:A,A277,P:P),"")</f>
        <v>0.98004642648865381</v>
      </c>
      <c r="R277" s="3">
        <f>IFERROR(P277*(1/Q277),"")</f>
        <v>7.2862607965611365E-2</v>
      </c>
      <c r="S277" s="8">
        <f>IFERROR(1/R277,"")</f>
        <v>13.724460706539155</v>
      </c>
    </row>
    <row r="278" spans="1:19" x14ac:dyDescent="0.25">
      <c r="A278" s="1">
        <v>27</v>
      </c>
      <c r="B278" s="5">
        <v>0.77083333333333337</v>
      </c>
      <c r="C278" s="1" t="s">
        <v>295</v>
      </c>
      <c r="D278" s="1">
        <v>1</v>
      </c>
      <c r="E278" s="1">
        <v>8</v>
      </c>
      <c r="F278" s="1" t="s">
        <v>302</v>
      </c>
      <c r="G278" s="2">
        <v>22.742333333333299</v>
      </c>
      <c r="H278" s="6">
        <f>1+COUNTIFS(A:A,A278,O:O,"&lt;"&amp;O278)</f>
        <v>8</v>
      </c>
      <c r="I278" s="2">
        <f>AVERAGEIF(A:A,A278,G:G)</f>
        <v>49.70495416666666</v>
      </c>
      <c r="J278" s="2">
        <f>G278-I278</f>
        <v>-26.962620833333361</v>
      </c>
      <c r="K278" s="2">
        <f>90+J278</f>
        <v>63.037379166666639</v>
      </c>
      <c r="L278" s="2">
        <f>EXP(0.06*K278)</f>
        <v>43.914420441361074</v>
      </c>
      <c r="M278" s="2">
        <f>SUMIF(A:A,A278,L:L)</f>
        <v>2200.8298621993804</v>
      </c>
      <c r="N278" s="3">
        <f>L278/M278</f>
        <v>1.9953573511346114E-2</v>
      </c>
      <c r="O278" s="7">
        <f>1/N278</f>
        <v>50.116336275874311</v>
      </c>
      <c r="P278" s="3" t="str">
        <f>IF(O278&gt;21,"",N278)</f>
        <v/>
      </c>
      <c r="Q278" s="3" t="str">
        <f>IF(ISNUMBER(P278),SUMIF(A:A,A278,P:P),"")</f>
        <v/>
      </c>
      <c r="R278" s="3" t="str">
        <f>IFERROR(P278*(1/Q278),"")</f>
        <v/>
      </c>
      <c r="S278" s="8" t="str">
        <f>IFERROR(1/R278,"")</f>
        <v/>
      </c>
    </row>
    <row r="279" spans="1:19" x14ac:dyDescent="0.25">
      <c r="A279" s="1">
        <v>28</v>
      </c>
      <c r="B279" s="5">
        <v>0.78125</v>
      </c>
      <c r="C279" s="1" t="s">
        <v>207</v>
      </c>
      <c r="D279" s="1">
        <v>4</v>
      </c>
      <c r="E279" s="1">
        <v>1</v>
      </c>
      <c r="F279" s="1" t="s">
        <v>304</v>
      </c>
      <c r="G279" s="2">
        <v>74.1201333333333</v>
      </c>
      <c r="H279" s="6">
        <f>1+COUNTIFS(A:A,A279,O:O,"&lt;"&amp;O279)</f>
        <v>1</v>
      </c>
      <c r="I279" s="2">
        <f>AVERAGEIF(A:A,A279,G:G)</f>
        <v>48.655339999999995</v>
      </c>
      <c r="J279" s="2">
        <f>G279-I279</f>
        <v>25.464793333333304</v>
      </c>
      <c r="K279" s="2">
        <f>90+J279</f>
        <v>115.4647933333333</v>
      </c>
      <c r="L279" s="2">
        <f>EXP(0.06*K279)</f>
        <v>1020.3363430381625</v>
      </c>
      <c r="M279" s="2">
        <f>SUMIF(A:A,A279,L:L)</f>
        <v>2944.1365320662526</v>
      </c>
      <c r="N279" s="3">
        <f>L279/M279</f>
        <v>0.34656556580345493</v>
      </c>
      <c r="O279" s="7">
        <f>1/N279</f>
        <v>2.8854568909108598</v>
      </c>
      <c r="P279" s="3">
        <f>IF(O279&gt;21,"",N279)</f>
        <v>0.34656556580345493</v>
      </c>
      <c r="Q279" s="3">
        <f>IF(ISNUMBER(P279),SUMIF(A:A,A279,P:P),"")</f>
        <v>0.93762264673439177</v>
      </c>
      <c r="R279" s="3">
        <f>IFERROR(P279*(1/Q279),"")</f>
        <v>0.36962158178505411</v>
      </c>
      <c r="S279" s="8">
        <f>IFERROR(1/R279,"")</f>
        <v>2.7054697270938295</v>
      </c>
    </row>
    <row r="280" spans="1:19" x14ac:dyDescent="0.25">
      <c r="A280" s="1">
        <v>28</v>
      </c>
      <c r="B280" s="5">
        <v>0.78125</v>
      </c>
      <c r="C280" s="1" t="s">
        <v>207</v>
      </c>
      <c r="D280" s="1">
        <v>4</v>
      </c>
      <c r="E280" s="1">
        <v>2</v>
      </c>
      <c r="F280" s="1" t="s">
        <v>305</v>
      </c>
      <c r="G280" s="2">
        <v>58.494800000000005</v>
      </c>
      <c r="H280" s="6">
        <f>1+COUNTIFS(A:A,A280,O:O,"&lt;"&amp;O280)</f>
        <v>2</v>
      </c>
      <c r="I280" s="2">
        <f>AVERAGEIF(A:A,A280,G:G)</f>
        <v>48.655339999999995</v>
      </c>
      <c r="J280" s="2">
        <f>G280-I280</f>
        <v>9.8394600000000096</v>
      </c>
      <c r="K280" s="2">
        <f>90+J280</f>
        <v>99.839460000000003</v>
      </c>
      <c r="L280" s="2">
        <f>EXP(0.06*K280)</f>
        <v>399.56146172742626</v>
      </c>
      <c r="M280" s="2">
        <f>SUMIF(A:A,A280,L:L)</f>
        <v>2944.1365320662526</v>
      </c>
      <c r="N280" s="3">
        <f>L280/M280</f>
        <v>0.13571431126769323</v>
      </c>
      <c r="O280" s="7">
        <f>1/N280</f>
        <v>7.3684196652446179</v>
      </c>
      <c r="P280" s="3">
        <f>IF(O280&gt;21,"",N280)</f>
        <v>0.13571431126769323</v>
      </c>
      <c r="Q280" s="3">
        <f>IF(ISNUMBER(P280),SUMIF(A:A,A280,P:P),"")</f>
        <v>0.93762264673439177</v>
      </c>
      <c r="R280" s="3">
        <f>IFERROR(P280*(1/Q280),"")</f>
        <v>0.14474299627933171</v>
      </c>
      <c r="S280" s="8">
        <f>IFERROR(1/R280,"")</f>
        <v>6.9087971487763999</v>
      </c>
    </row>
    <row r="281" spans="1:19" x14ac:dyDescent="0.25">
      <c r="A281" s="1">
        <v>28</v>
      </c>
      <c r="B281" s="5">
        <v>0.78125</v>
      </c>
      <c r="C281" s="1" t="s">
        <v>207</v>
      </c>
      <c r="D281" s="1">
        <v>4</v>
      </c>
      <c r="E281" s="1">
        <v>5</v>
      </c>
      <c r="F281" s="1" t="s">
        <v>308</v>
      </c>
      <c r="G281" s="2">
        <v>55.707333333333295</v>
      </c>
      <c r="H281" s="6">
        <f>1+COUNTIFS(A:A,A281,O:O,"&lt;"&amp;O281)</f>
        <v>3</v>
      </c>
      <c r="I281" s="2">
        <f>AVERAGEIF(A:A,A281,G:G)</f>
        <v>48.655339999999995</v>
      </c>
      <c r="J281" s="2">
        <f>G281-I281</f>
        <v>7.0519933333333</v>
      </c>
      <c r="K281" s="2">
        <f>90+J281</f>
        <v>97.0519933333333</v>
      </c>
      <c r="L281" s="2">
        <f>EXP(0.06*K281)</f>
        <v>338.02491304482947</v>
      </c>
      <c r="M281" s="2">
        <f>SUMIF(A:A,A281,L:L)</f>
        <v>2944.1365320662526</v>
      </c>
      <c r="N281" s="3">
        <f>L281/M281</f>
        <v>0.11481292031235962</v>
      </c>
      <c r="O281" s="7">
        <f>1/N281</f>
        <v>8.7098211358042601</v>
      </c>
      <c r="P281" s="3">
        <f>IF(O281&gt;21,"",N281)</f>
        <v>0.11481292031235962</v>
      </c>
      <c r="Q281" s="3">
        <f>IF(ISNUMBER(P281),SUMIF(A:A,A281,P:P),"")</f>
        <v>0.93762264673439177</v>
      </c>
      <c r="R281" s="3">
        <f>IFERROR(P281*(1/Q281),"")</f>
        <v>0.12245109555772454</v>
      </c>
      <c r="S281" s="8">
        <f>IFERROR(1/R281,"")</f>
        <v>8.1665255459359365</v>
      </c>
    </row>
    <row r="282" spans="1:19" x14ac:dyDescent="0.25">
      <c r="A282" s="1">
        <v>28</v>
      </c>
      <c r="B282" s="5">
        <v>0.78125</v>
      </c>
      <c r="C282" s="1" t="s">
        <v>207</v>
      </c>
      <c r="D282" s="1">
        <v>4</v>
      </c>
      <c r="E282" s="1">
        <v>6</v>
      </c>
      <c r="F282" s="1" t="s">
        <v>309</v>
      </c>
      <c r="G282" s="2">
        <v>52.272366666666706</v>
      </c>
      <c r="H282" s="6">
        <f>1+COUNTIFS(A:A,A282,O:O,"&lt;"&amp;O282)</f>
        <v>4</v>
      </c>
      <c r="I282" s="2">
        <f>AVERAGEIF(A:A,A282,G:G)</f>
        <v>48.655339999999995</v>
      </c>
      <c r="J282" s="2">
        <f>G282-I282</f>
        <v>3.6170266666667104</v>
      </c>
      <c r="K282" s="2">
        <f>90+J282</f>
        <v>93.617026666666703</v>
      </c>
      <c r="L282" s="2">
        <f>EXP(0.06*K282)</f>
        <v>275.06889677073406</v>
      </c>
      <c r="M282" s="2">
        <f>SUMIF(A:A,A282,L:L)</f>
        <v>2944.1365320662526</v>
      </c>
      <c r="N282" s="3">
        <f>L282/M282</f>
        <v>9.3429395605401949E-2</v>
      </c>
      <c r="O282" s="7">
        <f>1/N282</f>
        <v>10.703269495860695</v>
      </c>
      <c r="P282" s="3">
        <f>IF(O282&gt;21,"",N282)</f>
        <v>9.3429395605401949E-2</v>
      </c>
      <c r="Q282" s="3">
        <f>IF(ISNUMBER(P282),SUMIF(A:A,A282,P:P),"")</f>
        <v>0.93762264673439177</v>
      </c>
      <c r="R282" s="3">
        <f>IFERROR(P282*(1/Q282),"")</f>
        <v>9.9644986104808181E-2</v>
      </c>
      <c r="S282" s="8">
        <f>IFERROR(1/R282,"")</f>
        <v>10.035627873420385</v>
      </c>
    </row>
    <row r="283" spans="1:19" x14ac:dyDescent="0.25">
      <c r="A283" s="1">
        <v>28</v>
      </c>
      <c r="B283" s="5">
        <v>0.78125</v>
      </c>
      <c r="C283" s="1" t="s">
        <v>207</v>
      </c>
      <c r="D283" s="1">
        <v>4</v>
      </c>
      <c r="E283" s="1">
        <v>8</v>
      </c>
      <c r="F283" s="1" t="s">
        <v>311</v>
      </c>
      <c r="G283" s="2">
        <v>47.294333333333299</v>
      </c>
      <c r="H283" s="6">
        <f>1+COUNTIFS(A:A,A283,O:O,"&lt;"&amp;O283)</f>
        <v>5</v>
      </c>
      <c r="I283" s="2">
        <f>AVERAGEIF(A:A,A283,G:G)</f>
        <v>48.655339999999995</v>
      </c>
      <c r="J283" s="2">
        <f>G283-I283</f>
        <v>-1.3610066666666967</v>
      </c>
      <c r="K283" s="2">
        <f>90+J283</f>
        <v>88.638993333333303</v>
      </c>
      <c r="L283" s="2">
        <f>EXP(0.06*K283)</f>
        <v>204.04480457527967</v>
      </c>
      <c r="M283" s="2">
        <f>SUMIF(A:A,A283,L:L)</f>
        <v>2944.1365320662526</v>
      </c>
      <c r="N283" s="3">
        <f>L283/M283</f>
        <v>6.9305483068775015E-2</v>
      </c>
      <c r="O283" s="7">
        <f>1/N283</f>
        <v>14.428872806609746</v>
      </c>
      <c r="P283" s="3">
        <f>IF(O283&gt;21,"",N283)</f>
        <v>6.9305483068775015E-2</v>
      </c>
      <c r="Q283" s="3">
        <f>IF(ISNUMBER(P283),SUMIF(A:A,A283,P:P),"")</f>
        <v>0.93762264673439177</v>
      </c>
      <c r="R283" s="3">
        <f>IFERROR(P283*(1/Q283),"")</f>
        <v>7.3916178656900297E-2</v>
      </c>
      <c r="S283" s="8">
        <f>IFERROR(1/R283,"")</f>
        <v>13.528837910327322</v>
      </c>
    </row>
    <row r="284" spans="1:19" x14ac:dyDescent="0.25">
      <c r="A284" s="1">
        <v>28</v>
      </c>
      <c r="B284" s="5">
        <v>0.78125</v>
      </c>
      <c r="C284" s="1" t="s">
        <v>207</v>
      </c>
      <c r="D284" s="1">
        <v>4</v>
      </c>
      <c r="E284" s="1">
        <v>10</v>
      </c>
      <c r="F284" s="1" t="s">
        <v>313</v>
      </c>
      <c r="G284" s="2">
        <v>45.7177333333333</v>
      </c>
      <c r="H284" s="6">
        <f>1+COUNTIFS(A:A,A284,O:O,"&lt;"&amp;O284)</f>
        <v>6</v>
      </c>
      <c r="I284" s="2">
        <f>AVERAGEIF(A:A,A284,G:G)</f>
        <v>48.655339999999995</v>
      </c>
      <c r="J284" s="2">
        <f>G284-I284</f>
        <v>-2.9376066666666958</v>
      </c>
      <c r="K284" s="2">
        <f>90+J284</f>
        <v>87.062393333333304</v>
      </c>
      <c r="L284" s="2">
        <f>EXP(0.06*K284)</f>
        <v>185.62780118462368</v>
      </c>
      <c r="M284" s="2">
        <f>SUMIF(A:A,A284,L:L)</f>
        <v>2944.1365320662526</v>
      </c>
      <c r="N284" s="3">
        <f>L284/M284</f>
        <v>6.3049997567316093E-2</v>
      </c>
      <c r="O284" s="7">
        <f>1/N284</f>
        <v>15.860428843511658</v>
      </c>
      <c r="P284" s="3">
        <f>IF(O284&gt;21,"",N284)</f>
        <v>6.3049997567316093E-2</v>
      </c>
      <c r="Q284" s="3">
        <f>IF(ISNUMBER(P284),SUMIF(A:A,A284,P:P),"")</f>
        <v>0.93762264673439177</v>
      </c>
      <c r="R284" s="3">
        <f>IFERROR(P284*(1/Q284),"")</f>
        <v>6.724453359452269E-2</v>
      </c>
      <c r="S284" s="8">
        <f>IFERROR(1/R284,"")</f>
        <v>14.871097270595889</v>
      </c>
    </row>
    <row r="285" spans="1:19" x14ac:dyDescent="0.25">
      <c r="A285" s="1">
        <v>28</v>
      </c>
      <c r="B285" s="5">
        <v>0.78125</v>
      </c>
      <c r="C285" s="1" t="s">
        <v>207</v>
      </c>
      <c r="D285" s="1">
        <v>4</v>
      </c>
      <c r="E285" s="1">
        <v>7</v>
      </c>
      <c r="F285" s="1" t="s">
        <v>310</v>
      </c>
      <c r="G285" s="2">
        <v>45.445866666666703</v>
      </c>
      <c r="H285" s="6">
        <f>1+COUNTIFS(A:A,A285,O:O,"&lt;"&amp;O285)</f>
        <v>7</v>
      </c>
      <c r="I285" s="2">
        <f>AVERAGEIF(A:A,A285,G:G)</f>
        <v>48.655339999999995</v>
      </c>
      <c r="J285" s="2">
        <f>G285-I285</f>
        <v>-3.2094733333332925</v>
      </c>
      <c r="K285" s="2">
        <f>90+J285</f>
        <v>86.790526666666707</v>
      </c>
      <c r="L285" s="2">
        <f>EXP(0.06*K285)</f>
        <v>182.62440280428538</v>
      </c>
      <c r="M285" s="2">
        <f>SUMIF(A:A,A285,L:L)</f>
        <v>2944.1365320662526</v>
      </c>
      <c r="N285" s="3">
        <f>L285/M285</f>
        <v>6.2029868796918873E-2</v>
      </c>
      <c r="O285" s="7">
        <f>1/N285</f>
        <v>16.121265761079147</v>
      </c>
      <c r="P285" s="3">
        <f>IF(O285&gt;21,"",N285)</f>
        <v>6.2029868796918873E-2</v>
      </c>
      <c r="Q285" s="3">
        <f>IF(ISNUMBER(P285),SUMIF(A:A,A285,P:P),"")</f>
        <v>0.93762264673439177</v>
      </c>
      <c r="R285" s="3">
        <f>IFERROR(P285*(1/Q285),"")</f>
        <v>6.615653857440433E-2</v>
      </c>
      <c r="S285" s="8">
        <f>IFERROR(1/R285,"")</f>
        <v>15.115663871611559</v>
      </c>
    </row>
    <row r="286" spans="1:19" x14ac:dyDescent="0.25">
      <c r="A286" s="1">
        <v>28</v>
      </c>
      <c r="B286" s="5">
        <v>0.78125</v>
      </c>
      <c r="C286" s="1" t="s">
        <v>207</v>
      </c>
      <c r="D286" s="1">
        <v>4</v>
      </c>
      <c r="E286" s="1">
        <v>4</v>
      </c>
      <c r="F286" s="1" t="s">
        <v>307</v>
      </c>
      <c r="G286" s="2">
        <v>42.733966666666703</v>
      </c>
      <c r="H286" s="6">
        <f>1+COUNTIFS(A:A,A286,O:O,"&lt;"&amp;O286)</f>
        <v>8</v>
      </c>
      <c r="I286" s="2">
        <f>AVERAGEIF(A:A,A286,G:G)</f>
        <v>48.655339999999995</v>
      </c>
      <c r="J286" s="2">
        <f>G286-I286</f>
        <v>-5.9213733333332925</v>
      </c>
      <c r="K286" s="2">
        <f>90+J286</f>
        <v>84.078626666666707</v>
      </c>
      <c r="L286" s="2">
        <f>EXP(0.06*K286)</f>
        <v>155.20046439803193</v>
      </c>
      <c r="M286" s="2">
        <f>SUMIF(A:A,A286,L:L)</f>
        <v>2944.1365320662526</v>
      </c>
      <c r="N286" s="3">
        <f>L286/M286</f>
        <v>5.271510431247195E-2</v>
      </c>
      <c r="O286" s="7">
        <f>1/N286</f>
        <v>18.969895119099828</v>
      </c>
      <c r="P286" s="3">
        <f>IF(O286&gt;21,"",N286)</f>
        <v>5.271510431247195E-2</v>
      </c>
      <c r="Q286" s="3">
        <f>IF(ISNUMBER(P286),SUMIF(A:A,A286,P:P),"")</f>
        <v>0.93762264673439177</v>
      </c>
      <c r="R286" s="3">
        <f>IFERROR(P286*(1/Q286),"")</f>
        <v>5.6222089447253931E-2</v>
      </c>
      <c r="S286" s="8">
        <f>IFERROR(1/R286,"")</f>
        <v>17.786603269844203</v>
      </c>
    </row>
    <row r="287" spans="1:19" x14ac:dyDescent="0.25">
      <c r="A287" s="1">
        <v>28</v>
      </c>
      <c r="B287" s="5">
        <v>0.78125</v>
      </c>
      <c r="C287" s="1" t="s">
        <v>207</v>
      </c>
      <c r="D287" s="1">
        <v>4</v>
      </c>
      <c r="E287" s="1">
        <v>3</v>
      </c>
      <c r="F287" s="1" t="s">
        <v>306</v>
      </c>
      <c r="G287" s="2">
        <v>39.811166666666701</v>
      </c>
      <c r="H287" s="6">
        <f>1+COUNTIFS(A:A,A287,O:O,"&lt;"&amp;O287)</f>
        <v>9</v>
      </c>
      <c r="I287" s="2">
        <f>AVERAGEIF(A:A,A287,G:G)</f>
        <v>48.655339999999995</v>
      </c>
      <c r="J287" s="2">
        <f>G287-I287</f>
        <v>-8.8441733333332948</v>
      </c>
      <c r="K287" s="2">
        <f>90+J287</f>
        <v>81.155826666666712</v>
      </c>
      <c r="L287" s="2">
        <f>EXP(0.06*K287)</f>
        <v>130.2361837303223</v>
      </c>
      <c r="M287" s="2">
        <f>SUMIF(A:A,A287,L:L)</f>
        <v>2944.1365320662526</v>
      </c>
      <c r="N287" s="3">
        <f>L287/M287</f>
        <v>4.4235782652009004E-2</v>
      </c>
      <c r="O287" s="7">
        <f>1/N287</f>
        <v>22.606133316702699</v>
      </c>
      <c r="P287" s="3" t="str">
        <f>IF(O287&gt;21,"",N287)</f>
        <v/>
      </c>
      <c r="Q287" s="3" t="str">
        <f>IF(ISNUMBER(P287),SUMIF(A:A,A287,P:P),"")</f>
        <v/>
      </c>
      <c r="R287" s="3" t="str">
        <f>IFERROR(P287*(1/Q287),"")</f>
        <v/>
      </c>
      <c r="S287" s="8" t="str">
        <f>IFERROR(1/R287,"")</f>
        <v/>
      </c>
    </row>
    <row r="288" spans="1:19" x14ac:dyDescent="0.25">
      <c r="A288" s="1">
        <v>28</v>
      </c>
      <c r="B288" s="5">
        <v>0.78125</v>
      </c>
      <c r="C288" s="1" t="s">
        <v>207</v>
      </c>
      <c r="D288" s="1">
        <v>4</v>
      </c>
      <c r="E288" s="1">
        <v>9</v>
      </c>
      <c r="F288" s="1" t="s">
        <v>312</v>
      </c>
      <c r="G288" s="2">
        <v>24.9557</v>
      </c>
      <c r="H288" s="6">
        <f>1+COUNTIFS(A:A,A288,O:O,"&lt;"&amp;O288)</f>
        <v>10</v>
      </c>
      <c r="I288" s="2">
        <f>AVERAGEIF(A:A,A288,G:G)</f>
        <v>48.655339999999995</v>
      </c>
      <c r="J288" s="2">
        <f>G288-I288</f>
        <v>-23.699639999999995</v>
      </c>
      <c r="K288" s="2">
        <f>90+J288</f>
        <v>66.300360000000012</v>
      </c>
      <c r="L288" s="2">
        <f>EXP(0.06*K288)</f>
        <v>53.411260792557705</v>
      </c>
      <c r="M288" s="2">
        <f>SUMIF(A:A,A288,L:L)</f>
        <v>2944.1365320662526</v>
      </c>
      <c r="N288" s="3">
        <f>L288/M288</f>
        <v>1.8141570613599445E-2</v>
      </c>
      <c r="O288" s="7">
        <f>1/N288</f>
        <v>55.12201899709671</v>
      </c>
      <c r="P288" s="3" t="str">
        <f>IF(O288&gt;21,"",N288)</f>
        <v/>
      </c>
      <c r="Q288" s="3" t="str">
        <f>IF(ISNUMBER(P288),SUMIF(A:A,A288,P:P),"")</f>
        <v/>
      </c>
      <c r="R288" s="3" t="str">
        <f>IFERROR(P288*(1/Q288),"")</f>
        <v/>
      </c>
      <c r="S288" s="8" t="str">
        <f>IFERROR(1/R288,"")</f>
        <v/>
      </c>
    </row>
    <row r="289" spans="1:19" x14ac:dyDescent="0.25">
      <c r="A289" s="1">
        <v>29</v>
      </c>
      <c r="B289" s="5">
        <v>0.79166666666666663</v>
      </c>
      <c r="C289" s="1" t="s">
        <v>295</v>
      </c>
      <c r="D289" s="1">
        <v>2</v>
      </c>
      <c r="E289" s="1">
        <v>3</v>
      </c>
      <c r="F289" s="1" t="s">
        <v>316</v>
      </c>
      <c r="G289" s="2">
        <v>73.750533333333294</v>
      </c>
      <c r="H289" s="6">
        <f>1+COUNTIFS(A:A,A289,O:O,"&lt;"&amp;O289)</f>
        <v>1</v>
      </c>
      <c r="I289" s="2">
        <f>AVERAGEIF(A:A,A289,G:G)</f>
        <v>51.271959259259262</v>
      </c>
      <c r="J289" s="2">
        <f>G289-I289</f>
        <v>22.478574074074032</v>
      </c>
      <c r="K289" s="2">
        <f>90+J289</f>
        <v>112.47857407407403</v>
      </c>
      <c r="L289" s="2">
        <f>EXP(0.06*K289)</f>
        <v>852.96152796831598</v>
      </c>
      <c r="M289" s="2">
        <f>SUMIF(A:A,A289,L:L)</f>
        <v>2644.7902826348304</v>
      </c>
      <c r="N289" s="3">
        <f>L289/M289</f>
        <v>0.32250629986380869</v>
      </c>
      <c r="O289" s="7">
        <f>1/N289</f>
        <v>3.1007146230082649</v>
      </c>
      <c r="P289" s="3">
        <f>IF(O289&gt;21,"",N289)</f>
        <v>0.32250629986380869</v>
      </c>
      <c r="Q289" s="3">
        <f>IF(ISNUMBER(P289),SUMIF(A:A,A289,P:P),"")</f>
        <v>0.88929308971317633</v>
      </c>
      <c r="R289" s="3">
        <f>IFERROR(P289*(1/Q289),"")</f>
        <v>0.36265467886164121</v>
      </c>
      <c r="S289" s="8">
        <f>IFERROR(1/R289,"")</f>
        <v>2.7574440874138468</v>
      </c>
    </row>
    <row r="290" spans="1:19" x14ac:dyDescent="0.25">
      <c r="A290" s="1">
        <v>29</v>
      </c>
      <c r="B290" s="5">
        <v>0.79166666666666663</v>
      </c>
      <c r="C290" s="1" t="s">
        <v>295</v>
      </c>
      <c r="D290" s="1">
        <v>2</v>
      </c>
      <c r="E290" s="1">
        <v>9</v>
      </c>
      <c r="F290" s="1" t="s">
        <v>320</v>
      </c>
      <c r="G290" s="2">
        <v>63.165466666666603</v>
      </c>
      <c r="H290" s="6">
        <f>1+COUNTIFS(A:A,A290,O:O,"&lt;"&amp;O290)</f>
        <v>2</v>
      </c>
      <c r="I290" s="2">
        <f>AVERAGEIF(A:A,A290,G:G)</f>
        <v>51.271959259259262</v>
      </c>
      <c r="J290" s="2">
        <f>G290-I290</f>
        <v>11.893507407407341</v>
      </c>
      <c r="K290" s="2">
        <f>90+J290</f>
        <v>101.89350740740734</v>
      </c>
      <c r="L290" s="2">
        <f>EXP(0.06*K290)</f>
        <v>451.96757676767879</v>
      </c>
      <c r="M290" s="2">
        <f>SUMIF(A:A,A290,L:L)</f>
        <v>2644.7902826348304</v>
      </c>
      <c r="N290" s="3">
        <f>L290/M290</f>
        <v>0.17088976004457082</v>
      </c>
      <c r="O290" s="7">
        <f>1/N290</f>
        <v>5.851725695788816</v>
      </c>
      <c r="P290" s="3">
        <f>IF(O290&gt;21,"",N290)</f>
        <v>0.17088976004457082</v>
      </c>
      <c r="Q290" s="3">
        <f>IF(ISNUMBER(P290),SUMIF(A:A,A290,P:P),"")</f>
        <v>0.88929308971317633</v>
      </c>
      <c r="R290" s="3">
        <f>IFERROR(P290*(1/Q290),"")</f>
        <v>0.19216359827971663</v>
      </c>
      <c r="S290" s="8">
        <f>IFERROR(1/R290,"")</f>
        <v>5.203899224162023</v>
      </c>
    </row>
    <row r="291" spans="1:19" x14ac:dyDescent="0.25">
      <c r="A291" s="1">
        <v>29</v>
      </c>
      <c r="B291" s="5">
        <v>0.79166666666666663</v>
      </c>
      <c r="C291" s="1" t="s">
        <v>295</v>
      </c>
      <c r="D291" s="1">
        <v>2</v>
      </c>
      <c r="E291" s="1">
        <v>6</v>
      </c>
      <c r="F291" s="1" t="s">
        <v>318</v>
      </c>
      <c r="G291" s="2">
        <v>60.284633333333403</v>
      </c>
      <c r="H291" s="6">
        <f>1+COUNTIFS(A:A,A291,O:O,"&lt;"&amp;O291)</f>
        <v>3</v>
      </c>
      <c r="I291" s="2">
        <f>AVERAGEIF(A:A,A291,G:G)</f>
        <v>51.271959259259262</v>
      </c>
      <c r="J291" s="2">
        <f>G291-I291</f>
        <v>9.0126740740741411</v>
      </c>
      <c r="K291" s="2">
        <f>90+J291</f>
        <v>99.012674074074141</v>
      </c>
      <c r="L291" s="2">
        <f>EXP(0.06*K291)</f>
        <v>380.22395882599096</v>
      </c>
      <c r="M291" s="2">
        <f>SUMIF(A:A,A291,L:L)</f>
        <v>2644.7902826348304</v>
      </c>
      <c r="N291" s="3">
        <f>L291/M291</f>
        <v>0.14376336805321246</v>
      </c>
      <c r="O291" s="7">
        <f>1/N291</f>
        <v>6.955874876483561</v>
      </c>
      <c r="P291" s="3">
        <f>IF(O291&gt;21,"",N291)</f>
        <v>0.14376336805321246</v>
      </c>
      <c r="Q291" s="3">
        <f>IF(ISNUMBER(P291),SUMIF(A:A,A291,P:P),"")</f>
        <v>0.88929308971317633</v>
      </c>
      <c r="R291" s="3">
        <f>IFERROR(P291*(1/Q291),"")</f>
        <v>0.16166027794006635</v>
      </c>
      <c r="S291" s="8">
        <f>IFERROR(1/R291,"")</f>
        <v>6.1858114605663257</v>
      </c>
    </row>
    <row r="292" spans="1:19" x14ac:dyDescent="0.25">
      <c r="A292" s="1">
        <v>29</v>
      </c>
      <c r="B292" s="5">
        <v>0.79166666666666663</v>
      </c>
      <c r="C292" s="1" t="s">
        <v>295</v>
      </c>
      <c r="D292" s="1">
        <v>2</v>
      </c>
      <c r="E292" s="1">
        <v>7</v>
      </c>
      <c r="F292" s="1" t="s">
        <v>319</v>
      </c>
      <c r="G292" s="2">
        <v>54.122666666666696</v>
      </c>
      <c r="H292" s="6">
        <f>1+COUNTIFS(A:A,A292,O:O,"&lt;"&amp;O292)</f>
        <v>4</v>
      </c>
      <c r="I292" s="2">
        <f>AVERAGEIF(A:A,A292,G:G)</f>
        <v>51.271959259259262</v>
      </c>
      <c r="J292" s="2">
        <f>G292-I292</f>
        <v>2.8507074074074339</v>
      </c>
      <c r="K292" s="2">
        <f>90+J292</f>
        <v>92.850707407407441</v>
      </c>
      <c r="L292" s="2">
        <f>EXP(0.06*K292)</f>
        <v>262.70781485093698</v>
      </c>
      <c r="M292" s="2">
        <f>SUMIF(A:A,A292,L:L)</f>
        <v>2644.7902826348304</v>
      </c>
      <c r="N292" s="3">
        <f>L292/M292</f>
        <v>9.93303009980884E-2</v>
      </c>
      <c r="O292" s="7">
        <f>1/N292</f>
        <v>10.067421420773153</v>
      </c>
      <c r="P292" s="3">
        <f>IF(O292&gt;21,"",N292)</f>
        <v>9.93303009980884E-2</v>
      </c>
      <c r="Q292" s="3">
        <f>IF(ISNUMBER(P292),SUMIF(A:A,A292,P:P),"")</f>
        <v>0.88929308971317633</v>
      </c>
      <c r="R292" s="3">
        <f>IFERROR(P292*(1/Q292),"")</f>
        <v>0.11169579764768597</v>
      </c>
      <c r="S292" s="8">
        <f>IFERROR(1/R292,"")</f>
        <v>8.9528883007239735</v>
      </c>
    </row>
    <row r="293" spans="1:19" x14ac:dyDescent="0.25">
      <c r="A293" s="1">
        <v>29</v>
      </c>
      <c r="B293" s="5">
        <v>0.79166666666666663</v>
      </c>
      <c r="C293" s="1" t="s">
        <v>295</v>
      </c>
      <c r="D293" s="1">
        <v>2</v>
      </c>
      <c r="E293" s="1">
        <v>2</v>
      </c>
      <c r="F293" s="1" t="s">
        <v>315</v>
      </c>
      <c r="G293" s="2">
        <v>50.167466666666705</v>
      </c>
      <c r="H293" s="6">
        <f>1+COUNTIFS(A:A,A293,O:O,"&lt;"&amp;O293)</f>
        <v>5</v>
      </c>
      <c r="I293" s="2">
        <f>AVERAGEIF(A:A,A293,G:G)</f>
        <v>51.271959259259262</v>
      </c>
      <c r="J293" s="2">
        <f>G293-I293</f>
        <v>-1.1044925925925568</v>
      </c>
      <c r="K293" s="2">
        <f>90+J293</f>
        <v>88.89550740740745</v>
      </c>
      <c r="L293" s="2">
        <f>EXP(0.06*K293)</f>
        <v>207.20951775564228</v>
      </c>
      <c r="M293" s="2">
        <f>SUMIF(A:A,A293,L:L)</f>
        <v>2644.7902826348304</v>
      </c>
      <c r="N293" s="3">
        <f>L293/M293</f>
        <v>7.8346294266180186E-2</v>
      </c>
      <c r="O293" s="7">
        <f>1/N293</f>
        <v>12.76384555729614</v>
      </c>
      <c r="P293" s="3">
        <f>IF(O293&gt;21,"",N293)</f>
        <v>7.8346294266180186E-2</v>
      </c>
      <c r="Q293" s="3">
        <f>IF(ISNUMBER(P293),SUMIF(A:A,A293,P:P),"")</f>
        <v>0.88929308971317633</v>
      </c>
      <c r="R293" s="3">
        <f>IFERROR(P293*(1/Q293),"")</f>
        <v>8.8099519913563268E-2</v>
      </c>
      <c r="S293" s="8">
        <f>IFERROR(1/R293,"")</f>
        <v>11.350799652269684</v>
      </c>
    </row>
    <row r="294" spans="1:19" x14ac:dyDescent="0.25">
      <c r="A294" s="1">
        <v>29</v>
      </c>
      <c r="B294" s="5">
        <v>0.79166666666666663</v>
      </c>
      <c r="C294" s="1" t="s">
        <v>295</v>
      </c>
      <c r="D294" s="1">
        <v>2</v>
      </c>
      <c r="E294" s="1">
        <v>5</v>
      </c>
      <c r="F294" s="1" t="s">
        <v>317</v>
      </c>
      <c r="G294" s="2">
        <v>49.3188666666667</v>
      </c>
      <c r="H294" s="6">
        <f>1+COUNTIFS(A:A,A294,O:O,"&lt;"&amp;O294)</f>
        <v>6</v>
      </c>
      <c r="I294" s="2">
        <f>AVERAGEIF(A:A,A294,G:G)</f>
        <v>51.271959259259262</v>
      </c>
      <c r="J294" s="2">
        <f>G294-I294</f>
        <v>-1.9530925925925615</v>
      </c>
      <c r="K294" s="2">
        <f>90+J294</f>
        <v>88.046907407407446</v>
      </c>
      <c r="L294" s="2">
        <f>EXP(0.06*K294)</f>
        <v>196.92332591914825</v>
      </c>
      <c r="M294" s="2">
        <f>SUMIF(A:A,A294,L:L)</f>
        <v>2644.7902826348304</v>
      </c>
      <c r="N294" s="3">
        <f>L294/M294</f>
        <v>7.4457066487315773E-2</v>
      </c>
      <c r="O294" s="7">
        <f>1/N294</f>
        <v>13.430558671961059</v>
      </c>
      <c r="P294" s="3">
        <f>IF(O294&gt;21,"",N294)</f>
        <v>7.4457066487315773E-2</v>
      </c>
      <c r="Q294" s="3">
        <f>IF(ISNUMBER(P294),SUMIF(A:A,A294,P:P),"")</f>
        <v>0.88929308971317633</v>
      </c>
      <c r="R294" s="3">
        <f>IFERROR(P294*(1/Q294),"")</f>
        <v>8.3726127357326485E-2</v>
      </c>
      <c r="S294" s="8">
        <f>IFERROR(1/R294,"")</f>
        <v>11.943703017962346</v>
      </c>
    </row>
    <row r="295" spans="1:19" x14ac:dyDescent="0.25">
      <c r="A295" s="1">
        <v>29</v>
      </c>
      <c r="B295" s="5">
        <v>0.79166666666666663</v>
      </c>
      <c r="C295" s="1" t="s">
        <v>295</v>
      </c>
      <c r="D295" s="1">
        <v>2</v>
      </c>
      <c r="E295" s="1">
        <v>11</v>
      </c>
      <c r="F295" s="1" t="s">
        <v>322</v>
      </c>
      <c r="G295" s="2">
        <v>40.853299999999997</v>
      </c>
      <c r="H295" s="6">
        <f>1+COUNTIFS(A:A,A295,O:O,"&lt;"&amp;O295)</f>
        <v>7</v>
      </c>
      <c r="I295" s="2">
        <f>AVERAGEIF(A:A,A295,G:G)</f>
        <v>51.271959259259262</v>
      </c>
      <c r="J295" s="2">
        <f>G295-I295</f>
        <v>-10.418659259259265</v>
      </c>
      <c r="K295" s="2">
        <f>90+J295</f>
        <v>79.581340740740728</v>
      </c>
      <c r="L295" s="2">
        <f>EXP(0.06*K295)</f>
        <v>118.49614690115131</v>
      </c>
      <c r="M295" s="2">
        <f>SUMIF(A:A,A295,L:L)</f>
        <v>2644.7902826348304</v>
      </c>
      <c r="N295" s="3">
        <f>L295/M295</f>
        <v>4.4803607937904777E-2</v>
      </c>
      <c r="O295" s="7">
        <f>1/N295</f>
        <v>22.319631074933575</v>
      </c>
      <c r="P295" s="3" t="str">
        <f>IF(O295&gt;21,"",N295)</f>
        <v/>
      </c>
      <c r="Q295" s="3" t="str">
        <f>IF(ISNUMBER(P295),SUMIF(A:A,A295,P:P),"")</f>
        <v/>
      </c>
      <c r="R295" s="3" t="str">
        <f>IFERROR(P295*(1/Q295),"")</f>
        <v/>
      </c>
      <c r="S295" s="8" t="str">
        <f>IFERROR(1/R295,"")</f>
        <v/>
      </c>
    </row>
    <row r="296" spans="1:19" x14ac:dyDescent="0.25">
      <c r="A296" s="1">
        <v>29</v>
      </c>
      <c r="B296" s="5">
        <v>0.79166666666666663</v>
      </c>
      <c r="C296" s="1" t="s">
        <v>295</v>
      </c>
      <c r="D296" s="1">
        <v>2</v>
      </c>
      <c r="E296" s="1">
        <v>10</v>
      </c>
      <c r="F296" s="1" t="s">
        <v>321</v>
      </c>
      <c r="G296" s="2">
        <v>40.228933333333302</v>
      </c>
      <c r="H296" s="6">
        <f>1+COUNTIFS(A:A,A296,O:O,"&lt;"&amp;O296)</f>
        <v>8</v>
      </c>
      <c r="I296" s="2">
        <f>AVERAGEIF(A:A,A296,G:G)</f>
        <v>51.271959259259262</v>
      </c>
      <c r="J296" s="2">
        <f>G296-I296</f>
        <v>-11.04302592592596</v>
      </c>
      <c r="K296" s="2">
        <f>90+J296</f>
        <v>78.95697407407404</v>
      </c>
      <c r="L296" s="2">
        <f>EXP(0.06*K296)</f>
        <v>114.13916442245583</v>
      </c>
      <c r="M296" s="2">
        <f>SUMIF(A:A,A296,L:L)</f>
        <v>2644.7902826348304</v>
      </c>
      <c r="N296" s="3">
        <f>L296/M296</f>
        <v>4.3156224964932377E-2</v>
      </c>
      <c r="O296" s="7">
        <f>1/N296</f>
        <v>23.171628213834133</v>
      </c>
      <c r="P296" s="3" t="str">
        <f>IF(O296&gt;21,"",N296)</f>
        <v/>
      </c>
      <c r="Q296" s="3" t="str">
        <f>IF(ISNUMBER(P296),SUMIF(A:A,A296,P:P),"")</f>
        <v/>
      </c>
      <c r="R296" s="3" t="str">
        <f>IFERROR(P296*(1/Q296),"")</f>
        <v/>
      </c>
      <c r="S296" s="8" t="str">
        <f>IFERROR(1/R296,"")</f>
        <v/>
      </c>
    </row>
    <row r="297" spans="1:19" x14ac:dyDescent="0.25">
      <c r="A297" s="1">
        <v>29</v>
      </c>
      <c r="B297" s="5">
        <v>0.79166666666666663</v>
      </c>
      <c r="C297" s="1" t="s">
        <v>295</v>
      </c>
      <c r="D297" s="1">
        <v>2</v>
      </c>
      <c r="E297" s="1">
        <v>1</v>
      </c>
      <c r="F297" s="1" t="s">
        <v>314</v>
      </c>
      <c r="G297" s="2">
        <v>29.555766666666699</v>
      </c>
      <c r="H297" s="6">
        <f>1+COUNTIFS(A:A,A297,O:O,"&lt;"&amp;O297)</f>
        <v>9</v>
      </c>
      <c r="I297" s="2">
        <f>AVERAGEIF(A:A,A297,G:G)</f>
        <v>51.271959259259262</v>
      </c>
      <c r="J297" s="2">
        <f>G297-I297</f>
        <v>-21.716192592592563</v>
      </c>
      <c r="K297" s="2">
        <f>90+J297</f>
        <v>68.283807407407437</v>
      </c>
      <c r="L297" s="2">
        <f>EXP(0.06*K297)</f>
        <v>60.161249223510076</v>
      </c>
      <c r="M297" s="2">
        <f>SUMIF(A:A,A297,L:L)</f>
        <v>2644.7902826348304</v>
      </c>
      <c r="N297" s="3">
        <f>L297/M297</f>
        <v>2.2747077383986524E-2</v>
      </c>
      <c r="O297" s="7">
        <f>1/N297</f>
        <v>43.961691566758354</v>
      </c>
      <c r="P297" s="3" t="str">
        <f>IF(O297&gt;21,"",N297)</f>
        <v/>
      </c>
      <c r="Q297" s="3" t="str">
        <f>IF(ISNUMBER(P297),SUMIF(A:A,A297,P:P),"")</f>
        <v/>
      </c>
      <c r="R297" s="3" t="str">
        <f>IFERROR(P297*(1/Q297),"")</f>
        <v/>
      </c>
      <c r="S297" s="8" t="str">
        <f>IFERROR(1/R297,"")</f>
        <v/>
      </c>
    </row>
    <row r="298" spans="1:19" x14ac:dyDescent="0.25">
      <c r="A298" s="1">
        <v>30</v>
      </c>
      <c r="B298" s="5">
        <v>0.80208333333333337</v>
      </c>
      <c r="C298" s="1" t="s">
        <v>207</v>
      </c>
      <c r="D298" s="1">
        <v>5</v>
      </c>
      <c r="E298" s="1">
        <v>5</v>
      </c>
      <c r="F298" s="1" t="s">
        <v>327</v>
      </c>
      <c r="G298" s="2">
        <v>62.151699999999998</v>
      </c>
      <c r="H298" s="6">
        <f>1+COUNTIFS(A:A,A298,O:O,"&lt;"&amp;O298)</f>
        <v>1</v>
      </c>
      <c r="I298" s="2">
        <f>AVERAGEIF(A:A,A298,G:G)</f>
        <v>47.415497777777766</v>
      </c>
      <c r="J298" s="2">
        <f>G298-I298</f>
        <v>14.736202222222232</v>
      </c>
      <c r="K298" s="2">
        <f>90+J298</f>
        <v>104.73620222222223</v>
      </c>
      <c r="L298" s="2">
        <f>EXP(0.06*K298)</f>
        <v>536.02035351914913</v>
      </c>
      <c r="M298" s="2">
        <f>SUMIF(A:A,A298,L:L)</f>
        <v>3908.2980526838778</v>
      </c>
      <c r="N298" s="3">
        <f>L298/M298</f>
        <v>0.13714930291743158</v>
      </c>
      <c r="O298" s="7">
        <f>1/N298</f>
        <v>7.2913239712347142</v>
      </c>
      <c r="P298" s="3">
        <f>IF(O298&gt;21,"",N298)</f>
        <v>0.13714930291743158</v>
      </c>
      <c r="Q298" s="3">
        <f>IF(ISNUMBER(P298),SUMIF(A:A,A298,P:P),"")</f>
        <v>0.80297655814040725</v>
      </c>
      <c r="R298" s="3">
        <f>IFERROR(P298*(1/Q298),"")</f>
        <v>0.17080112928209523</v>
      </c>
      <c r="S298" s="8">
        <f>IFERROR(1/R298,"")</f>
        <v>5.8547622267086972</v>
      </c>
    </row>
    <row r="299" spans="1:19" x14ac:dyDescent="0.25">
      <c r="A299" s="1">
        <v>30</v>
      </c>
      <c r="B299" s="5">
        <v>0.80208333333333337</v>
      </c>
      <c r="C299" s="1" t="s">
        <v>207</v>
      </c>
      <c r="D299" s="1">
        <v>5</v>
      </c>
      <c r="E299" s="1">
        <v>4</v>
      </c>
      <c r="F299" s="1" t="s">
        <v>326</v>
      </c>
      <c r="G299" s="2">
        <v>60.902933333333294</v>
      </c>
      <c r="H299" s="6">
        <f>1+COUNTIFS(A:A,A299,O:O,"&lt;"&amp;O299)</f>
        <v>2</v>
      </c>
      <c r="I299" s="2">
        <f>AVERAGEIF(A:A,A299,G:G)</f>
        <v>47.415497777777766</v>
      </c>
      <c r="J299" s="2">
        <f>G299-I299</f>
        <v>13.487435555555528</v>
      </c>
      <c r="K299" s="2">
        <f>90+J299</f>
        <v>103.48743555555552</v>
      </c>
      <c r="L299" s="2">
        <f>EXP(0.06*K299)</f>
        <v>497.32619229350183</v>
      </c>
      <c r="M299" s="2">
        <f>SUMIF(A:A,A299,L:L)</f>
        <v>3908.2980526838778</v>
      </c>
      <c r="N299" s="3">
        <f>L299/M299</f>
        <v>0.1272487884980987</v>
      </c>
      <c r="O299" s="7">
        <f>1/N299</f>
        <v>7.8586209880885551</v>
      </c>
      <c r="P299" s="3">
        <f>IF(O299&gt;21,"",N299)</f>
        <v>0.1272487884980987</v>
      </c>
      <c r="Q299" s="3">
        <f>IF(ISNUMBER(P299),SUMIF(A:A,A299,P:P),"")</f>
        <v>0.80297655814040725</v>
      </c>
      <c r="R299" s="3">
        <f>IFERROR(P299*(1/Q299),"")</f>
        <v>0.15847136159589875</v>
      </c>
      <c r="S299" s="8">
        <f>IFERROR(1/R299,"")</f>
        <v>6.310288432745315</v>
      </c>
    </row>
    <row r="300" spans="1:19" x14ac:dyDescent="0.25">
      <c r="A300" s="1">
        <v>30</v>
      </c>
      <c r="B300" s="5">
        <v>0.80208333333333337</v>
      </c>
      <c r="C300" s="1" t="s">
        <v>207</v>
      </c>
      <c r="D300" s="1">
        <v>5</v>
      </c>
      <c r="E300" s="1">
        <v>10</v>
      </c>
      <c r="F300" s="1" t="s">
        <v>332</v>
      </c>
      <c r="G300" s="2">
        <v>59.939766666666607</v>
      </c>
      <c r="H300" s="6">
        <f>1+COUNTIFS(A:A,A300,O:O,"&lt;"&amp;O300)</f>
        <v>3</v>
      </c>
      <c r="I300" s="2">
        <f>AVERAGEIF(A:A,A300,G:G)</f>
        <v>47.415497777777766</v>
      </c>
      <c r="J300" s="2">
        <f>G300-I300</f>
        <v>12.524268888888841</v>
      </c>
      <c r="K300" s="2">
        <f>90+J300</f>
        <v>102.52426888888884</v>
      </c>
      <c r="L300" s="2">
        <f>EXP(0.06*K300)</f>
        <v>469.40039895093122</v>
      </c>
      <c r="M300" s="2">
        <f>SUMIF(A:A,A300,L:L)</f>
        <v>3908.2980526838778</v>
      </c>
      <c r="N300" s="3">
        <f>L300/M300</f>
        <v>0.12010353167118051</v>
      </c>
      <c r="O300" s="7">
        <f>1/N300</f>
        <v>8.3261498316119482</v>
      </c>
      <c r="P300" s="3">
        <f>IF(O300&gt;21,"",N300)</f>
        <v>0.12010353167118051</v>
      </c>
      <c r="Q300" s="3">
        <f>IF(ISNUMBER(P300),SUMIF(A:A,A300,P:P),"")</f>
        <v>0.80297655814040725</v>
      </c>
      <c r="R300" s="3">
        <f>IFERROR(P300*(1/Q300),"")</f>
        <v>0.14957289905115684</v>
      </c>
      <c r="S300" s="8">
        <f>IFERROR(1/R300,"")</f>
        <v>6.6857031343490947</v>
      </c>
    </row>
    <row r="301" spans="1:19" x14ac:dyDescent="0.25">
      <c r="A301" s="1">
        <v>30</v>
      </c>
      <c r="B301" s="5">
        <v>0.80208333333333337</v>
      </c>
      <c r="C301" s="1" t="s">
        <v>207</v>
      </c>
      <c r="D301" s="1">
        <v>5</v>
      </c>
      <c r="E301" s="1">
        <v>11</v>
      </c>
      <c r="F301" s="1" t="s">
        <v>333</v>
      </c>
      <c r="G301" s="2">
        <v>55.002700000000004</v>
      </c>
      <c r="H301" s="6">
        <f>1+COUNTIFS(A:A,A301,O:O,"&lt;"&amp;O301)</f>
        <v>4</v>
      </c>
      <c r="I301" s="2">
        <f>AVERAGEIF(A:A,A301,G:G)</f>
        <v>47.415497777777766</v>
      </c>
      <c r="J301" s="2">
        <f>G301-I301</f>
        <v>7.5872022222222384</v>
      </c>
      <c r="K301" s="2">
        <f>90+J301</f>
        <v>97.587202222222231</v>
      </c>
      <c r="L301" s="2">
        <f>EXP(0.06*K301)</f>
        <v>349.05591816392291</v>
      </c>
      <c r="M301" s="2">
        <f>SUMIF(A:A,A301,L:L)</f>
        <v>3908.2980526838778</v>
      </c>
      <c r="N301" s="3">
        <f>L301/M301</f>
        <v>8.9311488903519476E-2</v>
      </c>
      <c r="O301" s="7">
        <f>1/N301</f>
        <v>11.196767765010279</v>
      </c>
      <c r="P301" s="3">
        <f>IF(O301&gt;21,"",N301)</f>
        <v>8.9311488903519476E-2</v>
      </c>
      <c r="Q301" s="3">
        <f>IF(ISNUMBER(P301),SUMIF(A:A,A301,P:P),"")</f>
        <v>0.80297655814040725</v>
      </c>
      <c r="R301" s="3">
        <f>IFERROR(P301*(1/Q301),"")</f>
        <v>0.11122552457864231</v>
      </c>
      <c r="S301" s="8">
        <f>IFERROR(1/R301,"")</f>
        <v>8.9907420422454134</v>
      </c>
    </row>
    <row r="302" spans="1:19" x14ac:dyDescent="0.25">
      <c r="A302" s="1">
        <v>30</v>
      </c>
      <c r="B302" s="5">
        <v>0.80208333333333337</v>
      </c>
      <c r="C302" s="1" t="s">
        <v>207</v>
      </c>
      <c r="D302" s="1">
        <v>5</v>
      </c>
      <c r="E302" s="1">
        <v>9</v>
      </c>
      <c r="F302" s="1" t="s">
        <v>331</v>
      </c>
      <c r="G302" s="2">
        <v>54.063899999999997</v>
      </c>
      <c r="H302" s="6">
        <f>1+COUNTIFS(A:A,A302,O:O,"&lt;"&amp;O302)</f>
        <v>5</v>
      </c>
      <c r="I302" s="2">
        <f>AVERAGEIF(A:A,A302,G:G)</f>
        <v>47.415497777777766</v>
      </c>
      <c r="J302" s="2">
        <f>G302-I302</f>
        <v>6.6484022222222308</v>
      </c>
      <c r="K302" s="2">
        <f>90+J302</f>
        <v>96.648402222222231</v>
      </c>
      <c r="L302" s="2">
        <f>EXP(0.06*K302)</f>
        <v>329.93779389179372</v>
      </c>
      <c r="M302" s="2">
        <f>SUMIF(A:A,A302,L:L)</f>
        <v>3908.2980526838778</v>
      </c>
      <c r="N302" s="3">
        <f>L302/M302</f>
        <v>8.4419813802384197E-2</v>
      </c>
      <c r="O302" s="7">
        <f>1/N302</f>
        <v>11.845560360283072</v>
      </c>
      <c r="P302" s="3">
        <f>IF(O302&gt;21,"",N302)</f>
        <v>8.4419813802384197E-2</v>
      </c>
      <c r="Q302" s="3">
        <f>IF(ISNUMBER(P302),SUMIF(A:A,A302,P:P),"")</f>
        <v>0.80297655814040725</v>
      </c>
      <c r="R302" s="3">
        <f>IFERROR(P302*(1/Q302),"")</f>
        <v>0.10513359692328984</v>
      </c>
      <c r="S302" s="8">
        <f>IFERROR(1/R302,"")</f>
        <v>9.5117072873445441</v>
      </c>
    </row>
    <row r="303" spans="1:19" x14ac:dyDescent="0.25">
      <c r="A303" s="1">
        <v>30</v>
      </c>
      <c r="B303" s="5">
        <v>0.80208333333333337</v>
      </c>
      <c r="C303" s="1" t="s">
        <v>207</v>
      </c>
      <c r="D303" s="1">
        <v>5</v>
      </c>
      <c r="E303" s="1">
        <v>7</v>
      </c>
      <c r="F303" s="1" t="s">
        <v>329</v>
      </c>
      <c r="G303" s="2">
        <v>51.638399999999997</v>
      </c>
      <c r="H303" s="6">
        <f>1+COUNTIFS(A:A,A303,O:O,"&lt;"&amp;O303)</f>
        <v>6</v>
      </c>
      <c r="I303" s="2">
        <f>AVERAGEIF(A:A,A303,G:G)</f>
        <v>47.415497777777766</v>
      </c>
      <c r="J303" s="2">
        <f>G303-I303</f>
        <v>4.2229022222222312</v>
      </c>
      <c r="K303" s="2">
        <f>90+J303</f>
        <v>94.222902222222231</v>
      </c>
      <c r="L303" s="2">
        <f>EXP(0.06*K303)</f>
        <v>285.25232325408621</v>
      </c>
      <c r="M303" s="2">
        <f>SUMIF(A:A,A303,L:L)</f>
        <v>3908.2980526838778</v>
      </c>
      <c r="N303" s="3">
        <f>L303/M303</f>
        <v>7.298632791278542E-2</v>
      </c>
      <c r="O303" s="7">
        <f>1/N303</f>
        <v>13.701196218488263</v>
      </c>
      <c r="P303" s="3">
        <f>IF(O303&gt;21,"",N303)</f>
        <v>7.298632791278542E-2</v>
      </c>
      <c r="Q303" s="3">
        <f>IF(ISNUMBER(P303),SUMIF(A:A,A303,P:P),"")</f>
        <v>0.80297655814040725</v>
      </c>
      <c r="R303" s="3">
        <f>IFERROR(P303*(1/Q303),"")</f>
        <v>9.0894718124539739E-2</v>
      </c>
      <c r="S303" s="8">
        <f>IFERROR(1/R303,"")</f>
        <v>11.00173938192807</v>
      </c>
    </row>
    <row r="304" spans="1:19" x14ac:dyDescent="0.25">
      <c r="A304" s="1">
        <v>30</v>
      </c>
      <c r="B304" s="5">
        <v>0.80208333333333337</v>
      </c>
      <c r="C304" s="1" t="s">
        <v>207</v>
      </c>
      <c r="D304" s="1">
        <v>5</v>
      </c>
      <c r="E304" s="1">
        <v>1</v>
      </c>
      <c r="F304" s="1" t="s">
        <v>323</v>
      </c>
      <c r="G304" s="2">
        <v>49.498599999999996</v>
      </c>
      <c r="H304" s="6">
        <f>1+COUNTIFS(A:A,A304,O:O,"&lt;"&amp;O304)</f>
        <v>7</v>
      </c>
      <c r="I304" s="2">
        <f>AVERAGEIF(A:A,A304,G:G)</f>
        <v>47.415497777777766</v>
      </c>
      <c r="J304" s="2">
        <f>G304-I304</f>
        <v>2.0831022222222302</v>
      </c>
      <c r="K304" s="2">
        <f>90+J304</f>
        <v>92.083102222222237</v>
      </c>
      <c r="L304" s="2">
        <f>EXP(0.06*K304)</f>
        <v>250.88285908774475</v>
      </c>
      <c r="M304" s="2">
        <f>SUMIF(A:A,A304,L:L)</f>
        <v>3908.2980526838778</v>
      </c>
      <c r="N304" s="3">
        <f>L304/M304</f>
        <v>6.4192355778869087E-2</v>
      </c>
      <c r="O304" s="7">
        <f>1/N304</f>
        <v>15.578178863614491</v>
      </c>
      <c r="P304" s="3">
        <f>IF(O304&gt;21,"",N304)</f>
        <v>6.4192355778869087E-2</v>
      </c>
      <c r="Q304" s="3">
        <f>IF(ISNUMBER(P304),SUMIF(A:A,A304,P:P),"")</f>
        <v>0.80297655814040725</v>
      </c>
      <c r="R304" s="3">
        <f>IFERROR(P304*(1/Q304),"")</f>
        <v>7.9943000985645843E-2</v>
      </c>
      <c r="S304" s="8">
        <f>IFERROR(1/R304,"")</f>
        <v>12.508912446000807</v>
      </c>
    </row>
    <row r="305" spans="1:19" x14ac:dyDescent="0.25">
      <c r="A305" s="1">
        <v>30</v>
      </c>
      <c r="B305" s="5">
        <v>0.80208333333333337</v>
      </c>
      <c r="C305" s="1" t="s">
        <v>207</v>
      </c>
      <c r="D305" s="1">
        <v>5</v>
      </c>
      <c r="E305" s="1">
        <v>12</v>
      </c>
      <c r="F305" s="1" t="s">
        <v>334</v>
      </c>
      <c r="G305" s="2">
        <v>47.091133333333303</v>
      </c>
      <c r="H305" s="6">
        <f>1+COUNTIFS(A:A,A305,O:O,"&lt;"&amp;O305)</f>
        <v>8</v>
      </c>
      <c r="I305" s="2">
        <f>AVERAGEIF(A:A,A305,G:G)</f>
        <v>47.415497777777766</v>
      </c>
      <c r="J305" s="2">
        <f>G305-I305</f>
        <v>-0.32436444444446266</v>
      </c>
      <c r="K305" s="2">
        <f>90+J305</f>
        <v>89.675635555555544</v>
      </c>
      <c r="L305" s="2">
        <f>EXP(0.06*K305)</f>
        <v>217.13909377453413</v>
      </c>
      <c r="M305" s="2">
        <f>SUMIF(A:A,A305,L:L)</f>
        <v>3908.2980526838778</v>
      </c>
      <c r="N305" s="3">
        <f>L305/M305</f>
        <v>5.5558478613324275E-2</v>
      </c>
      <c r="O305" s="7">
        <f>1/N305</f>
        <v>17.999052979110477</v>
      </c>
      <c r="P305" s="3">
        <f>IF(O305&gt;21,"",N305)</f>
        <v>5.5558478613324275E-2</v>
      </c>
      <c r="Q305" s="3">
        <f>IF(ISNUMBER(P305),SUMIF(A:A,A305,P:P),"")</f>
        <v>0.80297655814040725</v>
      </c>
      <c r="R305" s="3">
        <f>IFERROR(P305*(1/Q305),"")</f>
        <v>6.9190660736087636E-2</v>
      </c>
      <c r="S305" s="8">
        <f>IFERROR(1/R305,"")</f>
        <v>14.452817610952977</v>
      </c>
    </row>
    <row r="306" spans="1:19" x14ac:dyDescent="0.25">
      <c r="A306" s="1">
        <v>30</v>
      </c>
      <c r="B306" s="5">
        <v>0.80208333333333337</v>
      </c>
      <c r="C306" s="1" t="s">
        <v>207</v>
      </c>
      <c r="D306" s="1">
        <v>5</v>
      </c>
      <c r="E306" s="1">
        <v>2</v>
      </c>
      <c r="F306" s="1" t="s">
        <v>324</v>
      </c>
      <c r="G306" s="2">
        <v>45.989999999999995</v>
      </c>
      <c r="H306" s="6">
        <f>1+COUNTIFS(A:A,A306,O:O,"&lt;"&amp;O306)</f>
        <v>9</v>
      </c>
      <c r="I306" s="2">
        <f>AVERAGEIF(A:A,A306,G:G)</f>
        <v>47.415497777777766</v>
      </c>
      <c r="J306" s="2">
        <f>G306-I306</f>
        <v>-1.4254977777777711</v>
      </c>
      <c r="K306" s="2">
        <f>90+J306</f>
        <v>88.574502222222236</v>
      </c>
      <c r="L306" s="2">
        <f>EXP(0.06*K306)</f>
        <v>203.25678559529294</v>
      </c>
      <c r="M306" s="2">
        <f>SUMIF(A:A,A306,L:L)</f>
        <v>3908.2980526838778</v>
      </c>
      <c r="N306" s="3">
        <f>L306/M306</f>
        <v>5.200647004281414E-2</v>
      </c>
      <c r="O306" s="7">
        <f>1/N306</f>
        <v>19.228376761136712</v>
      </c>
      <c r="P306" s="3">
        <f>IF(O306&gt;21,"",N306)</f>
        <v>5.200647004281414E-2</v>
      </c>
      <c r="Q306" s="3">
        <f>IF(ISNUMBER(P306),SUMIF(A:A,A306,P:P),"")</f>
        <v>0.80297655814040725</v>
      </c>
      <c r="R306" s="3">
        <f>IFERROR(P306*(1/Q306),"")</f>
        <v>6.4767108722643893E-2</v>
      </c>
      <c r="S306" s="8">
        <f>IFERROR(1/R306,"")</f>
        <v>15.439935790284549</v>
      </c>
    </row>
    <row r="307" spans="1:19" x14ac:dyDescent="0.25">
      <c r="A307" s="1">
        <v>30</v>
      </c>
      <c r="B307" s="5">
        <v>0.80208333333333337</v>
      </c>
      <c r="C307" s="1" t="s">
        <v>207</v>
      </c>
      <c r="D307" s="1">
        <v>5</v>
      </c>
      <c r="E307" s="1">
        <v>6</v>
      </c>
      <c r="F307" s="1" t="s">
        <v>328</v>
      </c>
      <c r="G307" s="2">
        <v>44.4887333333333</v>
      </c>
      <c r="H307" s="6">
        <f>1+COUNTIFS(A:A,A307,O:O,"&lt;"&amp;O307)</f>
        <v>10</v>
      </c>
      <c r="I307" s="2">
        <f>AVERAGEIF(A:A,A307,G:G)</f>
        <v>47.415497777777766</v>
      </c>
      <c r="J307" s="2">
        <f>G307-I307</f>
        <v>-2.9267644444444656</v>
      </c>
      <c r="K307" s="2">
        <f>90+J307</f>
        <v>87.073235555555527</v>
      </c>
      <c r="L307" s="2">
        <f>EXP(0.06*K307)</f>
        <v>185.74859754365667</v>
      </c>
      <c r="M307" s="2">
        <f>SUMIF(A:A,A307,L:L)</f>
        <v>3908.2980526838778</v>
      </c>
      <c r="N307" s="3">
        <f>L307/M307</f>
        <v>4.7526722639820357E-2</v>
      </c>
      <c r="O307" s="7">
        <f>1/N307</f>
        <v>21.040794409041538</v>
      </c>
      <c r="P307" s="3" t="str">
        <f>IF(O307&gt;21,"",N307)</f>
        <v/>
      </c>
      <c r="Q307" s="3" t="str">
        <f>IF(ISNUMBER(P307),SUMIF(A:A,A307,P:P),"")</f>
        <v/>
      </c>
      <c r="R307" s="3" t="str">
        <f>IFERROR(P307*(1/Q307),"")</f>
        <v/>
      </c>
      <c r="S307" s="8" t="str">
        <f>IFERROR(1/R307,"")</f>
        <v/>
      </c>
    </row>
    <row r="308" spans="1:19" x14ac:dyDescent="0.25">
      <c r="A308" s="1">
        <v>30</v>
      </c>
      <c r="B308" s="5">
        <v>0.80208333333333337</v>
      </c>
      <c r="C308" s="1" t="s">
        <v>207</v>
      </c>
      <c r="D308" s="1">
        <v>5</v>
      </c>
      <c r="E308" s="1">
        <v>14</v>
      </c>
      <c r="F308" s="1" t="s">
        <v>336</v>
      </c>
      <c r="G308" s="2">
        <v>41.475333333333296</v>
      </c>
      <c r="H308" s="6">
        <f>1+COUNTIFS(A:A,A308,O:O,"&lt;"&amp;O308)</f>
        <v>11</v>
      </c>
      <c r="I308" s="2">
        <f>AVERAGEIF(A:A,A308,G:G)</f>
        <v>47.415497777777766</v>
      </c>
      <c r="J308" s="2">
        <f>G308-I308</f>
        <v>-5.9401644444444699</v>
      </c>
      <c r="K308" s="2">
        <f>90+J308</f>
        <v>84.059835555555537</v>
      </c>
      <c r="L308" s="2">
        <f>EXP(0.06*K308)</f>
        <v>155.02557965465661</v>
      </c>
      <c r="M308" s="2">
        <f>SUMIF(A:A,A308,L:L)</f>
        <v>3908.2980526838778</v>
      </c>
      <c r="N308" s="3">
        <f>L308/M308</f>
        <v>3.9665751579053339E-2</v>
      </c>
      <c r="O308" s="7">
        <f>1/N308</f>
        <v>25.210665629441376</v>
      </c>
      <c r="P308" s="3" t="str">
        <f>IF(O308&gt;21,"",N308)</f>
        <v/>
      </c>
      <c r="Q308" s="3" t="str">
        <f>IF(ISNUMBER(P308),SUMIF(A:A,A308,P:P),"")</f>
        <v/>
      </c>
      <c r="R308" s="3" t="str">
        <f>IFERROR(P308*(1/Q308),"")</f>
        <v/>
      </c>
      <c r="S308" s="8" t="str">
        <f>IFERROR(1/R308,"")</f>
        <v/>
      </c>
    </row>
    <row r="309" spans="1:19" x14ac:dyDescent="0.25">
      <c r="A309" s="1">
        <v>30</v>
      </c>
      <c r="B309" s="5">
        <v>0.80208333333333337</v>
      </c>
      <c r="C309" s="1" t="s">
        <v>207</v>
      </c>
      <c r="D309" s="1">
        <v>5</v>
      </c>
      <c r="E309" s="1">
        <v>8</v>
      </c>
      <c r="F309" s="1" t="s">
        <v>330</v>
      </c>
      <c r="G309" s="2">
        <v>39.260766666666704</v>
      </c>
      <c r="H309" s="6">
        <f>1+COUNTIFS(A:A,A309,O:O,"&lt;"&amp;O309)</f>
        <v>12</v>
      </c>
      <c r="I309" s="2">
        <f>AVERAGEIF(A:A,A309,G:G)</f>
        <v>47.415497777777766</v>
      </c>
      <c r="J309" s="2">
        <f>G309-I309</f>
        <v>-8.1547311111110616</v>
      </c>
      <c r="K309" s="2">
        <f>90+J309</f>
        <v>81.845268888888938</v>
      </c>
      <c r="L309" s="2">
        <f>EXP(0.06*K309)</f>
        <v>135.7365851038715</v>
      </c>
      <c r="M309" s="2">
        <f>SUMIF(A:A,A309,L:L)</f>
        <v>3908.2980526838778</v>
      </c>
      <c r="N309" s="3">
        <f>L309/M309</f>
        <v>3.4730356608974451E-2</v>
      </c>
      <c r="O309" s="7">
        <f>1/N309</f>
        <v>28.793254594500659</v>
      </c>
      <c r="P309" s="3" t="str">
        <f>IF(O309&gt;21,"",N309)</f>
        <v/>
      </c>
      <c r="Q309" s="3" t="str">
        <f>IF(ISNUMBER(P309),SUMIF(A:A,A309,P:P),"")</f>
        <v/>
      </c>
      <c r="R309" s="3" t="str">
        <f>IFERROR(P309*(1/Q309),"")</f>
        <v/>
      </c>
      <c r="S309" s="8" t="str">
        <f>IFERROR(1/R309,"")</f>
        <v/>
      </c>
    </row>
    <row r="310" spans="1:19" x14ac:dyDescent="0.25">
      <c r="A310" s="1">
        <v>30</v>
      </c>
      <c r="B310" s="5">
        <v>0.80208333333333337</v>
      </c>
      <c r="C310" s="1" t="s">
        <v>207</v>
      </c>
      <c r="D310" s="1">
        <v>5</v>
      </c>
      <c r="E310" s="1">
        <v>3</v>
      </c>
      <c r="F310" s="1" t="s">
        <v>325</v>
      </c>
      <c r="G310" s="2">
        <v>38.548000000000002</v>
      </c>
      <c r="H310" s="6">
        <f>1+COUNTIFS(A:A,A310,O:O,"&lt;"&amp;O310)</f>
        <v>13</v>
      </c>
      <c r="I310" s="2">
        <f>AVERAGEIF(A:A,A310,G:G)</f>
        <v>47.415497777777766</v>
      </c>
      <c r="J310" s="2">
        <f>G310-I310</f>
        <v>-8.8674977777777642</v>
      </c>
      <c r="K310" s="2">
        <f>90+J310</f>
        <v>81.132502222222229</v>
      </c>
      <c r="L310" s="2">
        <f>EXP(0.06*K310)</f>
        <v>130.05405000716058</v>
      </c>
      <c r="M310" s="2">
        <f>SUMIF(A:A,A310,L:L)</f>
        <v>3908.2980526838778</v>
      </c>
      <c r="N310" s="3">
        <f>L310/M310</f>
        <v>3.3276389941102574E-2</v>
      </c>
      <c r="O310" s="7">
        <f>1/N310</f>
        <v>30.051336751671272</v>
      </c>
      <c r="P310" s="3" t="str">
        <f>IF(O310&gt;21,"",N310)</f>
        <v/>
      </c>
      <c r="Q310" s="3" t="str">
        <f>IF(ISNUMBER(P310),SUMIF(A:A,A310,P:P),"")</f>
        <v/>
      </c>
      <c r="R310" s="3" t="str">
        <f>IFERROR(P310*(1/Q310),"")</f>
        <v/>
      </c>
      <c r="S310" s="8" t="str">
        <f>IFERROR(1/R310,"")</f>
        <v/>
      </c>
    </row>
    <row r="311" spans="1:19" x14ac:dyDescent="0.25">
      <c r="A311" s="1">
        <v>30</v>
      </c>
      <c r="B311" s="5">
        <v>0.80208333333333337</v>
      </c>
      <c r="C311" s="1" t="s">
        <v>207</v>
      </c>
      <c r="D311" s="1">
        <v>5</v>
      </c>
      <c r="E311" s="1">
        <v>15</v>
      </c>
      <c r="F311" s="1" t="s">
        <v>337</v>
      </c>
      <c r="G311" s="2">
        <v>33.277799999999999</v>
      </c>
      <c r="H311" s="6">
        <f>1+COUNTIFS(A:A,A311,O:O,"&lt;"&amp;O311)</f>
        <v>14</v>
      </c>
      <c r="I311" s="2">
        <f>AVERAGEIF(A:A,A311,G:G)</f>
        <v>47.415497777777766</v>
      </c>
      <c r="J311" s="2">
        <f>G311-I311</f>
        <v>-14.137697777777767</v>
      </c>
      <c r="K311" s="2">
        <f>90+J311</f>
        <v>75.86230222222224</v>
      </c>
      <c r="L311" s="2">
        <f>EXP(0.06*K311)</f>
        <v>94.797035088424948</v>
      </c>
      <c r="M311" s="2">
        <f>SUMIF(A:A,A311,L:L)</f>
        <v>3908.2980526838778</v>
      </c>
      <c r="N311" s="3">
        <f>L311/M311</f>
        <v>2.4255323880256939E-2</v>
      </c>
      <c r="O311" s="7">
        <f>1/N311</f>
        <v>41.228062133359849</v>
      </c>
      <c r="P311" s="3" t="str">
        <f>IF(O311&gt;21,"",N311)</f>
        <v/>
      </c>
      <c r="Q311" s="3" t="str">
        <f>IF(ISNUMBER(P311),SUMIF(A:A,A311,P:P),"")</f>
        <v/>
      </c>
      <c r="R311" s="3" t="str">
        <f>IFERROR(P311*(1/Q311),"")</f>
        <v/>
      </c>
      <c r="S311" s="8" t="str">
        <f>IFERROR(1/R311,"")</f>
        <v/>
      </c>
    </row>
    <row r="312" spans="1:19" x14ac:dyDescent="0.25">
      <c r="A312" s="1">
        <v>30</v>
      </c>
      <c r="B312" s="5">
        <v>0.80208333333333337</v>
      </c>
      <c r="C312" s="1" t="s">
        <v>207</v>
      </c>
      <c r="D312" s="1">
        <v>5</v>
      </c>
      <c r="E312" s="1">
        <v>13</v>
      </c>
      <c r="F312" s="1" t="s">
        <v>335</v>
      </c>
      <c r="G312" s="2">
        <v>27.902700000000003</v>
      </c>
      <c r="H312" s="6">
        <f>1+COUNTIFS(A:A,A312,O:O,"&lt;"&amp;O312)</f>
        <v>15</v>
      </c>
      <c r="I312" s="2">
        <f>AVERAGEIF(A:A,A312,G:G)</f>
        <v>47.415497777777766</v>
      </c>
      <c r="J312" s="2">
        <f>G312-I312</f>
        <v>-19.512797777777763</v>
      </c>
      <c r="K312" s="2">
        <f>90+J312</f>
        <v>70.487202222222237</v>
      </c>
      <c r="L312" s="2">
        <f>EXP(0.06*K312)</f>
        <v>68.664486755150691</v>
      </c>
      <c r="M312" s="2">
        <f>SUMIF(A:A,A312,L:L)</f>
        <v>3908.2980526838778</v>
      </c>
      <c r="N312" s="3">
        <f>L312/M312</f>
        <v>1.7568897210384946E-2</v>
      </c>
      <c r="O312" s="7">
        <f>1/N312</f>
        <v>56.918768891703785</v>
      </c>
      <c r="P312" s="3" t="str">
        <f>IF(O312&gt;21,"",N312)</f>
        <v/>
      </c>
      <c r="Q312" s="3" t="str">
        <f>IF(ISNUMBER(P312),SUMIF(A:A,A312,P:P),"")</f>
        <v/>
      </c>
      <c r="R312" s="3" t="str">
        <f>IFERROR(P312*(1/Q312),"")</f>
        <v/>
      </c>
      <c r="S312" s="8" t="str">
        <f>IFERROR(1/R312,"")</f>
        <v/>
      </c>
    </row>
    <row r="313" spans="1:19" x14ac:dyDescent="0.25">
      <c r="A313" s="1">
        <v>31</v>
      </c>
      <c r="B313" s="5">
        <v>0.82291666666666663</v>
      </c>
      <c r="C313" s="1" t="s">
        <v>207</v>
      </c>
      <c r="D313" s="1">
        <v>6</v>
      </c>
      <c r="E313" s="1">
        <v>2</v>
      </c>
      <c r="F313" s="1" t="s">
        <v>339</v>
      </c>
      <c r="G313" s="2">
        <v>70.984666666666598</v>
      </c>
      <c r="H313" s="6">
        <f>1+COUNTIFS(A:A,A313,O:O,"&lt;"&amp;O313)</f>
        <v>1</v>
      </c>
      <c r="I313" s="2">
        <f>AVERAGEIF(A:A,A313,G:G)</f>
        <v>50.794606060606021</v>
      </c>
      <c r="J313" s="2">
        <f>G313-I313</f>
        <v>20.190060606060577</v>
      </c>
      <c r="K313" s="2">
        <f>90+J313</f>
        <v>110.19006060606057</v>
      </c>
      <c r="L313" s="2">
        <f>EXP(0.06*K313)</f>
        <v>743.52592664159022</v>
      </c>
      <c r="M313" s="2">
        <f>SUMIF(A:A,A313,L:L)</f>
        <v>3111.6464861422151</v>
      </c>
      <c r="N313" s="3">
        <f>L313/M313</f>
        <v>0.23894935686071636</v>
      </c>
      <c r="O313" s="7">
        <f>1/N313</f>
        <v>4.1849872003752671</v>
      </c>
      <c r="P313" s="3">
        <f>IF(O313&gt;21,"",N313)</f>
        <v>0.23894935686071636</v>
      </c>
      <c r="Q313" s="3">
        <f>IF(ISNUMBER(P313),SUMIF(A:A,A313,P:P),"")</f>
        <v>0.944535503929534</v>
      </c>
      <c r="R313" s="3">
        <f>IFERROR(P313*(1/Q313),"")</f>
        <v>0.25298081000303285</v>
      </c>
      <c r="S313" s="8">
        <f>IFERROR(1/R313,"")</f>
        <v>3.9528689942451032</v>
      </c>
    </row>
    <row r="314" spans="1:19" x14ac:dyDescent="0.25">
      <c r="A314" s="1">
        <v>31</v>
      </c>
      <c r="B314" s="5">
        <v>0.82291666666666663</v>
      </c>
      <c r="C314" s="1" t="s">
        <v>207</v>
      </c>
      <c r="D314" s="1">
        <v>6</v>
      </c>
      <c r="E314" s="1">
        <v>1</v>
      </c>
      <c r="F314" s="1" t="s">
        <v>338</v>
      </c>
      <c r="G314" s="2">
        <v>65.093566666666703</v>
      </c>
      <c r="H314" s="6">
        <f>1+COUNTIFS(A:A,A314,O:O,"&lt;"&amp;O314)</f>
        <v>2</v>
      </c>
      <c r="I314" s="2">
        <f>AVERAGEIF(A:A,A314,G:G)</f>
        <v>50.794606060606021</v>
      </c>
      <c r="J314" s="2">
        <f>G314-I314</f>
        <v>14.298960606060682</v>
      </c>
      <c r="K314" s="2">
        <f>90+J314</f>
        <v>104.29896060606069</v>
      </c>
      <c r="L314" s="2">
        <f>EXP(0.06*K314)</f>
        <v>522.14098434253015</v>
      </c>
      <c r="M314" s="2">
        <f>SUMIF(A:A,A314,L:L)</f>
        <v>3111.6464861422151</v>
      </c>
      <c r="N314" s="3">
        <f>L314/M314</f>
        <v>0.16780215447606156</v>
      </c>
      <c r="O314" s="7">
        <f>1/N314</f>
        <v>5.9593990501633201</v>
      </c>
      <c r="P314" s="3">
        <f>IF(O314&gt;21,"",N314)</f>
        <v>0.16780215447606156</v>
      </c>
      <c r="Q314" s="3">
        <f>IF(ISNUMBER(P314),SUMIF(A:A,A314,P:P),"")</f>
        <v>0.944535503929534</v>
      </c>
      <c r="R314" s="3">
        <f>IFERROR(P314*(1/Q314),"")</f>
        <v>0.1776557406026108</v>
      </c>
      <c r="S314" s="8">
        <f>IFERROR(1/R314,"")</f>
        <v>5.6288639849631981</v>
      </c>
    </row>
    <row r="315" spans="1:19" x14ac:dyDescent="0.25">
      <c r="A315" s="1">
        <v>31</v>
      </c>
      <c r="B315" s="5">
        <v>0.82291666666666663</v>
      </c>
      <c r="C315" s="1" t="s">
        <v>207</v>
      </c>
      <c r="D315" s="1">
        <v>6</v>
      </c>
      <c r="E315" s="1">
        <v>3</v>
      </c>
      <c r="F315" s="1" t="s">
        <v>340</v>
      </c>
      <c r="G315" s="2">
        <v>63.098499999999902</v>
      </c>
      <c r="H315" s="6">
        <f>1+COUNTIFS(A:A,A315,O:O,"&lt;"&amp;O315)</f>
        <v>3</v>
      </c>
      <c r="I315" s="2">
        <f>AVERAGEIF(A:A,A315,G:G)</f>
        <v>50.794606060606021</v>
      </c>
      <c r="J315" s="2">
        <f>G315-I315</f>
        <v>12.30389393939388</v>
      </c>
      <c r="K315" s="2">
        <f>90+J315</f>
        <v>102.30389393939387</v>
      </c>
      <c r="L315" s="2">
        <f>EXP(0.06*K315)</f>
        <v>463.23460701329583</v>
      </c>
      <c r="M315" s="2">
        <f>SUMIF(A:A,A315,L:L)</f>
        <v>3111.6464861422151</v>
      </c>
      <c r="N315" s="3">
        <f>L315/M315</f>
        <v>0.14887121948984924</v>
      </c>
      <c r="O315" s="7">
        <f>1/N315</f>
        <v>6.7172150764049112</v>
      </c>
      <c r="P315" s="3">
        <f>IF(O315&gt;21,"",N315)</f>
        <v>0.14887121948984924</v>
      </c>
      <c r="Q315" s="3">
        <f>IF(ISNUMBER(P315),SUMIF(A:A,A315,P:P),"")</f>
        <v>0.944535503929534</v>
      </c>
      <c r="R315" s="3">
        <f>IFERROR(P315*(1/Q315),"")</f>
        <v>0.15761315363001496</v>
      </c>
      <c r="S315" s="8">
        <f>IFERROR(1/R315,"")</f>
        <v>6.3446481271951765</v>
      </c>
    </row>
    <row r="316" spans="1:19" x14ac:dyDescent="0.25">
      <c r="A316" s="1">
        <v>31</v>
      </c>
      <c r="B316" s="5">
        <v>0.82291666666666663</v>
      </c>
      <c r="C316" s="1" t="s">
        <v>207</v>
      </c>
      <c r="D316" s="1">
        <v>6</v>
      </c>
      <c r="E316" s="1">
        <v>5</v>
      </c>
      <c r="F316" s="1" t="s">
        <v>342</v>
      </c>
      <c r="G316" s="2">
        <v>54.735999999999997</v>
      </c>
      <c r="H316" s="6">
        <f>1+COUNTIFS(A:A,A316,O:O,"&lt;"&amp;O316)</f>
        <v>4</v>
      </c>
      <c r="I316" s="2">
        <f>AVERAGEIF(A:A,A316,G:G)</f>
        <v>50.794606060606021</v>
      </c>
      <c r="J316" s="2">
        <f>G316-I316</f>
        <v>3.9413939393939756</v>
      </c>
      <c r="K316" s="2">
        <f>90+J316</f>
        <v>93.941393939393976</v>
      </c>
      <c r="L316" s="2">
        <f>EXP(0.06*K316)</f>
        <v>280.47473128617753</v>
      </c>
      <c r="M316" s="2">
        <f>SUMIF(A:A,A316,L:L)</f>
        <v>3111.6464861422151</v>
      </c>
      <c r="N316" s="3">
        <f>L316/M316</f>
        <v>9.0137080974743697E-2</v>
      </c>
      <c r="O316" s="7">
        <f>1/N316</f>
        <v>11.09421327145261</v>
      </c>
      <c r="P316" s="3">
        <f>IF(O316&gt;21,"",N316)</f>
        <v>9.0137080974743697E-2</v>
      </c>
      <c r="Q316" s="3">
        <f>IF(ISNUMBER(P316),SUMIF(A:A,A316,P:P),"")</f>
        <v>0.944535503929534</v>
      </c>
      <c r="R316" s="3">
        <f>IFERROR(P316*(1/Q316),"")</f>
        <v>9.5430061230888652E-2</v>
      </c>
      <c r="S316" s="8">
        <f>IFERROR(1/R316,"")</f>
        <v>10.478878323053214</v>
      </c>
    </row>
    <row r="317" spans="1:19" x14ac:dyDescent="0.25">
      <c r="A317" s="1">
        <v>31</v>
      </c>
      <c r="B317" s="5">
        <v>0.82291666666666663</v>
      </c>
      <c r="C317" s="1" t="s">
        <v>207</v>
      </c>
      <c r="D317" s="1">
        <v>6</v>
      </c>
      <c r="E317" s="1">
        <v>4</v>
      </c>
      <c r="F317" s="1" t="s">
        <v>341</v>
      </c>
      <c r="G317" s="2">
        <v>52.932133333333297</v>
      </c>
      <c r="H317" s="6">
        <f>1+COUNTIFS(A:A,A317,O:O,"&lt;"&amp;O317)</f>
        <v>5</v>
      </c>
      <c r="I317" s="2">
        <f>AVERAGEIF(A:A,A317,G:G)</f>
        <v>50.794606060606021</v>
      </c>
      <c r="J317" s="2">
        <f>G317-I317</f>
        <v>2.1375272727272758</v>
      </c>
      <c r="K317" s="2">
        <f>90+J317</f>
        <v>92.137527272727283</v>
      </c>
      <c r="L317" s="2">
        <f>EXP(0.06*K317)</f>
        <v>251.70345692750865</v>
      </c>
      <c r="M317" s="2">
        <f>SUMIF(A:A,A317,L:L)</f>
        <v>3111.6464861422151</v>
      </c>
      <c r="N317" s="3">
        <f>L317/M317</f>
        <v>8.0890762510611489E-2</v>
      </c>
      <c r="O317" s="7">
        <f>1/N317</f>
        <v>12.362351014663968</v>
      </c>
      <c r="P317" s="3">
        <f>IF(O317&gt;21,"",N317)</f>
        <v>8.0890762510611489E-2</v>
      </c>
      <c r="Q317" s="3">
        <f>IF(ISNUMBER(P317),SUMIF(A:A,A317,P:P),"")</f>
        <v>0.944535503929534</v>
      </c>
      <c r="R317" s="3">
        <f>IFERROR(P317*(1/Q317),"")</f>
        <v>8.5640785522707305E-2</v>
      </c>
      <c r="S317" s="8">
        <f>IFERROR(1/R317,"")</f>
        <v>11.676679445389418</v>
      </c>
    </row>
    <row r="318" spans="1:19" x14ac:dyDescent="0.25">
      <c r="A318" s="1">
        <v>31</v>
      </c>
      <c r="B318" s="5">
        <v>0.82291666666666663</v>
      </c>
      <c r="C318" s="1" t="s">
        <v>207</v>
      </c>
      <c r="D318" s="1">
        <v>6</v>
      </c>
      <c r="E318" s="1">
        <v>6</v>
      </c>
      <c r="F318" s="1" t="s">
        <v>343</v>
      </c>
      <c r="G318" s="2">
        <v>47.566199999999995</v>
      </c>
      <c r="H318" s="6">
        <f>1+COUNTIFS(A:A,A318,O:O,"&lt;"&amp;O318)</f>
        <v>6</v>
      </c>
      <c r="I318" s="2">
        <f>AVERAGEIF(A:A,A318,G:G)</f>
        <v>50.794606060606021</v>
      </c>
      <c r="J318" s="2">
        <f>G318-I318</f>
        <v>-3.2284060606060265</v>
      </c>
      <c r="K318" s="2">
        <f>90+J318</f>
        <v>86.771593939393966</v>
      </c>
      <c r="L318" s="2">
        <f>EXP(0.06*K318)</f>
        <v>182.41706590946936</v>
      </c>
      <c r="M318" s="2">
        <f>SUMIF(A:A,A318,L:L)</f>
        <v>3111.6464861422151</v>
      </c>
      <c r="N318" s="3">
        <f>L318/M318</f>
        <v>5.8623968603717581E-2</v>
      </c>
      <c r="O318" s="7">
        <f>1/N318</f>
        <v>17.057869397408655</v>
      </c>
      <c r="P318" s="3">
        <f>IF(O318&gt;21,"",N318)</f>
        <v>5.8623968603717581E-2</v>
      </c>
      <c r="Q318" s="3">
        <f>IF(ISNUMBER(P318),SUMIF(A:A,A318,P:P),"")</f>
        <v>0.944535503929534</v>
      </c>
      <c r="R318" s="3">
        <f>IFERROR(P318*(1/Q318),"")</f>
        <v>6.2066453150596605E-2</v>
      </c>
      <c r="S318" s="8">
        <f>IFERROR(1/R318,"")</f>
        <v>16.111763267245564</v>
      </c>
    </row>
    <row r="319" spans="1:19" x14ac:dyDescent="0.25">
      <c r="A319" s="1">
        <v>31</v>
      </c>
      <c r="B319" s="5">
        <v>0.82291666666666663</v>
      </c>
      <c r="C319" s="1" t="s">
        <v>207</v>
      </c>
      <c r="D319" s="1">
        <v>6</v>
      </c>
      <c r="E319" s="1">
        <v>7</v>
      </c>
      <c r="F319" s="1" t="s">
        <v>344</v>
      </c>
      <c r="G319" s="2">
        <v>46.4343</v>
      </c>
      <c r="H319" s="6">
        <f>1+COUNTIFS(A:A,A319,O:O,"&lt;"&amp;O319)</f>
        <v>7</v>
      </c>
      <c r="I319" s="2">
        <f>AVERAGEIF(A:A,A319,G:G)</f>
        <v>50.794606060606021</v>
      </c>
      <c r="J319" s="2">
        <f>G319-I319</f>
        <v>-4.3603060606060211</v>
      </c>
      <c r="K319" s="2">
        <f>90+J319</f>
        <v>85.639693939393979</v>
      </c>
      <c r="L319" s="2">
        <f>EXP(0.06*K319)</f>
        <v>170.4397115700738</v>
      </c>
      <c r="M319" s="2">
        <f>SUMIF(A:A,A319,L:L)</f>
        <v>3111.6464861422151</v>
      </c>
      <c r="N319" s="3">
        <f>L319/M319</f>
        <v>5.4774767098104089E-2</v>
      </c>
      <c r="O319" s="7">
        <f>1/N319</f>
        <v>18.256581506023654</v>
      </c>
      <c r="P319" s="3">
        <f>IF(O319&gt;21,"",N319)</f>
        <v>5.4774767098104089E-2</v>
      </c>
      <c r="Q319" s="3">
        <f>IF(ISNUMBER(P319),SUMIF(A:A,A319,P:P),"")</f>
        <v>0.944535503929534</v>
      </c>
      <c r="R319" s="3">
        <f>IFERROR(P319*(1/Q319),"")</f>
        <v>5.7991220944290198E-2</v>
      </c>
      <c r="S319" s="8">
        <f>IFERROR(1/R319,"")</f>
        <v>17.243989412822661</v>
      </c>
    </row>
    <row r="320" spans="1:19" x14ac:dyDescent="0.25">
      <c r="A320" s="1">
        <v>31</v>
      </c>
      <c r="B320" s="5">
        <v>0.82291666666666663</v>
      </c>
      <c r="C320" s="1" t="s">
        <v>207</v>
      </c>
      <c r="D320" s="1">
        <v>6</v>
      </c>
      <c r="E320" s="1">
        <v>8</v>
      </c>
      <c r="F320" s="1" t="s">
        <v>345</v>
      </c>
      <c r="G320" s="2">
        <v>45.81</v>
      </c>
      <c r="H320" s="6">
        <f>1+COUNTIFS(A:A,A320,O:O,"&lt;"&amp;O320)</f>
        <v>8</v>
      </c>
      <c r="I320" s="2">
        <f>AVERAGEIF(A:A,A320,G:G)</f>
        <v>50.794606060606021</v>
      </c>
      <c r="J320" s="2">
        <f>G320-I320</f>
        <v>-4.9846060606060192</v>
      </c>
      <c r="K320" s="2">
        <f>90+J320</f>
        <v>85.015393939393988</v>
      </c>
      <c r="L320" s="2">
        <f>EXP(0.06*K320)</f>
        <v>164.17347388334616</v>
      </c>
      <c r="M320" s="2">
        <f>SUMIF(A:A,A320,L:L)</f>
        <v>3111.6464861422151</v>
      </c>
      <c r="N320" s="3">
        <f>L320/M320</f>
        <v>5.2760965814881697E-2</v>
      </c>
      <c r="O320" s="7">
        <f>1/N320</f>
        <v>18.953405885491602</v>
      </c>
      <c r="P320" s="3">
        <f>IF(O320&gt;21,"",N320)</f>
        <v>5.2760965814881697E-2</v>
      </c>
      <c r="Q320" s="3">
        <f>IF(ISNUMBER(P320),SUMIF(A:A,A320,P:P),"")</f>
        <v>0.944535503929534</v>
      </c>
      <c r="R320" s="3">
        <f>IFERROR(P320*(1/Q320),"")</f>
        <v>5.5859166326073718E-2</v>
      </c>
      <c r="S320" s="8">
        <f>IFERROR(1/R320,"")</f>
        <v>17.902164779233807</v>
      </c>
    </row>
    <row r="321" spans="1:19" x14ac:dyDescent="0.25">
      <c r="A321" s="1">
        <v>31</v>
      </c>
      <c r="B321" s="5">
        <v>0.82291666666666663</v>
      </c>
      <c r="C321" s="1" t="s">
        <v>207</v>
      </c>
      <c r="D321" s="1">
        <v>6</v>
      </c>
      <c r="E321" s="1">
        <v>9</v>
      </c>
      <c r="F321" s="1" t="s">
        <v>346</v>
      </c>
      <c r="G321" s="2">
        <v>45.479566666666599</v>
      </c>
      <c r="H321" s="6">
        <f>1+COUNTIFS(A:A,A321,O:O,"&lt;"&amp;O321)</f>
        <v>9</v>
      </c>
      <c r="I321" s="2">
        <f>AVERAGEIF(A:A,A321,G:G)</f>
        <v>50.794606060606021</v>
      </c>
      <c r="J321" s="2">
        <f>G321-I321</f>
        <v>-5.315039393939422</v>
      </c>
      <c r="K321" s="2">
        <f>90+J321</f>
        <v>84.684960606060571</v>
      </c>
      <c r="L321" s="2">
        <f>EXP(0.06*K321)</f>
        <v>160.95062426490929</v>
      </c>
      <c r="M321" s="2">
        <f>SUMIF(A:A,A321,L:L)</f>
        <v>3111.6464861422151</v>
      </c>
      <c r="N321" s="3">
        <f>L321/M321</f>
        <v>5.1725228100848342E-2</v>
      </c>
      <c r="O321" s="7">
        <f>1/N321</f>
        <v>19.332925860671054</v>
      </c>
      <c r="P321" s="3">
        <f>IF(O321&gt;21,"",N321)</f>
        <v>5.1725228100848342E-2</v>
      </c>
      <c r="Q321" s="3">
        <f>IF(ISNUMBER(P321),SUMIF(A:A,A321,P:P),"")</f>
        <v>0.944535503929534</v>
      </c>
      <c r="R321" s="3">
        <f>IFERROR(P321*(1/Q321),"")</f>
        <v>5.4762608589784934E-2</v>
      </c>
      <c r="S321" s="8">
        <f>IFERROR(1/R321,"")</f>
        <v>18.260634870241255</v>
      </c>
    </row>
    <row r="322" spans="1:19" x14ac:dyDescent="0.25">
      <c r="A322" s="1">
        <v>31</v>
      </c>
      <c r="B322" s="5">
        <v>0.82291666666666663</v>
      </c>
      <c r="C322" s="1" t="s">
        <v>207</v>
      </c>
      <c r="D322" s="1">
        <v>6</v>
      </c>
      <c r="E322" s="1">
        <v>10</v>
      </c>
      <c r="F322" s="1" t="s">
        <v>347</v>
      </c>
      <c r="G322" s="2">
        <v>41.1606666666667</v>
      </c>
      <c r="H322" s="6">
        <f>1+COUNTIFS(A:A,A322,O:O,"&lt;"&amp;O322)</f>
        <v>10</v>
      </c>
      <c r="I322" s="2">
        <f>AVERAGEIF(A:A,A322,G:G)</f>
        <v>50.794606060606021</v>
      </c>
      <c r="J322" s="2">
        <f>G322-I322</f>
        <v>-9.6339393939393219</v>
      </c>
      <c r="K322" s="2">
        <f>90+J322</f>
        <v>80.366060606060671</v>
      </c>
      <c r="L322" s="2">
        <f>EXP(0.06*K322)</f>
        <v>124.20875229291102</v>
      </c>
      <c r="M322" s="2">
        <f>SUMIF(A:A,A322,L:L)</f>
        <v>3111.6464861422151</v>
      </c>
      <c r="N322" s="3">
        <f>L322/M322</f>
        <v>3.9917372634094964E-2</v>
      </c>
      <c r="O322" s="7">
        <f>1/N322</f>
        <v>25.051749000781218</v>
      </c>
      <c r="P322" s="3" t="str">
        <f>IF(O322&gt;21,"",N322)</f>
        <v/>
      </c>
      <c r="Q322" s="3" t="str">
        <f>IF(ISNUMBER(P322),SUMIF(A:A,A322,P:P),"")</f>
        <v/>
      </c>
      <c r="R322" s="3" t="str">
        <f>IFERROR(P322*(1/Q322),"")</f>
        <v/>
      </c>
      <c r="S322" s="8" t="str">
        <f>IFERROR(1/R322,"")</f>
        <v/>
      </c>
    </row>
    <row r="323" spans="1:19" x14ac:dyDescent="0.25">
      <c r="A323" s="1">
        <v>31</v>
      </c>
      <c r="B323" s="5">
        <v>0.82291666666666663</v>
      </c>
      <c r="C323" s="1" t="s">
        <v>207</v>
      </c>
      <c r="D323" s="1">
        <v>6</v>
      </c>
      <c r="E323" s="1">
        <v>11</v>
      </c>
      <c r="F323" s="1" t="s">
        <v>348</v>
      </c>
      <c r="G323" s="2">
        <v>25.445066666666598</v>
      </c>
      <c r="H323" s="6">
        <f>1+COUNTIFS(A:A,A323,O:O,"&lt;"&amp;O323)</f>
        <v>11</v>
      </c>
      <c r="I323" s="2">
        <f>AVERAGEIF(A:A,A323,G:G)</f>
        <v>50.794606060606021</v>
      </c>
      <c r="J323" s="2">
        <f>G323-I323</f>
        <v>-25.349539393939423</v>
      </c>
      <c r="K323" s="2">
        <f>90+J323</f>
        <v>64.650460606060577</v>
      </c>
      <c r="L323" s="2">
        <f>EXP(0.06*K323)</f>
        <v>48.377152010402938</v>
      </c>
      <c r="M323" s="2">
        <f>SUMIF(A:A,A323,L:L)</f>
        <v>3111.6464861422151</v>
      </c>
      <c r="N323" s="3">
        <f>L323/M323</f>
        <v>1.5547123436370948E-2</v>
      </c>
      <c r="O323" s="7">
        <f>1/N323</f>
        <v>64.320580208464776</v>
      </c>
      <c r="P323" s="3" t="str">
        <f>IF(O323&gt;21,"",N323)</f>
        <v/>
      </c>
      <c r="Q323" s="3" t="str">
        <f>IF(ISNUMBER(P323),SUMIF(A:A,A323,P:P),"")</f>
        <v/>
      </c>
      <c r="R323" s="3" t="str">
        <f>IFERROR(P323*(1/Q323),"")</f>
        <v/>
      </c>
      <c r="S323" s="8" t="str">
        <f>IFERROR(1/R323,"")</f>
        <v/>
      </c>
    </row>
    <row r="324" spans="1:19" x14ac:dyDescent="0.25">
      <c r="A324" s="1">
        <v>32</v>
      </c>
      <c r="B324" s="5">
        <v>0.84375</v>
      </c>
      <c r="C324" s="1" t="s">
        <v>207</v>
      </c>
      <c r="D324" s="1">
        <v>7</v>
      </c>
      <c r="E324" s="1">
        <v>1</v>
      </c>
      <c r="F324" s="1" t="s">
        <v>349</v>
      </c>
      <c r="G324" s="2">
        <v>71.6069999999999</v>
      </c>
      <c r="H324" s="6">
        <f>1+COUNTIFS(A:A,A324,O:O,"&lt;"&amp;O324)</f>
        <v>1</v>
      </c>
      <c r="I324" s="2">
        <f>AVERAGEIF(A:A,A324,G:G)</f>
        <v>48.879266666666659</v>
      </c>
      <c r="J324" s="2">
        <f>G324-I324</f>
        <v>22.727733333333241</v>
      </c>
      <c r="K324" s="2">
        <f>90+J324</f>
        <v>112.72773333333325</v>
      </c>
      <c r="L324" s="2">
        <f>EXP(0.06*K324)</f>
        <v>865.80871431402772</v>
      </c>
      <c r="M324" s="2">
        <f>SUMIF(A:A,A324,L:L)</f>
        <v>3803.1743422935128</v>
      </c>
      <c r="N324" s="3">
        <f>L324/M324</f>
        <v>0.2276542268088346</v>
      </c>
      <c r="O324" s="7">
        <f>1/N324</f>
        <v>4.3926265460457197</v>
      </c>
      <c r="P324" s="3">
        <f>IF(O324&gt;21,"",N324)</f>
        <v>0.2276542268088346</v>
      </c>
      <c r="Q324" s="3">
        <f>IF(ISNUMBER(P324),SUMIF(A:A,A324,P:P),"")</f>
        <v>0.83735009639891</v>
      </c>
      <c r="R324" s="3">
        <f>IFERROR(P324*(1/Q324),"")</f>
        <v>0.27187460512380607</v>
      </c>
      <c r="S324" s="8">
        <f>IFERROR(1/R324,"")</f>
        <v>3.6781662617757944</v>
      </c>
    </row>
    <row r="325" spans="1:19" x14ac:dyDescent="0.25">
      <c r="A325" s="1">
        <v>32</v>
      </c>
      <c r="B325" s="5">
        <v>0.84375</v>
      </c>
      <c r="C325" s="1" t="s">
        <v>207</v>
      </c>
      <c r="D325" s="1">
        <v>7</v>
      </c>
      <c r="E325" s="1">
        <v>7</v>
      </c>
      <c r="F325" s="1" t="s">
        <v>355</v>
      </c>
      <c r="G325" s="2">
        <v>63.607866666666702</v>
      </c>
      <c r="H325" s="6">
        <f>1+COUNTIFS(A:A,A325,O:O,"&lt;"&amp;O325)</f>
        <v>2</v>
      </c>
      <c r="I325" s="2">
        <f>AVERAGEIF(A:A,A325,G:G)</f>
        <v>48.879266666666659</v>
      </c>
      <c r="J325" s="2">
        <f>G325-I325</f>
        <v>14.728600000000043</v>
      </c>
      <c r="K325" s="2">
        <f>90+J325</f>
        <v>104.72860000000004</v>
      </c>
      <c r="L325" s="2">
        <f>EXP(0.06*K325)</f>
        <v>535.77591252164689</v>
      </c>
      <c r="M325" s="2">
        <f>SUMIF(A:A,A325,L:L)</f>
        <v>3803.1743422935128</v>
      </c>
      <c r="N325" s="3">
        <f>L325/M325</f>
        <v>0.1408759799842744</v>
      </c>
      <c r="O325" s="7">
        <f>1/N325</f>
        <v>7.0984421908662307</v>
      </c>
      <c r="P325" s="3">
        <f>IF(O325&gt;21,"",N325)</f>
        <v>0.1408759799842744</v>
      </c>
      <c r="Q325" s="3">
        <f>IF(ISNUMBER(P325),SUMIF(A:A,A325,P:P),"")</f>
        <v>0.83735009639891</v>
      </c>
      <c r="R325" s="3">
        <f>IFERROR(P325*(1/Q325),"")</f>
        <v>0.16824023856941397</v>
      </c>
      <c r="S325" s="8">
        <f>IFERROR(1/R325,"")</f>
        <v>5.9438812528039273</v>
      </c>
    </row>
    <row r="326" spans="1:19" x14ac:dyDescent="0.25">
      <c r="A326" s="1">
        <v>32</v>
      </c>
      <c r="B326" s="5">
        <v>0.84375</v>
      </c>
      <c r="C326" s="1" t="s">
        <v>207</v>
      </c>
      <c r="D326" s="1">
        <v>7</v>
      </c>
      <c r="E326" s="1">
        <v>2</v>
      </c>
      <c r="F326" s="1" t="s">
        <v>350</v>
      </c>
      <c r="G326" s="2">
        <v>56.481499999999997</v>
      </c>
      <c r="H326" s="6">
        <f>1+COUNTIFS(A:A,A326,O:O,"&lt;"&amp;O326)</f>
        <v>3</v>
      </c>
      <c r="I326" s="2">
        <f>AVERAGEIF(A:A,A326,G:G)</f>
        <v>48.879266666666659</v>
      </c>
      <c r="J326" s="2">
        <f>G326-I326</f>
        <v>7.6022333333333378</v>
      </c>
      <c r="K326" s="2">
        <f>90+J326</f>
        <v>97.602233333333345</v>
      </c>
      <c r="L326" s="2">
        <f>EXP(0.06*K326)</f>
        <v>349.37086205867115</v>
      </c>
      <c r="M326" s="2">
        <f>SUMIF(A:A,A326,L:L)</f>
        <v>3803.1743422935128</v>
      </c>
      <c r="N326" s="3">
        <f>L326/M326</f>
        <v>9.1862962518826377E-2</v>
      </c>
      <c r="O326" s="7">
        <f>1/N326</f>
        <v>10.885779998604555</v>
      </c>
      <c r="P326" s="3">
        <f>IF(O326&gt;21,"",N326)</f>
        <v>9.1862962518826377E-2</v>
      </c>
      <c r="Q326" s="3">
        <f>IF(ISNUMBER(P326),SUMIF(A:A,A326,P:P),"")</f>
        <v>0.83735009639891</v>
      </c>
      <c r="R326" s="3">
        <f>IFERROR(P326*(1/Q326),"")</f>
        <v>0.10970675576905083</v>
      </c>
      <c r="S326" s="8">
        <f>IFERROR(1/R326,"")</f>
        <v>9.1152089312088496</v>
      </c>
    </row>
    <row r="327" spans="1:19" x14ac:dyDescent="0.25">
      <c r="A327" s="1">
        <v>32</v>
      </c>
      <c r="B327" s="5">
        <v>0.84375</v>
      </c>
      <c r="C327" s="1" t="s">
        <v>207</v>
      </c>
      <c r="D327" s="1">
        <v>7</v>
      </c>
      <c r="E327" s="1">
        <v>3</v>
      </c>
      <c r="F327" s="1" t="s">
        <v>351</v>
      </c>
      <c r="G327" s="2">
        <v>53.046066666666604</v>
      </c>
      <c r="H327" s="6">
        <f>1+COUNTIFS(A:A,A327,O:O,"&lt;"&amp;O327)</f>
        <v>4</v>
      </c>
      <c r="I327" s="2">
        <f>AVERAGEIF(A:A,A327,G:G)</f>
        <v>48.879266666666659</v>
      </c>
      <c r="J327" s="2">
        <f>G327-I327</f>
        <v>4.1667999999999452</v>
      </c>
      <c r="K327" s="2">
        <f>90+J327</f>
        <v>94.166799999999938</v>
      </c>
      <c r="L327" s="2">
        <f>EXP(0.06*K327)</f>
        <v>284.29374016474367</v>
      </c>
      <c r="M327" s="2">
        <f>SUMIF(A:A,A327,L:L)</f>
        <v>3803.1743422935128</v>
      </c>
      <c r="N327" s="3">
        <f>L327/M327</f>
        <v>7.4751698075797304E-2</v>
      </c>
      <c r="O327" s="7">
        <f>1/N327</f>
        <v>13.3776225255246</v>
      </c>
      <c r="P327" s="3">
        <f>IF(O327&gt;21,"",N327)</f>
        <v>7.4751698075797304E-2</v>
      </c>
      <c r="Q327" s="3">
        <f>IF(ISNUMBER(P327),SUMIF(A:A,A327,P:P),"")</f>
        <v>0.83735009639891</v>
      </c>
      <c r="R327" s="3">
        <f>IFERROR(P327*(1/Q327),"")</f>
        <v>8.9271737588940248E-2</v>
      </c>
      <c r="S327" s="8">
        <f>IFERROR(1/R327,"")</f>
        <v>11.201753511336253</v>
      </c>
    </row>
    <row r="328" spans="1:19" x14ac:dyDescent="0.25">
      <c r="A328" s="1">
        <v>32</v>
      </c>
      <c r="B328" s="5">
        <v>0.84375</v>
      </c>
      <c r="C328" s="1" t="s">
        <v>207</v>
      </c>
      <c r="D328" s="1">
        <v>7</v>
      </c>
      <c r="E328" s="1">
        <v>9</v>
      </c>
      <c r="F328" s="1" t="s">
        <v>357</v>
      </c>
      <c r="G328" s="2">
        <v>51.731700000000004</v>
      </c>
      <c r="H328" s="6">
        <f>1+COUNTIFS(A:A,A328,O:O,"&lt;"&amp;O328)</f>
        <v>5</v>
      </c>
      <c r="I328" s="2">
        <f>AVERAGEIF(A:A,A328,G:G)</f>
        <v>48.879266666666659</v>
      </c>
      <c r="J328" s="2">
        <f>G328-I328</f>
        <v>2.8524333333333445</v>
      </c>
      <c r="K328" s="2">
        <f>90+J328</f>
        <v>92.852433333333352</v>
      </c>
      <c r="L328" s="2">
        <f>EXP(0.06*K328)</f>
        <v>262.73502111330794</v>
      </c>
      <c r="M328" s="2">
        <f>SUMIF(A:A,A328,L:L)</f>
        <v>3803.1743422935128</v>
      </c>
      <c r="N328" s="3">
        <f>L328/M328</f>
        <v>6.9083086250225648E-2</v>
      </c>
      <c r="O328" s="7">
        <f>1/N328</f>
        <v>14.475323183708134</v>
      </c>
      <c r="P328" s="3">
        <f>IF(O328&gt;21,"",N328)</f>
        <v>6.9083086250225648E-2</v>
      </c>
      <c r="Q328" s="3">
        <f>IF(ISNUMBER(P328),SUMIF(A:A,A328,P:P),"")</f>
        <v>0.83735009639891</v>
      </c>
      <c r="R328" s="3">
        <f>IFERROR(P328*(1/Q328),"")</f>
        <v>8.2502034151931081E-2</v>
      </c>
      <c r="S328" s="8">
        <f>IFERROR(1/R328,"")</f>
        <v>12.120913263283382</v>
      </c>
    </row>
    <row r="329" spans="1:19" x14ac:dyDescent="0.25">
      <c r="A329" s="1">
        <v>32</v>
      </c>
      <c r="B329" s="5">
        <v>0.84375</v>
      </c>
      <c r="C329" s="1" t="s">
        <v>207</v>
      </c>
      <c r="D329" s="1">
        <v>7</v>
      </c>
      <c r="E329" s="1">
        <v>4</v>
      </c>
      <c r="F329" s="1" t="s">
        <v>352</v>
      </c>
      <c r="G329" s="2">
        <v>50.728266666666698</v>
      </c>
      <c r="H329" s="6">
        <f>1+COUNTIFS(A:A,A329,O:O,"&lt;"&amp;O329)</f>
        <v>6</v>
      </c>
      <c r="I329" s="2">
        <f>AVERAGEIF(A:A,A329,G:G)</f>
        <v>48.879266666666659</v>
      </c>
      <c r="J329" s="2">
        <f>G329-I329</f>
        <v>1.8490000000000393</v>
      </c>
      <c r="K329" s="2">
        <f>90+J329</f>
        <v>91.849000000000046</v>
      </c>
      <c r="L329" s="2">
        <f>EXP(0.06*K329)</f>
        <v>247.38355835265716</v>
      </c>
      <c r="M329" s="2">
        <f>SUMIF(A:A,A329,L:L)</f>
        <v>3803.1743422935128</v>
      </c>
      <c r="N329" s="3">
        <f>L329/M329</f>
        <v>6.5046599521249387E-2</v>
      </c>
      <c r="O329" s="7">
        <f>1/N329</f>
        <v>15.3735938136677</v>
      </c>
      <c r="P329" s="3">
        <f>IF(O329&gt;21,"",N329)</f>
        <v>6.5046599521249387E-2</v>
      </c>
      <c r="Q329" s="3">
        <f>IF(ISNUMBER(P329),SUMIF(A:A,A329,P:P),"")</f>
        <v>0.83735009639891</v>
      </c>
      <c r="R329" s="3">
        <f>IFERROR(P329*(1/Q329),"")</f>
        <v>7.7681485678436552E-2</v>
      </c>
      <c r="S329" s="8">
        <f>IFERROR(1/R329,"")</f>
        <v>12.873080261872335</v>
      </c>
    </row>
    <row r="330" spans="1:19" x14ac:dyDescent="0.25">
      <c r="A330" s="1">
        <v>32</v>
      </c>
      <c r="B330" s="5">
        <v>0.84375</v>
      </c>
      <c r="C330" s="1" t="s">
        <v>207</v>
      </c>
      <c r="D330" s="1">
        <v>7</v>
      </c>
      <c r="E330" s="1">
        <v>10</v>
      </c>
      <c r="F330" s="1" t="s">
        <v>358</v>
      </c>
      <c r="G330" s="2">
        <v>49.238900000000001</v>
      </c>
      <c r="H330" s="6">
        <f>1+COUNTIFS(A:A,A330,O:O,"&lt;"&amp;O330)</f>
        <v>7</v>
      </c>
      <c r="I330" s="2">
        <f>AVERAGEIF(A:A,A330,G:G)</f>
        <v>48.879266666666659</v>
      </c>
      <c r="J330" s="2">
        <f>G330-I330</f>
        <v>0.35963333333334191</v>
      </c>
      <c r="K330" s="2">
        <f>90+J330</f>
        <v>90.359633333333335</v>
      </c>
      <c r="L330" s="2">
        <f>EXP(0.06*K330)</f>
        <v>226.23584113432082</v>
      </c>
      <c r="M330" s="2">
        <f>SUMIF(A:A,A330,L:L)</f>
        <v>3803.1743422935128</v>
      </c>
      <c r="N330" s="3">
        <f>L330/M330</f>
        <v>5.9486055797770443E-2</v>
      </c>
      <c r="O330" s="7">
        <f>1/N330</f>
        <v>16.810662374382542</v>
      </c>
      <c r="P330" s="3">
        <f>IF(O330&gt;21,"",N330)</f>
        <v>5.9486055797770443E-2</v>
      </c>
      <c r="Q330" s="3">
        <f>IF(ISNUMBER(P330),SUMIF(A:A,A330,P:P),"")</f>
        <v>0.83735009639891</v>
      </c>
      <c r="R330" s="3">
        <f>IFERROR(P330*(1/Q330),"")</f>
        <v>7.1040841881543831E-2</v>
      </c>
      <c r="S330" s="8">
        <f>IFERROR(1/R330,"")</f>
        <v>14.076409759718748</v>
      </c>
    </row>
    <row r="331" spans="1:19" x14ac:dyDescent="0.25">
      <c r="A331" s="1">
        <v>32</v>
      </c>
      <c r="B331" s="5">
        <v>0.84375</v>
      </c>
      <c r="C331" s="1" t="s">
        <v>207</v>
      </c>
      <c r="D331" s="1">
        <v>7</v>
      </c>
      <c r="E331" s="1">
        <v>11</v>
      </c>
      <c r="F331" s="1" t="s">
        <v>359</v>
      </c>
      <c r="G331" s="2">
        <v>48.366999999999997</v>
      </c>
      <c r="H331" s="6">
        <f>1+COUNTIFS(A:A,A331,O:O,"&lt;"&amp;O331)</f>
        <v>8</v>
      </c>
      <c r="I331" s="2">
        <f>AVERAGEIF(A:A,A331,G:G)</f>
        <v>48.879266666666659</v>
      </c>
      <c r="J331" s="2">
        <f>G331-I331</f>
        <v>-0.51226666666666176</v>
      </c>
      <c r="K331" s="2">
        <f>90+J331</f>
        <v>89.487733333333338</v>
      </c>
      <c r="L331" s="2">
        <f>EXP(0.06*K331)</f>
        <v>214.70478681460847</v>
      </c>
      <c r="M331" s="2">
        <f>SUMIF(A:A,A331,L:L)</f>
        <v>3803.1743422935128</v>
      </c>
      <c r="N331" s="3">
        <f>L331/M331</f>
        <v>5.6454100572504981E-2</v>
      </c>
      <c r="O331" s="7">
        <f>1/N331</f>
        <v>17.713505128217971</v>
      </c>
      <c r="P331" s="3">
        <f>IF(O331&gt;21,"",N331)</f>
        <v>5.6454100572504981E-2</v>
      </c>
      <c r="Q331" s="3">
        <f>IF(ISNUMBER(P331),SUMIF(A:A,A331,P:P),"")</f>
        <v>0.83735009639891</v>
      </c>
      <c r="R331" s="3">
        <f>IFERROR(P331*(1/Q331),"")</f>
        <v>6.7419948735051555E-2</v>
      </c>
      <c r="S331" s="8">
        <f>IFERROR(1/R331,"")</f>
        <v>14.832405226675901</v>
      </c>
    </row>
    <row r="332" spans="1:19" x14ac:dyDescent="0.25">
      <c r="A332" s="1">
        <v>32</v>
      </c>
      <c r="B332" s="5">
        <v>0.84375</v>
      </c>
      <c r="C332" s="1" t="s">
        <v>207</v>
      </c>
      <c r="D332" s="1">
        <v>7</v>
      </c>
      <c r="E332" s="1">
        <v>5</v>
      </c>
      <c r="F332" s="1" t="s">
        <v>353</v>
      </c>
      <c r="G332" s="2">
        <v>47.040599999999998</v>
      </c>
      <c r="H332" s="6">
        <f>1+COUNTIFS(A:A,A332,O:O,"&lt;"&amp;O332)</f>
        <v>9</v>
      </c>
      <c r="I332" s="2">
        <f>AVERAGEIF(A:A,A332,G:G)</f>
        <v>48.879266666666659</v>
      </c>
      <c r="J332" s="2">
        <f>G332-I332</f>
        <v>-1.8386666666666613</v>
      </c>
      <c r="K332" s="2">
        <f>90+J332</f>
        <v>88.161333333333346</v>
      </c>
      <c r="L332" s="2">
        <f>EXP(0.06*K332)</f>
        <v>198.27996566735055</v>
      </c>
      <c r="M332" s="2">
        <f>SUMIF(A:A,A332,L:L)</f>
        <v>3803.1743422935128</v>
      </c>
      <c r="N332" s="3">
        <f>L332/M332</f>
        <v>5.2135386869426918E-2</v>
      </c>
      <c r="O332" s="7">
        <f>1/N332</f>
        <v>19.180830143343908</v>
      </c>
      <c r="P332" s="3">
        <f>IF(O332&gt;21,"",N332)</f>
        <v>5.2135386869426918E-2</v>
      </c>
      <c r="Q332" s="3">
        <f>IF(ISNUMBER(P332),SUMIF(A:A,A332,P:P),"")</f>
        <v>0.83735009639891</v>
      </c>
      <c r="R332" s="3">
        <f>IFERROR(P332*(1/Q332),"")</f>
        <v>6.2262352501826004E-2</v>
      </c>
      <c r="S332" s="8">
        <f>IFERROR(1/R332,"")</f>
        <v>16.061069969540139</v>
      </c>
    </row>
    <row r="333" spans="1:19" x14ac:dyDescent="0.25">
      <c r="A333" s="1">
        <v>32</v>
      </c>
      <c r="B333" s="5">
        <v>0.84375</v>
      </c>
      <c r="C333" s="1" t="s">
        <v>207</v>
      </c>
      <c r="D333" s="1">
        <v>7</v>
      </c>
      <c r="E333" s="1">
        <v>13</v>
      </c>
      <c r="F333" s="1" t="s">
        <v>361</v>
      </c>
      <c r="G333" s="2">
        <v>43.8369</v>
      </c>
      <c r="H333" s="6">
        <f>1+COUNTIFS(A:A,A333,O:O,"&lt;"&amp;O333)</f>
        <v>10</v>
      </c>
      <c r="I333" s="2">
        <f>AVERAGEIF(A:A,A333,G:G)</f>
        <v>48.879266666666659</v>
      </c>
      <c r="J333" s="2">
        <f>G333-I333</f>
        <v>-5.0423666666666591</v>
      </c>
      <c r="K333" s="2">
        <f>90+J333</f>
        <v>84.957633333333348</v>
      </c>
      <c r="L333" s="2">
        <f>EXP(0.06*K333)</f>
        <v>163.60549309822665</v>
      </c>
      <c r="M333" s="2">
        <f>SUMIF(A:A,A333,L:L)</f>
        <v>3803.1743422935128</v>
      </c>
      <c r="N333" s="3">
        <f>L333/M333</f>
        <v>4.3018141787200842E-2</v>
      </c>
      <c r="O333" s="7">
        <f>1/N333</f>
        <v>23.246006416240167</v>
      </c>
      <c r="P333" s="3" t="str">
        <f>IF(O333&gt;21,"",N333)</f>
        <v/>
      </c>
      <c r="Q333" s="3" t="str">
        <f>IF(ISNUMBER(P333),SUMIF(A:A,A333,P:P),"")</f>
        <v/>
      </c>
      <c r="R333" s="3" t="str">
        <f>IFERROR(P333*(1/Q333),"")</f>
        <v/>
      </c>
      <c r="S333" s="8" t="str">
        <f>IFERROR(1/R333,"")</f>
        <v/>
      </c>
    </row>
    <row r="334" spans="1:19" x14ac:dyDescent="0.25">
      <c r="A334" s="1">
        <v>32</v>
      </c>
      <c r="B334" s="5">
        <v>0.84375</v>
      </c>
      <c r="C334" s="1" t="s">
        <v>207</v>
      </c>
      <c r="D334" s="1">
        <v>7</v>
      </c>
      <c r="E334" s="1">
        <v>8</v>
      </c>
      <c r="F334" s="1" t="s">
        <v>356</v>
      </c>
      <c r="G334" s="2">
        <v>42.7246666666667</v>
      </c>
      <c r="H334" s="6">
        <f>1+COUNTIFS(A:A,A334,O:O,"&lt;"&amp;O334)</f>
        <v>11</v>
      </c>
      <c r="I334" s="2">
        <f>AVERAGEIF(A:A,A334,G:G)</f>
        <v>48.879266666666659</v>
      </c>
      <c r="J334" s="2">
        <f>G334-I334</f>
        <v>-6.1545999999999594</v>
      </c>
      <c r="K334" s="2">
        <f>90+J334</f>
        <v>83.845400000000041</v>
      </c>
      <c r="L334" s="2">
        <f>EXP(0.06*K334)</f>
        <v>153.04377628838893</v>
      </c>
      <c r="M334" s="2">
        <f>SUMIF(A:A,A334,L:L)</f>
        <v>3803.1743422935128</v>
      </c>
      <c r="N334" s="3">
        <f>L334/M334</f>
        <v>4.0241062468909995E-2</v>
      </c>
      <c r="O334" s="7">
        <f>1/N334</f>
        <v>24.850238503831605</v>
      </c>
      <c r="P334" s="3" t="str">
        <f>IF(O334&gt;21,"",N334)</f>
        <v/>
      </c>
      <c r="Q334" s="3" t="str">
        <f>IF(ISNUMBER(P334),SUMIF(A:A,A334,P:P),"")</f>
        <v/>
      </c>
      <c r="R334" s="3" t="str">
        <f>IFERROR(P334*(1/Q334),"")</f>
        <v/>
      </c>
      <c r="S334" s="8" t="str">
        <f>IFERROR(1/R334,"")</f>
        <v/>
      </c>
    </row>
    <row r="335" spans="1:19" x14ac:dyDescent="0.25">
      <c r="A335" s="1">
        <v>32</v>
      </c>
      <c r="B335" s="5">
        <v>0.84375</v>
      </c>
      <c r="C335" s="1" t="s">
        <v>207</v>
      </c>
      <c r="D335" s="1">
        <v>7</v>
      </c>
      <c r="E335" s="1">
        <v>6</v>
      </c>
      <c r="F335" s="1" t="s">
        <v>354</v>
      </c>
      <c r="G335" s="2">
        <v>40.425233333333296</v>
      </c>
      <c r="H335" s="6">
        <f>1+COUNTIFS(A:A,A335,O:O,"&lt;"&amp;O335)</f>
        <v>12</v>
      </c>
      <c r="I335" s="2">
        <f>AVERAGEIF(A:A,A335,G:G)</f>
        <v>48.879266666666659</v>
      </c>
      <c r="J335" s="2">
        <f>G335-I335</f>
        <v>-8.4540333333333635</v>
      </c>
      <c r="K335" s="2">
        <f>90+J335</f>
        <v>81.545966666666629</v>
      </c>
      <c r="L335" s="2">
        <f>EXP(0.06*K335)</f>
        <v>133.32076613364171</v>
      </c>
      <c r="M335" s="2">
        <f>SUMIF(A:A,A335,L:L)</f>
        <v>3803.1743422935128</v>
      </c>
      <c r="N335" s="3">
        <f>L335/M335</f>
        <v>3.5055128725243322E-2</v>
      </c>
      <c r="O335" s="7">
        <f>1/N335</f>
        <v>28.526496303517963</v>
      </c>
      <c r="P335" s="3" t="str">
        <f>IF(O335&gt;21,"",N335)</f>
        <v/>
      </c>
      <c r="Q335" s="3" t="str">
        <f>IF(ISNUMBER(P335),SUMIF(A:A,A335,P:P),"")</f>
        <v/>
      </c>
      <c r="R335" s="3" t="str">
        <f>IFERROR(P335*(1/Q335),"")</f>
        <v/>
      </c>
      <c r="S335" s="8" t="str">
        <f>IFERROR(1/R335,"")</f>
        <v/>
      </c>
    </row>
    <row r="336" spans="1:19" x14ac:dyDescent="0.25">
      <c r="A336" s="1">
        <v>32</v>
      </c>
      <c r="B336" s="5">
        <v>0.84375</v>
      </c>
      <c r="C336" s="1" t="s">
        <v>207</v>
      </c>
      <c r="D336" s="1">
        <v>7</v>
      </c>
      <c r="E336" s="1">
        <v>12</v>
      </c>
      <c r="F336" s="1" t="s">
        <v>360</v>
      </c>
      <c r="G336" s="2">
        <v>34.031066666666696</v>
      </c>
      <c r="H336" s="6">
        <f>1+COUNTIFS(A:A,A336,O:O,"&lt;"&amp;O336)</f>
        <v>13</v>
      </c>
      <c r="I336" s="2">
        <f>AVERAGEIF(A:A,A336,G:G)</f>
        <v>48.879266666666659</v>
      </c>
      <c r="J336" s="2">
        <f>G336-I336</f>
        <v>-14.848199999999963</v>
      </c>
      <c r="K336" s="2">
        <f>90+J336</f>
        <v>75.151800000000037</v>
      </c>
      <c r="L336" s="2">
        <f>EXP(0.06*K336)</f>
        <v>90.840752409274629</v>
      </c>
      <c r="M336" s="2">
        <f>SUMIF(A:A,A336,L:L)</f>
        <v>3803.1743422935128</v>
      </c>
      <c r="N336" s="3">
        <f>L336/M336</f>
        <v>2.3885508323684395E-2</v>
      </c>
      <c r="O336" s="7">
        <f>1/N336</f>
        <v>41.866389714152319</v>
      </c>
      <c r="P336" s="3" t="str">
        <f>IF(O336&gt;21,"",N336)</f>
        <v/>
      </c>
      <c r="Q336" s="3" t="str">
        <f>IF(ISNUMBER(P336),SUMIF(A:A,A336,P:P),"")</f>
        <v/>
      </c>
      <c r="R336" s="3" t="str">
        <f>IFERROR(P336*(1/Q336),"")</f>
        <v/>
      </c>
      <c r="S336" s="8" t="str">
        <f>IFERROR(1/R336,"")</f>
        <v/>
      </c>
    </row>
    <row r="337" spans="1:19" x14ac:dyDescent="0.25">
      <c r="A337" s="1">
        <v>32</v>
      </c>
      <c r="B337" s="5">
        <v>0.84375</v>
      </c>
      <c r="C337" s="1" t="s">
        <v>207</v>
      </c>
      <c r="D337" s="1">
        <v>7</v>
      </c>
      <c r="E337" s="1">
        <v>14</v>
      </c>
      <c r="F337" s="1" t="s">
        <v>362</v>
      </c>
      <c r="G337" s="2">
        <v>31.442966666666699</v>
      </c>
      <c r="H337" s="6">
        <f>1+COUNTIFS(A:A,A337,O:O,"&lt;"&amp;O337)</f>
        <v>14</v>
      </c>
      <c r="I337" s="2">
        <f>AVERAGEIF(A:A,A337,G:G)</f>
        <v>48.879266666666659</v>
      </c>
      <c r="J337" s="2">
        <f>G337-I337</f>
        <v>-17.43629999999996</v>
      </c>
      <c r="K337" s="2">
        <f>90+J337</f>
        <v>72.56370000000004</v>
      </c>
      <c r="L337" s="2">
        <f>EXP(0.06*K337)</f>
        <v>77.775152222646781</v>
      </c>
      <c r="M337" s="2">
        <f>SUMIF(A:A,A337,L:L)</f>
        <v>3803.1743422935128</v>
      </c>
      <c r="N337" s="3">
        <f>L337/M337</f>
        <v>2.0450062296051435E-2</v>
      </c>
      <c r="O337" s="7">
        <f>1/N337</f>
        <v>48.899606540224738</v>
      </c>
      <c r="P337" s="3" t="str">
        <f>IF(O337&gt;21,"",N337)</f>
        <v/>
      </c>
      <c r="Q337" s="3" t="str">
        <f>IF(ISNUMBER(P337),SUMIF(A:A,A337,P:P),"")</f>
        <v/>
      </c>
      <c r="R337" s="3" t="str">
        <f>IFERROR(P337*(1/Q337),"")</f>
        <v/>
      </c>
      <c r="S337" s="8" t="str">
        <f>IFERROR(1/R337,"")</f>
        <v/>
      </c>
    </row>
    <row r="338" spans="1:19" x14ac:dyDescent="0.25">
      <c r="A338" s="1">
        <v>33</v>
      </c>
      <c r="B338" s="5">
        <v>0.85416666666666663</v>
      </c>
      <c r="C338" s="1" t="s">
        <v>295</v>
      </c>
      <c r="D338" s="1">
        <v>5</v>
      </c>
      <c r="E338" s="1">
        <v>1</v>
      </c>
      <c r="F338" s="1" t="s">
        <v>363</v>
      </c>
      <c r="G338" s="2">
        <v>61.152433333333299</v>
      </c>
      <c r="H338" s="6">
        <f>1+COUNTIFS(A:A,A338,O:O,"&lt;"&amp;O338)</f>
        <v>1</v>
      </c>
      <c r="I338" s="2">
        <f>AVERAGEIF(A:A,A338,G:G)</f>
        <v>50.856614814814797</v>
      </c>
      <c r="J338" s="2">
        <f>G338-I338</f>
        <v>10.295818518518502</v>
      </c>
      <c r="K338" s="2">
        <f>90+J338</f>
        <v>100.2958185185185</v>
      </c>
      <c r="L338" s="2">
        <f>EXP(0.06*K338)</f>
        <v>410.65321988843715</v>
      </c>
      <c r="M338" s="2">
        <f>SUMIF(A:A,A338,L:L)</f>
        <v>2186.1358841097635</v>
      </c>
      <c r="N338" s="3">
        <f>L338/M338</f>
        <v>0.1878443251736216</v>
      </c>
      <c r="O338" s="7">
        <f>1/N338</f>
        <v>5.323557148057124</v>
      </c>
      <c r="P338" s="3">
        <f>IF(O338&gt;21,"",N338)</f>
        <v>0.1878443251736216</v>
      </c>
      <c r="Q338" s="3">
        <f>IF(ISNUMBER(P338),SUMIF(A:A,A338,P:P),"")</f>
        <v>0.95303580221324302</v>
      </c>
      <c r="R338" s="3">
        <f>IFERROR(P338*(1/Q338),"")</f>
        <v>0.1971010162864702</v>
      </c>
      <c r="S338" s="8">
        <f>IFERROR(1/R338,"")</f>
        <v>5.0735405572266652</v>
      </c>
    </row>
    <row r="339" spans="1:19" x14ac:dyDescent="0.25">
      <c r="A339" s="1">
        <v>33</v>
      </c>
      <c r="B339" s="5">
        <v>0.85416666666666663</v>
      </c>
      <c r="C339" s="1" t="s">
        <v>295</v>
      </c>
      <c r="D339" s="1">
        <v>5</v>
      </c>
      <c r="E339" s="1">
        <v>4</v>
      </c>
      <c r="F339" s="1" t="s">
        <v>366</v>
      </c>
      <c r="G339" s="2">
        <v>60.424299999999995</v>
      </c>
      <c r="H339" s="6">
        <f>1+COUNTIFS(A:A,A339,O:O,"&lt;"&amp;O339)</f>
        <v>2</v>
      </c>
      <c r="I339" s="2">
        <f>AVERAGEIF(A:A,A339,G:G)</f>
        <v>50.856614814814797</v>
      </c>
      <c r="J339" s="2">
        <f>G339-I339</f>
        <v>9.5676851851851978</v>
      </c>
      <c r="K339" s="2">
        <f>90+J339</f>
        <v>99.567685185185198</v>
      </c>
      <c r="L339" s="2">
        <f>EXP(0.06*K339)</f>
        <v>393.09885163208128</v>
      </c>
      <c r="M339" s="2">
        <f>SUMIF(A:A,A339,L:L)</f>
        <v>2186.1358841097635</v>
      </c>
      <c r="N339" s="3">
        <f>L339/M339</f>
        <v>0.17981446372541415</v>
      </c>
      <c r="O339" s="7">
        <f>1/N339</f>
        <v>5.5612878924303386</v>
      </c>
      <c r="P339" s="3">
        <f>IF(O339&gt;21,"",N339)</f>
        <v>0.17981446372541415</v>
      </c>
      <c r="Q339" s="3">
        <f>IF(ISNUMBER(P339),SUMIF(A:A,A339,P:P),"")</f>
        <v>0.95303580221324302</v>
      </c>
      <c r="R339" s="3">
        <f>IFERROR(P339*(1/Q339),"")</f>
        <v>0.18867545511703707</v>
      </c>
      <c r="S339" s="8">
        <f>IFERROR(1/R339,"")</f>
        <v>5.3001064679011431</v>
      </c>
    </row>
    <row r="340" spans="1:19" x14ac:dyDescent="0.25">
      <c r="A340" s="1">
        <v>33</v>
      </c>
      <c r="B340" s="5">
        <v>0.85416666666666663</v>
      </c>
      <c r="C340" s="1" t="s">
        <v>295</v>
      </c>
      <c r="D340" s="1">
        <v>5</v>
      </c>
      <c r="E340" s="1">
        <v>6</v>
      </c>
      <c r="F340" s="1" t="s">
        <v>368</v>
      </c>
      <c r="G340" s="2">
        <v>56.675433333333402</v>
      </c>
      <c r="H340" s="6">
        <f>1+COUNTIFS(A:A,A340,O:O,"&lt;"&amp;O340)</f>
        <v>3</v>
      </c>
      <c r="I340" s="2">
        <f>AVERAGEIF(A:A,A340,G:G)</f>
        <v>50.856614814814797</v>
      </c>
      <c r="J340" s="2">
        <f>G340-I340</f>
        <v>5.8188185185186043</v>
      </c>
      <c r="K340" s="2">
        <f>90+J340</f>
        <v>95.818818518518611</v>
      </c>
      <c r="L340" s="2">
        <f>EXP(0.06*K340)</f>
        <v>313.91715424463325</v>
      </c>
      <c r="M340" s="2">
        <f>SUMIF(A:A,A340,L:L)</f>
        <v>2186.1358841097635</v>
      </c>
      <c r="N340" s="3">
        <f>L340/M340</f>
        <v>0.14359452974830353</v>
      </c>
      <c r="O340" s="7">
        <f>1/N340</f>
        <v>6.9640535872280633</v>
      </c>
      <c r="P340" s="3">
        <f>IF(O340&gt;21,"",N340)</f>
        <v>0.14359452974830353</v>
      </c>
      <c r="Q340" s="3">
        <f>IF(ISNUMBER(P340),SUMIF(A:A,A340,P:P),"")</f>
        <v>0.95303580221324302</v>
      </c>
      <c r="R340" s="3">
        <f>IFERROR(P340*(1/Q340),"")</f>
        <v>0.1506706562490441</v>
      </c>
      <c r="S340" s="8">
        <f>IFERROR(1/R340,"")</f>
        <v>6.6369923971599096</v>
      </c>
    </row>
    <row r="341" spans="1:19" x14ac:dyDescent="0.25">
      <c r="A341" s="1">
        <v>33</v>
      </c>
      <c r="B341" s="5">
        <v>0.85416666666666663</v>
      </c>
      <c r="C341" s="1" t="s">
        <v>295</v>
      </c>
      <c r="D341" s="1">
        <v>5</v>
      </c>
      <c r="E341" s="1">
        <v>2</v>
      </c>
      <c r="F341" s="1" t="s">
        <v>364</v>
      </c>
      <c r="G341" s="2">
        <v>51.3014333333333</v>
      </c>
      <c r="H341" s="6">
        <f>1+COUNTIFS(A:A,A341,O:O,"&lt;"&amp;O341)</f>
        <v>4</v>
      </c>
      <c r="I341" s="2">
        <f>AVERAGEIF(A:A,A341,G:G)</f>
        <v>50.856614814814797</v>
      </c>
      <c r="J341" s="2">
        <f>G341-I341</f>
        <v>0.44481851851850251</v>
      </c>
      <c r="K341" s="2">
        <f>90+J341</f>
        <v>90.444818518518503</v>
      </c>
      <c r="L341" s="2">
        <f>EXP(0.06*K341)</f>
        <v>227.39511772772087</v>
      </c>
      <c r="M341" s="2">
        <f>SUMIF(A:A,A341,L:L)</f>
        <v>2186.1358841097635</v>
      </c>
      <c r="N341" s="3">
        <f>L341/M341</f>
        <v>0.10401691833548606</v>
      </c>
      <c r="O341" s="7">
        <f>1/N341</f>
        <v>9.6138206745819677</v>
      </c>
      <c r="P341" s="3">
        <f>IF(O341&gt;21,"",N341)</f>
        <v>0.10401691833548606</v>
      </c>
      <c r="Q341" s="3">
        <f>IF(ISNUMBER(P341),SUMIF(A:A,A341,P:P),"")</f>
        <v>0.95303580221324302</v>
      </c>
      <c r="R341" s="3">
        <f>IFERROR(P341*(1/Q341),"")</f>
        <v>0.10914271855677057</v>
      </c>
      <c r="S341" s="8">
        <f>IFERROR(1/R341,"")</f>
        <v>9.1623152989344874</v>
      </c>
    </row>
    <row r="342" spans="1:19" x14ac:dyDescent="0.25">
      <c r="A342" s="1">
        <v>33</v>
      </c>
      <c r="B342" s="5">
        <v>0.85416666666666663</v>
      </c>
      <c r="C342" s="1" t="s">
        <v>295</v>
      </c>
      <c r="D342" s="1">
        <v>5</v>
      </c>
      <c r="E342" s="1">
        <v>7</v>
      </c>
      <c r="F342" s="1" t="s">
        <v>369</v>
      </c>
      <c r="G342" s="2">
        <v>50.336999999999996</v>
      </c>
      <c r="H342" s="6">
        <f>1+COUNTIFS(A:A,A342,O:O,"&lt;"&amp;O342)</f>
        <v>5</v>
      </c>
      <c r="I342" s="2">
        <f>AVERAGEIF(A:A,A342,G:G)</f>
        <v>50.856614814814797</v>
      </c>
      <c r="J342" s="2">
        <f>G342-I342</f>
        <v>-0.51961481481480121</v>
      </c>
      <c r="K342" s="2">
        <f>90+J342</f>
        <v>89.480385185185199</v>
      </c>
      <c r="L342" s="2">
        <f>EXP(0.06*K342)</f>
        <v>214.61014672412585</v>
      </c>
      <c r="M342" s="2">
        <f>SUMIF(A:A,A342,L:L)</f>
        <v>2186.1358841097635</v>
      </c>
      <c r="N342" s="3">
        <f>L342/M342</f>
        <v>9.8168713246074929E-2</v>
      </c>
      <c r="O342" s="7">
        <f>1/N342</f>
        <v>10.186544846455782</v>
      </c>
      <c r="P342" s="3">
        <f>IF(O342&gt;21,"",N342)</f>
        <v>9.8168713246074929E-2</v>
      </c>
      <c r="Q342" s="3">
        <f>IF(ISNUMBER(P342),SUMIF(A:A,A342,P:P),"")</f>
        <v>0.95303580221324302</v>
      </c>
      <c r="R342" s="3">
        <f>IFERROR(P342*(1/Q342),"")</f>
        <v>0.10300632255167844</v>
      </c>
      <c r="S342" s="8">
        <f>IFERROR(1/R342,"")</f>
        <v>9.7081419395231627</v>
      </c>
    </row>
    <row r="343" spans="1:19" x14ac:dyDescent="0.25">
      <c r="A343" s="1">
        <v>33</v>
      </c>
      <c r="B343" s="5">
        <v>0.85416666666666663</v>
      </c>
      <c r="C343" s="1" t="s">
        <v>295</v>
      </c>
      <c r="D343" s="1">
        <v>5</v>
      </c>
      <c r="E343" s="1">
        <v>3</v>
      </c>
      <c r="F343" s="1" t="s">
        <v>365</v>
      </c>
      <c r="G343" s="2">
        <v>50.074233333333297</v>
      </c>
      <c r="H343" s="6">
        <f>1+COUNTIFS(A:A,A343,O:O,"&lt;"&amp;O343)</f>
        <v>6</v>
      </c>
      <c r="I343" s="2">
        <f>AVERAGEIF(A:A,A343,G:G)</f>
        <v>50.856614814814797</v>
      </c>
      <c r="J343" s="2">
        <f>G343-I343</f>
        <v>-0.78238148148150088</v>
      </c>
      <c r="K343" s="2">
        <f>90+J343</f>
        <v>89.217618518518492</v>
      </c>
      <c r="L343" s="2">
        <f>EXP(0.06*K343)</f>
        <v>211.25313600287251</v>
      </c>
      <c r="M343" s="2">
        <f>SUMIF(A:A,A343,L:L)</f>
        <v>2186.1358841097635</v>
      </c>
      <c r="N343" s="3">
        <f>L343/M343</f>
        <v>9.6633122185311379E-2</v>
      </c>
      <c r="O343" s="7">
        <f>1/N343</f>
        <v>10.348418610363435</v>
      </c>
      <c r="P343" s="3">
        <f>IF(O343&gt;21,"",N343)</f>
        <v>9.6633122185311379E-2</v>
      </c>
      <c r="Q343" s="3">
        <f>IF(ISNUMBER(P343),SUMIF(A:A,A343,P:P),"")</f>
        <v>0.95303580221324302</v>
      </c>
      <c r="R343" s="3">
        <f>IFERROR(P343*(1/Q343),"")</f>
        <v>0.10139505982975609</v>
      </c>
      <c r="S343" s="8">
        <f>IFERROR(1/R343,"")</f>
        <v>9.8624134319661714</v>
      </c>
    </row>
    <row r="344" spans="1:19" x14ac:dyDescent="0.25">
      <c r="A344" s="1">
        <v>33</v>
      </c>
      <c r="B344" s="5">
        <v>0.85416666666666663</v>
      </c>
      <c r="C344" s="1" t="s">
        <v>295</v>
      </c>
      <c r="D344" s="1">
        <v>5</v>
      </c>
      <c r="E344" s="1">
        <v>8</v>
      </c>
      <c r="F344" s="1" t="s">
        <v>370</v>
      </c>
      <c r="G344" s="2">
        <v>47.445366666666601</v>
      </c>
      <c r="H344" s="6">
        <f>1+COUNTIFS(A:A,A344,O:O,"&lt;"&amp;O344)</f>
        <v>7</v>
      </c>
      <c r="I344" s="2">
        <f>AVERAGEIF(A:A,A344,G:G)</f>
        <v>50.856614814814797</v>
      </c>
      <c r="J344" s="2">
        <f>G344-I344</f>
        <v>-3.4112481481481964</v>
      </c>
      <c r="K344" s="2">
        <f>90+J344</f>
        <v>86.588751851851811</v>
      </c>
      <c r="L344" s="2">
        <f>EXP(0.06*K344)</f>
        <v>180.42679201756306</v>
      </c>
      <c r="M344" s="2">
        <f>SUMIF(A:A,A344,L:L)</f>
        <v>2186.1358841097635</v>
      </c>
      <c r="N344" s="3">
        <f>L344/M344</f>
        <v>8.2532285997874419E-2</v>
      </c>
      <c r="O344" s="7">
        <f>1/N344</f>
        <v>12.116470395909724</v>
      </c>
      <c r="P344" s="3">
        <f>IF(O344&gt;21,"",N344)</f>
        <v>8.2532285997874419E-2</v>
      </c>
      <c r="Q344" s="3">
        <f>IF(ISNUMBER(P344),SUMIF(A:A,A344,P:P),"")</f>
        <v>0.95303580221324302</v>
      </c>
      <c r="R344" s="3">
        <f>IFERROR(P344*(1/Q344),"")</f>
        <v>8.6599355245845958E-2</v>
      </c>
      <c r="S344" s="8">
        <f>IFERROR(1/R344,"")</f>
        <v>11.547430083758833</v>
      </c>
    </row>
    <row r="345" spans="1:19" x14ac:dyDescent="0.25">
      <c r="A345" s="1">
        <v>33</v>
      </c>
      <c r="B345" s="5">
        <v>0.85416666666666663</v>
      </c>
      <c r="C345" s="1" t="s">
        <v>295</v>
      </c>
      <c r="D345" s="1">
        <v>5</v>
      </c>
      <c r="E345" s="1">
        <v>9</v>
      </c>
      <c r="F345" s="1" t="s">
        <v>20</v>
      </c>
      <c r="G345" s="2">
        <v>42.250700000000002</v>
      </c>
      <c r="H345" s="6">
        <f>1+COUNTIFS(A:A,A345,O:O,"&lt;"&amp;O345)</f>
        <v>8</v>
      </c>
      <c r="I345" s="2">
        <f>AVERAGEIF(A:A,A345,G:G)</f>
        <v>50.856614814814797</v>
      </c>
      <c r="J345" s="2">
        <f>G345-I345</f>
        <v>-8.6059148148147955</v>
      </c>
      <c r="K345" s="2">
        <f>90+J345</f>
        <v>81.394085185185205</v>
      </c>
      <c r="L345" s="2">
        <f>EXP(0.06*K345)</f>
        <v>132.11134782227177</v>
      </c>
      <c r="M345" s="2">
        <f>SUMIF(A:A,A345,L:L)</f>
        <v>2186.1358841097635</v>
      </c>
      <c r="N345" s="3">
        <f>L345/M345</f>
        <v>6.0431443801156962E-2</v>
      </c>
      <c r="O345" s="7">
        <f>1/N345</f>
        <v>16.547676790420404</v>
      </c>
      <c r="P345" s="3">
        <f>IF(O345&gt;21,"",N345)</f>
        <v>6.0431443801156962E-2</v>
      </c>
      <c r="Q345" s="3">
        <f>IF(ISNUMBER(P345),SUMIF(A:A,A345,P:P),"")</f>
        <v>0.95303580221324302</v>
      </c>
      <c r="R345" s="3">
        <f>IFERROR(P345*(1/Q345),"")</f>
        <v>6.3409416163397542E-2</v>
      </c>
      <c r="S345" s="8">
        <f>IFERROR(1/R345,"")</f>
        <v>15.770528424723773</v>
      </c>
    </row>
    <row r="346" spans="1:19" x14ac:dyDescent="0.25">
      <c r="A346" s="1">
        <v>33</v>
      </c>
      <c r="B346" s="5">
        <v>0.85416666666666663</v>
      </c>
      <c r="C346" s="1" t="s">
        <v>295</v>
      </c>
      <c r="D346" s="1">
        <v>5</v>
      </c>
      <c r="E346" s="1">
        <v>5</v>
      </c>
      <c r="F346" s="1" t="s">
        <v>367</v>
      </c>
      <c r="G346" s="2">
        <v>38.048633333333299</v>
      </c>
      <c r="H346" s="6">
        <f>1+COUNTIFS(A:A,A346,O:O,"&lt;"&amp;O346)</f>
        <v>9</v>
      </c>
      <c r="I346" s="2">
        <f>AVERAGEIF(A:A,A346,G:G)</f>
        <v>50.856614814814797</v>
      </c>
      <c r="J346" s="2">
        <f>G346-I346</f>
        <v>-12.807981481481498</v>
      </c>
      <c r="K346" s="2">
        <f>90+J346</f>
        <v>77.192018518518495</v>
      </c>
      <c r="L346" s="2">
        <f>EXP(0.06*K346)</f>
        <v>102.67011805005815</v>
      </c>
      <c r="M346" s="2">
        <f>SUMIF(A:A,A346,L:L)</f>
        <v>2186.1358841097635</v>
      </c>
      <c r="N346" s="3">
        <f>L346/M346</f>
        <v>4.6964197786757152E-2</v>
      </c>
      <c r="O346" s="7">
        <f>1/N346</f>
        <v>21.292815530258615</v>
      </c>
      <c r="P346" s="3" t="str">
        <f>IF(O346&gt;21,"",N346)</f>
        <v/>
      </c>
      <c r="Q346" s="3" t="str">
        <f>IF(ISNUMBER(P346),SUMIF(A:A,A346,P:P),"")</f>
        <v/>
      </c>
      <c r="R346" s="3" t="str">
        <f>IFERROR(P346*(1/Q346),"")</f>
        <v/>
      </c>
      <c r="S346" s="8" t="str">
        <f>IFERROR(1/R346,"")</f>
        <v/>
      </c>
    </row>
    <row r="347" spans="1:19" x14ac:dyDescent="0.25">
      <c r="A347" s="1">
        <v>34</v>
      </c>
      <c r="B347" s="5">
        <v>0.875</v>
      </c>
      <c r="C347" s="1" t="s">
        <v>295</v>
      </c>
      <c r="D347" s="1">
        <v>6</v>
      </c>
      <c r="E347" s="1">
        <v>7</v>
      </c>
      <c r="F347" s="1" t="s">
        <v>377</v>
      </c>
      <c r="G347" s="2">
        <v>59.369633333333304</v>
      </c>
      <c r="H347" s="6">
        <f>1+COUNTIFS(A:A,A347,O:O,"&lt;"&amp;O347)</f>
        <v>1</v>
      </c>
      <c r="I347" s="2">
        <f>AVERAGEIF(A:A,A347,G:G)</f>
        <v>47.524019444444441</v>
      </c>
      <c r="J347" s="2">
        <f>G347-I347</f>
        <v>11.845613888888863</v>
      </c>
      <c r="K347" s="2">
        <f>90+J347</f>
        <v>101.84561388888886</v>
      </c>
      <c r="L347" s="2">
        <f>EXP(0.06*K347)</f>
        <v>450.67066202398183</v>
      </c>
      <c r="M347" s="2">
        <f>SUMIF(A:A,A347,L:L)</f>
        <v>2932.8203497986187</v>
      </c>
      <c r="N347" s="3">
        <f>L347/M347</f>
        <v>0.15366459867033008</v>
      </c>
      <c r="O347" s="7">
        <f>1/N347</f>
        <v>6.5076797691404922</v>
      </c>
      <c r="P347" s="3">
        <f>IF(O347&gt;21,"",N347)</f>
        <v>0.15366459867033008</v>
      </c>
      <c r="Q347" s="3">
        <f>IF(ISNUMBER(P347),SUMIF(A:A,A347,P:P),"")</f>
        <v>0.93519548497095262</v>
      </c>
      <c r="R347" s="3">
        <f>IFERROR(P347*(1/Q347),"")</f>
        <v>0.16431281067947301</v>
      </c>
      <c r="S347" s="8">
        <f>IFERROR(1/R347,"")</f>
        <v>6.0859527377369993</v>
      </c>
    </row>
    <row r="348" spans="1:19" x14ac:dyDescent="0.25">
      <c r="A348" s="1">
        <v>34</v>
      </c>
      <c r="B348" s="5">
        <v>0.875</v>
      </c>
      <c r="C348" s="1" t="s">
        <v>295</v>
      </c>
      <c r="D348" s="1">
        <v>6</v>
      </c>
      <c r="E348" s="1">
        <v>8</v>
      </c>
      <c r="F348" s="1" t="s">
        <v>378</v>
      </c>
      <c r="G348" s="2">
        <v>55.9041</v>
      </c>
      <c r="H348" s="6">
        <f>1+COUNTIFS(A:A,A348,O:O,"&lt;"&amp;O348)</f>
        <v>2</v>
      </c>
      <c r="I348" s="2">
        <f>AVERAGEIF(A:A,A348,G:G)</f>
        <v>47.524019444444441</v>
      </c>
      <c r="J348" s="2">
        <f>G348-I348</f>
        <v>8.3800805555555584</v>
      </c>
      <c r="K348" s="2">
        <f>90+J348</f>
        <v>98.380080555555566</v>
      </c>
      <c r="L348" s="2">
        <f>EXP(0.06*K348)</f>
        <v>366.06277435784523</v>
      </c>
      <c r="M348" s="2">
        <f>SUMIF(A:A,A348,L:L)</f>
        <v>2932.8203497986187</v>
      </c>
      <c r="N348" s="3">
        <f>L348/M348</f>
        <v>0.12481595552996651</v>
      </c>
      <c r="O348" s="7">
        <f>1/N348</f>
        <v>8.0117962143062265</v>
      </c>
      <c r="P348" s="3">
        <f>IF(O348&gt;21,"",N348)</f>
        <v>0.12481595552996651</v>
      </c>
      <c r="Q348" s="3">
        <f>IF(ISNUMBER(P348),SUMIF(A:A,A348,P:P),"")</f>
        <v>0.93519548497095262</v>
      </c>
      <c r="R348" s="3">
        <f>IFERROR(P348*(1/Q348),"")</f>
        <v>0.13346509637377399</v>
      </c>
      <c r="S348" s="8">
        <f>IFERROR(1/R348,"")</f>
        <v>7.4925956461265546</v>
      </c>
    </row>
    <row r="349" spans="1:19" x14ac:dyDescent="0.25">
      <c r="A349" s="1">
        <v>34</v>
      </c>
      <c r="B349" s="5">
        <v>0.875</v>
      </c>
      <c r="C349" s="1" t="s">
        <v>295</v>
      </c>
      <c r="D349" s="1">
        <v>6</v>
      </c>
      <c r="E349" s="1">
        <v>1</v>
      </c>
      <c r="F349" s="1" t="s">
        <v>371</v>
      </c>
      <c r="G349" s="2">
        <v>54.514133333333305</v>
      </c>
      <c r="H349" s="6">
        <f>1+COUNTIFS(A:A,A349,O:O,"&lt;"&amp;O349)</f>
        <v>3</v>
      </c>
      <c r="I349" s="2">
        <f>AVERAGEIF(A:A,A349,G:G)</f>
        <v>47.524019444444441</v>
      </c>
      <c r="J349" s="2">
        <f>G349-I349</f>
        <v>6.9901138888888639</v>
      </c>
      <c r="K349" s="2">
        <f>90+J349</f>
        <v>96.990113888888857</v>
      </c>
      <c r="L349" s="2">
        <f>EXP(0.06*K349)</f>
        <v>336.77223230979104</v>
      </c>
      <c r="M349" s="2">
        <f>SUMIF(A:A,A349,L:L)</f>
        <v>2932.8203497986187</v>
      </c>
      <c r="N349" s="3">
        <f>L349/M349</f>
        <v>0.11482879690633468</v>
      </c>
      <c r="O349" s="7">
        <f>1/N349</f>
        <v>8.7086168882853947</v>
      </c>
      <c r="P349" s="3">
        <f>IF(O349&gt;21,"",N349)</f>
        <v>0.11482879690633468</v>
      </c>
      <c r="Q349" s="3">
        <f>IF(ISNUMBER(P349),SUMIF(A:A,A349,P:P),"")</f>
        <v>0.93519548497095262</v>
      </c>
      <c r="R349" s="3">
        <f>IFERROR(P349*(1/Q349),"")</f>
        <v>0.12278587605659932</v>
      </c>
      <c r="S349" s="8">
        <f>IFERROR(1/R349,"")</f>
        <v>8.1442591942662883</v>
      </c>
    </row>
    <row r="350" spans="1:19" x14ac:dyDescent="0.25">
      <c r="A350" s="1">
        <v>34</v>
      </c>
      <c r="B350" s="5">
        <v>0.875</v>
      </c>
      <c r="C350" s="1" t="s">
        <v>295</v>
      </c>
      <c r="D350" s="1">
        <v>6</v>
      </c>
      <c r="E350" s="1">
        <v>4</v>
      </c>
      <c r="F350" s="1" t="s">
        <v>374</v>
      </c>
      <c r="G350" s="2">
        <v>51.188500000000005</v>
      </c>
      <c r="H350" s="6">
        <f>1+COUNTIFS(A:A,A350,O:O,"&lt;"&amp;O350)</f>
        <v>4</v>
      </c>
      <c r="I350" s="2">
        <f>AVERAGEIF(A:A,A350,G:G)</f>
        <v>47.524019444444441</v>
      </c>
      <c r="J350" s="2">
        <f>G350-I350</f>
        <v>3.6644805555555635</v>
      </c>
      <c r="K350" s="2">
        <f>90+J350</f>
        <v>93.664480555555571</v>
      </c>
      <c r="L350" s="2">
        <f>EXP(0.06*K350)</f>
        <v>275.85319811720746</v>
      </c>
      <c r="M350" s="2">
        <f>SUMIF(A:A,A350,L:L)</f>
        <v>2932.8203497986187</v>
      </c>
      <c r="N350" s="3">
        <f>L350/M350</f>
        <v>9.4057311807778765E-2</v>
      </c>
      <c r="O350" s="7">
        <f>1/N350</f>
        <v>10.6318156534567</v>
      </c>
      <c r="P350" s="3">
        <f>IF(O350&gt;21,"",N350)</f>
        <v>9.4057311807778765E-2</v>
      </c>
      <c r="Q350" s="3">
        <f>IF(ISNUMBER(P350),SUMIF(A:A,A350,P:P),"")</f>
        <v>0.93519548497095262</v>
      </c>
      <c r="R350" s="3">
        <f>IFERROR(P350*(1/Q350),"")</f>
        <v>0.10057502770204264</v>
      </c>
      <c r="S350" s="8">
        <f>IFERROR(1/R350,"")</f>
        <v>9.9428259961562038</v>
      </c>
    </row>
    <row r="351" spans="1:19" x14ac:dyDescent="0.25">
      <c r="A351" s="1">
        <v>34</v>
      </c>
      <c r="B351" s="5">
        <v>0.875</v>
      </c>
      <c r="C351" s="1" t="s">
        <v>295</v>
      </c>
      <c r="D351" s="1">
        <v>6</v>
      </c>
      <c r="E351" s="1">
        <v>2</v>
      </c>
      <c r="F351" s="1" t="s">
        <v>372</v>
      </c>
      <c r="G351" s="2">
        <v>50.0780666666667</v>
      </c>
      <c r="H351" s="6">
        <f>1+COUNTIFS(A:A,A351,O:O,"&lt;"&amp;O351)</f>
        <v>5</v>
      </c>
      <c r="I351" s="2">
        <f>AVERAGEIF(A:A,A351,G:G)</f>
        <v>47.524019444444441</v>
      </c>
      <c r="J351" s="2">
        <f>G351-I351</f>
        <v>2.554047222222259</v>
      </c>
      <c r="K351" s="2">
        <f>90+J351</f>
        <v>92.554047222222266</v>
      </c>
      <c r="L351" s="2">
        <f>EXP(0.06*K351)</f>
        <v>258.07308844082706</v>
      </c>
      <c r="M351" s="2">
        <f>SUMIF(A:A,A351,L:L)</f>
        <v>2932.8203497986187</v>
      </c>
      <c r="N351" s="3">
        <f>L351/M351</f>
        <v>8.7994850573969718E-2</v>
      </c>
      <c r="O351" s="7">
        <f>1/N351</f>
        <v>11.364301359423138</v>
      </c>
      <c r="P351" s="3">
        <f>IF(O351&gt;21,"",N351)</f>
        <v>8.7994850573969718E-2</v>
      </c>
      <c r="Q351" s="3">
        <f>IF(ISNUMBER(P351),SUMIF(A:A,A351,P:P),"")</f>
        <v>0.93519548497095262</v>
      </c>
      <c r="R351" s="3">
        <f>IFERROR(P351*(1/Q351),"")</f>
        <v>9.4092467284209419E-2</v>
      </c>
      <c r="S351" s="8">
        <f>IFERROR(1/R351,"")</f>
        <v>10.627843321181778</v>
      </c>
    </row>
    <row r="352" spans="1:19" x14ac:dyDescent="0.25">
      <c r="A352" s="1">
        <v>34</v>
      </c>
      <c r="B352" s="5">
        <v>0.875</v>
      </c>
      <c r="C352" s="1" t="s">
        <v>295</v>
      </c>
      <c r="D352" s="1">
        <v>6</v>
      </c>
      <c r="E352" s="1">
        <v>10</v>
      </c>
      <c r="F352" s="1" t="s">
        <v>380</v>
      </c>
      <c r="G352" s="2">
        <v>49.832433333333299</v>
      </c>
      <c r="H352" s="6">
        <f>1+COUNTIFS(A:A,A352,O:O,"&lt;"&amp;O352)</f>
        <v>6</v>
      </c>
      <c r="I352" s="2">
        <f>AVERAGEIF(A:A,A352,G:G)</f>
        <v>47.524019444444441</v>
      </c>
      <c r="J352" s="2">
        <f>G352-I352</f>
        <v>2.3084138888888575</v>
      </c>
      <c r="K352" s="2">
        <f>90+J352</f>
        <v>92.30841388888885</v>
      </c>
      <c r="L352" s="2">
        <f>EXP(0.06*K352)</f>
        <v>254.2974979305159</v>
      </c>
      <c r="M352" s="2">
        <f>SUMIF(A:A,A352,L:L)</f>
        <v>2932.8203497986187</v>
      </c>
      <c r="N352" s="3">
        <f>L352/M352</f>
        <v>8.6707492311275447E-2</v>
      </c>
      <c r="O352" s="7">
        <f>1/N352</f>
        <v>11.533028730782011</v>
      </c>
      <c r="P352" s="3">
        <f>IF(O352&gt;21,"",N352)</f>
        <v>8.6707492311275447E-2</v>
      </c>
      <c r="Q352" s="3">
        <f>IF(ISNUMBER(P352),SUMIF(A:A,A352,P:P),"")</f>
        <v>0.93519548497095262</v>
      </c>
      <c r="R352" s="3">
        <f>IFERROR(P352*(1/Q352),"")</f>
        <v>9.2715901332616674E-2</v>
      </c>
      <c r="S352" s="8">
        <f>IFERROR(1/R352,"")</f>
        <v>10.785636397067613</v>
      </c>
    </row>
    <row r="353" spans="1:19" x14ac:dyDescent="0.25">
      <c r="A353" s="1">
        <v>34</v>
      </c>
      <c r="B353" s="5">
        <v>0.875</v>
      </c>
      <c r="C353" s="1" t="s">
        <v>295</v>
      </c>
      <c r="D353" s="1">
        <v>6</v>
      </c>
      <c r="E353" s="1">
        <v>5</v>
      </c>
      <c r="F353" s="1" t="s">
        <v>375</v>
      </c>
      <c r="G353" s="2">
        <v>49.6404</v>
      </c>
      <c r="H353" s="6">
        <f>1+COUNTIFS(A:A,A353,O:O,"&lt;"&amp;O353)</f>
        <v>7</v>
      </c>
      <c r="I353" s="2">
        <f>AVERAGEIF(A:A,A353,G:G)</f>
        <v>47.524019444444441</v>
      </c>
      <c r="J353" s="2">
        <f>G353-I353</f>
        <v>2.1163805555555584</v>
      </c>
      <c r="K353" s="2">
        <f>90+J353</f>
        <v>92.116380555555565</v>
      </c>
      <c r="L353" s="2">
        <f>EXP(0.06*K353)</f>
        <v>251.38429733676605</v>
      </c>
      <c r="M353" s="2">
        <f>SUMIF(A:A,A353,L:L)</f>
        <v>2932.8203497986187</v>
      </c>
      <c r="N353" s="3">
        <f>L353/M353</f>
        <v>8.5714182034377695E-2</v>
      </c>
      <c r="O353" s="7">
        <f>1/N353</f>
        <v>11.666680778671218</v>
      </c>
      <c r="P353" s="3">
        <f>IF(O353&gt;21,"",N353)</f>
        <v>8.5714182034377695E-2</v>
      </c>
      <c r="Q353" s="3">
        <f>IF(ISNUMBER(P353),SUMIF(A:A,A353,P:P),"")</f>
        <v>0.93519548497095262</v>
      </c>
      <c r="R353" s="3">
        <f>IFERROR(P353*(1/Q353),"")</f>
        <v>9.1653759467241219E-2</v>
      </c>
      <c r="S353" s="8">
        <f>IFERROR(1/R353,"")</f>
        <v>10.91062718881072</v>
      </c>
    </row>
    <row r="354" spans="1:19" x14ac:dyDescent="0.25">
      <c r="A354" s="1">
        <v>34</v>
      </c>
      <c r="B354" s="5">
        <v>0.875</v>
      </c>
      <c r="C354" s="1" t="s">
        <v>295</v>
      </c>
      <c r="D354" s="1">
        <v>6</v>
      </c>
      <c r="E354" s="1">
        <v>6</v>
      </c>
      <c r="F354" s="1" t="s">
        <v>376</v>
      </c>
      <c r="G354" s="2">
        <v>44.676766666666701</v>
      </c>
      <c r="H354" s="6">
        <f>1+COUNTIFS(A:A,A354,O:O,"&lt;"&amp;O354)</f>
        <v>8</v>
      </c>
      <c r="I354" s="2">
        <f>AVERAGEIF(A:A,A354,G:G)</f>
        <v>47.524019444444441</v>
      </c>
      <c r="J354" s="2">
        <f>G354-I354</f>
        <v>-2.8472527777777401</v>
      </c>
      <c r="K354" s="2">
        <f>90+J354</f>
        <v>87.15274722222226</v>
      </c>
      <c r="L354" s="2">
        <f>EXP(0.06*K354)</f>
        <v>186.63686552326774</v>
      </c>
      <c r="M354" s="2">
        <f>SUMIF(A:A,A354,L:L)</f>
        <v>2932.8203497986187</v>
      </c>
      <c r="N354" s="3">
        <f>L354/M354</f>
        <v>6.3637333100229995E-2</v>
      </c>
      <c r="O354" s="7">
        <f>1/N354</f>
        <v>15.714046319712695</v>
      </c>
      <c r="P354" s="3">
        <f>IF(O354&gt;21,"",N354)</f>
        <v>6.3637333100229995E-2</v>
      </c>
      <c r="Q354" s="3">
        <f>IF(ISNUMBER(P354),SUMIF(A:A,A354,P:P),"")</f>
        <v>0.93519548497095262</v>
      </c>
      <c r="R354" s="3">
        <f>IFERROR(P354*(1/Q354),"")</f>
        <v>6.8047091889249858E-2</v>
      </c>
      <c r="S354" s="8">
        <f>IFERROR(1/R354,"")</f>
        <v>14.695705168819726</v>
      </c>
    </row>
    <row r="355" spans="1:19" x14ac:dyDescent="0.25">
      <c r="A355" s="1">
        <v>34</v>
      </c>
      <c r="B355" s="5">
        <v>0.875</v>
      </c>
      <c r="C355" s="1" t="s">
        <v>295</v>
      </c>
      <c r="D355" s="1">
        <v>6</v>
      </c>
      <c r="E355" s="1">
        <v>3</v>
      </c>
      <c r="F355" s="1" t="s">
        <v>373</v>
      </c>
      <c r="G355" s="2">
        <v>44.518000000000001</v>
      </c>
      <c r="H355" s="6">
        <f>1+COUNTIFS(A:A,A355,O:O,"&lt;"&amp;O355)</f>
        <v>9</v>
      </c>
      <c r="I355" s="2">
        <f>AVERAGEIF(A:A,A355,G:G)</f>
        <v>47.524019444444441</v>
      </c>
      <c r="J355" s="2">
        <f>G355-I355</f>
        <v>-3.0060194444444406</v>
      </c>
      <c r="K355" s="2">
        <f>90+J355</f>
        <v>86.993980555555567</v>
      </c>
      <c r="L355" s="2">
        <f>EXP(0.06*K355)</f>
        <v>184.86740406795136</v>
      </c>
      <c r="M355" s="2">
        <f>SUMIF(A:A,A355,L:L)</f>
        <v>2932.8203497986187</v>
      </c>
      <c r="N355" s="3">
        <f>L355/M355</f>
        <v>6.3034002093120101E-2</v>
      </c>
      <c r="O355" s="7">
        <f>1/N355</f>
        <v>15.864453577335935</v>
      </c>
      <c r="P355" s="3">
        <f>IF(O355&gt;21,"",N355)</f>
        <v>6.3034002093120101E-2</v>
      </c>
      <c r="Q355" s="3">
        <f>IF(ISNUMBER(P355),SUMIF(A:A,A355,P:P),"")</f>
        <v>0.93519548497095262</v>
      </c>
      <c r="R355" s="3">
        <f>IFERROR(P355*(1/Q355),"")</f>
        <v>6.7401952967168083E-2</v>
      </c>
      <c r="S355" s="8">
        <f>IFERROR(1/R355,"")</f>
        <v>14.836365357055845</v>
      </c>
    </row>
    <row r="356" spans="1:19" x14ac:dyDescent="0.25">
      <c r="A356" s="1">
        <v>34</v>
      </c>
      <c r="B356" s="5">
        <v>0.875</v>
      </c>
      <c r="C356" s="1" t="s">
        <v>295</v>
      </c>
      <c r="D356" s="1">
        <v>6</v>
      </c>
      <c r="E356" s="1">
        <v>12</v>
      </c>
      <c r="F356" s="1" t="s">
        <v>381</v>
      </c>
      <c r="G356" s="2">
        <v>43.900399999999998</v>
      </c>
      <c r="H356" s="6">
        <f>1+COUNTIFS(A:A,A356,O:O,"&lt;"&amp;O356)</f>
        <v>10</v>
      </c>
      <c r="I356" s="2">
        <f>AVERAGEIF(A:A,A356,G:G)</f>
        <v>47.524019444444441</v>
      </c>
      <c r="J356" s="2">
        <f>G356-I356</f>
        <v>-3.6236194444444436</v>
      </c>
      <c r="K356" s="2">
        <f>90+J356</f>
        <v>86.376380555555556</v>
      </c>
      <c r="L356" s="2">
        <f>EXP(0.06*K356)</f>
        <v>178.14232925444449</v>
      </c>
      <c r="M356" s="2">
        <f>SUMIF(A:A,A356,L:L)</f>
        <v>2932.8203497986187</v>
      </c>
      <c r="N356" s="3">
        <f>L356/M356</f>
        <v>6.0740961943569635E-2</v>
      </c>
      <c r="O356" s="7">
        <f>1/N356</f>
        <v>16.463354678660391</v>
      </c>
      <c r="P356" s="3">
        <f>IF(O356&gt;21,"",N356)</f>
        <v>6.0740961943569635E-2</v>
      </c>
      <c r="Q356" s="3">
        <f>IF(ISNUMBER(P356),SUMIF(A:A,A356,P:P),"")</f>
        <v>0.93519548497095262</v>
      </c>
      <c r="R356" s="3">
        <f>IFERROR(P356*(1/Q356),"")</f>
        <v>6.4950016247625766E-2</v>
      </c>
      <c r="S356" s="8">
        <f>IFERROR(1/R356,"")</f>
        <v>15.396454962958609</v>
      </c>
    </row>
    <row r="357" spans="1:19" x14ac:dyDescent="0.25">
      <c r="A357" s="1">
        <v>34</v>
      </c>
      <c r="B357" s="5">
        <v>0.875</v>
      </c>
      <c r="C357" s="1" t="s">
        <v>295</v>
      </c>
      <c r="D357" s="1">
        <v>6</v>
      </c>
      <c r="E357" s="1">
        <v>11</v>
      </c>
      <c r="F357" s="1" t="s">
        <v>19</v>
      </c>
      <c r="G357" s="2">
        <v>35.107799999999997</v>
      </c>
      <c r="H357" s="6">
        <f>1+COUNTIFS(A:A,A357,O:O,"&lt;"&amp;O357)</f>
        <v>11</v>
      </c>
      <c r="I357" s="2">
        <f>AVERAGEIF(A:A,A357,G:G)</f>
        <v>47.524019444444441</v>
      </c>
      <c r="J357" s="2">
        <f>G357-I357</f>
        <v>-12.416219444444444</v>
      </c>
      <c r="K357" s="2">
        <f>90+J357</f>
        <v>77.583780555555563</v>
      </c>
      <c r="L357" s="2">
        <f>EXP(0.06*K357)</f>
        <v>105.11204046747739</v>
      </c>
      <c r="M357" s="2">
        <f>SUMIF(A:A,A357,L:L)</f>
        <v>2932.8203497986187</v>
      </c>
      <c r="N357" s="3">
        <f>L357/M357</f>
        <v>3.5839917871101405E-2</v>
      </c>
      <c r="O357" s="7">
        <f>1/N357</f>
        <v>27.901849652572007</v>
      </c>
      <c r="P357" s="3" t="str">
        <f>IF(O357&gt;21,"",N357)</f>
        <v/>
      </c>
      <c r="Q357" s="3" t="str">
        <f>IF(ISNUMBER(P357),SUMIF(A:A,A357,P:P),"")</f>
        <v/>
      </c>
      <c r="R357" s="3" t="str">
        <f>IFERROR(P357*(1/Q357),"")</f>
        <v/>
      </c>
      <c r="S357" s="8" t="str">
        <f>IFERROR(1/R357,"")</f>
        <v/>
      </c>
    </row>
    <row r="358" spans="1:19" x14ac:dyDescent="0.25">
      <c r="A358" s="1">
        <v>34</v>
      </c>
      <c r="B358" s="5">
        <v>0.875</v>
      </c>
      <c r="C358" s="1" t="s">
        <v>295</v>
      </c>
      <c r="D358" s="1">
        <v>6</v>
      </c>
      <c r="E358" s="1">
        <v>9</v>
      </c>
      <c r="F358" s="1" t="s">
        <v>379</v>
      </c>
      <c r="G358" s="2">
        <v>31.558000000000003</v>
      </c>
      <c r="H358" s="6">
        <f>1+COUNTIFS(A:A,A358,O:O,"&lt;"&amp;O358)</f>
        <v>12</v>
      </c>
      <c r="I358" s="2">
        <f>AVERAGEIF(A:A,A358,G:G)</f>
        <v>47.524019444444441</v>
      </c>
      <c r="J358" s="2">
        <f>G358-I358</f>
        <v>-15.966019444444438</v>
      </c>
      <c r="K358" s="2">
        <f>90+J358</f>
        <v>74.033980555555559</v>
      </c>
      <c r="L358" s="2">
        <f>EXP(0.06*K358)</f>
        <v>84.947959968543117</v>
      </c>
      <c r="M358" s="2">
        <f>SUMIF(A:A,A358,L:L)</f>
        <v>2932.8203497986187</v>
      </c>
      <c r="N358" s="3">
        <f>L358/M358</f>
        <v>2.896459715794595E-2</v>
      </c>
      <c r="O358" s="7">
        <f>1/N358</f>
        <v>34.524906200038998</v>
      </c>
      <c r="P358" s="3" t="str">
        <f>IF(O358&gt;21,"",N358)</f>
        <v/>
      </c>
      <c r="Q358" s="3" t="str">
        <f>IF(ISNUMBER(P358),SUMIF(A:A,A358,P:P),"")</f>
        <v/>
      </c>
      <c r="R358" s="3" t="str">
        <f>IFERROR(P358*(1/Q358),"")</f>
        <v/>
      </c>
      <c r="S358" s="8" t="str">
        <f>IFERROR(1/R358,"")</f>
        <v/>
      </c>
    </row>
    <row r="359" spans="1:19" x14ac:dyDescent="0.25">
      <c r="A359" s="1">
        <v>35</v>
      </c>
      <c r="B359" s="5">
        <v>0.89583333333333337</v>
      </c>
      <c r="C359" s="1" t="s">
        <v>295</v>
      </c>
      <c r="D359" s="1">
        <v>7</v>
      </c>
      <c r="E359" s="1">
        <v>1</v>
      </c>
      <c r="F359" s="1" t="s">
        <v>382</v>
      </c>
      <c r="G359" s="2">
        <v>72.870800000000003</v>
      </c>
      <c r="H359" s="6">
        <f>1+COUNTIFS(A:A,A359,O:O,"&lt;"&amp;O359)</f>
        <v>1</v>
      </c>
      <c r="I359" s="2">
        <f>AVERAGEIF(A:A,A359,G:G)</f>
        <v>48.564380952380937</v>
      </c>
      <c r="J359" s="2">
        <f>G359-I359</f>
        <v>24.306419047619066</v>
      </c>
      <c r="K359" s="2">
        <f>90+J359</f>
        <v>114.30641904761907</v>
      </c>
      <c r="L359" s="2">
        <f>EXP(0.06*K359)</f>
        <v>951.82875828158512</v>
      </c>
      <c r="M359" s="2">
        <f>SUMIF(A:A,A359,L:L)</f>
        <v>2127.3676513229325</v>
      </c>
      <c r="N359" s="3">
        <f>L359/M359</f>
        <v>0.4474209042756091</v>
      </c>
      <c r="O359" s="7">
        <f>1/N359</f>
        <v>2.2350319138955674</v>
      </c>
      <c r="P359" s="3">
        <f>IF(O359&gt;21,"",N359)</f>
        <v>0.4474209042756091</v>
      </c>
      <c r="Q359" s="3">
        <f>IF(ISNUMBER(P359),SUMIF(A:A,A359,P:P),"")</f>
        <v>0.96950679805044215</v>
      </c>
      <c r="R359" s="3">
        <f>IFERROR(P359*(1/Q359),"")</f>
        <v>0.461493313069405</v>
      </c>
      <c r="S359" s="8">
        <f>IFERROR(1/R359,"")</f>
        <v>2.166878634381443</v>
      </c>
    </row>
    <row r="360" spans="1:19" x14ac:dyDescent="0.25">
      <c r="A360" s="1">
        <v>35</v>
      </c>
      <c r="B360" s="5">
        <v>0.89583333333333337</v>
      </c>
      <c r="C360" s="1" t="s">
        <v>295</v>
      </c>
      <c r="D360" s="1">
        <v>7</v>
      </c>
      <c r="E360" s="1">
        <v>7</v>
      </c>
      <c r="F360" s="1" t="s">
        <v>387</v>
      </c>
      <c r="G360" s="2">
        <v>55.182699999999997</v>
      </c>
      <c r="H360" s="6">
        <f>1+COUNTIFS(A:A,A360,O:O,"&lt;"&amp;O360)</f>
        <v>2</v>
      </c>
      <c r="I360" s="2">
        <f>AVERAGEIF(A:A,A360,G:G)</f>
        <v>48.564380952380937</v>
      </c>
      <c r="J360" s="2">
        <f>G360-I360</f>
        <v>6.6183190476190603</v>
      </c>
      <c r="K360" s="2">
        <f>90+J360</f>
        <v>96.618319047619053</v>
      </c>
      <c r="L360" s="2">
        <f>EXP(0.06*K360)</f>
        <v>329.34279645997384</v>
      </c>
      <c r="M360" s="2">
        <f>SUMIF(A:A,A360,L:L)</f>
        <v>2127.3676513229325</v>
      </c>
      <c r="N360" s="3">
        <f>L360/M360</f>
        <v>0.15481235519171666</v>
      </c>
      <c r="O360" s="7">
        <f>1/N360</f>
        <v>6.4594327678925829</v>
      </c>
      <c r="P360" s="3">
        <f>IF(O360&gt;21,"",N360)</f>
        <v>0.15481235519171666</v>
      </c>
      <c r="Q360" s="3">
        <f>IF(ISNUMBER(P360),SUMIF(A:A,A360,P:P),"")</f>
        <v>0.96950679805044215</v>
      </c>
      <c r="R360" s="3">
        <f>IFERROR(P360*(1/Q360),"")</f>
        <v>0.15968155716187354</v>
      </c>
      <c r="S360" s="8">
        <f>IFERROR(1/R360,"")</f>
        <v>6.2624639800216428</v>
      </c>
    </row>
    <row r="361" spans="1:19" x14ac:dyDescent="0.25">
      <c r="A361" s="1">
        <v>35</v>
      </c>
      <c r="B361" s="5">
        <v>0.89583333333333337</v>
      </c>
      <c r="C361" s="1" t="s">
        <v>295</v>
      </c>
      <c r="D361" s="1">
        <v>7</v>
      </c>
      <c r="E361" s="1">
        <v>8</v>
      </c>
      <c r="F361" s="1" t="s">
        <v>388</v>
      </c>
      <c r="G361" s="2">
        <v>50.698233333333299</v>
      </c>
      <c r="H361" s="6">
        <f>1+COUNTIFS(A:A,A361,O:O,"&lt;"&amp;O361)</f>
        <v>3</v>
      </c>
      <c r="I361" s="2">
        <f>AVERAGEIF(A:A,A361,G:G)</f>
        <v>48.564380952380937</v>
      </c>
      <c r="J361" s="2">
        <f>G361-I361</f>
        <v>2.1338523809523622</v>
      </c>
      <c r="K361" s="2">
        <f>90+J361</f>
        <v>92.133852380952362</v>
      </c>
      <c r="L361" s="2">
        <f>EXP(0.06*K361)</f>
        <v>251.64796406782625</v>
      </c>
      <c r="M361" s="2">
        <f>SUMIF(A:A,A361,L:L)</f>
        <v>2127.3676513229325</v>
      </c>
      <c r="N361" s="3">
        <f>L361/M361</f>
        <v>0.11829077306470066</v>
      </c>
      <c r="O361" s="7">
        <f>1/N361</f>
        <v>8.4537447350440189</v>
      </c>
      <c r="P361" s="3">
        <f>IF(O361&gt;21,"",N361)</f>
        <v>0.11829077306470066</v>
      </c>
      <c r="Q361" s="3">
        <f>IF(ISNUMBER(P361),SUMIF(A:A,A361,P:P),"")</f>
        <v>0.96950679805044215</v>
      </c>
      <c r="R361" s="3">
        <f>IFERROR(P361*(1/Q361),"")</f>
        <v>0.12201128790697366</v>
      </c>
      <c r="S361" s="8">
        <f>IFERROR(1/R361,"")</f>
        <v>8.1959629896083097</v>
      </c>
    </row>
    <row r="362" spans="1:19" x14ac:dyDescent="0.25">
      <c r="A362" s="1">
        <v>35</v>
      </c>
      <c r="B362" s="5">
        <v>0.89583333333333337</v>
      </c>
      <c r="C362" s="1" t="s">
        <v>295</v>
      </c>
      <c r="D362" s="1">
        <v>7</v>
      </c>
      <c r="E362" s="1">
        <v>4</v>
      </c>
      <c r="F362" s="1" t="s">
        <v>385</v>
      </c>
      <c r="G362" s="2">
        <v>47.991900000000001</v>
      </c>
      <c r="H362" s="6">
        <f>1+COUNTIFS(A:A,A362,O:O,"&lt;"&amp;O362)</f>
        <v>4</v>
      </c>
      <c r="I362" s="2">
        <f>AVERAGEIF(A:A,A362,G:G)</f>
        <v>48.564380952380937</v>
      </c>
      <c r="J362" s="2">
        <f>G362-I362</f>
        <v>-0.57248095238093555</v>
      </c>
      <c r="K362" s="2">
        <f>90+J362</f>
        <v>89.427519047619057</v>
      </c>
      <c r="L362" s="2">
        <f>EXP(0.06*K362)</f>
        <v>213.93048864851551</v>
      </c>
      <c r="M362" s="2">
        <f>SUMIF(A:A,A362,L:L)</f>
        <v>2127.3676513229325</v>
      </c>
      <c r="N362" s="3">
        <f>L362/M362</f>
        <v>0.10056112704143072</v>
      </c>
      <c r="O362" s="7">
        <f>1/N362</f>
        <v>9.9442004024875796</v>
      </c>
      <c r="P362" s="3">
        <f>IF(O362&gt;21,"",N362)</f>
        <v>0.10056112704143072</v>
      </c>
      <c r="Q362" s="3">
        <f>IF(ISNUMBER(P362),SUMIF(A:A,A362,P:P),"")</f>
        <v>0.96950679805044215</v>
      </c>
      <c r="R362" s="3">
        <f>IFERROR(P362*(1/Q362),"")</f>
        <v>0.10372400404375366</v>
      </c>
      <c r="S362" s="8">
        <f>IFERROR(1/R362,"")</f>
        <v>9.64096989138765</v>
      </c>
    </row>
    <row r="363" spans="1:19" x14ac:dyDescent="0.25">
      <c r="A363" s="1">
        <v>35</v>
      </c>
      <c r="B363" s="5">
        <v>0.89583333333333337</v>
      </c>
      <c r="C363" s="1" t="s">
        <v>295</v>
      </c>
      <c r="D363" s="1">
        <v>7</v>
      </c>
      <c r="E363" s="1">
        <v>2</v>
      </c>
      <c r="F363" s="1" t="s">
        <v>383</v>
      </c>
      <c r="G363" s="2">
        <v>46.106033333333301</v>
      </c>
      <c r="H363" s="6">
        <f>1+COUNTIFS(A:A,A363,O:O,"&lt;"&amp;O363)</f>
        <v>5</v>
      </c>
      <c r="I363" s="2">
        <f>AVERAGEIF(A:A,A363,G:G)</f>
        <v>48.564380952380937</v>
      </c>
      <c r="J363" s="2">
        <f>G363-I363</f>
        <v>-2.4583476190476361</v>
      </c>
      <c r="K363" s="2">
        <f>90+J363</f>
        <v>87.541652380952371</v>
      </c>
      <c r="L363" s="2">
        <f>EXP(0.06*K363)</f>
        <v>191.04311639462927</v>
      </c>
      <c r="M363" s="2">
        <f>SUMIF(A:A,A363,L:L)</f>
        <v>2127.3676513229325</v>
      </c>
      <c r="N363" s="3">
        <f>L363/M363</f>
        <v>8.9802585968544985E-2</v>
      </c>
      <c r="O363" s="7">
        <f>1/N363</f>
        <v>11.135536791226352</v>
      </c>
      <c r="P363" s="3">
        <f>IF(O363&gt;21,"",N363)</f>
        <v>8.9802585968544985E-2</v>
      </c>
      <c r="Q363" s="3">
        <f>IF(ISNUMBER(P363),SUMIF(A:A,A363,P:P),"")</f>
        <v>0.96950679805044215</v>
      </c>
      <c r="R363" s="3">
        <f>IFERROR(P363*(1/Q363),"")</f>
        <v>9.2627082294963636E-2</v>
      </c>
      <c r="S363" s="8">
        <f>IFERROR(1/R363,"")</f>
        <v>10.795978619034754</v>
      </c>
    </row>
    <row r="364" spans="1:19" x14ac:dyDescent="0.25">
      <c r="A364" s="1">
        <v>35</v>
      </c>
      <c r="B364" s="5">
        <v>0.89583333333333337</v>
      </c>
      <c r="C364" s="1" t="s">
        <v>295</v>
      </c>
      <c r="D364" s="1">
        <v>7</v>
      </c>
      <c r="E364" s="1">
        <v>6</v>
      </c>
      <c r="F364" s="1" t="s">
        <v>386</v>
      </c>
      <c r="G364" s="2">
        <v>38.9968</v>
      </c>
      <c r="H364" s="6">
        <f>1+COUNTIFS(A:A,A364,O:O,"&lt;"&amp;O364)</f>
        <v>6</v>
      </c>
      <c r="I364" s="2">
        <f>AVERAGEIF(A:A,A364,G:G)</f>
        <v>48.564380952380937</v>
      </c>
      <c r="J364" s="2">
        <f>G364-I364</f>
        <v>-9.5675809523809363</v>
      </c>
      <c r="K364" s="2">
        <f>90+J364</f>
        <v>80.432419047619064</v>
      </c>
      <c r="L364" s="2">
        <f>EXP(0.06*K364)</f>
        <v>124.70427605765575</v>
      </c>
      <c r="M364" s="2">
        <f>SUMIF(A:A,A364,L:L)</f>
        <v>2127.3676513229325</v>
      </c>
      <c r="N364" s="3">
        <f>L364/M364</f>
        <v>5.8619052508440045E-2</v>
      </c>
      <c r="O364" s="7">
        <f>1/N364</f>
        <v>17.059299958081354</v>
      </c>
      <c r="P364" s="3">
        <f>IF(O364&gt;21,"",N364)</f>
        <v>5.8619052508440045E-2</v>
      </c>
      <c r="Q364" s="3">
        <f>IF(ISNUMBER(P364),SUMIF(A:A,A364,P:P),"")</f>
        <v>0.96950679805044215</v>
      </c>
      <c r="R364" s="3">
        <f>IFERROR(P364*(1/Q364),"")</f>
        <v>6.0462755523030563E-2</v>
      </c>
      <c r="S364" s="8">
        <f>IFERROR(1/R364,"")</f>
        <v>16.539107279341497</v>
      </c>
    </row>
    <row r="365" spans="1:19" x14ac:dyDescent="0.25">
      <c r="A365" s="1">
        <v>35</v>
      </c>
      <c r="B365" s="5">
        <v>0.89583333333333337</v>
      </c>
      <c r="C365" s="1" t="s">
        <v>295</v>
      </c>
      <c r="D365" s="1">
        <v>7</v>
      </c>
      <c r="E365" s="1">
        <v>3</v>
      </c>
      <c r="F365" s="1" t="s">
        <v>384</v>
      </c>
      <c r="G365" s="2">
        <v>28.104200000000002</v>
      </c>
      <c r="H365" s="6">
        <f>1+COUNTIFS(A:A,A365,O:O,"&lt;"&amp;O365)</f>
        <v>7</v>
      </c>
      <c r="I365" s="2">
        <f>AVERAGEIF(A:A,A365,G:G)</f>
        <v>48.564380952380937</v>
      </c>
      <c r="J365" s="2">
        <f>G365-I365</f>
        <v>-20.460180952380934</v>
      </c>
      <c r="K365" s="2">
        <f>90+J365</f>
        <v>69.539819047619062</v>
      </c>
      <c r="L365" s="2">
        <f>EXP(0.06*K365)</f>
        <v>64.870251412746697</v>
      </c>
      <c r="M365" s="2">
        <f>SUMIF(A:A,A365,L:L)</f>
        <v>2127.3676513229325</v>
      </c>
      <c r="N365" s="3">
        <f>L365/M365</f>
        <v>3.0493201949557826E-2</v>
      </c>
      <c r="O365" s="7">
        <f>1/N365</f>
        <v>32.794194642275038</v>
      </c>
      <c r="P365" s="3" t="str">
        <f>IF(O365&gt;21,"",N365)</f>
        <v/>
      </c>
      <c r="Q365" s="3" t="str">
        <f>IF(ISNUMBER(P365),SUMIF(A:A,A365,P:P),"")</f>
        <v/>
      </c>
      <c r="R365" s="3" t="str">
        <f>IFERROR(P365*(1/Q365),"")</f>
        <v/>
      </c>
      <c r="S365" s="8" t="str">
        <f>IFERROR(1/R365,"")</f>
        <v/>
      </c>
    </row>
    <row r="366" spans="1:19" x14ac:dyDescent="0.25">
      <c r="A366" s="1">
        <v>36</v>
      </c>
      <c r="B366" s="5">
        <v>0.91666666666666663</v>
      </c>
      <c r="C366" s="1" t="s">
        <v>295</v>
      </c>
      <c r="D366" s="1">
        <v>8</v>
      </c>
      <c r="E366" s="1">
        <v>6</v>
      </c>
      <c r="F366" s="1" t="s">
        <v>394</v>
      </c>
      <c r="G366" s="2">
        <v>69.062233333333396</v>
      </c>
      <c r="H366" s="6">
        <f>1+COUNTIFS(A:A,A366,O:O,"&lt;"&amp;O366)</f>
        <v>1</v>
      </c>
      <c r="I366" s="2">
        <f>AVERAGEIF(A:A,A366,G:G)</f>
        <v>46.032463888888884</v>
      </c>
      <c r="J366" s="2">
        <f>G366-I366</f>
        <v>23.029769444444511</v>
      </c>
      <c r="K366" s="2">
        <f>90+J366</f>
        <v>113.02976944444451</v>
      </c>
      <c r="L366" s="2">
        <f>EXP(0.06*K366)</f>
        <v>881.64207824523942</v>
      </c>
      <c r="M366" s="2">
        <f>SUMIF(A:A,A366,L:L)</f>
        <v>3737.0765462888357</v>
      </c>
      <c r="N366" s="3">
        <f>L366/M366</f>
        <v>0.23591758620003872</v>
      </c>
      <c r="O366" s="7">
        <f>1/N366</f>
        <v>4.2387683602022026</v>
      </c>
      <c r="P366" s="3">
        <f>IF(O366&gt;21,"",N366)</f>
        <v>0.23591758620003872</v>
      </c>
      <c r="Q366" s="3">
        <f>IF(ISNUMBER(P366),SUMIF(A:A,A366,P:P),"")</f>
        <v>0.91631968962818022</v>
      </c>
      <c r="R366" s="3">
        <f>IFERROR(P366*(1/Q366),"")</f>
        <v>0.25746209414726018</v>
      </c>
      <c r="S366" s="8">
        <f>IFERROR(1/R366,"")</f>
        <v>3.8840669082262322</v>
      </c>
    </row>
    <row r="367" spans="1:19" x14ac:dyDescent="0.25">
      <c r="A367" s="1">
        <v>36</v>
      </c>
      <c r="B367" s="5">
        <v>0.91666666666666663</v>
      </c>
      <c r="C367" s="1" t="s">
        <v>295</v>
      </c>
      <c r="D367" s="1">
        <v>8</v>
      </c>
      <c r="E367" s="1">
        <v>2</v>
      </c>
      <c r="F367" s="1" t="s">
        <v>390</v>
      </c>
      <c r="G367" s="2">
        <v>65.986666666666707</v>
      </c>
      <c r="H367" s="6">
        <f>1+COUNTIFS(A:A,A367,O:O,"&lt;"&amp;O367)</f>
        <v>2</v>
      </c>
      <c r="I367" s="2">
        <f>AVERAGEIF(A:A,A367,G:G)</f>
        <v>46.032463888888884</v>
      </c>
      <c r="J367" s="2">
        <f>G367-I367</f>
        <v>19.954202777777823</v>
      </c>
      <c r="K367" s="2">
        <f>90+J367</f>
        <v>109.95420277777782</v>
      </c>
      <c r="L367" s="2">
        <f>EXP(0.06*K367)</f>
        <v>733.07804283808593</v>
      </c>
      <c r="M367" s="2">
        <f>SUMIF(A:A,A367,L:L)</f>
        <v>3737.0765462888357</v>
      </c>
      <c r="N367" s="3">
        <f>L367/M367</f>
        <v>0.19616350742563218</v>
      </c>
      <c r="O367" s="7">
        <f>1/N367</f>
        <v>5.0977881315621936</v>
      </c>
      <c r="P367" s="3">
        <f>IF(O367&gt;21,"",N367)</f>
        <v>0.19616350742563218</v>
      </c>
      <c r="Q367" s="3">
        <f>IF(ISNUMBER(P367),SUMIF(A:A,A367,P:P),"")</f>
        <v>0.91631968962818022</v>
      </c>
      <c r="R367" s="3">
        <f>IFERROR(P367*(1/Q367),"")</f>
        <v>0.21407758629003212</v>
      </c>
      <c r="S367" s="8">
        <f>IFERROR(1/R367,"")</f>
        <v>4.6712036385032896</v>
      </c>
    </row>
    <row r="368" spans="1:19" x14ac:dyDescent="0.25">
      <c r="A368" s="1">
        <v>36</v>
      </c>
      <c r="B368" s="5">
        <v>0.91666666666666663</v>
      </c>
      <c r="C368" s="1" t="s">
        <v>295</v>
      </c>
      <c r="D368" s="1">
        <v>8</v>
      </c>
      <c r="E368" s="1">
        <v>9</v>
      </c>
      <c r="F368" s="1" t="s">
        <v>397</v>
      </c>
      <c r="G368" s="2">
        <v>58.9451999999999</v>
      </c>
      <c r="H368" s="6">
        <f>1+COUNTIFS(A:A,A368,O:O,"&lt;"&amp;O368)</f>
        <v>3</v>
      </c>
      <c r="I368" s="2">
        <f>AVERAGEIF(A:A,A368,G:G)</f>
        <v>46.032463888888884</v>
      </c>
      <c r="J368" s="2">
        <f>G368-I368</f>
        <v>12.912736111111016</v>
      </c>
      <c r="K368" s="2">
        <f>90+J368</f>
        <v>102.91273611111102</v>
      </c>
      <c r="L368" s="2">
        <f>EXP(0.06*K368)</f>
        <v>480.46969978756078</v>
      </c>
      <c r="M368" s="2">
        <f>SUMIF(A:A,A368,L:L)</f>
        <v>3737.0765462888357</v>
      </c>
      <c r="N368" s="3">
        <f>L368/M368</f>
        <v>0.12856833244818039</v>
      </c>
      <c r="O368" s="7">
        <f>1/N368</f>
        <v>7.7779650786328052</v>
      </c>
      <c r="P368" s="3">
        <f>IF(O368&gt;21,"",N368)</f>
        <v>0.12856833244818039</v>
      </c>
      <c r="Q368" s="3">
        <f>IF(ISNUMBER(P368),SUMIF(A:A,A368,P:P),"")</f>
        <v>0.91631968962818022</v>
      </c>
      <c r="R368" s="3">
        <f>IFERROR(P368*(1/Q368),"")</f>
        <v>0.14030947266924956</v>
      </c>
      <c r="S368" s="8">
        <f>IFERROR(1/R368,"")</f>
        <v>7.1271025467916358</v>
      </c>
    </row>
    <row r="369" spans="1:19" x14ac:dyDescent="0.25">
      <c r="A369" s="1">
        <v>36</v>
      </c>
      <c r="B369" s="5">
        <v>0.91666666666666663</v>
      </c>
      <c r="C369" s="1" t="s">
        <v>295</v>
      </c>
      <c r="D369" s="1">
        <v>8</v>
      </c>
      <c r="E369" s="1">
        <v>5</v>
      </c>
      <c r="F369" s="1" t="s">
        <v>393</v>
      </c>
      <c r="G369" s="2">
        <v>52.494933333333307</v>
      </c>
      <c r="H369" s="6">
        <f>1+COUNTIFS(A:A,A369,O:O,"&lt;"&amp;O369)</f>
        <v>4</v>
      </c>
      <c r="I369" s="2">
        <f>AVERAGEIF(A:A,A369,G:G)</f>
        <v>46.032463888888884</v>
      </c>
      <c r="J369" s="2">
        <f>G369-I369</f>
        <v>6.4624694444444231</v>
      </c>
      <c r="K369" s="2">
        <f>90+J369</f>
        <v>96.462469444444423</v>
      </c>
      <c r="L369" s="2">
        <f>EXP(0.06*K369)</f>
        <v>326.27747402646037</v>
      </c>
      <c r="M369" s="2">
        <f>SUMIF(A:A,A369,L:L)</f>
        <v>3737.0765462888357</v>
      </c>
      <c r="N369" s="3">
        <f>L369/M369</f>
        <v>8.7308212712548128E-2</v>
      </c>
      <c r="O369" s="7">
        <f>1/N369</f>
        <v>11.453676222789953</v>
      </c>
      <c r="P369" s="3">
        <f>IF(O369&gt;21,"",N369)</f>
        <v>8.7308212712548128E-2</v>
      </c>
      <c r="Q369" s="3">
        <f>IF(ISNUMBER(P369),SUMIF(A:A,A369,P:P),"")</f>
        <v>0.91631968962818022</v>
      </c>
      <c r="R369" s="3">
        <f>IFERROR(P369*(1/Q369),"")</f>
        <v>9.5281388909121481E-2</v>
      </c>
      <c r="S369" s="8">
        <f>IFERROR(1/R369,"")</f>
        <v>10.495229041568557</v>
      </c>
    </row>
    <row r="370" spans="1:19" x14ac:dyDescent="0.25">
      <c r="A370" s="1">
        <v>36</v>
      </c>
      <c r="B370" s="5">
        <v>0.91666666666666663</v>
      </c>
      <c r="C370" s="1" t="s">
        <v>295</v>
      </c>
      <c r="D370" s="1">
        <v>8</v>
      </c>
      <c r="E370" s="1">
        <v>4</v>
      </c>
      <c r="F370" s="1" t="s">
        <v>392</v>
      </c>
      <c r="G370" s="2">
        <v>49.8408333333333</v>
      </c>
      <c r="H370" s="6">
        <f>1+COUNTIFS(A:A,A370,O:O,"&lt;"&amp;O370)</f>
        <v>5</v>
      </c>
      <c r="I370" s="2">
        <f>AVERAGEIF(A:A,A370,G:G)</f>
        <v>46.032463888888884</v>
      </c>
      <c r="J370" s="2">
        <f>G370-I370</f>
        <v>3.8083694444444163</v>
      </c>
      <c r="K370" s="2">
        <f>90+J370</f>
        <v>93.808369444444423</v>
      </c>
      <c r="L370" s="2">
        <f>EXP(0.06*K370)</f>
        <v>278.24504065838539</v>
      </c>
      <c r="M370" s="2">
        <f>SUMIF(A:A,A370,L:L)</f>
        <v>3737.0765462888357</v>
      </c>
      <c r="N370" s="3">
        <f>L370/M370</f>
        <v>7.4455269302605306E-2</v>
      </c>
      <c r="O370" s="7">
        <f>1/N370</f>
        <v>13.430882855795518</v>
      </c>
      <c r="P370" s="3">
        <f>IF(O370&gt;21,"",N370)</f>
        <v>7.4455269302605306E-2</v>
      </c>
      <c r="Q370" s="3">
        <f>IF(ISNUMBER(P370),SUMIF(A:A,A370,P:P),"")</f>
        <v>0.91631968962818022</v>
      </c>
      <c r="R370" s="3">
        <f>IFERROR(P370*(1/Q370),"")</f>
        <v>8.1254686705267032E-2</v>
      </c>
      <c r="S370" s="8">
        <f>IFERROR(1/R370,"")</f>
        <v>12.306982409854996</v>
      </c>
    </row>
    <row r="371" spans="1:19" x14ac:dyDescent="0.25">
      <c r="A371" s="1">
        <v>36</v>
      </c>
      <c r="B371" s="5">
        <v>0.91666666666666663</v>
      </c>
      <c r="C371" s="1" t="s">
        <v>295</v>
      </c>
      <c r="D371" s="1">
        <v>8</v>
      </c>
      <c r="E371" s="1">
        <v>7</v>
      </c>
      <c r="F371" s="1" t="s">
        <v>395</v>
      </c>
      <c r="G371" s="2">
        <v>48.943733333333398</v>
      </c>
      <c r="H371" s="6">
        <f>1+COUNTIFS(A:A,A371,O:O,"&lt;"&amp;O371)</f>
        <v>6</v>
      </c>
      <c r="I371" s="2">
        <f>AVERAGEIF(A:A,A371,G:G)</f>
        <v>46.032463888888884</v>
      </c>
      <c r="J371" s="2">
        <f>G371-I371</f>
        <v>2.911269444444514</v>
      </c>
      <c r="K371" s="2">
        <f>90+J371</f>
        <v>92.911269444444514</v>
      </c>
      <c r="L371" s="2">
        <f>EXP(0.06*K371)</f>
        <v>263.66415856712814</v>
      </c>
      <c r="M371" s="2">
        <f>SUMIF(A:A,A371,L:L)</f>
        <v>3737.0765462888357</v>
      </c>
      <c r="N371" s="3">
        <f>L371/M371</f>
        <v>7.055358789184131E-2</v>
      </c>
      <c r="O371" s="7">
        <f>1/N371</f>
        <v>14.173623622557658</v>
      </c>
      <c r="P371" s="3">
        <f>IF(O371&gt;21,"",N371)</f>
        <v>7.055358789184131E-2</v>
      </c>
      <c r="Q371" s="3">
        <f>IF(ISNUMBER(P371),SUMIF(A:A,A371,P:P),"")</f>
        <v>0.91631968962818022</v>
      </c>
      <c r="R371" s="3">
        <f>IFERROR(P371*(1/Q371),"")</f>
        <v>7.6996695247779967E-2</v>
      </c>
      <c r="S371" s="8">
        <f>IFERROR(1/R371,"")</f>
        <v>12.987570398728677</v>
      </c>
    </row>
    <row r="372" spans="1:19" x14ac:dyDescent="0.25">
      <c r="A372" s="1">
        <v>36</v>
      </c>
      <c r="B372" s="5">
        <v>0.91666666666666663</v>
      </c>
      <c r="C372" s="1" t="s">
        <v>295</v>
      </c>
      <c r="D372" s="1">
        <v>8</v>
      </c>
      <c r="E372" s="1">
        <v>8</v>
      </c>
      <c r="F372" s="1" t="s">
        <v>396</v>
      </c>
      <c r="G372" s="2">
        <v>48.658499999999997</v>
      </c>
      <c r="H372" s="6">
        <f>1+COUNTIFS(A:A,A372,O:O,"&lt;"&amp;O372)</f>
        <v>7</v>
      </c>
      <c r="I372" s="2">
        <f>AVERAGEIF(A:A,A372,G:G)</f>
        <v>46.032463888888884</v>
      </c>
      <c r="J372" s="2">
        <f>G372-I372</f>
        <v>2.6260361111111123</v>
      </c>
      <c r="K372" s="2">
        <f>90+J372</f>
        <v>92.626036111111119</v>
      </c>
      <c r="L372" s="2">
        <f>EXP(0.06*K372)</f>
        <v>259.19020299242538</v>
      </c>
      <c r="M372" s="2">
        <f>SUMIF(A:A,A372,L:L)</f>
        <v>3737.0765462888357</v>
      </c>
      <c r="N372" s="3">
        <f>L372/M372</f>
        <v>6.9356407283072213E-2</v>
      </c>
      <c r="O372" s="7">
        <f>1/N372</f>
        <v>14.418278558152327</v>
      </c>
      <c r="P372" s="3">
        <f>IF(O372&gt;21,"",N372)</f>
        <v>6.9356407283072213E-2</v>
      </c>
      <c r="Q372" s="3">
        <f>IF(ISNUMBER(P372),SUMIF(A:A,A372,P:P),"")</f>
        <v>0.91631968962818022</v>
      </c>
      <c r="R372" s="3">
        <f>IFERROR(P372*(1/Q372),"")</f>
        <v>7.5690185497613097E-2</v>
      </c>
      <c r="S372" s="8">
        <f>IFERROR(1/R372,"")</f>
        <v>13.211752533378785</v>
      </c>
    </row>
    <row r="373" spans="1:19" x14ac:dyDescent="0.25">
      <c r="A373" s="1">
        <v>36</v>
      </c>
      <c r="B373" s="5">
        <v>0.91666666666666663</v>
      </c>
      <c r="C373" s="1" t="s">
        <v>295</v>
      </c>
      <c r="D373" s="1">
        <v>8</v>
      </c>
      <c r="E373" s="1">
        <v>1</v>
      </c>
      <c r="F373" s="1" t="s">
        <v>389</v>
      </c>
      <c r="G373" s="2">
        <v>44.486266666666602</v>
      </c>
      <c r="H373" s="6">
        <f>1+COUNTIFS(A:A,A373,O:O,"&lt;"&amp;O373)</f>
        <v>8</v>
      </c>
      <c r="I373" s="2">
        <f>AVERAGEIF(A:A,A373,G:G)</f>
        <v>46.032463888888884</v>
      </c>
      <c r="J373" s="2">
        <f>G373-I373</f>
        <v>-1.5461972222222826</v>
      </c>
      <c r="K373" s="2">
        <f>90+J373</f>
        <v>88.453802777777724</v>
      </c>
      <c r="L373" s="2">
        <f>EXP(0.06*K373)</f>
        <v>201.79012389685215</v>
      </c>
      <c r="M373" s="2">
        <f>SUMIF(A:A,A373,L:L)</f>
        <v>3737.0765462888357</v>
      </c>
      <c r="N373" s="3">
        <f>L373/M373</f>
        <v>5.3996786364261952E-2</v>
      </c>
      <c r="O373" s="7">
        <f>1/N373</f>
        <v>18.519620653977569</v>
      </c>
      <c r="P373" s="3">
        <f>IF(O373&gt;21,"",N373)</f>
        <v>5.3996786364261952E-2</v>
      </c>
      <c r="Q373" s="3">
        <f>IF(ISNUMBER(P373),SUMIF(A:A,A373,P:P),"")</f>
        <v>0.91631968962818022</v>
      </c>
      <c r="R373" s="3">
        <f>IFERROR(P373*(1/Q373),"")</f>
        <v>5.8927890533676634E-2</v>
      </c>
      <c r="S373" s="8">
        <f>IFERROR(1/R373,"")</f>
        <v>16.969893049684362</v>
      </c>
    </row>
    <row r="374" spans="1:19" x14ac:dyDescent="0.25">
      <c r="A374" s="1">
        <v>36</v>
      </c>
      <c r="B374" s="5">
        <v>0.91666666666666663</v>
      </c>
      <c r="C374" s="1" t="s">
        <v>295</v>
      </c>
      <c r="D374" s="1">
        <v>8</v>
      </c>
      <c r="E374" s="1">
        <v>3</v>
      </c>
      <c r="F374" s="1" t="s">
        <v>391</v>
      </c>
      <c r="G374" s="2">
        <v>31.127133333333301</v>
      </c>
      <c r="H374" s="6">
        <f>1+COUNTIFS(A:A,A374,O:O,"&lt;"&amp;O374)</f>
        <v>9</v>
      </c>
      <c r="I374" s="2">
        <f>AVERAGEIF(A:A,A374,G:G)</f>
        <v>46.032463888888884</v>
      </c>
      <c r="J374" s="2">
        <f>G374-I374</f>
        <v>-14.905330555555583</v>
      </c>
      <c r="K374" s="2">
        <f>90+J374</f>
        <v>75.09466944444442</v>
      </c>
      <c r="L374" s="2">
        <f>EXP(0.06*K374)</f>
        <v>90.52989853216036</v>
      </c>
      <c r="M374" s="2">
        <f>SUMIF(A:A,A374,L:L)</f>
        <v>3737.0765462888357</v>
      </c>
      <c r="N374" s="3">
        <f>L374/M374</f>
        <v>2.4224791066177795E-2</v>
      </c>
      <c r="O374" s="7">
        <f>1/N374</f>
        <v>41.280025791272209</v>
      </c>
      <c r="P374" s="3" t="str">
        <f>IF(O374&gt;21,"",N374)</f>
        <v/>
      </c>
      <c r="Q374" s="3" t="str">
        <f>IF(ISNUMBER(P374),SUMIF(A:A,A374,P:P),"")</f>
        <v/>
      </c>
      <c r="R374" s="3" t="str">
        <f>IFERROR(P374*(1/Q374),"")</f>
        <v/>
      </c>
      <c r="S374" s="8" t="str">
        <f>IFERROR(1/R374,"")</f>
        <v/>
      </c>
    </row>
    <row r="375" spans="1:19" x14ac:dyDescent="0.25">
      <c r="A375" s="1">
        <v>36</v>
      </c>
      <c r="B375" s="5">
        <v>0.91666666666666663</v>
      </c>
      <c r="C375" s="1" t="s">
        <v>295</v>
      </c>
      <c r="D375" s="1">
        <v>8</v>
      </c>
      <c r="E375" s="1">
        <v>14</v>
      </c>
      <c r="F375" s="1" t="s">
        <v>399</v>
      </c>
      <c r="G375" s="2">
        <v>30.345733333333303</v>
      </c>
      <c r="H375" s="6">
        <f>1+COUNTIFS(A:A,A375,O:O,"&lt;"&amp;O375)</f>
        <v>10</v>
      </c>
      <c r="I375" s="2">
        <f>AVERAGEIF(A:A,A375,G:G)</f>
        <v>46.032463888888884</v>
      </c>
      <c r="J375" s="2">
        <f>G375-I375</f>
        <v>-15.686730555555581</v>
      </c>
      <c r="K375" s="2">
        <f>90+J375</f>
        <v>74.313269444444416</v>
      </c>
      <c r="L375" s="2">
        <f>EXP(0.06*K375)</f>
        <v>86.383455194306336</v>
      </c>
      <c r="M375" s="2">
        <f>SUMIF(A:A,A375,L:L)</f>
        <v>3737.0765462888357</v>
      </c>
      <c r="N375" s="3">
        <f>L375/M375</f>
        <v>2.3115249078879806E-2</v>
      </c>
      <c r="O375" s="7">
        <f>1/N375</f>
        <v>43.261484943880227</v>
      </c>
      <c r="P375" s="3" t="str">
        <f>IF(O375&gt;21,"",N375)</f>
        <v/>
      </c>
      <c r="Q375" s="3" t="str">
        <f>IF(ISNUMBER(P375),SUMIF(A:A,A375,P:P),"")</f>
        <v/>
      </c>
      <c r="R375" s="3" t="str">
        <f>IFERROR(P375*(1/Q375),"")</f>
        <v/>
      </c>
      <c r="S375" s="8" t="str">
        <f>IFERROR(1/R375,"")</f>
        <v/>
      </c>
    </row>
    <row r="376" spans="1:19" x14ac:dyDescent="0.25">
      <c r="A376" s="1">
        <v>36</v>
      </c>
      <c r="B376" s="5">
        <v>0.91666666666666663</v>
      </c>
      <c r="C376" s="1" t="s">
        <v>295</v>
      </c>
      <c r="D376" s="1">
        <v>8</v>
      </c>
      <c r="E376" s="1">
        <v>15</v>
      </c>
      <c r="F376" s="1" t="s">
        <v>400</v>
      </c>
      <c r="G376" s="2">
        <v>27.930666666666699</v>
      </c>
      <c r="H376" s="6">
        <f>1+COUNTIFS(A:A,A376,O:O,"&lt;"&amp;O376)</f>
        <v>11</v>
      </c>
      <c r="I376" s="2">
        <f>AVERAGEIF(A:A,A376,G:G)</f>
        <v>46.032463888888884</v>
      </c>
      <c r="J376" s="2">
        <f>G376-I376</f>
        <v>-18.101797222222185</v>
      </c>
      <c r="K376" s="2">
        <f>90+J376</f>
        <v>71.898202777777811</v>
      </c>
      <c r="L376" s="2">
        <f>EXP(0.06*K376)</f>
        <v>74.730788310337488</v>
      </c>
      <c r="M376" s="2">
        <f>SUMIF(A:A,A376,L:L)</f>
        <v>3737.0765462888357</v>
      </c>
      <c r="N376" s="3">
        <f>L376/M376</f>
        <v>1.9997125395932847E-2</v>
      </c>
      <c r="O376" s="7">
        <f>1/N376</f>
        <v>50.007187543234934</v>
      </c>
      <c r="P376" s="3" t="str">
        <f>IF(O376&gt;21,"",N376)</f>
        <v/>
      </c>
      <c r="Q376" s="3" t="str">
        <f>IF(ISNUMBER(P376),SUMIF(A:A,A376,P:P),"")</f>
        <v/>
      </c>
      <c r="R376" s="3" t="str">
        <f>IFERROR(P376*(1/Q376),"")</f>
        <v/>
      </c>
      <c r="S376" s="8" t="str">
        <f>IFERROR(1/R376,"")</f>
        <v/>
      </c>
    </row>
    <row r="377" spans="1:19" x14ac:dyDescent="0.25">
      <c r="A377" s="1">
        <v>36</v>
      </c>
      <c r="B377" s="5">
        <v>0.91666666666666663</v>
      </c>
      <c r="C377" s="1" t="s">
        <v>295</v>
      </c>
      <c r="D377" s="1">
        <v>8</v>
      </c>
      <c r="E377" s="1">
        <v>13</v>
      </c>
      <c r="F377" s="1" t="s">
        <v>398</v>
      </c>
      <c r="G377" s="2">
        <v>24.5676666666667</v>
      </c>
      <c r="H377" s="6">
        <f>1+COUNTIFS(A:A,A377,O:O,"&lt;"&amp;O377)</f>
        <v>12</v>
      </c>
      <c r="I377" s="2">
        <f>AVERAGEIF(A:A,A377,G:G)</f>
        <v>46.032463888888884</v>
      </c>
      <c r="J377" s="2">
        <f>G377-I377</f>
        <v>-21.464797222222185</v>
      </c>
      <c r="K377" s="2">
        <f>90+J377</f>
        <v>68.535202777777812</v>
      </c>
      <c r="L377" s="2">
        <f>EXP(0.06*K377)</f>
        <v>61.075583239893774</v>
      </c>
      <c r="M377" s="2">
        <f>SUMIF(A:A,A377,L:L)</f>
        <v>3737.0765462888357</v>
      </c>
      <c r="N377" s="3">
        <f>L377/M377</f>
        <v>1.6343144830829295E-2</v>
      </c>
      <c r="O377" s="7">
        <f>1/N377</f>
        <v>61.187734083689044</v>
      </c>
      <c r="P377" s="3" t="str">
        <f>IF(O377&gt;21,"",N377)</f>
        <v/>
      </c>
      <c r="Q377" s="3" t="str">
        <f>IF(ISNUMBER(P377),SUMIF(A:A,A377,P:P),"")</f>
        <v/>
      </c>
      <c r="R377" s="3" t="str">
        <f>IFERROR(P377*(1/Q377),"")</f>
        <v/>
      </c>
      <c r="S377" s="8" t="str">
        <f>IFERROR(1/R377,"")</f>
        <v/>
      </c>
    </row>
  </sheetData>
  <autoFilter ref="A1:S71"/>
  <sortState ref="A2:T421">
    <sortCondition ref="B2:B421"/>
    <sortCondition ref="H2:H421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9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8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2018-03-08T22:53:20Z</cp:lastPrinted>
  <dcterms:created xsi:type="dcterms:W3CDTF">2016-03-11T05:58:01Z</dcterms:created>
  <dcterms:modified xsi:type="dcterms:W3CDTF">2018-03-08T23:20:40Z</dcterms:modified>
</cp:coreProperties>
</file>