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March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PRICES!$A$1:$S$71</definedName>
  </definedNames>
  <calcPr calcId="152511"/>
</workbook>
</file>

<file path=xl/calcChain.xml><?xml version="1.0" encoding="utf-8"?>
<calcChain xmlns="http://schemas.openxmlformats.org/spreadsheetml/2006/main">
  <c r="I194" i="1" l="1"/>
  <c r="J194" i="1" s="1"/>
  <c r="K194" i="1" s="1"/>
  <c r="L194" i="1" s="1"/>
  <c r="I191" i="1"/>
  <c r="J191" i="1" s="1"/>
  <c r="K191" i="1" s="1"/>
  <c r="L191" i="1" s="1"/>
  <c r="I201" i="1"/>
  <c r="J201" i="1" s="1"/>
  <c r="K201" i="1" s="1"/>
  <c r="L201" i="1" s="1"/>
  <c r="I197" i="1"/>
  <c r="J197" i="1" s="1"/>
  <c r="K197" i="1" s="1"/>
  <c r="L197" i="1" s="1"/>
  <c r="I198" i="1"/>
  <c r="J198" i="1" s="1"/>
  <c r="K198" i="1" s="1"/>
  <c r="L198" i="1" s="1"/>
  <c r="I200" i="1"/>
  <c r="J200" i="1" s="1"/>
  <c r="K200" i="1" s="1"/>
  <c r="L200" i="1" s="1"/>
  <c r="I199" i="1"/>
  <c r="J199" i="1" s="1"/>
  <c r="K199" i="1" s="1"/>
  <c r="L199" i="1" s="1"/>
  <c r="I205" i="1"/>
  <c r="J205" i="1" s="1"/>
  <c r="K205" i="1" s="1"/>
  <c r="L205" i="1" s="1"/>
  <c r="I206" i="1"/>
  <c r="J206" i="1" s="1"/>
  <c r="K206" i="1" s="1"/>
  <c r="L206" i="1" s="1"/>
  <c r="I202" i="1"/>
  <c r="J202" i="1" s="1"/>
  <c r="K202" i="1" s="1"/>
  <c r="L202" i="1" s="1"/>
  <c r="I207" i="1"/>
  <c r="J207" i="1" s="1"/>
  <c r="K207" i="1" s="1"/>
  <c r="L207" i="1" s="1"/>
  <c r="I204" i="1"/>
  <c r="J204" i="1" s="1"/>
  <c r="K204" i="1" s="1"/>
  <c r="L204" i="1" s="1"/>
  <c r="I203" i="1"/>
  <c r="J203" i="1" s="1"/>
  <c r="K203" i="1" s="1"/>
  <c r="L203" i="1" s="1"/>
  <c r="I208" i="1"/>
  <c r="J208" i="1" s="1"/>
  <c r="K208" i="1" s="1"/>
  <c r="L208" i="1" s="1"/>
  <c r="I215" i="1"/>
  <c r="J215" i="1" s="1"/>
  <c r="K215" i="1" s="1"/>
  <c r="L215" i="1" s="1"/>
  <c r="I211" i="1"/>
  <c r="J211" i="1" s="1"/>
  <c r="K211" i="1" s="1"/>
  <c r="L211" i="1" s="1"/>
  <c r="I214" i="1"/>
  <c r="J214" i="1" s="1"/>
  <c r="K214" i="1" s="1"/>
  <c r="L214" i="1" s="1"/>
  <c r="I216" i="1"/>
  <c r="J216" i="1" s="1"/>
  <c r="K216" i="1" s="1"/>
  <c r="L216" i="1" s="1"/>
  <c r="I213" i="1"/>
  <c r="J213" i="1" s="1"/>
  <c r="K213" i="1" s="1"/>
  <c r="L213" i="1" s="1"/>
  <c r="I212" i="1"/>
  <c r="J212" i="1" s="1"/>
  <c r="K212" i="1" s="1"/>
  <c r="L212" i="1" s="1"/>
  <c r="I210" i="1"/>
  <c r="J210" i="1" s="1"/>
  <c r="K210" i="1" s="1"/>
  <c r="L210" i="1" s="1"/>
  <c r="I217" i="1"/>
  <c r="J217" i="1" s="1"/>
  <c r="K217" i="1" s="1"/>
  <c r="L217" i="1" s="1"/>
  <c r="I209" i="1"/>
  <c r="J209" i="1" s="1"/>
  <c r="K209" i="1" s="1"/>
  <c r="L209" i="1" s="1"/>
  <c r="I220" i="1"/>
  <c r="J220" i="1" s="1"/>
  <c r="K220" i="1" s="1"/>
  <c r="L220" i="1" s="1"/>
  <c r="I223" i="1"/>
  <c r="J223" i="1" s="1"/>
  <c r="K223" i="1" s="1"/>
  <c r="L223" i="1" s="1"/>
  <c r="I218" i="1"/>
  <c r="J218" i="1" s="1"/>
  <c r="K218" i="1" s="1"/>
  <c r="L218" i="1" s="1"/>
  <c r="I225" i="1"/>
  <c r="J225" i="1" s="1"/>
  <c r="K225" i="1" s="1"/>
  <c r="L225" i="1" s="1"/>
  <c r="I227" i="1"/>
  <c r="J227" i="1" s="1"/>
  <c r="K227" i="1" s="1"/>
  <c r="L227" i="1" s="1"/>
  <c r="I222" i="1"/>
  <c r="J222" i="1" s="1"/>
  <c r="K222" i="1" s="1"/>
  <c r="L222" i="1" s="1"/>
  <c r="I219" i="1"/>
  <c r="J219" i="1" s="1"/>
  <c r="K219" i="1" s="1"/>
  <c r="L219" i="1" s="1"/>
  <c r="I221" i="1"/>
  <c r="J221" i="1" s="1"/>
  <c r="K221" i="1" s="1"/>
  <c r="L221" i="1" s="1"/>
  <c r="I224" i="1"/>
  <c r="J224" i="1" s="1"/>
  <c r="K224" i="1" s="1"/>
  <c r="L224" i="1" s="1"/>
  <c r="I226" i="1"/>
  <c r="J226" i="1" s="1"/>
  <c r="K226" i="1" s="1"/>
  <c r="L226" i="1" s="1"/>
  <c r="I230" i="1"/>
  <c r="J230" i="1" s="1"/>
  <c r="K230" i="1" s="1"/>
  <c r="L230" i="1" s="1"/>
  <c r="I231" i="1"/>
  <c r="J231" i="1" s="1"/>
  <c r="K231" i="1" s="1"/>
  <c r="L231" i="1" s="1"/>
  <c r="I228" i="1"/>
  <c r="J228" i="1" s="1"/>
  <c r="K228" i="1" s="1"/>
  <c r="L228" i="1" s="1"/>
  <c r="I234" i="1"/>
  <c r="J234" i="1" s="1"/>
  <c r="K234" i="1" s="1"/>
  <c r="L234" i="1" s="1"/>
  <c r="I233" i="1"/>
  <c r="J233" i="1" s="1"/>
  <c r="K233" i="1" s="1"/>
  <c r="L233" i="1" s="1"/>
  <c r="I229" i="1"/>
  <c r="J229" i="1" s="1"/>
  <c r="K229" i="1" s="1"/>
  <c r="L229" i="1" s="1"/>
  <c r="I232" i="1"/>
  <c r="J232" i="1" s="1"/>
  <c r="K232" i="1" s="1"/>
  <c r="L232" i="1" s="1"/>
  <c r="I236" i="1"/>
  <c r="J236" i="1" s="1"/>
  <c r="K236" i="1" s="1"/>
  <c r="L236" i="1" s="1"/>
  <c r="I235" i="1"/>
  <c r="J235" i="1" s="1"/>
  <c r="K235" i="1" s="1"/>
  <c r="L235" i="1" s="1"/>
  <c r="I237" i="1"/>
  <c r="J237" i="1" s="1"/>
  <c r="K237" i="1" s="1"/>
  <c r="L237" i="1" s="1"/>
  <c r="I244" i="1"/>
  <c r="J244" i="1" s="1"/>
  <c r="K244" i="1" s="1"/>
  <c r="L244" i="1" s="1"/>
  <c r="I240" i="1"/>
  <c r="J240" i="1" s="1"/>
  <c r="K240" i="1" s="1"/>
  <c r="L240" i="1" s="1"/>
  <c r="I239" i="1"/>
  <c r="J239" i="1" s="1"/>
  <c r="K239" i="1" s="1"/>
  <c r="L239" i="1" s="1"/>
  <c r="I245" i="1"/>
  <c r="J245" i="1" s="1"/>
  <c r="K245" i="1" s="1"/>
  <c r="L245" i="1" s="1"/>
  <c r="I248" i="1"/>
  <c r="J248" i="1" s="1"/>
  <c r="K248" i="1" s="1"/>
  <c r="L248" i="1" s="1"/>
  <c r="I238" i="1"/>
  <c r="J238" i="1" s="1"/>
  <c r="K238" i="1" s="1"/>
  <c r="L238" i="1" s="1"/>
  <c r="I242" i="1"/>
  <c r="J242" i="1" s="1"/>
  <c r="K242" i="1" s="1"/>
  <c r="L242" i="1" s="1"/>
  <c r="I246" i="1"/>
  <c r="J246" i="1" s="1"/>
  <c r="K246" i="1" s="1"/>
  <c r="L246" i="1" s="1"/>
  <c r="I243" i="1"/>
  <c r="J243" i="1" s="1"/>
  <c r="K243" i="1" s="1"/>
  <c r="L243" i="1" s="1"/>
  <c r="I241" i="1"/>
  <c r="J241" i="1" s="1"/>
  <c r="K241" i="1" s="1"/>
  <c r="L241" i="1" s="1"/>
  <c r="I247" i="1"/>
  <c r="J247" i="1" s="1"/>
  <c r="K247" i="1" s="1"/>
  <c r="L247" i="1" s="1"/>
  <c r="I249" i="1"/>
  <c r="J249" i="1" s="1"/>
  <c r="K249" i="1" s="1"/>
  <c r="L249" i="1" s="1"/>
  <c r="I252" i="1"/>
  <c r="J252" i="1" s="1"/>
  <c r="K252" i="1" s="1"/>
  <c r="L252" i="1" s="1"/>
  <c r="I253" i="1"/>
  <c r="J253" i="1" s="1"/>
  <c r="K253" i="1" s="1"/>
  <c r="L253" i="1" s="1"/>
  <c r="I250" i="1"/>
  <c r="J250" i="1" s="1"/>
  <c r="K250" i="1" s="1"/>
  <c r="L250" i="1" s="1"/>
  <c r="I251" i="1"/>
  <c r="J251" i="1" s="1"/>
  <c r="K251" i="1" s="1"/>
  <c r="L251" i="1" s="1"/>
  <c r="I256" i="1"/>
  <c r="J256" i="1" s="1"/>
  <c r="K256" i="1" s="1"/>
  <c r="L256" i="1" s="1"/>
  <c r="I254" i="1"/>
  <c r="J254" i="1" s="1"/>
  <c r="K254" i="1" s="1"/>
  <c r="L254" i="1" s="1"/>
  <c r="I255" i="1"/>
  <c r="J255" i="1" s="1"/>
  <c r="K255" i="1" s="1"/>
  <c r="L255" i="1" s="1"/>
  <c r="I259" i="1"/>
  <c r="J259" i="1" s="1"/>
  <c r="K259" i="1" s="1"/>
  <c r="L259" i="1" s="1"/>
  <c r="I260" i="1"/>
  <c r="J260" i="1" s="1"/>
  <c r="K260" i="1" s="1"/>
  <c r="L260" i="1" s="1"/>
  <c r="I258" i="1"/>
  <c r="J258" i="1" s="1"/>
  <c r="K258" i="1" s="1"/>
  <c r="L258" i="1" s="1"/>
  <c r="I257" i="1"/>
  <c r="J257" i="1" s="1"/>
  <c r="K257" i="1" s="1"/>
  <c r="L257" i="1" s="1"/>
  <c r="I261" i="1"/>
  <c r="J261" i="1" s="1"/>
  <c r="K261" i="1" s="1"/>
  <c r="L261" i="1" s="1"/>
  <c r="I264" i="1"/>
  <c r="J264" i="1" s="1"/>
  <c r="K264" i="1" s="1"/>
  <c r="L264" i="1" s="1"/>
  <c r="I265" i="1"/>
  <c r="J265" i="1" s="1"/>
  <c r="K265" i="1" s="1"/>
  <c r="L265" i="1" s="1"/>
  <c r="I262" i="1"/>
  <c r="J262" i="1" s="1"/>
  <c r="K262" i="1" s="1"/>
  <c r="L262" i="1" s="1"/>
  <c r="I263" i="1"/>
  <c r="J263" i="1" s="1"/>
  <c r="K263" i="1" s="1"/>
  <c r="L263" i="1" s="1"/>
  <c r="I270" i="1"/>
  <c r="J270" i="1" s="1"/>
  <c r="K270" i="1" s="1"/>
  <c r="L270" i="1" s="1"/>
  <c r="I272" i="1"/>
  <c r="J272" i="1" s="1"/>
  <c r="K272" i="1" s="1"/>
  <c r="L272" i="1" s="1"/>
  <c r="I271" i="1"/>
  <c r="J271" i="1" s="1"/>
  <c r="K271" i="1" s="1"/>
  <c r="L271" i="1" s="1"/>
  <c r="I274" i="1"/>
  <c r="J274" i="1" s="1"/>
  <c r="K274" i="1" s="1"/>
  <c r="L274" i="1" s="1"/>
  <c r="I273" i="1"/>
  <c r="J273" i="1" s="1"/>
  <c r="K273" i="1" s="1"/>
  <c r="L273" i="1" s="1"/>
  <c r="I268" i="1"/>
  <c r="J268" i="1" s="1"/>
  <c r="K268" i="1" s="1"/>
  <c r="L268" i="1" s="1"/>
  <c r="I269" i="1"/>
  <c r="J269" i="1" s="1"/>
  <c r="K269" i="1" s="1"/>
  <c r="L269" i="1" s="1"/>
  <c r="I266" i="1"/>
  <c r="J266" i="1" s="1"/>
  <c r="K266" i="1" s="1"/>
  <c r="L266" i="1" s="1"/>
  <c r="I275" i="1"/>
  <c r="J275" i="1" s="1"/>
  <c r="K275" i="1" s="1"/>
  <c r="L275" i="1" s="1"/>
  <c r="I267" i="1"/>
  <c r="J267" i="1" s="1"/>
  <c r="K267" i="1" s="1"/>
  <c r="L267" i="1" s="1"/>
  <c r="I276" i="1"/>
  <c r="J276" i="1" s="1"/>
  <c r="K276" i="1" s="1"/>
  <c r="L276" i="1" s="1"/>
  <c r="I277" i="1"/>
  <c r="J277" i="1" s="1"/>
  <c r="K277" i="1" s="1"/>
  <c r="L277" i="1" s="1"/>
  <c r="I278" i="1"/>
  <c r="J278" i="1" s="1"/>
  <c r="K278" i="1" s="1"/>
  <c r="L278" i="1" s="1"/>
  <c r="I280" i="1"/>
  <c r="J280" i="1" s="1"/>
  <c r="K280" i="1" s="1"/>
  <c r="L280" i="1" s="1"/>
  <c r="I281" i="1"/>
  <c r="J281" i="1" s="1"/>
  <c r="K281" i="1" s="1"/>
  <c r="L281" i="1" s="1"/>
  <c r="I279" i="1"/>
  <c r="J279" i="1" s="1"/>
  <c r="K279" i="1" s="1"/>
  <c r="L279" i="1" s="1"/>
  <c r="I283" i="1"/>
  <c r="J283" i="1" s="1"/>
  <c r="K283" i="1" s="1"/>
  <c r="L283" i="1" s="1"/>
  <c r="I285" i="1"/>
  <c r="J285" i="1" s="1"/>
  <c r="K285" i="1" s="1"/>
  <c r="L285" i="1" s="1"/>
  <c r="I282" i="1"/>
  <c r="J282" i="1" s="1"/>
  <c r="K282" i="1" s="1"/>
  <c r="L282" i="1" s="1"/>
  <c r="I287" i="1"/>
  <c r="J287" i="1" s="1"/>
  <c r="K287" i="1" s="1"/>
  <c r="L287" i="1" s="1"/>
  <c r="I286" i="1"/>
  <c r="J286" i="1" s="1"/>
  <c r="K286" i="1" s="1"/>
  <c r="L286" i="1" s="1"/>
  <c r="I284" i="1"/>
  <c r="J284" i="1" s="1"/>
  <c r="K284" i="1" s="1"/>
  <c r="L284" i="1" s="1"/>
  <c r="I297" i="1"/>
  <c r="J297" i="1" s="1"/>
  <c r="K297" i="1" s="1"/>
  <c r="L297" i="1" s="1"/>
  <c r="I291" i="1"/>
  <c r="J291" i="1" s="1"/>
  <c r="K291" i="1" s="1"/>
  <c r="L291" i="1" s="1"/>
  <c r="I293" i="1"/>
  <c r="J293" i="1" s="1"/>
  <c r="K293" i="1" s="1"/>
  <c r="L293" i="1" s="1"/>
  <c r="I289" i="1"/>
  <c r="J289" i="1" s="1"/>
  <c r="K289" i="1" s="1"/>
  <c r="L289" i="1" s="1"/>
  <c r="I296" i="1"/>
  <c r="J296" i="1" s="1"/>
  <c r="K296" i="1" s="1"/>
  <c r="L296" i="1" s="1"/>
  <c r="I294" i="1"/>
  <c r="J294" i="1" s="1"/>
  <c r="K294" i="1" s="1"/>
  <c r="L294" i="1" s="1"/>
  <c r="I292" i="1"/>
  <c r="J292" i="1" s="1"/>
  <c r="K292" i="1" s="1"/>
  <c r="L292" i="1" s="1"/>
  <c r="I295" i="1"/>
  <c r="J295" i="1" s="1"/>
  <c r="K295" i="1" s="1"/>
  <c r="L295" i="1" s="1"/>
  <c r="I288" i="1"/>
  <c r="J288" i="1" s="1"/>
  <c r="K288" i="1" s="1"/>
  <c r="L288" i="1" s="1"/>
  <c r="I290" i="1"/>
  <c r="J290" i="1" s="1"/>
  <c r="K290" i="1" s="1"/>
  <c r="L290" i="1" s="1"/>
  <c r="M198" i="1" l="1"/>
  <c r="N198" i="1" s="1"/>
  <c r="O198" i="1" s="1"/>
  <c r="M289" i="1"/>
  <c r="N289" i="1" s="1"/>
  <c r="O289" i="1" s="1"/>
  <c r="M197" i="1"/>
  <c r="N197" i="1" s="1"/>
  <c r="O197" i="1" s="1"/>
  <c r="M206" i="1"/>
  <c r="M243" i="1"/>
  <c r="N243" i="1" s="1"/>
  <c r="O243" i="1" s="1"/>
  <c r="M205" i="1"/>
  <c r="N205" i="1" s="1"/>
  <c r="O205" i="1" s="1"/>
  <c r="M200" i="1"/>
  <c r="N200" i="1" s="1"/>
  <c r="O200" i="1" s="1"/>
  <c r="M214" i="1"/>
  <c r="N214" i="1" s="1"/>
  <c r="O214" i="1" s="1"/>
  <c r="M290" i="1"/>
  <c r="N290" i="1" s="1"/>
  <c r="O290" i="1" s="1"/>
  <c r="M281" i="1"/>
  <c r="N281" i="1" s="1"/>
  <c r="O281" i="1" s="1"/>
  <c r="M285" i="1"/>
  <c r="N285" i="1" s="1"/>
  <c r="O285" i="1" s="1"/>
  <c r="M278" i="1"/>
  <c r="N278" i="1" s="1"/>
  <c r="O278" i="1" s="1"/>
  <c r="M282" i="1"/>
  <c r="N282" i="1" s="1"/>
  <c r="O282" i="1" s="1"/>
  <c r="M284" i="1"/>
  <c r="N284" i="1" s="1"/>
  <c r="O284" i="1" s="1"/>
  <c r="M280" i="1"/>
  <c r="N280" i="1" s="1"/>
  <c r="O280" i="1" s="1"/>
  <c r="M279" i="1"/>
  <c r="N279" i="1" s="1"/>
  <c r="O279" i="1" s="1"/>
  <c r="M276" i="1"/>
  <c r="N276" i="1" s="1"/>
  <c r="O276" i="1" s="1"/>
  <c r="M297" i="1"/>
  <c r="N297" i="1" s="1"/>
  <c r="O297" i="1" s="1"/>
  <c r="M277" i="1"/>
  <c r="N277" i="1" s="1"/>
  <c r="O277" i="1" s="1"/>
  <c r="M286" i="1"/>
  <c r="N286" i="1" s="1"/>
  <c r="O286" i="1" s="1"/>
  <c r="M283" i="1"/>
  <c r="N283" i="1" s="1"/>
  <c r="O283" i="1" s="1"/>
  <c r="M287" i="1"/>
  <c r="N287" i="1" s="1"/>
  <c r="O287" i="1" s="1"/>
  <c r="M288" i="1"/>
  <c r="N288" i="1" s="1"/>
  <c r="O288" i="1" s="1"/>
  <c r="M292" i="1"/>
  <c r="N292" i="1" s="1"/>
  <c r="O292" i="1" s="1"/>
  <c r="M259" i="1"/>
  <c r="N259" i="1" s="1"/>
  <c r="O259" i="1" s="1"/>
  <c r="M295" i="1"/>
  <c r="N295" i="1" s="1"/>
  <c r="O295" i="1" s="1"/>
  <c r="M293" i="1"/>
  <c r="N293" i="1" s="1"/>
  <c r="O293" i="1" s="1"/>
  <c r="M296" i="1"/>
  <c r="N296" i="1" s="1"/>
  <c r="O296" i="1" s="1"/>
  <c r="M294" i="1"/>
  <c r="N294" i="1" s="1"/>
  <c r="O294" i="1" s="1"/>
  <c r="M291" i="1"/>
  <c r="N291" i="1" s="1"/>
  <c r="O291" i="1" s="1"/>
  <c r="M253" i="1"/>
  <c r="N253" i="1" s="1"/>
  <c r="O253" i="1" s="1"/>
  <c r="M250" i="1"/>
  <c r="N250" i="1" s="1"/>
  <c r="O250" i="1" s="1"/>
  <c r="M251" i="1"/>
  <c r="N251" i="1" s="1"/>
  <c r="O251" i="1" s="1"/>
  <c r="M254" i="1"/>
  <c r="N254" i="1" s="1"/>
  <c r="O254" i="1" s="1"/>
  <c r="M256" i="1"/>
  <c r="N256" i="1" s="1"/>
  <c r="O256" i="1" s="1"/>
  <c r="M255" i="1"/>
  <c r="N255" i="1" s="1"/>
  <c r="O255" i="1" s="1"/>
  <c r="M224" i="1"/>
  <c r="N224" i="1" s="1"/>
  <c r="O224" i="1" s="1"/>
  <c r="M232" i="1"/>
  <c r="N232" i="1" s="1"/>
  <c r="O232" i="1" s="1"/>
  <c r="M235" i="1"/>
  <c r="N235" i="1" s="1"/>
  <c r="O235" i="1" s="1"/>
  <c r="M248" i="1"/>
  <c r="N248" i="1" s="1"/>
  <c r="O248" i="1" s="1"/>
  <c r="M242" i="1"/>
  <c r="N242" i="1" s="1"/>
  <c r="O242" i="1" s="1"/>
  <c r="M240" i="1"/>
  <c r="N240" i="1" s="1"/>
  <c r="O240" i="1" s="1"/>
  <c r="M237" i="1"/>
  <c r="N237" i="1" s="1"/>
  <c r="O237" i="1" s="1"/>
  <c r="M239" i="1"/>
  <c r="N239" i="1" s="1"/>
  <c r="O239" i="1" s="1"/>
  <c r="M238" i="1"/>
  <c r="N238" i="1" s="1"/>
  <c r="O238" i="1" s="1"/>
  <c r="M233" i="1"/>
  <c r="N233" i="1" s="1"/>
  <c r="O233" i="1" s="1"/>
  <c r="M229" i="1"/>
  <c r="N229" i="1" s="1"/>
  <c r="O229" i="1" s="1"/>
  <c r="M244" i="1"/>
  <c r="N244" i="1" s="1"/>
  <c r="O244" i="1" s="1"/>
  <c r="M245" i="1"/>
  <c r="N245" i="1" s="1"/>
  <c r="O245" i="1" s="1"/>
  <c r="M236" i="1"/>
  <c r="N236" i="1" s="1"/>
  <c r="O236" i="1" s="1"/>
  <c r="M271" i="1"/>
  <c r="N271" i="1" s="1"/>
  <c r="O271" i="1" s="1"/>
  <c r="M266" i="1"/>
  <c r="N266" i="1" s="1"/>
  <c r="O266" i="1" s="1"/>
  <c r="M270" i="1"/>
  <c r="N270" i="1" s="1"/>
  <c r="O270" i="1" s="1"/>
  <c r="M275" i="1"/>
  <c r="N275" i="1" s="1"/>
  <c r="O275" i="1" s="1"/>
  <c r="M274" i="1"/>
  <c r="N274" i="1" s="1"/>
  <c r="O274" i="1" s="1"/>
  <c r="M268" i="1"/>
  <c r="N268" i="1" s="1"/>
  <c r="O268" i="1" s="1"/>
  <c r="M272" i="1"/>
  <c r="N272" i="1" s="1"/>
  <c r="O272" i="1" s="1"/>
  <c r="M273" i="1"/>
  <c r="N273" i="1" s="1"/>
  <c r="O273" i="1" s="1"/>
  <c r="M269" i="1"/>
  <c r="N269" i="1" s="1"/>
  <c r="O269" i="1" s="1"/>
  <c r="M267" i="1"/>
  <c r="N267" i="1" s="1"/>
  <c r="O267" i="1" s="1"/>
  <c r="M262" i="1"/>
  <c r="N262" i="1" s="1"/>
  <c r="O262" i="1" s="1"/>
  <c r="M222" i="1"/>
  <c r="N222" i="1" s="1"/>
  <c r="O222" i="1" s="1"/>
  <c r="M230" i="1"/>
  <c r="N230" i="1" s="1"/>
  <c r="O230" i="1" s="1"/>
  <c r="M218" i="1"/>
  <c r="N218" i="1" s="1"/>
  <c r="O218" i="1" s="1"/>
  <c r="M221" i="1"/>
  <c r="N221" i="1" s="1"/>
  <c r="O221" i="1" s="1"/>
  <c r="M226" i="1"/>
  <c r="N226" i="1" s="1"/>
  <c r="O226" i="1" s="1"/>
  <c r="M227" i="1"/>
  <c r="N227" i="1" s="1"/>
  <c r="O227" i="1" s="1"/>
  <c r="M225" i="1"/>
  <c r="N225" i="1" s="1"/>
  <c r="O225" i="1" s="1"/>
  <c r="M234" i="1"/>
  <c r="N234" i="1" s="1"/>
  <c r="O234" i="1" s="1"/>
  <c r="M208" i="1"/>
  <c r="N208" i="1" s="1"/>
  <c r="O208" i="1" s="1"/>
  <c r="M215" i="1"/>
  <c r="N215" i="1" s="1"/>
  <c r="O215" i="1" s="1"/>
  <c r="M202" i="1"/>
  <c r="N202" i="1" s="1"/>
  <c r="O202" i="1" s="1"/>
  <c r="M204" i="1"/>
  <c r="N204" i="1" s="1"/>
  <c r="O204" i="1" s="1"/>
  <c r="M220" i="1"/>
  <c r="N220" i="1" s="1"/>
  <c r="O220" i="1" s="1"/>
  <c r="M212" i="1"/>
  <c r="N212" i="1" s="1"/>
  <c r="O212" i="1" s="1"/>
  <c r="M217" i="1"/>
  <c r="N217" i="1" s="1"/>
  <c r="O217" i="1" s="1"/>
  <c r="M211" i="1"/>
  <c r="N211" i="1" s="1"/>
  <c r="O211" i="1" s="1"/>
  <c r="M216" i="1"/>
  <c r="N216" i="1" s="1"/>
  <c r="O216" i="1" s="1"/>
  <c r="M203" i="1"/>
  <c r="N203" i="1" s="1"/>
  <c r="O203" i="1" s="1"/>
  <c r="M207" i="1"/>
  <c r="N207" i="1" s="1"/>
  <c r="O207" i="1" s="1"/>
  <c r="M223" i="1"/>
  <c r="N223" i="1" s="1"/>
  <c r="O223" i="1" s="1"/>
  <c r="M210" i="1"/>
  <c r="N210" i="1" s="1"/>
  <c r="O210" i="1" s="1"/>
  <c r="M209" i="1"/>
  <c r="N209" i="1" s="1"/>
  <c r="O209" i="1" s="1"/>
  <c r="M258" i="1"/>
  <c r="N258" i="1" s="1"/>
  <c r="O258" i="1" s="1"/>
  <c r="M241" i="1"/>
  <c r="N241" i="1" s="1"/>
  <c r="O241" i="1" s="1"/>
  <c r="M247" i="1"/>
  <c r="N247" i="1" s="1"/>
  <c r="O247" i="1" s="1"/>
  <c r="M246" i="1"/>
  <c r="N246" i="1" s="1"/>
  <c r="O246" i="1" s="1"/>
  <c r="M252" i="1"/>
  <c r="N252" i="1" s="1"/>
  <c r="O252" i="1" s="1"/>
  <c r="M219" i="1"/>
  <c r="N219" i="1" s="1"/>
  <c r="O219" i="1" s="1"/>
  <c r="M263" i="1"/>
  <c r="N263" i="1" s="1"/>
  <c r="O263" i="1" s="1"/>
  <c r="M260" i="1"/>
  <c r="N260" i="1" s="1"/>
  <c r="O260" i="1" s="1"/>
  <c r="M261" i="1"/>
  <c r="N261" i="1" s="1"/>
  <c r="O261" i="1" s="1"/>
  <c r="M264" i="1"/>
  <c r="N264" i="1" s="1"/>
  <c r="O264" i="1" s="1"/>
  <c r="M249" i="1"/>
  <c r="N249" i="1" s="1"/>
  <c r="O249" i="1" s="1"/>
  <c r="M265" i="1"/>
  <c r="N265" i="1" s="1"/>
  <c r="O265" i="1" s="1"/>
  <c r="M257" i="1"/>
  <c r="N257" i="1" s="1"/>
  <c r="O257" i="1" s="1"/>
  <c r="M213" i="1"/>
  <c r="N213" i="1" s="1"/>
  <c r="O213" i="1" s="1"/>
  <c r="N206" i="1"/>
  <c r="O206" i="1" s="1"/>
  <c r="M199" i="1"/>
  <c r="N199" i="1" s="1"/>
  <c r="O199" i="1" s="1"/>
  <c r="M231" i="1"/>
  <c r="N231" i="1" s="1"/>
  <c r="O231" i="1" s="1"/>
  <c r="M228" i="1"/>
  <c r="N228" i="1" s="1"/>
  <c r="O228" i="1" s="1"/>
  <c r="I136" i="1"/>
  <c r="J136" i="1" s="1"/>
  <c r="K136" i="1" s="1"/>
  <c r="L136" i="1" s="1"/>
  <c r="I138" i="1"/>
  <c r="J138" i="1" s="1"/>
  <c r="K138" i="1" s="1"/>
  <c r="L138" i="1" s="1"/>
  <c r="I143" i="1"/>
  <c r="J143" i="1" s="1"/>
  <c r="K143" i="1" s="1"/>
  <c r="L143" i="1" s="1"/>
  <c r="I139" i="1"/>
  <c r="J139" i="1" s="1"/>
  <c r="K139" i="1" s="1"/>
  <c r="L139" i="1" s="1"/>
  <c r="I141" i="1"/>
  <c r="J141" i="1" s="1"/>
  <c r="K141" i="1" s="1"/>
  <c r="L141" i="1" s="1"/>
  <c r="I144" i="1"/>
  <c r="J144" i="1" s="1"/>
  <c r="K144" i="1" s="1"/>
  <c r="L144" i="1" s="1"/>
  <c r="I145" i="1"/>
  <c r="J145" i="1" s="1"/>
  <c r="K145" i="1" s="1"/>
  <c r="L145" i="1" s="1"/>
  <c r="I147" i="1"/>
  <c r="J147" i="1" s="1"/>
  <c r="K147" i="1" s="1"/>
  <c r="L147" i="1" s="1"/>
  <c r="I146" i="1"/>
  <c r="J146" i="1" s="1"/>
  <c r="K146" i="1" s="1"/>
  <c r="L146" i="1" s="1"/>
  <c r="I153" i="1"/>
  <c r="J153" i="1" s="1"/>
  <c r="K153" i="1" s="1"/>
  <c r="L153" i="1" s="1"/>
  <c r="I149" i="1"/>
  <c r="J149" i="1" s="1"/>
  <c r="K149" i="1" s="1"/>
  <c r="L149" i="1" s="1"/>
  <c r="I154" i="1"/>
  <c r="J154" i="1" s="1"/>
  <c r="K154" i="1" s="1"/>
  <c r="L154" i="1" s="1"/>
  <c r="I150" i="1"/>
  <c r="J150" i="1" s="1"/>
  <c r="K150" i="1" s="1"/>
  <c r="L150" i="1" s="1"/>
  <c r="I151" i="1"/>
  <c r="J151" i="1" s="1"/>
  <c r="K151" i="1" s="1"/>
  <c r="L151" i="1" s="1"/>
  <c r="I148" i="1"/>
  <c r="J148" i="1" s="1"/>
  <c r="K148" i="1" s="1"/>
  <c r="L148" i="1" s="1"/>
  <c r="I152" i="1"/>
  <c r="J152" i="1" s="1"/>
  <c r="K152" i="1" s="1"/>
  <c r="L152" i="1" s="1"/>
  <c r="I155" i="1"/>
  <c r="J155" i="1" s="1"/>
  <c r="K155" i="1" s="1"/>
  <c r="L155" i="1" s="1"/>
  <c r="I159" i="1"/>
  <c r="J159" i="1" s="1"/>
  <c r="K159" i="1" s="1"/>
  <c r="L159" i="1" s="1"/>
  <c r="I156" i="1"/>
  <c r="J156" i="1" s="1"/>
  <c r="K156" i="1" s="1"/>
  <c r="L156" i="1" s="1"/>
  <c r="I160" i="1"/>
  <c r="J160" i="1" s="1"/>
  <c r="K160" i="1" s="1"/>
  <c r="L160" i="1" s="1"/>
  <c r="I157" i="1"/>
  <c r="J157" i="1" s="1"/>
  <c r="K157" i="1" s="1"/>
  <c r="L157" i="1" s="1"/>
  <c r="I158" i="1"/>
  <c r="J158" i="1" s="1"/>
  <c r="K158" i="1" s="1"/>
  <c r="L158" i="1" s="1"/>
  <c r="I163" i="1"/>
  <c r="J163" i="1" s="1"/>
  <c r="K163" i="1" s="1"/>
  <c r="L163" i="1" s="1"/>
  <c r="I162" i="1"/>
  <c r="J162" i="1" s="1"/>
  <c r="K162" i="1" s="1"/>
  <c r="L162" i="1" s="1"/>
  <c r="I161" i="1"/>
  <c r="J161" i="1" s="1"/>
  <c r="K161" i="1" s="1"/>
  <c r="L161" i="1" s="1"/>
  <c r="I164" i="1"/>
  <c r="J164" i="1" s="1"/>
  <c r="K164" i="1" s="1"/>
  <c r="L164" i="1" s="1"/>
  <c r="I165" i="1"/>
  <c r="J165" i="1" s="1"/>
  <c r="K165" i="1" s="1"/>
  <c r="L165" i="1" s="1"/>
  <c r="I166" i="1"/>
  <c r="J166" i="1" s="1"/>
  <c r="K166" i="1" s="1"/>
  <c r="L166" i="1" s="1"/>
  <c r="I167" i="1"/>
  <c r="J167" i="1" s="1"/>
  <c r="K167" i="1" s="1"/>
  <c r="L167" i="1" s="1"/>
  <c r="I172" i="1"/>
  <c r="J172" i="1" s="1"/>
  <c r="K172" i="1" s="1"/>
  <c r="L172" i="1" s="1"/>
  <c r="I177" i="1"/>
  <c r="J177" i="1" s="1"/>
  <c r="K177" i="1" s="1"/>
  <c r="L177" i="1" s="1"/>
  <c r="I173" i="1"/>
  <c r="J173" i="1" s="1"/>
  <c r="K173" i="1" s="1"/>
  <c r="L173" i="1" s="1"/>
  <c r="I171" i="1"/>
  <c r="J171" i="1" s="1"/>
  <c r="K171" i="1" s="1"/>
  <c r="L171" i="1" s="1"/>
  <c r="I176" i="1"/>
  <c r="J176" i="1" s="1"/>
  <c r="K176" i="1" s="1"/>
  <c r="L176" i="1" s="1"/>
  <c r="I169" i="1"/>
  <c r="J169" i="1" s="1"/>
  <c r="K169" i="1" s="1"/>
  <c r="L169" i="1" s="1"/>
  <c r="I170" i="1"/>
  <c r="J170" i="1" s="1"/>
  <c r="K170" i="1" s="1"/>
  <c r="L170" i="1" s="1"/>
  <c r="I168" i="1"/>
  <c r="J168" i="1" s="1"/>
  <c r="K168" i="1" s="1"/>
  <c r="L168" i="1" s="1"/>
  <c r="I175" i="1"/>
  <c r="J175" i="1" s="1"/>
  <c r="K175" i="1" s="1"/>
  <c r="L175" i="1" s="1"/>
  <c r="I174" i="1"/>
  <c r="J174" i="1" s="1"/>
  <c r="K174" i="1" s="1"/>
  <c r="L174" i="1" s="1"/>
  <c r="I178" i="1"/>
  <c r="J178" i="1" s="1"/>
  <c r="K178" i="1" s="1"/>
  <c r="L178" i="1" s="1"/>
  <c r="I180" i="1"/>
  <c r="J180" i="1" s="1"/>
  <c r="K180" i="1" s="1"/>
  <c r="L180" i="1" s="1"/>
  <c r="I182" i="1"/>
  <c r="J182" i="1" s="1"/>
  <c r="K182" i="1" s="1"/>
  <c r="L182" i="1" s="1"/>
  <c r="I181" i="1"/>
  <c r="J181" i="1" s="1"/>
  <c r="K181" i="1" s="1"/>
  <c r="L181" i="1" s="1"/>
  <c r="I179" i="1"/>
  <c r="J179" i="1" s="1"/>
  <c r="K179" i="1" s="1"/>
  <c r="L179" i="1" s="1"/>
  <c r="I184" i="1"/>
  <c r="J184" i="1" s="1"/>
  <c r="K184" i="1" s="1"/>
  <c r="L184" i="1" s="1"/>
  <c r="I183" i="1"/>
  <c r="J183" i="1" s="1"/>
  <c r="K183" i="1" s="1"/>
  <c r="L183" i="1" s="1"/>
  <c r="I185" i="1"/>
  <c r="J185" i="1" s="1"/>
  <c r="K185" i="1" s="1"/>
  <c r="L185" i="1" s="1"/>
  <c r="I188" i="1"/>
  <c r="J188" i="1" s="1"/>
  <c r="K188" i="1" s="1"/>
  <c r="L188" i="1" s="1"/>
  <c r="I186" i="1"/>
  <c r="J186" i="1" s="1"/>
  <c r="K186" i="1" s="1"/>
  <c r="L186" i="1" s="1"/>
  <c r="I187" i="1"/>
  <c r="J187" i="1" s="1"/>
  <c r="K187" i="1" s="1"/>
  <c r="L187" i="1" s="1"/>
  <c r="I193" i="1"/>
  <c r="J193" i="1" s="1"/>
  <c r="K193" i="1" s="1"/>
  <c r="L193" i="1" s="1"/>
  <c r="I189" i="1"/>
  <c r="J189" i="1" s="1"/>
  <c r="K189" i="1" s="1"/>
  <c r="L189" i="1" s="1"/>
  <c r="I192" i="1"/>
  <c r="J192" i="1" s="1"/>
  <c r="K192" i="1" s="1"/>
  <c r="L192" i="1" s="1"/>
  <c r="I196" i="1"/>
  <c r="J196" i="1" s="1"/>
  <c r="K196" i="1" s="1"/>
  <c r="L196" i="1" s="1"/>
  <c r="I190" i="1"/>
  <c r="J190" i="1" s="1"/>
  <c r="K190" i="1" s="1"/>
  <c r="L190" i="1" s="1"/>
  <c r="I195" i="1"/>
  <c r="J195" i="1" s="1"/>
  <c r="K195" i="1" s="1"/>
  <c r="L195" i="1" s="1"/>
  <c r="M191" i="1" l="1"/>
  <c r="N191" i="1" s="1"/>
  <c r="O191" i="1" s="1"/>
  <c r="M201" i="1"/>
  <c r="N201" i="1" s="1"/>
  <c r="O201" i="1" s="1"/>
  <c r="H199" i="1" s="1"/>
  <c r="M194" i="1"/>
  <c r="N194" i="1" s="1"/>
  <c r="O194" i="1" s="1"/>
  <c r="H203" i="1"/>
  <c r="P203" i="1"/>
  <c r="P291" i="1"/>
  <c r="H291" i="1"/>
  <c r="P292" i="1"/>
  <c r="H292" i="1"/>
  <c r="P199" i="1"/>
  <c r="H213" i="1"/>
  <c r="P213" i="1"/>
  <c r="H208" i="1"/>
  <c r="P208" i="1"/>
  <c r="P262" i="1"/>
  <c r="H262" i="1"/>
  <c r="P194" i="1"/>
  <c r="P252" i="1"/>
  <c r="H252" i="1"/>
  <c r="H258" i="1"/>
  <c r="P258" i="1"/>
  <c r="H211" i="1"/>
  <c r="P211" i="1"/>
  <c r="P239" i="1"/>
  <c r="H239" i="1"/>
  <c r="H274" i="1"/>
  <c r="P274" i="1"/>
  <c r="P191" i="1"/>
  <c r="H246" i="1"/>
  <c r="P246" i="1"/>
  <c r="P244" i="1"/>
  <c r="H244" i="1"/>
  <c r="H294" i="1"/>
  <c r="P294" i="1"/>
  <c r="P267" i="1"/>
  <c r="H267" i="1"/>
  <c r="P261" i="1"/>
  <c r="H261" i="1"/>
  <c r="P233" i="1"/>
  <c r="H233" i="1"/>
  <c r="H228" i="1"/>
  <c r="P228" i="1"/>
  <c r="H270" i="1"/>
  <c r="P270" i="1"/>
  <c r="P231" i="1"/>
  <c r="H231" i="1"/>
  <c r="H210" i="1"/>
  <c r="P210" i="1"/>
  <c r="P269" i="1"/>
  <c r="H269" i="1"/>
  <c r="H266" i="1"/>
  <c r="P266" i="1"/>
  <c r="P240" i="1"/>
  <c r="H240" i="1"/>
  <c r="H260" i="1"/>
  <c r="P260" i="1"/>
  <c r="H247" i="1"/>
  <c r="P247" i="1"/>
  <c r="H273" i="1"/>
  <c r="P273" i="1"/>
  <c r="P271" i="1"/>
  <c r="H271" i="1"/>
  <c r="P293" i="1"/>
  <c r="H293" i="1"/>
  <c r="H265" i="1"/>
  <c r="P265" i="1"/>
  <c r="H263" i="1"/>
  <c r="P263" i="1"/>
  <c r="P272" i="1"/>
  <c r="H272" i="1"/>
  <c r="P257" i="1"/>
  <c r="H257" i="1"/>
  <c r="H234" i="1"/>
  <c r="P234" i="1"/>
  <c r="P230" i="1"/>
  <c r="H230" i="1"/>
  <c r="P268" i="1"/>
  <c r="H268" i="1"/>
  <c r="P295" i="1"/>
  <c r="H295" i="1"/>
  <c r="H225" i="1"/>
  <c r="P225" i="1"/>
  <c r="P200" i="1"/>
  <c r="H200" i="1"/>
  <c r="P222" i="1"/>
  <c r="H222" i="1"/>
  <c r="P238" i="1"/>
  <c r="H238" i="1"/>
  <c r="P256" i="1"/>
  <c r="H256" i="1"/>
  <c r="P253" i="1"/>
  <c r="H253" i="1"/>
  <c r="P248" i="1"/>
  <c r="H248" i="1"/>
  <c r="P285" i="1"/>
  <c r="H285" i="1"/>
  <c r="P281" i="1"/>
  <c r="H281" i="1"/>
  <c r="H282" i="1"/>
  <c r="P282" i="1"/>
  <c r="H215" i="1"/>
  <c r="P215" i="1"/>
  <c r="P241" i="1"/>
  <c r="H241" i="1"/>
  <c r="H255" i="1"/>
  <c r="P255" i="1"/>
  <c r="P286" i="1"/>
  <c r="H286" i="1"/>
  <c r="P284" i="1"/>
  <c r="H284" i="1"/>
  <c r="P278" i="1"/>
  <c r="H278" i="1"/>
  <c r="P242" i="1"/>
  <c r="H242" i="1"/>
  <c r="P218" i="1"/>
  <c r="H218" i="1"/>
  <c r="P236" i="1"/>
  <c r="H236" i="1"/>
  <c r="H290" i="1"/>
  <c r="P290" i="1"/>
  <c r="H279" i="1"/>
  <c r="P279" i="1"/>
  <c r="P259" i="1"/>
  <c r="H259" i="1"/>
  <c r="H214" i="1"/>
  <c r="P214" i="1"/>
  <c r="P245" i="1"/>
  <c r="H245" i="1"/>
  <c r="H254" i="1"/>
  <c r="P254" i="1"/>
  <c r="P197" i="1"/>
  <c r="P280" i="1"/>
  <c r="H280" i="1"/>
  <c r="H220" i="1"/>
  <c r="P220" i="1"/>
  <c r="P229" i="1"/>
  <c r="H229" i="1"/>
  <c r="H205" i="1"/>
  <c r="P205" i="1"/>
  <c r="H227" i="1"/>
  <c r="P227" i="1"/>
  <c r="P243" i="1"/>
  <c r="H243" i="1"/>
  <c r="P283" i="1"/>
  <c r="H283" i="1"/>
  <c r="P276" i="1"/>
  <c r="H276" i="1"/>
  <c r="P289" i="1"/>
  <c r="H289" i="1"/>
  <c r="H226" i="1"/>
  <c r="P226" i="1"/>
  <c r="H223" i="1"/>
  <c r="P223" i="1"/>
  <c r="H198" i="1"/>
  <c r="P198" i="1"/>
  <c r="H212" i="1"/>
  <c r="P212" i="1"/>
  <c r="H206" i="1"/>
  <c r="P206" i="1"/>
  <c r="H219" i="1"/>
  <c r="P219" i="1"/>
  <c r="H264" i="1"/>
  <c r="P264" i="1"/>
  <c r="H237" i="1"/>
  <c r="P237" i="1"/>
  <c r="H275" i="1"/>
  <c r="P275" i="1"/>
  <c r="H287" i="1"/>
  <c r="P287" i="1"/>
  <c r="P201" i="1"/>
  <c r="P216" i="1"/>
  <c r="H216" i="1"/>
  <c r="H209" i="1"/>
  <c r="P209" i="1"/>
  <c r="P249" i="1"/>
  <c r="H249" i="1"/>
  <c r="H202" i="1"/>
  <c r="P202" i="1"/>
  <c r="P217" i="1"/>
  <c r="H217" i="1"/>
  <c r="H221" i="1"/>
  <c r="P221" i="1"/>
  <c r="P207" i="1"/>
  <c r="H207" i="1"/>
  <c r="P224" i="1"/>
  <c r="H224" i="1"/>
  <c r="P251" i="1"/>
  <c r="H251" i="1"/>
  <c r="H232" i="1"/>
  <c r="P232" i="1"/>
  <c r="P235" i="1"/>
  <c r="H235" i="1"/>
  <c r="P296" i="1"/>
  <c r="H296" i="1"/>
  <c r="H204" i="1"/>
  <c r="P204" i="1"/>
  <c r="P250" i="1"/>
  <c r="H250" i="1"/>
  <c r="P277" i="1"/>
  <c r="H277" i="1"/>
  <c r="P288" i="1"/>
  <c r="H288" i="1"/>
  <c r="H297" i="1"/>
  <c r="P297" i="1"/>
  <c r="M165" i="1"/>
  <c r="N165" i="1" s="1"/>
  <c r="O165" i="1" s="1"/>
  <c r="M154" i="1"/>
  <c r="N154" i="1" s="1"/>
  <c r="O154" i="1" s="1"/>
  <c r="M181" i="1"/>
  <c r="N181" i="1" s="1"/>
  <c r="O181" i="1" s="1"/>
  <c r="M187" i="1"/>
  <c r="N187" i="1" s="1"/>
  <c r="O187" i="1" s="1"/>
  <c r="M149" i="1"/>
  <c r="N149" i="1" s="1"/>
  <c r="O149" i="1" s="1"/>
  <c r="M179" i="1"/>
  <c r="N179" i="1" s="1"/>
  <c r="O179" i="1" s="1"/>
  <c r="M183" i="1"/>
  <c r="N183" i="1" s="1"/>
  <c r="O183" i="1" s="1"/>
  <c r="M190" i="1"/>
  <c r="N190" i="1" s="1"/>
  <c r="O190" i="1" s="1"/>
  <c r="M195" i="1"/>
  <c r="N195" i="1" s="1"/>
  <c r="O195" i="1" s="1"/>
  <c r="M196" i="1"/>
  <c r="N196" i="1" s="1"/>
  <c r="O196" i="1" s="1"/>
  <c r="M176" i="1"/>
  <c r="N176" i="1" s="1"/>
  <c r="O176" i="1" s="1"/>
  <c r="M169" i="1"/>
  <c r="N169" i="1" s="1"/>
  <c r="O169" i="1" s="1"/>
  <c r="M168" i="1"/>
  <c r="N168" i="1" s="1"/>
  <c r="O168" i="1" s="1"/>
  <c r="M171" i="1"/>
  <c r="N171" i="1" s="1"/>
  <c r="O171" i="1" s="1"/>
  <c r="M174" i="1"/>
  <c r="N174" i="1" s="1"/>
  <c r="O174" i="1" s="1"/>
  <c r="M170" i="1"/>
  <c r="N170" i="1" s="1"/>
  <c r="O170" i="1" s="1"/>
  <c r="M175" i="1"/>
  <c r="N175" i="1" s="1"/>
  <c r="O175" i="1" s="1"/>
  <c r="M173" i="1"/>
  <c r="N173" i="1" s="1"/>
  <c r="O173" i="1" s="1"/>
  <c r="M180" i="1"/>
  <c r="N180" i="1" s="1"/>
  <c r="O180" i="1" s="1"/>
  <c r="M185" i="1"/>
  <c r="N185" i="1" s="1"/>
  <c r="O185" i="1" s="1"/>
  <c r="M189" i="1"/>
  <c r="N189" i="1" s="1"/>
  <c r="O189" i="1" s="1"/>
  <c r="M188" i="1"/>
  <c r="N188" i="1" s="1"/>
  <c r="O188" i="1" s="1"/>
  <c r="M184" i="1"/>
  <c r="N184" i="1" s="1"/>
  <c r="O184" i="1" s="1"/>
  <c r="M193" i="1"/>
  <c r="N193" i="1" s="1"/>
  <c r="O193" i="1" s="1"/>
  <c r="M192" i="1"/>
  <c r="N192" i="1" s="1"/>
  <c r="O192" i="1" s="1"/>
  <c r="M186" i="1"/>
  <c r="N186" i="1" s="1"/>
  <c r="O186" i="1" s="1"/>
  <c r="M159" i="1"/>
  <c r="N159" i="1" s="1"/>
  <c r="O159" i="1" s="1"/>
  <c r="M163" i="1"/>
  <c r="N163" i="1" s="1"/>
  <c r="O163" i="1" s="1"/>
  <c r="M182" i="1"/>
  <c r="N182" i="1" s="1"/>
  <c r="O182" i="1" s="1"/>
  <c r="M178" i="1"/>
  <c r="N178" i="1" s="1"/>
  <c r="O178" i="1" s="1"/>
  <c r="M167" i="1"/>
  <c r="N167" i="1" s="1"/>
  <c r="O167" i="1" s="1"/>
  <c r="M177" i="1"/>
  <c r="N177" i="1" s="1"/>
  <c r="O177" i="1" s="1"/>
  <c r="M164" i="1"/>
  <c r="N164" i="1" s="1"/>
  <c r="O164" i="1" s="1"/>
  <c r="M166" i="1"/>
  <c r="N166" i="1" s="1"/>
  <c r="O166" i="1" s="1"/>
  <c r="M172" i="1"/>
  <c r="N172" i="1" s="1"/>
  <c r="O172" i="1" s="1"/>
  <c r="M160" i="1"/>
  <c r="N160" i="1" s="1"/>
  <c r="O160" i="1" s="1"/>
  <c r="M148" i="1"/>
  <c r="N148" i="1" s="1"/>
  <c r="O148" i="1" s="1"/>
  <c r="M158" i="1"/>
  <c r="N158" i="1" s="1"/>
  <c r="O158" i="1" s="1"/>
  <c r="M155" i="1"/>
  <c r="N155" i="1" s="1"/>
  <c r="O155" i="1" s="1"/>
  <c r="M156" i="1"/>
  <c r="N156" i="1" s="1"/>
  <c r="O156" i="1" s="1"/>
  <c r="M157" i="1"/>
  <c r="N157" i="1" s="1"/>
  <c r="O157" i="1" s="1"/>
  <c r="M151" i="1"/>
  <c r="N151" i="1" s="1"/>
  <c r="O151" i="1" s="1"/>
  <c r="M152" i="1"/>
  <c r="N152" i="1" s="1"/>
  <c r="O152" i="1" s="1"/>
  <c r="M161" i="1"/>
  <c r="N161" i="1" s="1"/>
  <c r="O161" i="1" s="1"/>
  <c r="M162" i="1"/>
  <c r="N162" i="1" s="1"/>
  <c r="O162" i="1" s="1"/>
  <c r="M150" i="1"/>
  <c r="N150" i="1" s="1"/>
  <c r="O150" i="1" s="1"/>
  <c r="I90" i="1"/>
  <c r="J90" i="1" s="1"/>
  <c r="K90" i="1" s="1"/>
  <c r="L90" i="1" s="1"/>
  <c r="I94" i="1"/>
  <c r="J94" i="1" s="1"/>
  <c r="K94" i="1" s="1"/>
  <c r="L94" i="1" s="1"/>
  <c r="I101" i="1"/>
  <c r="J101" i="1" s="1"/>
  <c r="K101" i="1" s="1"/>
  <c r="L101" i="1" s="1"/>
  <c r="I100" i="1"/>
  <c r="J100" i="1" s="1"/>
  <c r="K100" i="1" s="1"/>
  <c r="L100" i="1" s="1"/>
  <c r="I102" i="1"/>
  <c r="J102" i="1" s="1"/>
  <c r="K102" i="1" s="1"/>
  <c r="L102" i="1" s="1"/>
  <c r="I104" i="1"/>
  <c r="J104" i="1" s="1"/>
  <c r="K104" i="1" s="1"/>
  <c r="L104" i="1" s="1"/>
  <c r="I98" i="1"/>
  <c r="J98" i="1" s="1"/>
  <c r="K98" i="1" s="1"/>
  <c r="L98" i="1" s="1"/>
  <c r="I33" i="1"/>
  <c r="J33" i="1" s="1"/>
  <c r="K33" i="1" s="1"/>
  <c r="L33" i="1" s="1"/>
  <c r="I29" i="1"/>
  <c r="J29" i="1" s="1"/>
  <c r="K29" i="1" s="1"/>
  <c r="L29" i="1" s="1"/>
  <c r="I34" i="1"/>
  <c r="J34" i="1" s="1"/>
  <c r="K34" i="1" s="1"/>
  <c r="L34" i="1" s="1"/>
  <c r="I26" i="1"/>
  <c r="J26" i="1" s="1"/>
  <c r="K26" i="1" s="1"/>
  <c r="L26" i="1" s="1"/>
  <c r="I32" i="1"/>
  <c r="J32" i="1" s="1"/>
  <c r="K32" i="1" s="1"/>
  <c r="L32" i="1" s="1"/>
  <c r="I31" i="1"/>
  <c r="J31" i="1" s="1"/>
  <c r="K31" i="1" s="1"/>
  <c r="L31" i="1" s="1"/>
  <c r="I28" i="1"/>
  <c r="J28" i="1" s="1"/>
  <c r="K28" i="1" s="1"/>
  <c r="L28" i="1" s="1"/>
  <c r="I70" i="1"/>
  <c r="J70" i="1" s="1"/>
  <c r="K70" i="1" s="1"/>
  <c r="L70" i="1" s="1"/>
  <c r="I68" i="1"/>
  <c r="J68" i="1" s="1"/>
  <c r="K68" i="1" s="1"/>
  <c r="L68" i="1" s="1"/>
  <c r="I71" i="1"/>
  <c r="J71" i="1" s="1"/>
  <c r="K71" i="1" s="1"/>
  <c r="L71" i="1" s="1"/>
  <c r="I69" i="1"/>
  <c r="J69" i="1" s="1"/>
  <c r="K69" i="1" s="1"/>
  <c r="L69" i="1" s="1"/>
  <c r="I67" i="1"/>
  <c r="J67" i="1" s="1"/>
  <c r="K67" i="1" s="1"/>
  <c r="L67" i="1" s="1"/>
  <c r="I72" i="1"/>
  <c r="J72" i="1" s="1"/>
  <c r="K72" i="1" s="1"/>
  <c r="L72" i="1" s="1"/>
  <c r="I74" i="1"/>
  <c r="J74" i="1" s="1"/>
  <c r="K74" i="1" s="1"/>
  <c r="L74" i="1" s="1"/>
  <c r="I75" i="1"/>
  <c r="J75" i="1" s="1"/>
  <c r="K75" i="1" s="1"/>
  <c r="L75" i="1" s="1"/>
  <c r="I103" i="1"/>
  <c r="J103" i="1" s="1"/>
  <c r="K103" i="1" s="1"/>
  <c r="L103" i="1" s="1"/>
  <c r="I99" i="1"/>
  <c r="J99" i="1" s="1"/>
  <c r="K99" i="1" s="1"/>
  <c r="L99" i="1" s="1"/>
  <c r="I107" i="1"/>
  <c r="J107" i="1" s="1"/>
  <c r="K107" i="1" s="1"/>
  <c r="L107" i="1" s="1"/>
  <c r="I106" i="1"/>
  <c r="J106" i="1" s="1"/>
  <c r="K106" i="1" s="1"/>
  <c r="L106" i="1" s="1"/>
  <c r="I105" i="1"/>
  <c r="J105" i="1" s="1"/>
  <c r="K105" i="1" s="1"/>
  <c r="L105" i="1" s="1"/>
  <c r="I108" i="1"/>
  <c r="J108" i="1" s="1"/>
  <c r="K108" i="1" s="1"/>
  <c r="L108" i="1" s="1"/>
  <c r="I109" i="1"/>
  <c r="J109" i="1" s="1"/>
  <c r="K109" i="1" s="1"/>
  <c r="L109" i="1" s="1"/>
  <c r="I113" i="1"/>
  <c r="J113" i="1" s="1"/>
  <c r="K113" i="1" s="1"/>
  <c r="L113" i="1" s="1"/>
  <c r="H191" i="1" l="1"/>
  <c r="Q250" i="1"/>
  <c r="R250" i="1" s="1"/>
  <c r="S250" i="1" s="1"/>
  <c r="Q204" i="1"/>
  <c r="R204" i="1" s="1"/>
  <c r="S204" i="1" s="1"/>
  <c r="Q221" i="1"/>
  <c r="R221" i="1" s="1"/>
  <c r="S221" i="1" s="1"/>
  <c r="Q209" i="1"/>
  <c r="R209" i="1" s="1"/>
  <c r="S209" i="1" s="1"/>
  <c r="Q287" i="1"/>
  <c r="R287" i="1" s="1"/>
  <c r="S287" i="1" s="1"/>
  <c r="Q264" i="1"/>
  <c r="R264" i="1" s="1"/>
  <c r="S264" i="1" s="1"/>
  <c r="Q212" i="1"/>
  <c r="R212" i="1" s="1"/>
  <c r="S212" i="1" s="1"/>
  <c r="Q227" i="1"/>
  <c r="R227" i="1" s="1"/>
  <c r="S227" i="1" s="1"/>
  <c r="Q197" i="1"/>
  <c r="R197" i="1" s="1"/>
  <c r="S197" i="1" s="1"/>
  <c r="Q214" i="1"/>
  <c r="R214" i="1" s="1"/>
  <c r="S214" i="1" s="1"/>
  <c r="Q290" i="1"/>
  <c r="R290" i="1" s="1"/>
  <c r="S290" i="1" s="1"/>
  <c r="Q255" i="1"/>
  <c r="R255" i="1" s="1"/>
  <c r="S255" i="1" s="1"/>
  <c r="Q234" i="1"/>
  <c r="R234" i="1" s="1"/>
  <c r="S234" i="1" s="1"/>
  <c r="Q260" i="1"/>
  <c r="R260" i="1" s="1"/>
  <c r="S260" i="1" s="1"/>
  <c r="Q266" i="1"/>
  <c r="R266" i="1" s="1"/>
  <c r="S266" i="1" s="1"/>
  <c r="Q294" i="1"/>
  <c r="R294" i="1" s="1"/>
  <c r="S294" i="1" s="1"/>
  <c r="Q274" i="1"/>
  <c r="R274" i="1" s="1"/>
  <c r="S274" i="1" s="1"/>
  <c r="Q211" i="1"/>
  <c r="R211" i="1" s="1"/>
  <c r="S211" i="1" s="1"/>
  <c r="Q199" i="1"/>
  <c r="R199" i="1" s="1"/>
  <c r="S199" i="1" s="1"/>
  <c r="Q289" i="1"/>
  <c r="R289" i="1" s="1"/>
  <c r="S289" i="1" s="1"/>
  <c r="Q229" i="1"/>
  <c r="R229" i="1" s="1"/>
  <c r="S229" i="1" s="1"/>
  <c r="H197" i="1"/>
  <c r="Q242" i="1"/>
  <c r="R242" i="1" s="1"/>
  <c r="S242" i="1" s="1"/>
  <c r="Q278" i="1"/>
  <c r="R278" i="1" s="1"/>
  <c r="S278" i="1" s="1"/>
  <c r="Q248" i="1"/>
  <c r="R248" i="1" s="1"/>
  <c r="S248" i="1" s="1"/>
  <c r="Q222" i="1"/>
  <c r="R222" i="1" s="1"/>
  <c r="S222" i="1" s="1"/>
  <c r="Q295" i="1"/>
  <c r="R295" i="1" s="1"/>
  <c r="S295" i="1" s="1"/>
  <c r="Q272" i="1"/>
  <c r="R272" i="1" s="1"/>
  <c r="S272" i="1" s="1"/>
  <c r="Q293" i="1"/>
  <c r="R293" i="1" s="1"/>
  <c r="S293" i="1" s="1"/>
  <c r="Q233" i="1"/>
  <c r="R233" i="1" s="1"/>
  <c r="S233" i="1" s="1"/>
  <c r="H194" i="1"/>
  <c r="Q198" i="1"/>
  <c r="R198" i="1" s="1"/>
  <c r="S198" i="1" s="1"/>
  <c r="Q205" i="1"/>
  <c r="R205" i="1" s="1"/>
  <c r="S205" i="1" s="1"/>
  <c r="Q220" i="1"/>
  <c r="R220" i="1" s="1"/>
  <c r="S220" i="1" s="1"/>
  <c r="Q282" i="1"/>
  <c r="R282" i="1" s="1"/>
  <c r="S282" i="1" s="1"/>
  <c r="Q263" i="1"/>
  <c r="R263" i="1" s="1"/>
  <c r="S263" i="1" s="1"/>
  <c r="Q258" i="1"/>
  <c r="R258" i="1" s="1"/>
  <c r="S258" i="1" s="1"/>
  <c r="Q208" i="1"/>
  <c r="R208" i="1" s="1"/>
  <c r="S208" i="1" s="1"/>
  <c r="Q288" i="1"/>
  <c r="R288" i="1" s="1"/>
  <c r="S288" i="1" s="1"/>
  <c r="Q275" i="1"/>
  <c r="R275" i="1" s="1"/>
  <c r="S275" i="1" s="1"/>
  <c r="Q296" i="1"/>
  <c r="R296" i="1" s="1"/>
  <c r="S296" i="1" s="1"/>
  <c r="Q224" i="1"/>
  <c r="R224" i="1" s="1"/>
  <c r="S224" i="1" s="1"/>
  <c r="Q217" i="1"/>
  <c r="R217" i="1" s="1"/>
  <c r="S217" i="1" s="1"/>
  <c r="Q216" i="1"/>
  <c r="R216" i="1" s="1"/>
  <c r="S216" i="1" s="1"/>
  <c r="Q276" i="1"/>
  <c r="R276" i="1" s="1"/>
  <c r="S276" i="1" s="1"/>
  <c r="Q236" i="1"/>
  <c r="R236" i="1" s="1"/>
  <c r="S236" i="1" s="1"/>
  <c r="Q284" i="1"/>
  <c r="R284" i="1" s="1"/>
  <c r="S284" i="1" s="1"/>
  <c r="Q241" i="1"/>
  <c r="R241" i="1" s="1"/>
  <c r="S241" i="1" s="1"/>
  <c r="Q253" i="1"/>
  <c r="R253" i="1" s="1"/>
  <c r="S253" i="1" s="1"/>
  <c r="Q200" i="1"/>
  <c r="R200" i="1" s="1"/>
  <c r="S200" i="1" s="1"/>
  <c r="Q257" i="1"/>
  <c r="R257" i="1" s="1"/>
  <c r="S257" i="1" s="1"/>
  <c r="Q271" i="1"/>
  <c r="R271" i="1" s="1"/>
  <c r="S271" i="1" s="1"/>
  <c r="Q269" i="1"/>
  <c r="R269" i="1" s="1"/>
  <c r="S269" i="1" s="1"/>
  <c r="Q231" i="1"/>
  <c r="R231" i="1" s="1"/>
  <c r="S231" i="1" s="1"/>
  <c r="Q261" i="1"/>
  <c r="R261" i="1" s="1"/>
  <c r="S261" i="1" s="1"/>
  <c r="Q244" i="1"/>
  <c r="R244" i="1" s="1"/>
  <c r="S244" i="1" s="1"/>
  <c r="Q292" i="1"/>
  <c r="R292" i="1" s="1"/>
  <c r="S292" i="1" s="1"/>
  <c r="Q277" i="1"/>
  <c r="R277" i="1" s="1"/>
  <c r="S277" i="1" s="1"/>
  <c r="Q297" i="1"/>
  <c r="R297" i="1" s="1"/>
  <c r="S297" i="1" s="1"/>
  <c r="Q202" i="1"/>
  <c r="R202" i="1" s="1"/>
  <c r="S202" i="1" s="1"/>
  <c r="H201" i="1"/>
  <c r="Q219" i="1"/>
  <c r="R219" i="1" s="1"/>
  <c r="S219" i="1" s="1"/>
  <c r="Q223" i="1"/>
  <c r="R223" i="1" s="1"/>
  <c r="S223" i="1" s="1"/>
  <c r="Q254" i="1"/>
  <c r="R254" i="1" s="1"/>
  <c r="S254" i="1" s="1"/>
  <c r="Q279" i="1"/>
  <c r="R279" i="1" s="1"/>
  <c r="S279" i="1" s="1"/>
  <c r="Q215" i="1"/>
  <c r="R215" i="1" s="1"/>
  <c r="S215" i="1" s="1"/>
  <c r="Q225" i="1"/>
  <c r="R225" i="1" s="1"/>
  <c r="S225" i="1" s="1"/>
  <c r="Q273" i="1"/>
  <c r="R273" i="1" s="1"/>
  <c r="S273" i="1" s="1"/>
  <c r="Q210" i="1"/>
  <c r="R210" i="1" s="1"/>
  <c r="S210" i="1" s="1"/>
  <c r="Q270" i="1"/>
  <c r="R270" i="1" s="1"/>
  <c r="S270" i="1" s="1"/>
  <c r="Q246" i="1"/>
  <c r="R246" i="1" s="1"/>
  <c r="S246" i="1" s="1"/>
  <c r="Q283" i="1"/>
  <c r="R283" i="1" s="1"/>
  <c r="S283" i="1" s="1"/>
  <c r="Q286" i="1"/>
  <c r="R286" i="1" s="1"/>
  <c r="S286" i="1" s="1"/>
  <c r="Q281" i="1"/>
  <c r="R281" i="1" s="1"/>
  <c r="S281" i="1" s="1"/>
  <c r="Q256" i="1"/>
  <c r="R256" i="1" s="1"/>
  <c r="S256" i="1" s="1"/>
  <c r="Q268" i="1"/>
  <c r="R268" i="1" s="1"/>
  <c r="S268" i="1" s="1"/>
  <c r="Q267" i="1"/>
  <c r="R267" i="1" s="1"/>
  <c r="S267" i="1" s="1"/>
  <c r="Q239" i="1"/>
  <c r="R239" i="1" s="1"/>
  <c r="S239" i="1" s="1"/>
  <c r="Q252" i="1"/>
  <c r="R252" i="1" s="1"/>
  <c r="S252" i="1" s="1"/>
  <c r="Q262" i="1"/>
  <c r="R262" i="1" s="1"/>
  <c r="S262" i="1" s="1"/>
  <c r="Q291" i="1"/>
  <c r="R291" i="1" s="1"/>
  <c r="S291" i="1" s="1"/>
  <c r="Q232" i="1"/>
  <c r="R232" i="1" s="1"/>
  <c r="S232" i="1" s="1"/>
  <c r="Q237" i="1"/>
  <c r="R237" i="1" s="1"/>
  <c r="S237" i="1" s="1"/>
  <c r="Q206" i="1"/>
  <c r="R206" i="1" s="1"/>
  <c r="S206" i="1" s="1"/>
  <c r="Q226" i="1"/>
  <c r="R226" i="1" s="1"/>
  <c r="S226" i="1" s="1"/>
  <c r="Q265" i="1"/>
  <c r="R265" i="1" s="1"/>
  <c r="S265" i="1" s="1"/>
  <c r="Q247" i="1"/>
  <c r="R247" i="1" s="1"/>
  <c r="S247" i="1" s="1"/>
  <c r="Q228" i="1"/>
  <c r="R228" i="1" s="1"/>
  <c r="S228" i="1" s="1"/>
  <c r="Q213" i="1"/>
  <c r="R213" i="1" s="1"/>
  <c r="S213" i="1" s="1"/>
  <c r="Q203" i="1"/>
  <c r="R203" i="1" s="1"/>
  <c r="S203" i="1" s="1"/>
  <c r="Q251" i="1"/>
  <c r="R251" i="1" s="1"/>
  <c r="S251" i="1" s="1"/>
  <c r="Q235" i="1"/>
  <c r="R235" i="1" s="1"/>
  <c r="S235" i="1" s="1"/>
  <c r="Q207" i="1"/>
  <c r="R207" i="1" s="1"/>
  <c r="S207" i="1" s="1"/>
  <c r="Q249" i="1"/>
  <c r="R249" i="1" s="1"/>
  <c r="S249" i="1" s="1"/>
  <c r="Q243" i="1"/>
  <c r="R243" i="1" s="1"/>
  <c r="S243" i="1" s="1"/>
  <c r="Q280" i="1"/>
  <c r="R280" i="1" s="1"/>
  <c r="S280" i="1" s="1"/>
  <c r="Q245" i="1"/>
  <c r="R245" i="1" s="1"/>
  <c r="S245" i="1" s="1"/>
  <c r="Q259" i="1"/>
  <c r="R259" i="1" s="1"/>
  <c r="S259" i="1" s="1"/>
  <c r="Q218" i="1"/>
  <c r="R218" i="1" s="1"/>
  <c r="S218" i="1" s="1"/>
  <c r="Q285" i="1"/>
  <c r="R285" i="1" s="1"/>
  <c r="S285" i="1" s="1"/>
  <c r="Q238" i="1"/>
  <c r="R238" i="1" s="1"/>
  <c r="S238" i="1" s="1"/>
  <c r="Q230" i="1"/>
  <c r="R230" i="1" s="1"/>
  <c r="S230" i="1" s="1"/>
  <c r="Q240" i="1"/>
  <c r="R240" i="1" s="1"/>
  <c r="S240" i="1" s="1"/>
  <c r="H180" i="1"/>
  <c r="P180" i="1"/>
  <c r="H158" i="1"/>
  <c r="P158" i="1"/>
  <c r="H176" i="1"/>
  <c r="P176" i="1"/>
  <c r="P148" i="1"/>
  <c r="H193" i="1"/>
  <c r="P193" i="1"/>
  <c r="H160" i="1"/>
  <c r="P160" i="1"/>
  <c r="P152" i="1"/>
  <c r="P195" i="1"/>
  <c r="H195" i="1"/>
  <c r="H167" i="1"/>
  <c r="P167" i="1"/>
  <c r="H157" i="1"/>
  <c r="P157" i="1"/>
  <c r="H172" i="1"/>
  <c r="P172" i="1"/>
  <c r="H173" i="1"/>
  <c r="P173" i="1"/>
  <c r="H169" i="1"/>
  <c r="P169" i="1"/>
  <c r="H184" i="1"/>
  <c r="P184" i="1"/>
  <c r="H166" i="1"/>
  <c r="P166" i="1"/>
  <c r="H185" i="1"/>
  <c r="P185" i="1"/>
  <c r="H175" i="1"/>
  <c r="P175" i="1"/>
  <c r="H190" i="1"/>
  <c r="P190" i="1"/>
  <c r="H177" i="1"/>
  <c r="P177" i="1"/>
  <c r="H161" i="1"/>
  <c r="P161" i="1"/>
  <c r="H159" i="1"/>
  <c r="P159" i="1"/>
  <c r="P187" i="1"/>
  <c r="H187" i="1"/>
  <c r="H168" i="1"/>
  <c r="P168" i="1"/>
  <c r="H188" i="1"/>
  <c r="P188" i="1"/>
  <c r="P183" i="1"/>
  <c r="H183" i="1"/>
  <c r="P149" i="1"/>
  <c r="P181" i="1"/>
  <c r="H181" i="1"/>
  <c r="H164" i="1"/>
  <c r="P164" i="1"/>
  <c r="P189" i="1"/>
  <c r="H189" i="1"/>
  <c r="H156" i="1"/>
  <c r="P156" i="1"/>
  <c r="H174" i="1"/>
  <c r="P174" i="1"/>
  <c r="P196" i="1"/>
  <c r="H196" i="1"/>
  <c r="H170" i="1"/>
  <c r="P170" i="1"/>
  <c r="H171" i="1"/>
  <c r="P171" i="1"/>
  <c r="H163" i="1"/>
  <c r="P163" i="1"/>
  <c r="H165" i="1"/>
  <c r="P165" i="1"/>
  <c r="H178" i="1"/>
  <c r="P178" i="1"/>
  <c r="H186" i="1"/>
  <c r="P186" i="1"/>
  <c r="H182" i="1"/>
  <c r="P182" i="1"/>
  <c r="P155" i="1"/>
  <c r="P154" i="1"/>
  <c r="P151" i="1"/>
  <c r="H192" i="1"/>
  <c r="P192" i="1"/>
  <c r="P150" i="1"/>
  <c r="H162" i="1"/>
  <c r="P162" i="1"/>
  <c r="H179" i="1"/>
  <c r="P179" i="1"/>
  <c r="I73" i="1"/>
  <c r="J73" i="1" s="1"/>
  <c r="K73" i="1" s="1"/>
  <c r="L73" i="1" s="1"/>
  <c r="I83" i="1"/>
  <c r="J83" i="1" s="1"/>
  <c r="K83" i="1" s="1"/>
  <c r="L83" i="1" s="1"/>
  <c r="I76" i="1"/>
  <c r="J76" i="1" s="1"/>
  <c r="K76" i="1" s="1"/>
  <c r="L76" i="1" s="1"/>
  <c r="I81" i="1"/>
  <c r="J81" i="1" s="1"/>
  <c r="K81" i="1" s="1"/>
  <c r="L81" i="1" s="1"/>
  <c r="I79" i="1"/>
  <c r="J79" i="1" s="1"/>
  <c r="K79" i="1" s="1"/>
  <c r="L79" i="1" s="1"/>
  <c r="I80" i="1"/>
  <c r="J80" i="1" s="1"/>
  <c r="K80" i="1" s="1"/>
  <c r="L80" i="1" s="1"/>
  <c r="I77" i="1"/>
  <c r="J77" i="1" s="1"/>
  <c r="K77" i="1" s="1"/>
  <c r="L77" i="1" s="1"/>
  <c r="I84" i="1"/>
  <c r="J84" i="1" s="1"/>
  <c r="K84" i="1" s="1"/>
  <c r="L84" i="1" s="1"/>
  <c r="I85" i="1"/>
  <c r="J85" i="1" s="1"/>
  <c r="K85" i="1" s="1"/>
  <c r="L85" i="1" s="1"/>
  <c r="I78" i="1"/>
  <c r="J78" i="1" s="1"/>
  <c r="K78" i="1" s="1"/>
  <c r="L78" i="1" s="1"/>
  <c r="I115" i="1"/>
  <c r="J115" i="1" s="1"/>
  <c r="K115" i="1" s="1"/>
  <c r="L115" i="1" s="1"/>
  <c r="I120" i="1"/>
  <c r="J120" i="1" s="1"/>
  <c r="K120" i="1" s="1"/>
  <c r="L120" i="1" s="1"/>
  <c r="I118" i="1"/>
  <c r="J118" i="1" s="1"/>
  <c r="K118" i="1" s="1"/>
  <c r="L118" i="1" s="1"/>
  <c r="I117" i="1"/>
  <c r="J117" i="1" s="1"/>
  <c r="K117" i="1" s="1"/>
  <c r="L117" i="1" s="1"/>
  <c r="I127" i="1"/>
  <c r="J127" i="1" s="1"/>
  <c r="K127" i="1" s="1"/>
  <c r="L127" i="1" s="1"/>
  <c r="I122" i="1"/>
  <c r="J122" i="1" s="1"/>
  <c r="K122" i="1" s="1"/>
  <c r="L122" i="1" s="1"/>
  <c r="I121" i="1"/>
  <c r="J121" i="1" s="1"/>
  <c r="K121" i="1" s="1"/>
  <c r="L121" i="1" s="1"/>
  <c r="I126" i="1"/>
  <c r="J126" i="1" s="1"/>
  <c r="K126" i="1" s="1"/>
  <c r="L126" i="1" s="1"/>
  <c r="I125" i="1"/>
  <c r="J125" i="1" s="1"/>
  <c r="K125" i="1" s="1"/>
  <c r="L125" i="1" s="1"/>
  <c r="I124" i="1"/>
  <c r="J124" i="1" s="1"/>
  <c r="K124" i="1" s="1"/>
  <c r="L124" i="1" s="1"/>
  <c r="I4" i="1"/>
  <c r="J4" i="1" s="1"/>
  <c r="K4" i="1" s="1"/>
  <c r="L4" i="1" s="1"/>
  <c r="I2" i="1"/>
  <c r="J2" i="1" s="1"/>
  <c r="K2" i="1" s="1"/>
  <c r="L2" i="1" s="1"/>
  <c r="I3" i="1"/>
  <c r="J3" i="1" s="1"/>
  <c r="K3" i="1" s="1"/>
  <c r="L3" i="1" s="1"/>
  <c r="I6" i="1"/>
  <c r="J6" i="1" s="1"/>
  <c r="K6" i="1" s="1"/>
  <c r="L6" i="1" s="1"/>
  <c r="I7" i="1"/>
  <c r="J7" i="1" s="1"/>
  <c r="K7" i="1" s="1"/>
  <c r="L7" i="1" s="1"/>
  <c r="I5" i="1"/>
  <c r="J5" i="1" s="1"/>
  <c r="K5" i="1" s="1"/>
  <c r="L5" i="1" s="1"/>
  <c r="I12" i="1"/>
  <c r="J12" i="1" s="1"/>
  <c r="K12" i="1" s="1"/>
  <c r="L12" i="1" s="1"/>
  <c r="I10" i="1"/>
  <c r="J10" i="1" s="1"/>
  <c r="K10" i="1" s="1"/>
  <c r="L10" i="1" s="1"/>
  <c r="I8" i="1"/>
  <c r="J8" i="1" s="1"/>
  <c r="K8" i="1" s="1"/>
  <c r="L8" i="1" s="1"/>
  <c r="I13" i="1"/>
  <c r="J13" i="1" s="1"/>
  <c r="K13" i="1" s="1"/>
  <c r="L13" i="1" s="1"/>
  <c r="I30" i="1"/>
  <c r="J30" i="1" s="1"/>
  <c r="K30" i="1" s="1"/>
  <c r="L30" i="1" s="1"/>
  <c r="I23" i="1"/>
  <c r="J23" i="1" s="1"/>
  <c r="K23" i="1" s="1"/>
  <c r="L23" i="1" s="1"/>
  <c r="I27" i="1"/>
  <c r="J27" i="1" s="1"/>
  <c r="K27" i="1" s="1"/>
  <c r="L27" i="1" s="1"/>
  <c r="I25" i="1"/>
  <c r="J25" i="1" s="1"/>
  <c r="K25" i="1" s="1"/>
  <c r="L25" i="1" s="1"/>
  <c r="I24" i="1"/>
  <c r="J24" i="1" s="1"/>
  <c r="K24" i="1" s="1"/>
  <c r="L24" i="1" s="1"/>
  <c r="I39" i="1"/>
  <c r="J39" i="1" s="1"/>
  <c r="K39" i="1" s="1"/>
  <c r="L39" i="1" s="1"/>
  <c r="I43" i="1"/>
  <c r="J43" i="1" s="1"/>
  <c r="K43" i="1" s="1"/>
  <c r="L43" i="1" s="1"/>
  <c r="I44" i="1"/>
  <c r="J44" i="1" s="1"/>
  <c r="K44" i="1" s="1"/>
  <c r="L44" i="1" s="1"/>
  <c r="I45" i="1"/>
  <c r="J45" i="1" s="1"/>
  <c r="K45" i="1" s="1"/>
  <c r="L45" i="1" s="1"/>
  <c r="I48" i="1"/>
  <c r="J48" i="1" s="1"/>
  <c r="K48" i="1" s="1"/>
  <c r="L48" i="1" s="1"/>
  <c r="I46" i="1"/>
  <c r="J46" i="1" s="1"/>
  <c r="K46" i="1" s="1"/>
  <c r="L46" i="1" s="1"/>
  <c r="I47" i="1"/>
  <c r="J47" i="1" s="1"/>
  <c r="K47" i="1" s="1"/>
  <c r="L47" i="1" s="1"/>
  <c r="I57" i="1"/>
  <c r="J57" i="1" s="1"/>
  <c r="K57" i="1" s="1"/>
  <c r="L57" i="1" s="1"/>
  <c r="I56" i="1"/>
  <c r="J56" i="1" s="1"/>
  <c r="K56" i="1" s="1"/>
  <c r="L56" i="1" s="1"/>
  <c r="I63" i="1"/>
  <c r="J63" i="1" s="1"/>
  <c r="K63" i="1" s="1"/>
  <c r="L63" i="1" s="1"/>
  <c r="I65" i="1"/>
  <c r="J65" i="1" s="1"/>
  <c r="K65" i="1" s="1"/>
  <c r="L65" i="1" s="1"/>
  <c r="I58" i="1"/>
  <c r="J58" i="1" s="1"/>
  <c r="K58" i="1" s="1"/>
  <c r="L58" i="1" s="1"/>
  <c r="I61" i="1"/>
  <c r="J61" i="1" s="1"/>
  <c r="K61" i="1" s="1"/>
  <c r="L61" i="1" s="1"/>
  <c r="I62" i="1"/>
  <c r="J62" i="1" s="1"/>
  <c r="K62" i="1" s="1"/>
  <c r="L62" i="1" s="1"/>
  <c r="I60" i="1"/>
  <c r="J60" i="1" s="1"/>
  <c r="K60" i="1" s="1"/>
  <c r="L60" i="1" s="1"/>
  <c r="I59" i="1"/>
  <c r="J59" i="1" s="1"/>
  <c r="K59" i="1" s="1"/>
  <c r="L59" i="1" s="1"/>
  <c r="I64" i="1"/>
  <c r="J64" i="1" s="1"/>
  <c r="K64" i="1" s="1"/>
  <c r="L64" i="1" s="1"/>
  <c r="I66" i="1"/>
  <c r="J66" i="1" s="1"/>
  <c r="K66" i="1" s="1"/>
  <c r="L66" i="1" s="1"/>
  <c r="I87" i="1"/>
  <c r="J87" i="1" s="1"/>
  <c r="K87" i="1" s="1"/>
  <c r="L87" i="1" s="1"/>
  <c r="I96" i="1"/>
  <c r="J96" i="1" s="1"/>
  <c r="K96" i="1" s="1"/>
  <c r="L96" i="1" s="1"/>
  <c r="I97" i="1"/>
  <c r="J97" i="1" s="1"/>
  <c r="K97" i="1" s="1"/>
  <c r="L97" i="1" s="1"/>
  <c r="Q191" i="1" l="1"/>
  <c r="R191" i="1" s="1"/>
  <c r="S191" i="1" s="1"/>
  <c r="Q201" i="1"/>
  <c r="R201" i="1" s="1"/>
  <c r="S201" i="1" s="1"/>
  <c r="Q194" i="1"/>
  <c r="R194" i="1" s="1"/>
  <c r="S194" i="1" s="1"/>
  <c r="Q178" i="1"/>
  <c r="R178" i="1" s="1"/>
  <c r="S178" i="1" s="1"/>
  <c r="Q174" i="1"/>
  <c r="R174" i="1" s="1"/>
  <c r="S174" i="1" s="1"/>
  <c r="Q188" i="1"/>
  <c r="R188" i="1" s="1"/>
  <c r="S188" i="1" s="1"/>
  <c r="Q161" i="1"/>
  <c r="R161" i="1" s="1"/>
  <c r="S161" i="1" s="1"/>
  <c r="Q185" i="1"/>
  <c r="R185" i="1" s="1"/>
  <c r="S185" i="1" s="1"/>
  <c r="Q166" i="1"/>
  <c r="R166" i="1" s="1"/>
  <c r="S166" i="1" s="1"/>
  <c r="Q173" i="1"/>
  <c r="R173" i="1" s="1"/>
  <c r="S173" i="1" s="1"/>
  <c r="Q157" i="1"/>
  <c r="R157" i="1" s="1"/>
  <c r="S157" i="1" s="1"/>
  <c r="Q176" i="1"/>
  <c r="R176" i="1" s="1"/>
  <c r="S176" i="1" s="1"/>
  <c r="Q181" i="1"/>
  <c r="R181" i="1" s="1"/>
  <c r="S181" i="1" s="1"/>
  <c r="Q183" i="1"/>
  <c r="R183" i="1" s="1"/>
  <c r="S183" i="1" s="1"/>
  <c r="Q187" i="1"/>
  <c r="R187" i="1" s="1"/>
  <c r="S187" i="1" s="1"/>
  <c r="Q179" i="1"/>
  <c r="R179" i="1" s="1"/>
  <c r="S179" i="1" s="1"/>
  <c r="Q182" i="1"/>
  <c r="R182" i="1" s="1"/>
  <c r="S182" i="1" s="1"/>
  <c r="Q165" i="1"/>
  <c r="R165" i="1" s="1"/>
  <c r="S165" i="1" s="1"/>
  <c r="Q156" i="1"/>
  <c r="R156" i="1" s="1"/>
  <c r="S156" i="1" s="1"/>
  <c r="Q168" i="1"/>
  <c r="R168" i="1" s="1"/>
  <c r="S168" i="1" s="1"/>
  <c r="Q177" i="1"/>
  <c r="R177" i="1" s="1"/>
  <c r="S177" i="1" s="1"/>
  <c r="Q184" i="1"/>
  <c r="R184" i="1" s="1"/>
  <c r="S184" i="1" s="1"/>
  <c r="Q186" i="1"/>
  <c r="R186" i="1" s="1"/>
  <c r="S186" i="1" s="1"/>
  <c r="Q163" i="1"/>
  <c r="R163" i="1" s="1"/>
  <c r="S163" i="1" s="1"/>
  <c r="Q159" i="1"/>
  <c r="R159" i="1" s="1"/>
  <c r="S159" i="1" s="1"/>
  <c r="Q190" i="1"/>
  <c r="R190" i="1" s="1"/>
  <c r="S190" i="1" s="1"/>
  <c r="Q160" i="1"/>
  <c r="R160" i="1" s="1"/>
  <c r="S160" i="1" s="1"/>
  <c r="Q193" i="1"/>
  <c r="R193" i="1" s="1"/>
  <c r="S193" i="1" s="1"/>
  <c r="Q196" i="1"/>
  <c r="R196" i="1" s="1"/>
  <c r="S196" i="1" s="1"/>
  <c r="Q189" i="1"/>
  <c r="R189" i="1" s="1"/>
  <c r="S189" i="1" s="1"/>
  <c r="Q195" i="1"/>
  <c r="R195" i="1" s="1"/>
  <c r="S195" i="1" s="1"/>
  <c r="Q162" i="1"/>
  <c r="R162" i="1" s="1"/>
  <c r="S162" i="1" s="1"/>
  <c r="Q192" i="1"/>
  <c r="R192" i="1" s="1"/>
  <c r="S192" i="1" s="1"/>
  <c r="Q171" i="1"/>
  <c r="R171" i="1" s="1"/>
  <c r="S171" i="1" s="1"/>
  <c r="Q170" i="1"/>
  <c r="R170" i="1" s="1"/>
  <c r="S170" i="1" s="1"/>
  <c r="Q164" i="1"/>
  <c r="R164" i="1" s="1"/>
  <c r="S164" i="1" s="1"/>
  <c r="Q175" i="1"/>
  <c r="R175" i="1" s="1"/>
  <c r="S175" i="1" s="1"/>
  <c r="Q169" i="1"/>
  <c r="R169" i="1" s="1"/>
  <c r="S169" i="1" s="1"/>
  <c r="Q172" i="1"/>
  <c r="R172" i="1" s="1"/>
  <c r="S172" i="1" s="1"/>
  <c r="Q167" i="1"/>
  <c r="R167" i="1" s="1"/>
  <c r="S167" i="1" s="1"/>
  <c r="Q158" i="1"/>
  <c r="R158" i="1" s="1"/>
  <c r="S158" i="1" s="1"/>
  <c r="Q180" i="1"/>
  <c r="R180" i="1" s="1"/>
  <c r="S180" i="1" s="1"/>
  <c r="I123" i="1"/>
  <c r="J123" i="1" s="1"/>
  <c r="K123" i="1" s="1"/>
  <c r="L123" i="1" s="1"/>
  <c r="I130" i="1"/>
  <c r="J130" i="1" s="1"/>
  <c r="K130" i="1" s="1"/>
  <c r="L130" i="1" s="1"/>
  <c r="I129" i="1"/>
  <c r="J129" i="1" s="1"/>
  <c r="K129" i="1" s="1"/>
  <c r="L129" i="1" s="1"/>
  <c r="I135" i="1"/>
  <c r="J135" i="1" s="1"/>
  <c r="K135" i="1" s="1"/>
  <c r="L135" i="1" s="1"/>
  <c r="I133" i="1"/>
  <c r="J133" i="1" s="1"/>
  <c r="K133" i="1" s="1"/>
  <c r="L133" i="1" s="1"/>
  <c r="I132" i="1"/>
  <c r="J132" i="1" s="1"/>
  <c r="K132" i="1" s="1"/>
  <c r="L132" i="1" s="1"/>
  <c r="I131" i="1"/>
  <c r="J131" i="1" s="1"/>
  <c r="K131" i="1" s="1"/>
  <c r="L131" i="1" s="1"/>
  <c r="I142" i="1"/>
  <c r="J142" i="1" s="1"/>
  <c r="K142" i="1" s="1"/>
  <c r="L142" i="1" s="1"/>
  <c r="I140" i="1"/>
  <c r="J140" i="1" s="1"/>
  <c r="K140" i="1" s="1"/>
  <c r="L140" i="1" s="1"/>
  <c r="I134" i="1"/>
  <c r="J134" i="1" s="1"/>
  <c r="K134" i="1" s="1"/>
  <c r="L134" i="1" s="1"/>
  <c r="I128" i="1" l="1"/>
  <c r="J128" i="1" s="1"/>
  <c r="K128" i="1" s="1"/>
  <c r="L128" i="1" s="1"/>
  <c r="I111" i="1"/>
  <c r="J111" i="1" s="1"/>
  <c r="K111" i="1" s="1"/>
  <c r="L111" i="1" s="1"/>
  <c r="I11" i="1"/>
  <c r="J11" i="1" s="1"/>
  <c r="K11" i="1" s="1"/>
  <c r="L11" i="1" s="1"/>
  <c r="I137" i="1"/>
  <c r="J137" i="1" s="1"/>
  <c r="K137" i="1" s="1"/>
  <c r="L137" i="1" s="1"/>
  <c r="M138" i="1" s="1"/>
  <c r="N138" i="1" s="1"/>
  <c r="O138" i="1" s="1"/>
  <c r="P138" i="1" s="1"/>
  <c r="I38" i="1"/>
  <c r="J38" i="1" s="1"/>
  <c r="K38" i="1" s="1"/>
  <c r="L38" i="1" s="1"/>
  <c r="I93" i="1"/>
  <c r="J93" i="1" s="1"/>
  <c r="K93" i="1" s="1"/>
  <c r="L93" i="1" s="1"/>
  <c r="I18" i="1"/>
  <c r="J18" i="1" s="1"/>
  <c r="K18" i="1" s="1"/>
  <c r="L18" i="1" s="1"/>
  <c r="I19" i="1"/>
  <c r="J19" i="1" s="1"/>
  <c r="K19" i="1" s="1"/>
  <c r="L19" i="1" s="1"/>
  <c r="I88" i="1"/>
  <c r="J88" i="1" s="1"/>
  <c r="K88" i="1" s="1"/>
  <c r="L88" i="1" s="1"/>
  <c r="I91" i="1"/>
  <c r="J91" i="1" s="1"/>
  <c r="K91" i="1" s="1"/>
  <c r="L91" i="1" s="1"/>
  <c r="I53" i="1"/>
  <c r="J53" i="1" s="1"/>
  <c r="K53" i="1" s="1"/>
  <c r="L53" i="1" s="1"/>
  <c r="I49" i="1"/>
  <c r="J49" i="1" s="1"/>
  <c r="K49" i="1" s="1"/>
  <c r="L49" i="1" s="1"/>
  <c r="I20" i="1"/>
  <c r="J20" i="1" s="1"/>
  <c r="K20" i="1" s="1"/>
  <c r="L20" i="1" s="1"/>
  <c r="I110" i="1"/>
  <c r="J110" i="1" s="1"/>
  <c r="K110" i="1" s="1"/>
  <c r="L110" i="1" s="1"/>
  <c r="I22" i="1"/>
  <c r="J22" i="1" s="1"/>
  <c r="K22" i="1" s="1"/>
  <c r="L22" i="1" s="1"/>
  <c r="I114" i="1"/>
  <c r="J114" i="1" s="1"/>
  <c r="K114" i="1" s="1"/>
  <c r="L114" i="1" s="1"/>
  <c r="I89" i="1"/>
  <c r="J89" i="1" s="1"/>
  <c r="K89" i="1" s="1"/>
  <c r="L89" i="1" s="1"/>
  <c r="I35" i="1"/>
  <c r="J35" i="1" s="1"/>
  <c r="K35" i="1" s="1"/>
  <c r="L35" i="1" s="1"/>
  <c r="I42" i="1"/>
  <c r="J42" i="1" s="1"/>
  <c r="K42" i="1" s="1"/>
  <c r="L42" i="1" s="1"/>
  <c r="I36" i="1"/>
  <c r="J36" i="1" s="1"/>
  <c r="K36" i="1" s="1"/>
  <c r="L36" i="1" s="1"/>
  <c r="I41" i="1"/>
  <c r="J41" i="1" s="1"/>
  <c r="K41" i="1" s="1"/>
  <c r="L41" i="1" s="1"/>
  <c r="I95" i="1"/>
  <c r="J95" i="1" s="1"/>
  <c r="K95" i="1" s="1"/>
  <c r="L95" i="1" s="1"/>
  <c r="I40" i="1"/>
  <c r="J40" i="1" s="1"/>
  <c r="K40" i="1" s="1"/>
  <c r="L40" i="1" s="1"/>
  <c r="I116" i="1"/>
  <c r="J116" i="1" s="1"/>
  <c r="K116" i="1" s="1"/>
  <c r="L116" i="1" s="1"/>
  <c r="I37" i="1"/>
  <c r="J37" i="1" s="1"/>
  <c r="K37" i="1" s="1"/>
  <c r="L37" i="1" s="1"/>
  <c r="I82" i="1"/>
  <c r="J82" i="1" s="1"/>
  <c r="K82" i="1" s="1"/>
  <c r="L82" i="1" s="1"/>
  <c r="I112" i="1"/>
  <c r="J112" i="1" s="1"/>
  <c r="K112" i="1" s="1"/>
  <c r="L112" i="1" s="1"/>
  <c r="I17" i="1"/>
  <c r="J17" i="1" s="1"/>
  <c r="K17" i="1" s="1"/>
  <c r="L17" i="1" s="1"/>
  <c r="I54" i="1"/>
  <c r="J54" i="1" s="1"/>
  <c r="K54" i="1" s="1"/>
  <c r="L54" i="1" s="1"/>
  <c r="I50" i="1"/>
  <c r="J50" i="1" s="1"/>
  <c r="K50" i="1" s="1"/>
  <c r="L50" i="1" s="1"/>
  <c r="I14" i="1"/>
  <c r="J14" i="1" s="1"/>
  <c r="K14" i="1" s="1"/>
  <c r="L14" i="1" s="1"/>
  <c r="I55" i="1"/>
  <c r="J55" i="1" s="1"/>
  <c r="K55" i="1" s="1"/>
  <c r="L55" i="1" s="1"/>
  <c r="I9" i="1"/>
  <c r="J9" i="1" s="1"/>
  <c r="K9" i="1" s="1"/>
  <c r="L9" i="1" s="1"/>
  <c r="I51" i="1"/>
  <c r="J51" i="1" s="1"/>
  <c r="K51" i="1" s="1"/>
  <c r="L51" i="1" s="1"/>
  <c r="I16" i="1"/>
  <c r="J16" i="1" s="1"/>
  <c r="K16" i="1" s="1"/>
  <c r="L16" i="1" s="1"/>
  <c r="I92" i="1"/>
  <c r="J92" i="1" s="1"/>
  <c r="K92" i="1" s="1"/>
  <c r="L92" i="1" s="1"/>
  <c r="I21" i="1"/>
  <c r="J21" i="1" s="1"/>
  <c r="K21" i="1" s="1"/>
  <c r="L21" i="1" s="1"/>
  <c r="I15" i="1"/>
  <c r="J15" i="1" s="1"/>
  <c r="K15" i="1" s="1"/>
  <c r="L15" i="1" s="1"/>
  <c r="I86" i="1"/>
  <c r="J86" i="1" s="1"/>
  <c r="K86" i="1" s="1"/>
  <c r="L86" i="1" s="1"/>
  <c r="I52" i="1"/>
  <c r="J52" i="1" s="1"/>
  <c r="K52" i="1" s="1"/>
  <c r="L52" i="1" s="1"/>
  <c r="I119" i="1"/>
  <c r="J119" i="1" s="1"/>
  <c r="K119" i="1" s="1"/>
  <c r="L119" i="1" s="1"/>
  <c r="M153" i="1" l="1"/>
  <c r="N153" i="1" s="1"/>
  <c r="O153" i="1" s="1"/>
  <c r="M141" i="1"/>
  <c r="N141" i="1" s="1"/>
  <c r="O141" i="1" s="1"/>
  <c r="M139" i="1"/>
  <c r="N139" i="1" s="1"/>
  <c r="O139" i="1" s="1"/>
  <c r="M147" i="1"/>
  <c r="N147" i="1" s="1"/>
  <c r="O147" i="1" s="1"/>
  <c r="M144" i="1"/>
  <c r="N144" i="1" s="1"/>
  <c r="O144" i="1" s="1"/>
  <c r="M145" i="1"/>
  <c r="N145" i="1" s="1"/>
  <c r="O145" i="1" s="1"/>
  <c r="M146" i="1"/>
  <c r="N146" i="1" s="1"/>
  <c r="O146" i="1" s="1"/>
  <c r="M136" i="1"/>
  <c r="N136" i="1" s="1"/>
  <c r="O136" i="1" s="1"/>
  <c r="P136" i="1" s="1"/>
  <c r="M143" i="1"/>
  <c r="N143" i="1" s="1"/>
  <c r="O143" i="1" s="1"/>
  <c r="M75" i="1"/>
  <c r="N75" i="1" s="1"/>
  <c r="O75" i="1" s="1"/>
  <c r="P75" i="1" s="1"/>
  <c r="M69" i="1"/>
  <c r="N69" i="1" s="1"/>
  <c r="O69" i="1" s="1"/>
  <c r="P69" i="1" s="1"/>
  <c r="M67" i="1"/>
  <c r="N67" i="1" s="1"/>
  <c r="O67" i="1" s="1"/>
  <c r="P67" i="1" s="1"/>
  <c r="M74" i="1"/>
  <c r="N74" i="1" s="1"/>
  <c r="O74" i="1" s="1"/>
  <c r="P74" i="1" s="1"/>
  <c r="M72" i="1"/>
  <c r="N72" i="1" s="1"/>
  <c r="O72" i="1" s="1"/>
  <c r="P72" i="1" s="1"/>
  <c r="M83" i="1"/>
  <c r="N83" i="1" s="1"/>
  <c r="O83" i="1" s="1"/>
  <c r="P83" i="1" s="1"/>
  <c r="M62" i="1"/>
  <c r="N62" i="1" s="1"/>
  <c r="O62" i="1" s="1"/>
  <c r="P62" i="1" s="1"/>
  <c r="M68" i="1"/>
  <c r="N68" i="1" s="1"/>
  <c r="O68" i="1" s="1"/>
  <c r="P68" i="1" s="1"/>
  <c r="M59" i="1"/>
  <c r="N59" i="1" s="1"/>
  <c r="O59" i="1" s="1"/>
  <c r="P59" i="1" s="1"/>
  <c r="M71" i="1"/>
  <c r="N71" i="1" s="1"/>
  <c r="O71" i="1" s="1"/>
  <c r="P71" i="1" s="1"/>
  <c r="M70" i="1"/>
  <c r="N70" i="1" s="1"/>
  <c r="O70" i="1" s="1"/>
  <c r="P70" i="1" s="1"/>
  <c r="M66" i="1"/>
  <c r="N66" i="1" s="1"/>
  <c r="O66" i="1" s="1"/>
  <c r="P66" i="1" s="1"/>
  <c r="M60" i="1"/>
  <c r="N60" i="1" s="1"/>
  <c r="O60" i="1" s="1"/>
  <c r="P60" i="1" s="1"/>
  <c r="M61" i="1"/>
  <c r="N61" i="1" s="1"/>
  <c r="O61" i="1" s="1"/>
  <c r="P61" i="1" s="1"/>
  <c r="M64" i="1"/>
  <c r="N64" i="1" s="1"/>
  <c r="O64" i="1" s="1"/>
  <c r="P64" i="1" s="1"/>
  <c r="M73" i="1"/>
  <c r="N73" i="1" s="1"/>
  <c r="O73" i="1" s="1"/>
  <c r="P73" i="1" s="1"/>
  <c r="M80" i="1"/>
  <c r="N80" i="1" s="1"/>
  <c r="O80" i="1" s="1"/>
  <c r="P80" i="1" s="1"/>
  <c r="M76" i="1"/>
  <c r="N76" i="1" s="1"/>
  <c r="O76" i="1" s="1"/>
  <c r="P76" i="1" s="1"/>
  <c r="M81" i="1"/>
  <c r="N81" i="1" s="1"/>
  <c r="O81" i="1" s="1"/>
  <c r="P81" i="1" s="1"/>
  <c r="M79" i="1"/>
  <c r="N79" i="1" s="1"/>
  <c r="O79" i="1" s="1"/>
  <c r="P79" i="1" s="1"/>
  <c r="M65" i="1"/>
  <c r="N65" i="1" s="1"/>
  <c r="O65" i="1" s="1"/>
  <c r="P65" i="1" s="1"/>
  <c r="M58" i="1"/>
  <c r="N58" i="1" s="1"/>
  <c r="O58" i="1" s="1"/>
  <c r="M27" i="1"/>
  <c r="N27" i="1" s="1"/>
  <c r="O27" i="1" s="1"/>
  <c r="P27" i="1" s="1"/>
  <c r="M24" i="1"/>
  <c r="N24" i="1" s="1"/>
  <c r="O24" i="1" s="1"/>
  <c r="P24" i="1" s="1"/>
  <c r="M33" i="1"/>
  <c r="N33" i="1" s="1"/>
  <c r="O33" i="1" s="1"/>
  <c r="P33" i="1" s="1"/>
  <c r="M25" i="1"/>
  <c r="N25" i="1" s="1"/>
  <c r="O25" i="1" s="1"/>
  <c r="P25" i="1" s="1"/>
  <c r="M103" i="1"/>
  <c r="N103" i="1" s="1"/>
  <c r="O103" i="1" s="1"/>
  <c r="P103" i="1" s="1"/>
  <c r="M98" i="1"/>
  <c r="N98" i="1" s="1"/>
  <c r="O98" i="1" s="1"/>
  <c r="M101" i="1"/>
  <c r="N101" i="1" s="1"/>
  <c r="O101" i="1" s="1"/>
  <c r="P101" i="1" s="1"/>
  <c r="M100" i="1"/>
  <c r="N100" i="1" s="1"/>
  <c r="O100" i="1" s="1"/>
  <c r="P100" i="1" s="1"/>
  <c r="M104" i="1"/>
  <c r="N104" i="1" s="1"/>
  <c r="O104" i="1" s="1"/>
  <c r="P104" i="1" s="1"/>
  <c r="M102" i="1"/>
  <c r="N102" i="1" s="1"/>
  <c r="O102" i="1" s="1"/>
  <c r="P102" i="1" s="1"/>
  <c r="M99" i="1"/>
  <c r="N99" i="1" s="1"/>
  <c r="O99" i="1" s="1"/>
  <c r="P99" i="1" s="1"/>
  <c r="M84" i="1"/>
  <c r="N84" i="1" s="1"/>
  <c r="O84" i="1" s="1"/>
  <c r="P84" i="1" s="1"/>
  <c r="M77" i="1"/>
  <c r="N77" i="1" s="1"/>
  <c r="O77" i="1" s="1"/>
  <c r="P77" i="1" s="1"/>
  <c r="M106" i="1"/>
  <c r="N106" i="1" s="1"/>
  <c r="O106" i="1" s="1"/>
  <c r="P106" i="1" s="1"/>
  <c r="M107" i="1"/>
  <c r="N107" i="1" s="1"/>
  <c r="O107" i="1" s="1"/>
  <c r="P107" i="1" s="1"/>
  <c r="M105" i="1"/>
  <c r="N105" i="1" s="1"/>
  <c r="O105" i="1" s="1"/>
  <c r="P105" i="1" s="1"/>
  <c r="M85" i="1"/>
  <c r="N85" i="1" s="1"/>
  <c r="O85" i="1" s="1"/>
  <c r="P85" i="1" s="1"/>
  <c r="M3" i="1"/>
  <c r="N3" i="1" s="1"/>
  <c r="O3" i="1" s="1"/>
  <c r="M6" i="1"/>
  <c r="N6" i="1" s="1"/>
  <c r="O6" i="1" s="1"/>
  <c r="M7" i="1"/>
  <c r="N7" i="1" s="1"/>
  <c r="O7" i="1" s="1"/>
  <c r="M4" i="1"/>
  <c r="N4" i="1" s="1"/>
  <c r="O4" i="1" s="1"/>
  <c r="M5" i="1"/>
  <c r="N5" i="1" s="1"/>
  <c r="O5" i="1" s="1"/>
  <c r="M2" i="1"/>
  <c r="N2" i="1" s="1"/>
  <c r="O2" i="1" s="1"/>
  <c r="M23" i="1"/>
  <c r="N23" i="1" s="1"/>
  <c r="O23" i="1" s="1"/>
  <c r="M30" i="1"/>
  <c r="N30" i="1" s="1"/>
  <c r="O30" i="1" s="1"/>
  <c r="M97" i="1"/>
  <c r="N97" i="1" s="1"/>
  <c r="O97" i="1" s="1"/>
  <c r="M90" i="1"/>
  <c r="N90" i="1" s="1"/>
  <c r="O90" i="1" s="1"/>
  <c r="M94" i="1"/>
  <c r="N94" i="1" s="1"/>
  <c r="O94" i="1" s="1"/>
  <c r="M32" i="1"/>
  <c r="N32" i="1" s="1"/>
  <c r="O32" i="1" s="1"/>
  <c r="M31" i="1"/>
  <c r="N31" i="1" s="1"/>
  <c r="O31" i="1" s="1"/>
  <c r="M26" i="1"/>
  <c r="N26" i="1" s="1"/>
  <c r="O26" i="1" s="1"/>
  <c r="M29" i="1"/>
  <c r="N29" i="1" s="1"/>
  <c r="O29" i="1" s="1"/>
  <c r="M34" i="1"/>
  <c r="N34" i="1" s="1"/>
  <c r="O34" i="1" s="1"/>
  <c r="M57" i="1"/>
  <c r="N57" i="1" s="1"/>
  <c r="O57" i="1" s="1"/>
  <c r="M63" i="1"/>
  <c r="N63" i="1" s="1"/>
  <c r="O63" i="1" s="1"/>
  <c r="M56" i="1"/>
  <c r="N56" i="1" s="1"/>
  <c r="O56" i="1" s="1"/>
  <c r="M78" i="1"/>
  <c r="N78" i="1" s="1"/>
  <c r="O78" i="1" s="1"/>
  <c r="M96" i="1"/>
  <c r="N96" i="1" s="1"/>
  <c r="O96" i="1" s="1"/>
  <c r="M87" i="1"/>
  <c r="N87" i="1" s="1"/>
  <c r="O87" i="1" s="1"/>
  <c r="M10" i="1"/>
  <c r="N10" i="1" s="1"/>
  <c r="O10" i="1" s="1"/>
  <c r="M8" i="1"/>
  <c r="N8" i="1" s="1"/>
  <c r="O8" i="1" s="1"/>
  <c r="M13" i="1"/>
  <c r="N13" i="1" s="1"/>
  <c r="O13" i="1" s="1"/>
  <c r="M12" i="1"/>
  <c r="N12" i="1" s="1"/>
  <c r="O12" i="1" s="1"/>
  <c r="M28" i="1"/>
  <c r="N28" i="1" s="1"/>
  <c r="O28" i="1" s="1"/>
  <c r="M39" i="1"/>
  <c r="N39" i="1" s="1"/>
  <c r="O39" i="1" s="1"/>
  <c r="M44" i="1"/>
  <c r="N44" i="1" s="1"/>
  <c r="O44" i="1" s="1"/>
  <c r="M43" i="1"/>
  <c r="N43" i="1" s="1"/>
  <c r="O43" i="1" s="1"/>
  <c r="M126" i="1"/>
  <c r="N126" i="1" s="1"/>
  <c r="O126" i="1" s="1"/>
  <c r="M121" i="1"/>
  <c r="N121" i="1" s="1"/>
  <c r="O121" i="1" s="1"/>
  <c r="M125" i="1"/>
  <c r="N125" i="1" s="1"/>
  <c r="O125" i="1" s="1"/>
  <c r="M122" i="1"/>
  <c r="N122" i="1" s="1"/>
  <c r="O122" i="1" s="1"/>
  <c r="M115" i="1"/>
  <c r="N115" i="1" s="1"/>
  <c r="O115" i="1" s="1"/>
  <c r="M124" i="1"/>
  <c r="N124" i="1" s="1"/>
  <c r="O124" i="1" s="1"/>
  <c r="M120" i="1"/>
  <c r="N120" i="1" s="1"/>
  <c r="O120" i="1" s="1"/>
  <c r="M118" i="1"/>
  <c r="N118" i="1" s="1"/>
  <c r="O118" i="1" s="1"/>
  <c r="M127" i="1"/>
  <c r="N127" i="1" s="1"/>
  <c r="O127" i="1" s="1"/>
  <c r="M117" i="1"/>
  <c r="N117" i="1" s="1"/>
  <c r="O117" i="1" s="1"/>
  <c r="M108" i="1"/>
  <c r="N108" i="1" s="1"/>
  <c r="O108" i="1" s="1"/>
  <c r="M109" i="1"/>
  <c r="N109" i="1" s="1"/>
  <c r="O109" i="1" s="1"/>
  <c r="M113" i="1"/>
  <c r="N113" i="1" s="1"/>
  <c r="O113" i="1" s="1"/>
  <c r="M45" i="1"/>
  <c r="N45" i="1" s="1"/>
  <c r="O45" i="1" s="1"/>
  <c r="M47" i="1"/>
  <c r="N47" i="1" s="1"/>
  <c r="O47" i="1" s="1"/>
  <c r="M46" i="1"/>
  <c r="N46" i="1" s="1"/>
  <c r="O46" i="1" s="1"/>
  <c r="M48" i="1"/>
  <c r="N48" i="1" s="1"/>
  <c r="O48" i="1" s="1"/>
  <c r="M134" i="1"/>
  <c r="N134" i="1" s="1"/>
  <c r="O134" i="1" s="1"/>
  <c r="M132" i="1"/>
  <c r="N132" i="1" s="1"/>
  <c r="O132" i="1" s="1"/>
  <c r="M129" i="1"/>
  <c r="N129" i="1" s="1"/>
  <c r="O129" i="1" s="1"/>
  <c r="M123" i="1"/>
  <c r="N123" i="1" s="1"/>
  <c r="O123" i="1" s="1"/>
  <c r="M140" i="1"/>
  <c r="N140" i="1" s="1"/>
  <c r="O140" i="1" s="1"/>
  <c r="M142" i="1"/>
  <c r="N142" i="1" s="1"/>
  <c r="O142" i="1" s="1"/>
  <c r="M131" i="1"/>
  <c r="N131" i="1" s="1"/>
  <c r="O131" i="1" s="1"/>
  <c r="M135" i="1"/>
  <c r="N135" i="1" s="1"/>
  <c r="O135" i="1" s="1"/>
  <c r="M130" i="1"/>
  <c r="N130" i="1" s="1"/>
  <c r="O130" i="1" s="1"/>
  <c r="M133" i="1"/>
  <c r="N133" i="1" s="1"/>
  <c r="O133" i="1" s="1"/>
  <c r="M86" i="1"/>
  <c r="N86" i="1" s="1"/>
  <c r="O86" i="1" s="1"/>
  <c r="M89" i="1"/>
  <c r="N89" i="1" s="1"/>
  <c r="O89" i="1" s="1"/>
  <c r="M95" i="1"/>
  <c r="N95" i="1" s="1"/>
  <c r="O95" i="1" s="1"/>
  <c r="M137" i="1"/>
  <c r="N137" i="1" s="1"/>
  <c r="O137" i="1" s="1"/>
  <c r="M88" i="1"/>
  <c r="N88" i="1" s="1"/>
  <c r="O88" i="1" s="1"/>
  <c r="M20" i="1"/>
  <c r="N20" i="1" s="1"/>
  <c r="O20" i="1" s="1"/>
  <c r="M16" i="1"/>
  <c r="N16" i="1" s="1"/>
  <c r="O16" i="1" s="1"/>
  <c r="M17" i="1"/>
  <c r="N17" i="1" s="1"/>
  <c r="O17" i="1" s="1"/>
  <c r="M9" i="1"/>
  <c r="N9" i="1" s="1"/>
  <c r="O9" i="1" s="1"/>
  <c r="M14" i="1"/>
  <c r="N14" i="1" s="1"/>
  <c r="O14" i="1" s="1"/>
  <c r="M11" i="1"/>
  <c r="N11" i="1" s="1"/>
  <c r="O11" i="1" s="1"/>
  <c r="M15" i="1"/>
  <c r="N15" i="1" s="1"/>
  <c r="O15" i="1" s="1"/>
  <c r="M114" i="1"/>
  <c r="N114" i="1" s="1"/>
  <c r="O114" i="1" s="1"/>
  <c r="M116" i="1"/>
  <c r="N116" i="1" s="1"/>
  <c r="O116" i="1" s="1"/>
  <c r="M112" i="1"/>
  <c r="N112" i="1" s="1"/>
  <c r="O112" i="1" s="1"/>
  <c r="M110" i="1"/>
  <c r="N110" i="1" s="1"/>
  <c r="O110" i="1" s="1"/>
  <c r="M119" i="1"/>
  <c r="N119" i="1" s="1"/>
  <c r="O119" i="1" s="1"/>
  <c r="M111" i="1"/>
  <c r="N111" i="1" s="1"/>
  <c r="O111" i="1" s="1"/>
  <c r="M128" i="1"/>
  <c r="N128" i="1" s="1"/>
  <c r="O128" i="1" s="1"/>
  <c r="M37" i="1"/>
  <c r="N37" i="1" s="1"/>
  <c r="O37" i="1" s="1"/>
  <c r="M19" i="1"/>
  <c r="N19" i="1" s="1"/>
  <c r="O19" i="1" s="1"/>
  <c r="M21" i="1"/>
  <c r="N21" i="1" s="1"/>
  <c r="O21" i="1" s="1"/>
  <c r="M35" i="1"/>
  <c r="N35" i="1" s="1"/>
  <c r="O35" i="1" s="1"/>
  <c r="M18" i="1"/>
  <c r="N18" i="1" s="1"/>
  <c r="O18" i="1" s="1"/>
  <c r="M22" i="1"/>
  <c r="N22" i="1" s="1"/>
  <c r="O22" i="1" s="1"/>
  <c r="M38" i="1"/>
  <c r="N38" i="1" s="1"/>
  <c r="O38" i="1" s="1"/>
  <c r="M49" i="1"/>
  <c r="N49" i="1" s="1"/>
  <c r="O49" i="1" s="1"/>
  <c r="M36" i="1"/>
  <c r="N36" i="1" s="1"/>
  <c r="O36" i="1" s="1"/>
  <c r="M53" i="1"/>
  <c r="N53" i="1" s="1"/>
  <c r="O53" i="1" s="1"/>
  <c r="M40" i="1"/>
  <c r="N40" i="1" s="1"/>
  <c r="O40" i="1" s="1"/>
  <c r="M52" i="1"/>
  <c r="N52" i="1" s="1"/>
  <c r="O52" i="1" s="1"/>
  <c r="M55" i="1"/>
  <c r="N55" i="1" s="1"/>
  <c r="O55" i="1" s="1"/>
  <c r="M41" i="1"/>
  <c r="N41" i="1" s="1"/>
  <c r="O41" i="1" s="1"/>
  <c r="M42" i="1"/>
  <c r="N42" i="1" s="1"/>
  <c r="O42" i="1" s="1"/>
  <c r="M50" i="1"/>
  <c r="N50" i="1" s="1"/>
  <c r="O50" i="1" s="1"/>
  <c r="M92" i="1"/>
  <c r="N92" i="1" s="1"/>
  <c r="O92" i="1" s="1"/>
  <c r="M82" i="1"/>
  <c r="N82" i="1" s="1"/>
  <c r="O82" i="1" s="1"/>
  <c r="M91" i="1"/>
  <c r="N91" i="1" s="1"/>
  <c r="O91" i="1" s="1"/>
  <c r="M51" i="1"/>
  <c r="N51" i="1" s="1"/>
  <c r="O51" i="1" s="1"/>
  <c r="M54" i="1"/>
  <c r="N54" i="1" s="1"/>
  <c r="O54" i="1" s="1"/>
  <c r="M93" i="1"/>
  <c r="N93" i="1" s="1"/>
  <c r="O93" i="1" s="1"/>
  <c r="P98" i="1" l="1"/>
  <c r="H155" i="1"/>
  <c r="H149" i="1"/>
  <c r="H151" i="1"/>
  <c r="H148" i="1"/>
  <c r="H152" i="1"/>
  <c r="H150" i="1"/>
  <c r="H154" i="1"/>
  <c r="H144" i="1"/>
  <c r="P144" i="1"/>
  <c r="H147" i="1"/>
  <c r="P147" i="1"/>
  <c r="H139" i="1"/>
  <c r="P139" i="1"/>
  <c r="H141" i="1"/>
  <c r="P141" i="1"/>
  <c r="H146" i="1"/>
  <c r="P146" i="1"/>
  <c r="H145" i="1"/>
  <c r="P145" i="1"/>
  <c r="H153" i="1"/>
  <c r="P153" i="1"/>
  <c r="H143" i="1"/>
  <c r="P143" i="1"/>
  <c r="H138" i="1"/>
  <c r="H136" i="1"/>
  <c r="Q70" i="1"/>
  <c r="R70" i="1" s="1"/>
  <c r="S70" i="1" s="1"/>
  <c r="P58" i="1"/>
  <c r="H66" i="1"/>
  <c r="H68" i="1"/>
  <c r="H70" i="1"/>
  <c r="H71" i="1"/>
  <c r="H67" i="1"/>
  <c r="H83" i="1"/>
  <c r="H76" i="1"/>
  <c r="H73" i="1"/>
  <c r="H72" i="1"/>
  <c r="H81" i="1"/>
  <c r="H74" i="1"/>
  <c r="H80" i="1"/>
  <c r="H79" i="1"/>
  <c r="H75" i="1"/>
  <c r="H69" i="1"/>
  <c r="H77" i="1"/>
  <c r="H36" i="1"/>
  <c r="H102" i="1"/>
  <c r="H101" i="1"/>
  <c r="H104" i="1"/>
  <c r="H103" i="1"/>
  <c r="H100" i="1"/>
  <c r="H98" i="1"/>
  <c r="H64" i="1"/>
  <c r="H59" i="1"/>
  <c r="H84" i="1"/>
  <c r="H116" i="1"/>
  <c r="H113" i="1"/>
  <c r="H92" i="1"/>
  <c r="H19" i="1"/>
  <c r="H39" i="1"/>
  <c r="H2" i="1"/>
  <c r="H56" i="1"/>
  <c r="H48" i="1"/>
  <c r="H50" i="1"/>
  <c r="H49" i="1"/>
  <c r="H37" i="1"/>
  <c r="H128" i="1"/>
  <c r="H20" i="1"/>
  <c r="H95" i="1"/>
  <c r="H131" i="1"/>
  <c r="H46" i="1"/>
  <c r="P115" i="1"/>
  <c r="H115" i="1"/>
  <c r="H124" i="1"/>
  <c r="H42" i="1"/>
  <c r="H38" i="1"/>
  <c r="H114" i="1"/>
  <c r="H89" i="1"/>
  <c r="P142" i="1"/>
  <c r="H142" i="1"/>
  <c r="H47" i="1"/>
  <c r="H122" i="1"/>
  <c r="H63" i="1"/>
  <c r="H4" i="1"/>
  <c r="H32" i="1"/>
  <c r="H94" i="1"/>
  <c r="H5" i="1"/>
  <c r="H93" i="1"/>
  <c r="H41" i="1"/>
  <c r="H22" i="1"/>
  <c r="H15" i="1"/>
  <c r="H88" i="1"/>
  <c r="H86" i="1"/>
  <c r="P140" i="1"/>
  <c r="H140" i="1"/>
  <c r="H45" i="1"/>
  <c r="H125" i="1"/>
  <c r="H28" i="1"/>
  <c r="H57" i="1"/>
  <c r="H62" i="1"/>
  <c r="H61" i="1"/>
  <c r="H60" i="1"/>
  <c r="H65" i="1"/>
  <c r="H58" i="1"/>
  <c r="H90" i="1"/>
  <c r="H7" i="1"/>
  <c r="P78" i="1"/>
  <c r="H78" i="1"/>
  <c r="H31" i="1"/>
  <c r="P117" i="1"/>
  <c r="H117" i="1"/>
  <c r="P121" i="1"/>
  <c r="H121" i="1"/>
  <c r="H12" i="1"/>
  <c r="H16" i="1"/>
  <c r="H51" i="1"/>
  <c r="H52" i="1"/>
  <c r="H35" i="1"/>
  <c r="H119" i="1"/>
  <c r="H14" i="1"/>
  <c r="H129" i="1"/>
  <c r="H109" i="1"/>
  <c r="P127" i="1"/>
  <c r="H127" i="1"/>
  <c r="P126" i="1"/>
  <c r="H126" i="1"/>
  <c r="H13" i="1"/>
  <c r="H34" i="1"/>
  <c r="H3" i="1"/>
  <c r="H54" i="1"/>
  <c r="H111" i="1"/>
  <c r="H11" i="1"/>
  <c r="H97" i="1"/>
  <c r="H6" i="1"/>
  <c r="H40" i="1"/>
  <c r="H110" i="1"/>
  <c r="P133" i="1"/>
  <c r="H133" i="1"/>
  <c r="P132" i="1"/>
  <c r="H132" i="1"/>
  <c r="H108" i="1"/>
  <c r="H105" i="1"/>
  <c r="H107" i="1"/>
  <c r="H99" i="1"/>
  <c r="H106" i="1"/>
  <c r="P118" i="1"/>
  <c r="H118" i="1"/>
  <c r="H43" i="1"/>
  <c r="H8" i="1"/>
  <c r="H87" i="1"/>
  <c r="H29" i="1"/>
  <c r="H24" i="1"/>
  <c r="H27" i="1"/>
  <c r="H25" i="1"/>
  <c r="H33" i="1"/>
  <c r="H30" i="1"/>
  <c r="H85" i="1"/>
  <c r="P135" i="1"/>
  <c r="H135" i="1"/>
  <c r="H55" i="1"/>
  <c r="H18" i="1"/>
  <c r="P123" i="1"/>
  <c r="H123" i="1"/>
  <c r="H91" i="1"/>
  <c r="H9" i="1"/>
  <c r="H137" i="1"/>
  <c r="H82" i="1"/>
  <c r="H53" i="1"/>
  <c r="H21" i="1"/>
  <c r="H112" i="1"/>
  <c r="H17" i="1"/>
  <c r="P130" i="1"/>
  <c r="H130" i="1"/>
  <c r="P134" i="1"/>
  <c r="H134" i="1"/>
  <c r="P120" i="1"/>
  <c r="H120" i="1"/>
  <c r="H44" i="1"/>
  <c r="H10" i="1"/>
  <c r="H96" i="1"/>
  <c r="H26" i="1"/>
  <c r="H23" i="1"/>
  <c r="P2" i="1"/>
  <c r="P90" i="1"/>
  <c r="P5" i="1"/>
  <c r="P97" i="1"/>
  <c r="P4" i="1"/>
  <c r="P7" i="1"/>
  <c r="P6" i="1"/>
  <c r="P3" i="1"/>
  <c r="P30" i="1"/>
  <c r="P94" i="1"/>
  <c r="P23" i="1"/>
  <c r="P48" i="1"/>
  <c r="P87" i="1"/>
  <c r="P29" i="1"/>
  <c r="P46" i="1"/>
  <c r="P122" i="1"/>
  <c r="P28" i="1"/>
  <c r="P96" i="1"/>
  <c r="P26" i="1"/>
  <c r="P47" i="1"/>
  <c r="P125" i="1"/>
  <c r="P12" i="1"/>
  <c r="P31" i="1"/>
  <c r="P13" i="1"/>
  <c r="P56" i="1"/>
  <c r="P32" i="1"/>
  <c r="P45" i="1"/>
  <c r="P113" i="1"/>
  <c r="P43" i="1"/>
  <c r="P8" i="1"/>
  <c r="P63" i="1"/>
  <c r="P109" i="1"/>
  <c r="P44" i="1"/>
  <c r="P10" i="1"/>
  <c r="P57" i="1"/>
  <c r="P108" i="1"/>
  <c r="P39" i="1"/>
  <c r="P124" i="1"/>
  <c r="P34" i="1"/>
  <c r="P131" i="1"/>
  <c r="P129" i="1"/>
  <c r="P51" i="1"/>
  <c r="P40" i="1"/>
  <c r="P116" i="1"/>
  <c r="P17" i="1"/>
  <c r="P91" i="1"/>
  <c r="P53" i="1"/>
  <c r="P21" i="1"/>
  <c r="P16" i="1"/>
  <c r="P36" i="1"/>
  <c r="P19" i="1"/>
  <c r="P114" i="1"/>
  <c r="P20" i="1"/>
  <c r="P95" i="1"/>
  <c r="P82" i="1"/>
  <c r="P92" i="1"/>
  <c r="P50" i="1"/>
  <c r="P49" i="1"/>
  <c r="P37" i="1"/>
  <c r="P15" i="1"/>
  <c r="P89" i="1"/>
  <c r="P42" i="1"/>
  <c r="P38" i="1"/>
  <c r="P111" i="1"/>
  <c r="P88" i="1"/>
  <c r="P86" i="1"/>
  <c r="P41" i="1"/>
  <c r="P22" i="1"/>
  <c r="P128" i="1"/>
  <c r="P119" i="1"/>
  <c r="P11" i="1"/>
  <c r="P93" i="1"/>
  <c r="P55" i="1"/>
  <c r="P18" i="1"/>
  <c r="P110" i="1"/>
  <c r="P14" i="1"/>
  <c r="P54" i="1"/>
  <c r="P52" i="1"/>
  <c r="P35" i="1"/>
  <c r="P112" i="1"/>
  <c r="P9" i="1"/>
  <c r="P137" i="1"/>
  <c r="Q146" i="1" l="1"/>
  <c r="R146" i="1" s="1"/>
  <c r="S146" i="1" s="1"/>
  <c r="Q155" i="1"/>
  <c r="R155" i="1" s="1"/>
  <c r="S155" i="1" s="1"/>
  <c r="Q136" i="1"/>
  <c r="R136" i="1" s="1"/>
  <c r="S136" i="1" s="1"/>
  <c r="Q141" i="1"/>
  <c r="R141" i="1" s="1"/>
  <c r="S141" i="1" s="1"/>
  <c r="Q153" i="1"/>
  <c r="R153" i="1" s="1"/>
  <c r="S153" i="1" s="1"/>
  <c r="Q148" i="1"/>
  <c r="R148" i="1" s="1"/>
  <c r="S148" i="1" s="1"/>
  <c r="Q150" i="1"/>
  <c r="R150" i="1" s="1"/>
  <c r="S150" i="1" s="1"/>
  <c r="Q149" i="1"/>
  <c r="R149" i="1" s="1"/>
  <c r="S149" i="1" s="1"/>
  <c r="Q151" i="1"/>
  <c r="R151" i="1" s="1"/>
  <c r="S151" i="1" s="1"/>
  <c r="Q152" i="1"/>
  <c r="R152" i="1" s="1"/>
  <c r="S152" i="1" s="1"/>
  <c r="Q154" i="1"/>
  <c r="R154" i="1" s="1"/>
  <c r="S154" i="1" s="1"/>
  <c r="Q144" i="1"/>
  <c r="R144" i="1" s="1"/>
  <c r="S144" i="1" s="1"/>
  <c r="Q139" i="1"/>
  <c r="R139" i="1" s="1"/>
  <c r="S139" i="1" s="1"/>
  <c r="Q147" i="1"/>
  <c r="R147" i="1" s="1"/>
  <c r="S147" i="1" s="1"/>
  <c r="Q145" i="1"/>
  <c r="R145" i="1" s="1"/>
  <c r="S145" i="1" s="1"/>
  <c r="Q143" i="1"/>
  <c r="R143" i="1" s="1"/>
  <c r="S143" i="1" s="1"/>
  <c r="Q138" i="1"/>
  <c r="R138" i="1" s="1"/>
  <c r="S138" i="1" s="1"/>
  <c r="Q79" i="1"/>
  <c r="R79" i="1" s="1"/>
  <c r="S79" i="1" s="1"/>
  <c r="Q3" i="1"/>
  <c r="R3" i="1" s="1"/>
  <c r="S3" i="1" s="1"/>
  <c r="Q81" i="1"/>
  <c r="R81" i="1" s="1"/>
  <c r="S81" i="1" s="1"/>
  <c r="Q80" i="1"/>
  <c r="R80" i="1" s="1"/>
  <c r="S80" i="1" s="1"/>
  <c r="Q76" i="1"/>
  <c r="R76" i="1" s="1"/>
  <c r="S76" i="1" s="1"/>
  <c r="Q73" i="1"/>
  <c r="R73" i="1" s="1"/>
  <c r="S73" i="1" s="1"/>
  <c r="Q83" i="1"/>
  <c r="R83" i="1" s="1"/>
  <c r="S83" i="1" s="1"/>
  <c r="Q66" i="1"/>
  <c r="R66" i="1" s="1"/>
  <c r="S66" i="1" s="1"/>
  <c r="Q71" i="1"/>
  <c r="R71" i="1" s="1"/>
  <c r="S71" i="1" s="1"/>
  <c r="Q68" i="1"/>
  <c r="R68" i="1" s="1"/>
  <c r="S68" i="1" s="1"/>
  <c r="Q97" i="1"/>
  <c r="R97" i="1" s="1"/>
  <c r="S97" i="1" s="1"/>
  <c r="Q67" i="1"/>
  <c r="R67" i="1" s="1"/>
  <c r="S67" i="1" s="1"/>
  <c r="Q69" i="1"/>
  <c r="R69" i="1" s="1"/>
  <c r="S69" i="1" s="1"/>
  <c r="Q74" i="1"/>
  <c r="R74" i="1" s="1"/>
  <c r="S74" i="1" s="1"/>
  <c r="Q75" i="1"/>
  <c r="R75" i="1" s="1"/>
  <c r="S75" i="1" s="1"/>
  <c r="Q72" i="1"/>
  <c r="R72" i="1" s="1"/>
  <c r="S72" i="1" s="1"/>
  <c r="Q77" i="1"/>
  <c r="R77" i="1" s="1"/>
  <c r="S77" i="1" s="1"/>
  <c r="Q84" i="1"/>
  <c r="R84" i="1" s="1"/>
  <c r="S84" i="1" s="1"/>
  <c r="Q113" i="1"/>
  <c r="R113" i="1" s="1"/>
  <c r="S113" i="1" s="1"/>
  <c r="Q102" i="1"/>
  <c r="R102" i="1" s="1"/>
  <c r="S102" i="1" s="1"/>
  <c r="Q59" i="1"/>
  <c r="R59" i="1" s="1"/>
  <c r="S59" i="1" s="1"/>
  <c r="Q64" i="1"/>
  <c r="R64" i="1" s="1"/>
  <c r="S64" i="1" s="1"/>
  <c r="Q100" i="1"/>
  <c r="R100" i="1" s="1"/>
  <c r="S100" i="1" s="1"/>
  <c r="Q98" i="1"/>
  <c r="R98" i="1" s="1"/>
  <c r="S98" i="1" s="1"/>
  <c r="Q101" i="1"/>
  <c r="R101" i="1" s="1"/>
  <c r="S101" i="1" s="1"/>
  <c r="Q103" i="1"/>
  <c r="R103" i="1" s="1"/>
  <c r="S103" i="1" s="1"/>
  <c r="Q104" i="1"/>
  <c r="R104" i="1" s="1"/>
  <c r="S104" i="1" s="1"/>
  <c r="Q99" i="1"/>
  <c r="R99" i="1" s="1"/>
  <c r="S99" i="1" s="1"/>
  <c r="Q7" i="1"/>
  <c r="R7" i="1" s="1"/>
  <c r="S7" i="1" s="1"/>
  <c r="Q44" i="1"/>
  <c r="R44" i="1" s="1"/>
  <c r="S44" i="1" s="1"/>
  <c r="Q5" i="1"/>
  <c r="R5" i="1" s="1"/>
  <c r="S5" i="1" s="1"/>
  <c r="Q107" i="1"/>
  <c r="R107" i="1" s="1"/>
  <c r="S107" i="1" s="1"/>
  <c r="Q105" i="1"/>
  <c r="R105" i="1" s="1"/>
  <c r="S105" i="1" s="1"/>
  <c r="Q106" i="1"/>
  <c r="R106" i="1" s="1"/>
  <c r="S106" i="1" s="1"/>
  <c r="Q94" i="1"/>
  <c r="R94" i="1" s="1"/>
  <c r="S94" i="1" s="1"/>
  <c r="Q85" i="1"/>
  <c r="R85" i="1" s="1"/>
  <c r="S85" i="1" s="1"/>
  <c r="Q39" i="1"/>
  <c r="R39" i="1" s="1"/>
  <c r="S39" i="1" s="1"/>
  <c r="Q90" i="1"/>
  <c r="R90" i="1" s="1"/>
  <c r="S90" i="1" s="1"/>
  <c r="Q30" i="1"/>
  <c r="R30" i="1" s="1"/>
  <c r="S30" i="1" s="1"/>
  <c r="Q124" i="1"/>
  <c r="R124" i="1" s="1"/>
  <c r="S124" i="1" s="1"/>
  <c r="Q2" i="1"/>
  <c r="R2" i="1" s="1"/>
  <c r="S2" i="1" s="1"/>
  <c r="Q121" i="1"/>
  <c r="R121" i="1" s="1"/>
  <c r="S121" i="1" s="1"/>
  <c r="Q6" i="1"/>
  <c r="R6" i="1" s="1"/>
  <c r="S6" i="1" s="1"/>
  <c r="Q4" i="1"/>
  <c r="R4" i="1" s="1"/>
  <c r="S4" i="1" s="1"/>
  <c r="Q65" i="1"/>
  <c r="R65" i="1" s="1"/>
  <c r="S65" i="1" s="1"/>
  <c r="Q62" i="1"/>
  <c r="R62" i="1" s="1"/>
  <c r="S62" i="1" s="1"/>
  <c r="Q60" i="1"/>
  <c r="R60" i="1" s="1"/>
  <c r="S60" i="1" s="1"/>
  <c r="Q58" i="1"/>
  <c r="R58" i="1" s="1"/>
  <c r="S58" i="1" s="1"/>
  <c r="Q61" i="1"/>
  <c r="R61" i="1" s="1"/>
  <c r="S61" i="1" s="1"/>
  <c r="Q25" i="1"/>
  <c r="R25" i="1" s="1"/>
  <c r="S25" i="1" s="1"/>
  <c r="Q33" i="1"/>
  <c r="R33" i="1" s="1"/>
  <c r="S33" i="1" s="1"/>
  <c r="Q24" i="1"/>
  <c r="R24" i="1" s="1"/>
  <c r="S24" i="1" s="1"/>
  <c r="Q27" i="1"/>
  <c r="R27" i="1" s="1"/>
  <c r="S27" i="1" s="1"/>
  <c r="Q23" i="1"/>
  <c r="R23" i="1" s="1"/>
  <c r="S23" i="1" s="1"/>
  <c r="Q47" i="1"/>
  <c r="R47" i="1" s="1"/>
  <c r="S47" i="1" s="1"/>
  <c r="Q46" i="1"/>
  <c r="R46" i="1" s="1"/>
  <c r="S46" i="1" s="1"/>
  <c r="Q109" i="1"/>
  <c r="R109" i="1" s="1"/>
  <c r="S109" i="1" s="1"/>
  <c r="Q45" i="1"/>
  <c r="R45" i="1" s="1"/>
  <c r="S45" i="1" s="1"/>
  <c r="Q31" i="1"/>
  <c r="R31" i="1" s="1"/>
  <c r="S31" i="1" s="1"/>
  <c r="Q48" i="1"/>
  <c r="R48" i="1" s="1"/>
  <c r="S48" i="1" s="1"/>
  <c r="Q115" i="1"/>
  <c r="R115" i="1" s="1"/>
  <c r="S115" i="1" s="1"/>
  <c r="Q125" i="1"/>
  <c r="R125" i="1" s="1"/>
  <c r="S125" i="1" s="1"/>
  <c r="Q127" i="1"/>
  <c r="R127" i="1" s="1"/>
  <c r="S127" i="1" s="1"/>
  <c r="Q126" i="1"/>
  <c r="R126" i="1" s="1"/>
  <c r="S126" i="1" s="1"/>
  <c r="Q10" i="1"/>
  <c r="R10" i="1" s="1"/>
  <c r="S10" i="1" s="1"/>
  <c r="Q8" i="1"/>
  <c r="R8" i="1" s="1"/>
  <c r="S8" i="1" s="1"/>
  <c r="Q56" i="1"/>
  <c r="R56" i="1" s="1"/>
  <c r="S56" i="1" s="1"/>
  <c r="Q96" i="1"/>
  <c r="R96" i="1" s="1"/>
  <c r="S96" i="1" s="1"/>
  <c r="Q108" i="1"/>
  <c r="R108" i="1" s="1"/>
  <c r="S108" i="1" s="1"/>
  <c r="Q122" i="1"/>
  <c r="R122" i="1" s="1"/>
  <c r="S122" i="1" s="1"/>
  <c r="Q118" i="1"/>
  <c r="R118" i="1" s="1"/>
  <c r="S118" i="1" s="1"/>
  <c r="Q117" i="1"/>
  <c r="R117" i="1" s="1"/>
  <c r="S117" i="1" s="1"/>
  <c r="Q43" i="1"/>
  <c r="R43" i="1" s="1"/>
  <c r="S43" i="1" s="1"/>
  <c r="Q13" i="1"/>
  <c r="R13" i="1" s="1"/>
  <c r="S13" i="1" s="1"/>
  <c r="Q29" i="1"/>
  <c r="R29" i="1" s="1"/>
  <c r="S29" i="1" s="1"/>
  <c r="Q78" i="1"/>
  <c r="R78" i="1" s="1"/>
  <c r="S78" i="1" s="1"/>
  <c r="Q12" i="1"/>
  <c r="R12" i="1" s="1"/>
  <c r="S12" i="1" s="1"/>
  <c r="Q28" i="1"/>
  <c r="R28" i="1" s="1"/>
  <c r="S28" i="1" s="1"/>
  <c r="Q87" i="1"/>
  <c r="R87" i="1" s="1"/>
  <c r="S87" i="1" s="1"/>
  <c r="Q34" i="1"/>
  <c r="R34" i="1" s="1"/>
  <c r="S34" i="1" s="1"/>
  <c r="Q57" i="1"/>
  <c r="R57" i="1" s="1"/>
  <c r="S57" i="1" s="1"/>
  <c r="Q32" i="1"/>
  <c r="R32" i="1" s="1"/>
  <c r="S32" i="1" s="1"/>
  <c r="Q63" i="1"/>
  <c r="R63" i="1" s="1"/>
  <c r="S63" i="1" s="1"/>
  <c r="Q26" i="1"/>
  <c r="R26" i="1" s="1"/>
  <c r="S26" i="1" s="1"/>
  <c r="Q120" i="1"/>
  <c r="R120" i="1" s="1"/>
  <c r="S120" i="1" s="1"/>
  <c r="Q134" i="1"/>
  <c r="R134" i="1" s="1"/>
  <c r="S134" i="1" s="1"/>
  <c r="Q133" i="1"/>
  <c r="R133" i="1" s="1"/>
  <c r="S133" i="1" s="1"/>
  <c r="Q132" i="1"/>
  <c r="R132" i="1" s="1"/>
  <c r="S132" i="1" s="1"/>
  <c r="Q140" i="1"/>
  <c r="R140" i="1" s="1"/>
  <c r="S140" i="1" s="1"/>
  <c r="Q131" i="1"/>
  <c r="R131" i="1" s="1"/>
  <c r="S131" i="1" s="1"/>
  <c r="Q142" i="1"/>
  <c r="R142" i="1" s="1"/>
  <c r="S142" i="1" s="1"/>
  <c r="Q130" i="1"/>
  <c r="R130" i="1" s="1"/>
  <c r="S130" i="1" s="1"/>
  <c r="Q135" i="1"/>
  <c r="R135" i="1" s="1"/>
  <c r="S135" i="1" s="1"/>
  <c r="Q129" i="1"/>
  <c r="R129" i="1" s="1"/>
  <c r="S129" i="1" s="1"/>
  <c r="Q123" i="1"/>
  <c r="R123" i="1" s="1"/>
  <c r="S123" i="1" s="1"/>
  <c r="Q9" i="1"/>
  <c r="R9" i="1" s="1"/>
  <c r="S9" i="1" s="1"/>
  <c r="Q86" i="1"/>
  <c r="R86" i="1" s="1"/>
  <c r="S86" i="1" s="1"/>
  <c r="Q92" i="1"/>
  <c r="R92" i="1" s="1"/>
  <c r="S92" i="1" s="1"/>
  <c r="Q50" i="1"/>
  <c r="R50" i="1" s="1"/>
  <c r="S50" i="1" s="1"/>
  <c r="Q54" i="1"/>
  <c r="R54" i="1" s="1"/>
  <c r="S54" i="1" s="1"/>
  <c r="Q95" i="1"/>
  <c r="R95" i="1" s="1"/>
  <c r="S95" i="1" s="1"/>
  <c r="Q110" i="1"/>
  <c r="R110" i="1" s="1"/>
  <c r="S110" i="1" s="1"/>
  <c r="Q35" i="1"/>
  <c r="R35" i="1" s="1"/>
  <c r="S35" i="1" s="1"/>
  <c r="Q41" i="1"/>
  <c r="R41" i="1" s="1"/>
  <c r="S41" i="1" s="1"/>
  <c r="Q89" i="1"/>
  <c r="R89" i="1" s="1"/>
  <c r="S89" i="1" s="1"/>
  <c r="Q119" i="1"/>
  <c r="R119" i="1" s="1"/>
  <c r="S119" i="1" s="1"/>
  <c r="Q137" i="1"/>
  <c r="R137" i="1" s="1"/>
  <c r="S137" i="1" s="1"/>
  <c r="Q18" i="1"/>
  <c r="R18" i="1" s="1"/>
  <c r="S18" i="1" s="1"/>
  <c r="Q82" i="1"/>
  <c r="R82" i="1" s="1"/>
  <c r="S82" i="1" s="1"/>
  <c r="Q16" i="1"/>
  <c r="R16" i="1" s="1"/>
  <c r="S16" i="1" s="1"/>
  <c r="Q21" i="1"/>
  <c r="R21" i="1" s="1"/>
  <c r="S21" i="1" s="1"/>
  <c r="Q17" i="1"/>
  <c r="R17" i="1" s="1"/>
  <c r="S17" i="1" s="1"/>
  <c r="Q37" i="1"/>
  <c r="R37" i="1" s="1"/>
  <c r="S37" i="1" s="1"/>
  <c r="Q20" i="1"/>
  <c r="R20" i="1" s="1"/>
  <c r="S20" i="1" s="1"/>
  <c r="Q19" i="1"/>
  <c r="R19" i="1" s="1"/>
  <c r="S19" i="1" s="1"/>
  <c r="Q53" i="1"/>
  <c r="R53" i="1" s="1"/>
  <c r="S53" i="1" s="1"/>
  <c r="Q51" i="1"/>
  <c r="R51" i="1" s="1"/>
  <c r="S51" i="1" s="1"/>
  <c r="Q22" i="1"/>
  <c r="R22" i="1" s="1"/>
  <c r="S22" i="1" s="1"/>
  <c r="Q111" i="1"/>
  <c r="R111" i="1" s="1"/>
  <c r="S111" i="1" s="1"/>
  <c r="Q93" i="1"/>
  <c r="R93" i="1" s="1"/>
  <c r="S93" i="1" s="1"/>
  <c r="Q91" i="1"/>
  <c r="R91" i="1" s="1"/>
  <c r="S91" i="1" s="1"/>
  <c r="Q116" i="1"/>
  <c r="R116" i="1" s="1"/>
  <c r="S116" i="1" s="1"/>
  <c r="Q14" i="1"/>
  <c r="R14" i="1" s="1"/>
  <c r="S14" i="1" s="1"/>
  <c r="Q49" i="1"/>
  <c r="R49" i="1" s="1"/>
  <c r="S49" i="1" s="1"/>
  <c r="Q114" i="1"/>
  <c r="R114" i="1" s="1"/>
  <c r="S114" i="1" s="1"/>
  <c r="Q40" i="1"/>
  <c r="R40" i="1" s="1"/>
  <c r="S40" i="1" s="1"/>
  <c r="Q38" i="1"/>
  <c r="R38" i="1" s="1"/>
  <c r="S38" i="1" s="1"/>
  <c r="Q52" i="1"/>
  <c r="R52" i="1" s="1"/>
  <c r="S52" i="1" s="1"/>
  <c r="Q55" i="1"/>
  <c r="R55" i="1" s="1"/>
  <c r="S55" i="1" s="1"/>
  <c r="Q15" i="1"/>
  <c r="R15" i="1" s="1"/>
  <c r="S15" i="1" s="1"/>
  <c r="Q42" i="1"/>
  <c r="R42" i="1" s="1"/>
  <c r="S42" i="1" s="1"/>
  <c r="Q36" i="1"/>
  <c r="R36" i="1" s="1"/>
  <c r="S36" i="1" s="1"/>
  <c r="Q88" i="1"/>
  <c r="R88" i="1" s="1"/>
  <c r="S88" i="1" s="1"/>
  <c r="Q112" i="1"/>
  <c r="R112" i="1" s="1"/>
  <c r="S112" i="1" s="1"/>
  <c r="Q11" i="1"/>
  <c r="R11" i="1" s="1"/>
  <c r="S11" i="1" s="1"/>
  <c r="Q128" i="1"/>
  <c r="R128" i="1" s="1"/>
  <c r="S128" i="1" s="1"/>
</calcChain>
</file>

<file path=xl/sharedStrings.xml><?xml version="1.0" encoding="utf-8"?>
<sst xmlns="http://schemas.openxmlformats.org/spreadsheetml/2006/main" count="611" uniqueCount="320">
  <si>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</si>
  <si>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</si>
  <si>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</si>
  <si>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</si>
  <si>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</si>
  <si>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</si>
  <si>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</si>
  <si>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</si>
  <si>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</si>
  <si>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</si>
  <si>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</si>
  <si>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</si>
  <si>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</si>
  <si>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</si>
  <si>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</si>
  <si>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</si>
  <si>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</si>
  <si>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</si>
  <si>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</si>
  <si>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Pissaro             </t>
  </si>
  <si>
    <t xml:space="preserve">Best Man            </t>
  </si>
  <si>
    <t xml:space="preserve">Ruchla              </t>
  </si>
  <si>
    <t xml:space="preserve">Bolord              </t>
  </si>
  <si>
    <t xml:space="preserve">Keeping Watch       </t>
  </si>
  <si>
    <t xml:space="preserve">Mister Hootabell    </t>
  </si>
  <si>
    <t xml:space="preserve">Pierone             </t>
  </si>
  <si>
    <t xml:space="preserve">Speed With Ease     </t>
  </si>
  <si>
    <t xml:space="preserve">Deliberate          </t>
  </si>
  <si>
    <t xml:space="preserve">Gala Moshea         </t>
  </si>
  <si>
    <t xml:space="preserve">Verreaux            </t>
  </si>
  <si>
    <t xml:space="preserve">Snipex Abaa         </t>
  </si>
  <si>
    <t xml:space="preserve">Georgies Luce       </t>
  </si>
  <si>
    <t>Sale</t>
  </si>
  <si>
    <t xml:space="preserve">Like You Look       </t>
  </si>
  <si>
    <t xml:space="preserve">Cool Dude           </t>
  </si>
  <si>
    <t xml:space="preserve">Costano Mille       </t>
  </si>
  <si>
    <t xml:space="preserve">Danube Delta        </t>
  </si>
  <si>
    <t xml:space="preserve">Wild Sea            </t>
  </si>
  <si>
    <t>Taree</t>
  </si>
  <si>
    <t xml:space="preserve">Excelebration Gold  </t>
  </si>
  <si>
    <t xml:space="preserve">Lord Whiskey        </t>
  </si>
  <si>
    <t xml:space="preserve">Neruda              </t>
  </si>
  <si>
    <t xml:space="preserve">Pasaga              </t>
  </si>
  <si>
    <t xml:space="preserve">Tiomo               </t>
  </si>
  <si>
    <t xml:space="preserve">Faraasheh           </t>
  </si>
  <si>
    <t xml:space="preserve">Luddenham Lass      </t>
  </si>
  <si>
    <t xml:space="preserve">Snuggle Bug         </t>
  </si>
  <si>
    <t>Kembla Grange</t>
  </si>
  <si>
    <t xml:space="preserve">Leningrad           </t>
  </si>
  <si>
    <t xml:space="preserve">Icon Of Dubai       </t>
  </si>
  <si>
    <t xml:space="preserve">High Tranquility    </t>
  </si>
  <si>
    <t xml:space="preserve">Boomtown Rat        </t>
  </si>
  <si>
    <t xml:space="preserve">Master Agar         </t>
  </si>
  <si>
    <t xml:space="preserve">Joes Joy            </t>
  </si>
  <si>
    <t xml:space="preserve">Stormborn Angel     </t>
  </si>
  <si>
    <t xml:space="preserve">Live And Free       </t>
  </si>
  <si>
    <t xml:space="preserve">Triplicate          </t>
  </si>
  <si>
    <t xml:space="preserve">Pharisee            </t>
  </si>
  <si>
    <t xml:space="preserve">Sunday Session      </t>
  </si>
  <si>
    <t xml:space="preserve">Dashing Special     </t>
  </si>
  <si>
    <t xml:space="preserve">Ladies Gem          </t>
  </si>
  <si>
    <t xml:space="preserve">Zedge               </t>
  </si>
  <si>
    <t xml:space="preserve">Choice Chance       </t>
  </si>
  <si>
    <t xml:space="preserve">Mr Kylin            </t>
  </si>
  <si>
    <t xml:space="preserve">Myriads             </t>
  </si>
  <si>
    <t xml:space="preserve">Vindex              </t>
  </si>
  <si>
    <t xml:space="preserve">Expiredtime         </t>
  </si>
  <si>
    <t xml:space="preserve">Hard Merchandise    </t>
  </si>
  <si>
    <t xml:space="preserve">Foxling             </t>
  </si>
  <si>
    <t xml:space="preserve">Mon Petite Fille    </t>
  </si>
  <si>
    <t xml:space="preserve">Classy Anna         </t>
  </si>
  <si>
    <t xml:space="preserve">Mamzar              </t>
  </si>
  <si>
    <t xml:space="preserve">Lots Of Diamonds    </t>
  </si>
  <si>
    <t xml:space="preserve">Envision            </t>
  </si>
  <si>
    <t xml:space="preserve">Misty Girl          </t>
  </si>
  <si>
    <t xml:space="preserve">Guess Again         </t>
  </si>
  <si>
    <t xml:space="preserve">Monumental Lady     </t>
  </si>
  <si>
    <t xml:space="preserve">Stradista           </t>
  </si>
  <si>
    <t xml:space="preserve">La Renarde          </t>
  </si>
  <si>
    <t xml:space="preserve">Bilby               </t>
  </si>
  <si>
    <t xml:space="preserve">Multitude           </t>
  </si>
  <si>
    <t xml:space="preserve">Go Benny            </t>
  </si>
  <si>
    <t xml:space="preserve">Red Dubawi          </t>
  </si>
  <si>
    <t xml:space="preserve">Bon Equus           </t>
  </si>
  <si>
    <t xml:space="preserve">Letter To Juliette  </t>
  </si>
  <si>
    <t xml:space="preserve">Follow On           </t>
  </si>
  <si>
    <t xml:space="preserve">Varuska             </t>
  </si>
  <si>
    <t xml:space="preserve">Calm And Serene     </t>
  </si>
  <si>
    <t xml:space="preserve">Red Dream           </t>
  </si>
  <si>
    <t xml:space="preserve">Zadok The Priest    </t>
  </si>
  <si>
    <t xml:space="preserve">Piccolo Miss        </t>
  </si>
  <si>
    <t xml:space="preserve">Demoralising        </t>
  </si>
  <si>
    <t xml:space="preserve">Stop The Fight      </t>
  </si>
  <si>
    <t xml:space="preserve">Kamehameha          </t>
  </si>
  <si>
    <t xml:space="preserve">Stoddart            </t>
  </si>
  <si>
    <t xml:space="preserve">Lobban Hood         </t>
  </si>
  <si>
    <t xml:space="preserve">Queen Of Thegrange  </t>
  </si>
  <si>
    <t xml:space="preserve">Internship          </t>
  </si>
  <si>
    <t xml:space="preserve">Trump This          </t>
  </si>
  <si>
    <t xml:space="preserve">Any Given Bender    </t>
  </si>
  <si>
    <t xml:space="preserve">Rushard             </t>
  </si>
  <si>
    <t xml:space="preserve">Sheer Madness       </t>
  </si>
  <si>
    <t xml:space="preserve">Aldo                </t>
  </si>
  <si>
    <t xml:space="preserve">Unruly Student      </t>
  </si>
  <si>
    <t xml:space="preserve">Sir Marmaduke       </t>
  </si>
  <si>
    <t xml:space="preserve">Jude The Obscure    </t>
  </si>
  <si>
    <t xml:space="preserve">Durif               </t>
  </si>
  <si>
    <t xml:space="preserve">Kitteau             </t>
  </si>
  <si>
    <t xml:space="preserve">Charlie Chap        </t>
  </si>
  <si>
    <t xml:space="preserve">Dixie Chick         </t>
  </si>
  <si>
    <t xml:space="preserve">Falster             </t>
  </si>
  <si>
    <t xml:space="preserve">Single And Free     </t>
  </si>
  <si>
    <t xml:space="preserve">Tennessee Tango     </t>
  </si>
  <si>
    <t xml:space="preserve">Seababe             </t>
  </si>
  <si>
    <t xml:space="preserve">Fortune Star        </t>
  </si>
  <si>
    <t xml:space="preserve">Zardoro             </t>
  </si>
  <si>
    <t xml:space="preserve">Simple Solution     </t>
  </si>
  <si>
    <t xml:space="preserve">Caruselle           </t>
  </si>
  <si>
    <t xml:space="preserve">Mrs Runhardt        </t>
  </si>
  <si>
    <t xml:space="preserve">Procedural          </t>
  </si>
  <si>
    <t xml:space="preserve">Infernal            </t>
  </si>
  <si>
    <t xml:space="preserve">Magic And Danger    </t>
  </si>
  <si>
    <t xml:space="preserve">White Slipper       </t>
  </si>
  <si>
    <t xml:space="preserve">Aldamisa            </t>
  </si>
  <si>
    <t xml:space="preserve">Tatler Belle        </t>
  </si>
  <si>
    <t xml:space="preserve">Bolshoi Belle       </t>
  </si>
  <si>
    <t xml:space="preserve">Blitz N Magic       </t>
  </si>
  <si>
    <t xml:space="preserve">Oxford Poet         </t>
  </si>
  <si>
    <t xml:space="preserve">My Favorite         </t>
  </si>
  <si>
    <t xml:space="preserve">Inznout             </t>
  </si>
  <si>
    <t xml:space="preserve">Kudero              </t>
  </si>
  <si>
    <t xml:space="preserve">Osborne Bulls       </t>
  </si>
  <si>
    <t xml:space="preserve">Old Man Sam         </t>
  </si>
  <si>
    <t xml:space="preserve">Stonebrook          </t>
  </si>
  <si>
    <t xml:space="preserve">Coolcraft           </t>
  </si>
  <si>
    <t xml:space="preserve">Ruthless Agent      </t>
  </si>
  <si>
    <t xml:space="preserve">Alert By Sea        </t>
  </si>
  <si>
    <t xml:space="preserve">Mitali Assa Vedo    </t>
  </si>
  <si>
    <t xml:space="preserve">Dash For Dee        </t>
  </si>
  <si>
    <t xml:space="preserve">Electrolyte         </t>
  </si>
  <si>
    <t xml:space="preserve">Smoking Bullet      </t>
  </si>
  <si>
    <t xml:space="preserve">Tantric             </t>
  </si>
  <si>
    <t xml:space="preserve">Pena Ajena          </t>
  </si>
  <si>
    <t xml:space="preserve">Pamando             </t>
  </si>
  <si>
    <t xml:space="preserve">Mr Charisma         </t>
  </si>
  <si>
    <t xml:space="preserve">Tycoon Kate         </t>
  </si>
  <si>
    <t xml:space="preserve">Poppi Rox           </t>
  </si>
  <si>
    <t xml:space="preserve">Trimouille          </t>
  </si>
  <si>
    <t xml:space="preserve">Darken Up           </t>
  </si>
  <si>
    <t xml:space="preserve">Lardner Lou         </t>
  </si>
  <si>
    <t xml:space="preserve">Blinkin Artie       </t>
  </si>
  <si>
    <t xml:space="preserve">Duke                </t>
  </si>
  <si>
    <t xml:space="preserve">Jacks Bar           </t>
  </si>
  <si>
    <t xml:space="preserve">Capital Magic       </t>
  </si>
  <si>
    <t xml:space="preserve">Forever Alone       </t>
  </si>
  <si>
    <t xml:space="preserve">Hollywood Rose      </t>
  </si>
  <si>
    <t xml:space="preserve">Budawang            </t>
  </si>
  <si>
    <t xml:space="preserve">Cozursmart          </t>
  </si>
  <si>
    <t xml:space="preserve">Wonderful Thing     </t>
  </si>
  <si>
    <t xml:space="preserve">How Do You Do       </t>
  </si>
  <si>
    <t xml:space="preserve">Luvaluva            </t>
  </si>
  <si>
    <t xml:space="preserve">Rimraam             </t>
  </si>
  <si>
    <t xml:space="preserve">Torvill             </t>
  </si>
  <si>
    <t xml:space="preserve">Pandemonium         </t>
  </si>
  <si>
    <t xml:space="preserve">Stella Victoria     </t>
  </si>
  <si>
    <t xml:space="preserve">Aonair              </t>
  </si>
  <si>
    <t xml:space="preserve">Burden Of Proof     </t>
  </si>
  <si>
    <t xml:space="preserve">Touch Of Mink       </t>
  </si>
  <si>
    <t xml:space="preserve">Dancers             </t>
  </si>
  <si>
    <t xml:space="preserve">Wedgie              </t>
  </si>
  <si>
    <t xml:space="preserve">Grand Theft Auto    </t>
  </si>
  <si>
    <t xml:space="preserve">Mandylion           </t>
  </si>
  <si>
    <t xml:space="preserve">To Your Health      </t>
  </si>
  <si>
    <t xml:space="preserve">Just Gorgeous       </t>
  </si>
  <si>
    <t xml:space="preserve">Kentucky Flyer      </t>
  </si>
  <si>
    <t xml:space="preserve">Thumbtacks          </t>
  </si>
  <si>
    <t xml:space="preserve">Smooth Hustler      </t>
  </si>
  <si>
    <t xml:space="preserve">Stanborough         </t>
  </si>
  <si>
    <t xml:space="preserve">Mrs Martin          </t>
  </si>
  <si>
    <t xml:space="preserve">Plucky Rita         </t>
  </si>
  <si>
    <t xml:space="preserve">Soldiers Opera      </t>
  </si>
  <si>
    <t xml:space="preserve">Lady Annabel        </t>
  </si>
  <si>
    <t xml:space="preserve">Lebombo Rose        </t>
  </si>
  <si>
    <t xml:space="preserve">Lots Of Smacks      </t>
  </si>
  <si>
    <t xml:space="preserve">Tulcea              </t>
  </si>
  <si>
    <t xml:space="preserve">Chalcedony          </t>
  </si>
  <si>
    <t xml:space="preserve">No Effort Needed    </t>
  </si>
  <si>
    <t xml:space="preserve">Tuivasa             </t>
  </si>
  <si>
    <t xml:space="preserve">Something Shocking  </t>
  </si>
  <si>
    <t xml:space="preserve">Cantillate          </t>
  </si>
  <si>
    <t xml:space="preserve">Lonhie Rocks        </t>
  </si>
  <si>
    <t xml:space="preserve">Fast Gary           </t>
  </si>
  <si>
    <t xml:space="preserve">Funky Monkey        </t>
  </si>
  <si>
    <t xml:space="preserve">Animalia            </t>
  </si>
  <si>
    <t xml:space="preserve">Dependable          </t>
  </si>
  <si>
    <t xml:space="preserve">Hoof Hustler        </t>
  </si>
  <si>
    <t xml:space="preserve">Vaniloquio          </t>
  </si>
  <si>
    <t xml:space="preserve">Sondelon            </t>
  </si>
  <si>
    <t xml:space="preserve">Sunset Jewel        </t>
  </si>
  <si>
    <t xml:space="preserve">Baby Back Shak      </t>
  </si>
  <si>
    <t xml:space="preserve">Delfuego            </t>
  </si>
  <si>
    <t xml:space="preserve">Word Games          </t>
  </si>
  <si>
    <t xml:space="preserve">Excelsior           </t>
  </si>
  <si>
    <t xml:space="preserve">Curata Princess     </t>
  </si>
  <si>
    <t xml:space="preserve">Sojournist          </t>
  </si>
  <si>
    <t xml:space="preserve">Editors             </t>
  </si>
  <si>
    <t xml:space="preserve">Bold Dapper         </t>
  </si>
  <si>
    <t xml:space="preserve">Latitude            </t>
  </si>
  <si>
    <t xml:space="preserve">Skilled Magic       </t>
  </si>
  <si>
    <t xml:space="preserve">Azcannyaz           </t>
  </si>
  <si>
    <t xml:space="preserve">Got The Chocolates  </t>
  </si>
  <si>
    <t xml:space="preserve">Court Appeal        </t>
  </si>
  <si>
    <t xml:space="preserve">King Of The Creek   </t>
  </si>
  <si>
    <t xml:space="preserve">Manning Treasure    </t>
  </si>
  <si>
    <t>Sunshine Coast</t>
  </si>
  <si>
    <t xml:space="preserve">Gwapo               </t>
  </si>
  <si>
    <t xml:space="preserve">Korma               </t>
  </si>
  <si>
    <t xml:space="preserve">Mr Red Shoes        </t>
  </si>
  <si>
    <t xml:space="preserve">Roscommon           </t>
  </si>
  <si>
    <t xml:space="preserve">Set To Conquer      </t>
  </si>
  <si>
    <t xml:space="preserve">Victory Star        </t>
  </si>
  <si>
    <t xml:space="preserve">Northern Dragon     </t>
  </si>
  <si>
    <t xml:space="preserve">River Of Love       </t>
  </si>
  <si>
    <t xml:space="preserve">Fast Arrow          </t>
  </si>
  <si>
    <t xml:space="preserve">Stanley             </t>
  </si>
  <si>
    <t xml:space="preserve">Eljetem             </t>
  </si>
  <si>
    <t xml:space="preserve">Scoutabout          </t>
  </si>
  <si>
    <t xml:space="preserve">Was It Worth It     </t>
  </si>
  <si>
    <t>Moonee Valley</t>
  </si>
  <si>
    <t xml:space="preserve">Miss Danni          </t>
  </si>
  <si>
    <t xml:space="preserve">Rock Away           </t>
  </si>
  <si>
    <t xml:space="preserve">Divine Command      </t>
  </si>
  <si>
    <t xml:space="preserve">Reigning In Paris   </t>
  </si>
  <si>
    <t xml:space="preserve">Isle Of Capri       </t>
  </si>
  <si>
    <t xml:space="preserve">Three Strykes       </t>
  </si>
  <si>
    <t xml:space="preserve">A Moving Place      </t>
  </si>
  <si>
    <t xml:space="preserve">Coochin Boy         </t>
  </si>
  <si>
    <t xml:space="preserve">Vital Love          </t>
  </si>
  <si>
    <t xml:space="preserve">French Toast        </t>
  </si>
  <si>
    <t xml:space="preserve">The Overdraft       </t>
  </si>
  <si>
    <t xml:space="preserve">Verily              </t>
  </si>
  <si>
    <t xml:space="preserve">Blonde By Choice    </t>
  </si>
  <si>
    <t xml:space="preserve">Miss Beneteau       </t>
  </si>
  <si>
    <t xml:space="preserve">Strike Sika         </t>
  </si>
  <si>
    <t xml:space="preserve">Rio Rosie           </t>
  </si>
  <si>
    <t xml:space="preserve">Doogans Rise        </t>
  </si>
  <si>
    <t xml:space="preserve">Bringit             </t>
  </si>
  <si>
    <t xml:space="preserve">Lannister           </t>
  </si>
  <si>
    <t xml:space="preserve">Skilled Hunter      </t>
  </si>
  <si>
    <t xml:space="preserve">Zanahary            </t>
  </si>
  <si>
    <t xml:space="preserve">Monaco Countess     </t>
  </si>
  <si>
    <t xml:space="preserve">High Sierra         </t>
  </si>
  <si>
    <t xml:space="preserve">Silent Roar         </t>
  </si>
  <si>
    <t xml:space="preserve">Jellybean           </t>
  </si>
  <si>
    <t xml:space="preserve">Golden Sheaf        </t>
  </si>
  <si>
    <t xml:space="preserve">Mymming             </t>
  </si>
  <si>
    <t xml:space="preserve">Positive Spin       </t>
  </si>
  <si>
    <t xml:space="preserve">Some Collect        </t>
  </si>
  <si>
    <t xml:space="preserve">Lulu Express        </t>
  </si>
  <si>
    <t xml:space="preserve">Setoka              </t>
  </si>
  <si>
    <t xml:space="preserve">Cassavance          </t>
  </si>
  <si>
    <t xml:space="preserve">Unchartered         </t>
  </si>
  <si>
    <t xml:space="preserve">El Rada             </t>
  </si>
  <si>
    <t xml:space="preserve">Jocasta             </t>
  </si>
  <si>
    <t xml:space="preserve">Petes Dragon        </t>
  </si>
  <si>
    <t xml:space="preserve">Scoliaro            </t>
  </si>
  <si>
    <t xml:space="preserve">Pop Queen           </t>
  </si>
  <si>
    <t xml:space="preserve">Shell Strykeya      </t>
  </si>
  <si>
    <t xml:space="preserve">Working From Home   </t>
  </si>
  <si>
    <t xml:space="preserve">Deecember           </t>
  </si>
  <si>
    <t xml:space="preserve">Mossbelle           </t>
  </si>
  <si>
    <t xml:space="preserve">Niamh Chinn Oir     </t>
  </si>
  <si>
    <t xml:space="preserve">Excelebrazione      </t>
  </si>
  <si>
    <t xml:space="preserve">The Groom           </t>
  </si>
  <si>
    <t xml:space="preserve">Favulicious         </t>
  </si>
  <si>
    <t xml:space="preserve">Doumbek             </t>
  </si>
  <si>
    <t xml:space="preserve">The Real Spiel      </t>
  </si>
  <si>
    <t xml:space="preserve">Nonchalante         </t>
  </si>
  <si>
    <t xml:space="preserve">Bidziil             </t>
  </si>
  <si>
    <t xml:space="preserve">Famous Grouse       </t>
  </si>
  <si>
    <t xml:space="preserve">Ashlor              </t>
  </si>
  <si>
    <t xml:space="preserve">Runson              </t>
  </si>
  <si>
    <t xml:space="preserve">Plateau Gold        </t>
  </si>
  <si>
    <t xml:space="preserve">Gibbon              </t>
  </si>
  <si>
    <t xml:space="preserve">Khan                </t>
  </si>
  <si>
    <t xml:space="preserve">Another Diamond     </t>
  </si>
  <si>
    <t xml:space="preserve">Royal Spinner       </t>
  </si>
  <si>
    <t xml:space="preserve">Our Gladiator       </t>
  </si>
  <si>
    <t xml:space="preserve">Gamblers Girl       </t>
  </si>
  <si>
    <t xml:space="preserve">Bassett             </t>
  </si>
  <si>
    <t xml:space="preserve">Rock N Gold         </t>
  </si>
  <si>
    <t xml:space="preserve">Cannyescent         </t>
  </si>
  <si>
    <t xml:space="preserve">Malibu Style        </t>
  </si>
  <si>
    <t xml:space="preserve">Sword Of Light      </t>
  </si>
  <si>
    <t xml:space="preserve">Glenall             </t>
  </si>
  <si>
    <t xml:space="preserve">Oak Door            </t>
  </si>
  <si>
    <t xml:space="preserve">Whispering Brook    </t>
  </si>
  <si>
    <t xml:space="preserve">Murt The Flirt      </t>
  </si>
  <si>
    <t xml:space="preserve">Benz                </t>
  </si>
  <si>
    <t xml:space="preserve">Land Of Plenty      </t>
  </si>
  <si>
    <t xml:space="preserve">Cliffs Edge         </t>
  </si>
  <si>
    <t xml:space="preserve">Astoria             </t>
  </si>
  <si>
    <t xml:space="preserve">Levendi             </t>
  </si>
  <si>
    <t xml:space="preserve">Belfast             </t>
  </si>
  <si>
    <t xml:space="preserve">Whoomph             </t>
  </si>
  <si>
    <t xml:space="preserve">Think Positive      </t>
  </si>
  <si>
    <t xml:space="preserve">Castleton           </t>
  </si>
  <si>
    <t xml:space="preserve">North Afrika        </t>
  </si>
  <si>
    <t xml:space="preserve">Arkamun             </t>
  </si>
  <si>
    <t xml:space="preserve">Bemboka Queen       </t>
  </si>
  <si>
    <t xml:space="preserve">Super Mover         </t>
  </si>
  <si>
    <t xml:space="preserve">Calendar Lad        </t>
  </si>
  <si>
    <t xml:space="preserve">Reidy               </t>
  </si>
  <si>
    <t xml:space="preserve">Sassoon             </t>
  </si>
  <si>
    <t xml:space="preserve">Along Came Jones    </t>
  </si>
  <si>
    <t xml:space="preserve">Eagle Spirit        </t>
  </si>
  <si>
    <t xml:space="preserve">Callisto Moon       </t>
  </si>
  <si>
    <t xml:space="preserve">Meat Traders        </t>
  </si>
  <si>
    <t xml:space="preserve">Moghul Empire       </t>
  </si>
  <si>
    <t xml:space="preserve">Maxey Campo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</si>
</sst>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7"/>
  <sheetViews>
    <sheetView tabSelected="1" topLeftCell="B1" workbookViewId="0">
      <pane ySplit="1" topLeftCell="A2" activePane="bottomLeft" state="frozen"/>
      <selection activeCell="B1" sqref="B1"/>
      <selection pane="bottomLeft" activeCell="AC286" sqref="AC286"/>
    </sheetView>
  </sheetViews>
  <sheetFormatPr defaultRowHeight="15" x14ac:dyDescent="0.25"/>
  <cols>
    <col min="1" max="1" width="9.85546875" style="12" hidden="1" customWidth="1"/>
    <col min="2" max="2" width="8" style="12" bestFit="1" customWidth="1"/>
    <col min="3" max="3" width="15.140625" style="12" bestFit="1" customWidth="1"/>
    <col min="4" max="4" width="6" style="12" bestFit="1" customWidth="1"/>
    <col min="5" max="5" width="5.85546875" style="12" bestFit="1" customWidth="1"/>
    <col min="6" max="6" width="21.5703125" style="12" bestFit="1" customWidth="1"/>
    <col min="7" max="7" width="9.28515625" style="13" bestFit="1" customWidth="1"/>
    <col min="8" max="8" width="8.28515625" style="13" bestFit="1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10.7109375" style="15" customWidth="1"/>
    <col min="20" max="16384" width="9.140625" style="9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1">
        <v>1</v>
      </c>
      <c r="B2" s="5">
        <v>0.5625</v>
      </c>
      <c r="C2" s="1" t="s">
        <v>32</v>
      </c>
      <c r="D2" s="1">
        <v>1</v>
      </c>
      <c r="E2" s="1">
        <v>2</v>
      </c>
      <c r="F2" s="1" t="s">
        <v>33</v>
      </c>
      <c r="G2" s="2">
        <v>61.313833333333299</v>
      </c>
      <c r="H2" s="6">
        <f>1+COUNTIFS(A:A,A2,O:O,"&lt;"&amp;O2)</f>
        <v>1</v>
      </c>
      <c r="I2" s="2">
        <f>AVERAGEIF(A:A,A2,G:G)</f>
        <v>50.304355555555532</v>
      </c>
      <c r="J2" s="2">
        <f t="shared" ref="J2:J57" si="0">G2-I2</f>
        <v>11.009477777777768</v>
      </c>
      <c r="K2" s="2">
        <f t="shared" ref="K2:K57" si="1">90+J2</f>
        <v>101.00947777777776</v>
      </c>
      <c r="L2" s="2">
        <f t="shared" ref="L2:L57" si="2">EXP(0.06*K2)</f>
        <v>428.6191089685837</v>
      </c>
      <c r="M2" s="2">
        <f>SUMIF(A:A,A2,L:L)</f>
        <v>1414.9128830038469</v>
      </c>
      <c r="N2" s="3">
        <f t="shared" ref="N2:N57" si="3">L2/M2</f>
        <v>0.3029296814787843</v>
      </c>
      <c r="O2" s="7">
        <f t="shared" ref="O2:O57" si="4">1/N2</f>
        <v>3.301096132668119</v>
      </c>
      <c r="P2" s="3">
        <f t="shared" ref="P2:P57" si="5">IF(O2&gt;21,"",N2)</f>
        <v>0.3029296814787843</v>
      </c>
      <c r="Q2" s="3">
        <f>IF(ISNUMBER(P2),SUMIF(A:A,A2,P:P),"")</f>
        <v>0.99999999999999989</v>
      </c>
      <c r="R2" s="3">
        <f t="shared" ref="R2:R57" si="6">IFERROR(P2*(1/Q2),"")</f>
        <v>0.30292968147878435</v>
      </c>
      <c r="S2" s="8">
        <f t="shared" ref="S2:S57" si="7">IFERROR(1/R2,"")</f>
        <v>3.3010961326681185</v>
      </c>
    </row>
    <row r="3" spans="1:19" x14ac:dyDescent="0.25">
      <c r="A3" s="1">
        <v>1</v>
      </c>
      <c r="B3" s="5">
        <v>0.5625</v>
      </c>
      <c r="C3" s="1" t="s">
        <v>32</v>
      </c>
      <c r="D3" s="1">
        <v>1</v>
      </c>
      <c r="E3" s="1">
        <v>3</v>
      </c>
      <c r="F3" s="1" t="s">
        <v>34</v>
      </c>
      <c r="G3" s="2">
        <v>53.097966666666593</v>
      </c>
      <c r="H3" s="6">
        <f>1+COUNTIFS(A:A,A3,O:O,"&lt;"&amp;O3)</f>
        <v>2</v>
      </c>
      <c r="I3" s="2">
        <f>AVERAGEIF(A:A,A3,G:G)</f>
        <v>50.304355555555532</v>
      </c>
      <c r="J3" s="2">
        <f t="shared" si="0"/>
        <v>2.793611111111062</v>
      </c>
      <c r="K3" s="2">
        <f t="shared" si="1"/>
        <v>92.793611111111062</v>
      </c>
      <c r="L3" s="2">
        <f t="shared" si="2"/>
        <v>261.80937606126048</v>
      </c>
      <c r="M3" s="2">
        <f>SUMIF(A:A,A3,L:L)</f>
        <v>1414.9128830038469</v>
      </c>
      <c r="N3" s="3">
        <f t="shared" si="3"/>
        <v>0.18503568608792478</v>
      </c>
      <c r="O3" s="7">
        <f t="shared" si="4"/>
        <v>5.4043629158368001</v>
      </c>
      <c r="P3" s="3">
        <f t="shared" si="5"/>
        <v>0.18503568608792478</v>
      </c>
      <c r="Q3" s="3">
        <f>IF(ISNUMBER(P3),SUMIF(A:A,A3,P:P),"")</f>
        <v>0.99999999999999989</v>
      </c>
      <c r="R3" s="3">
        <f t="shared" si="6"/>
        <v>0.18503568608792481</v>
      </c>
      <c r="S3" s="8">
        <f t="shared" si="7"/>
        <v>5.4043629158367992</v>
      </c>
    </row>
    <row r="4" spans="1:19" x14ac:dyDescent="0.25">
      <c r="A4" s="1">
        <v>1</v>
      </c>
      <c r="B4" s="5">
        <v>0.5625</v>
      </c>
      <c r="C4" s="1" t="s">
        <v>32</v>
      </c>
      <c r="D4" s="1">
        <v>1</v>
      </c>
      <c r="E4" s="1">
        <v>1</v>
      </c>
      <c r="F4" s="1" t="s">
        <v>20</v>
      </c>
      <c r="G4" s="2">
        <v>48.954233333333299</v>
      </c>
      <c r="H4" s="6">
        <f>1+COUNTIFS(A:A,A4,O:O,"&lt;"&amp;O4)</f>
        <v>3</v>
      </c>
      <c r="I4" s="2">
        <f>AVERAGEIF(A:A,A4,G:G)</f>
        <v>50.304355555555532</v>
      </c>
      <c r="J4" s="2">
        <f t="shared" si="0"/>
        <v>-1.3501222222222324</v>
      </c>
      <c r="K4" s="2">
        <f t="shared" si="1"/>
        <v>88.64987777777776</v>
      </c>
      <c r="L4" s="2">
        <f t="shared" si="2"/>
        <v>204.17810295728188</v>
      </c>
      <c r="M4" s="2">
        <f>SUMIF(A:A,A4,L:L)</f>
        <v>1414.9128830038469</v>
      </c>
      <c r="N4" s="3">
        <f t="shared" si="3"/>
        <v>0.14430436347700337</v>
      </c>
      <c r="O4" s="7">
        <f t="shared" si="4"/>
        <v>6.9297973803776349</v>
      </c>
      <c r="P4" s="3">
        <f t="shared" si="5"/>
        <v>0.14430436347700337</v>
      </c>
      <c r="Q4" s="3">
        <f>IF(ISNUMBER(P4),SUMIF(A:A,A4,P:P),"")</f>
        <v>0.99999999999999989</v>
      </c>
      <c r="R4" s="3">
        <f t="shared" si="6"/>
        <v>0.1443043634770034</v>
      </c>
      <c r="S4" s="8">
        <f t="shared" si="7"/>
        <v>6.9297973803776332</v>
      </c>
    </row>
    <row r="5" spans="1:19" x14ac:dyDescent="0.25">
      <c r="A5" s="1">
        <v>1</v>
      </c>
      <c r="B5" s="5">
        <v>0.5625</v>
      </c>
      <c r="C5" s="1" t="s">
        <v>32</v>
      </c>
      <c r="D5" s="1">
        <v>1</v>
      </c>
      <c r="E5" s="1">
        <v>6</v>
      </c>
      <c r="F5" s="1" t="s">
        <v>37</v>
      </c>
      <c r="G5" s="2">
        <v>48.320299999999996</v>
      </c>
      <c r="H5" s="6">
        <f>1+COUNTIFS(A:A,A5,O:O,"&lt;"&amp;O5)</f>
        <v>4</v>
      </c>
      <c r="I5" s="2">
        <f>AVERAGEIF(A:A,A5,G:G)</f>
        <v>50.304355555555532</v>
      </c>
      <c r="J5" s="2">
        <f t="shared" si="0"/>
        <v>-1.9840555555555355</v>
      </c>
      <c r="K5" s="2">
        <f t="shared" si="1"/>
        <v>88.015944444444472</v>
      </c>
      <c r="L5" s="2">
        <f t="shared" si="2"/>
        <v>196.55782575449334</v>
      </c>
      <c r="M5" s="2">
        <f>SUMIF(A:A,A5,L:L)</f>
        <v>1414.9128830038469</v>
      </c>
      <c r="N5" s="3">
        <f t="shared" si="3"/>
        <v>0.1389186769839871</v>
      </c>
      <c r="O5" s="7">
        <f t="shared" si="4"/>
        <v>7.1984561162734666</v>
      </c>
      <c r="P5" s="3">
        <f t="shared" si="5"/>
        <v>0.1389186769839871</v>
      </c>
      <c r="Q5" s="3">
        <f>IF(ISNUMBER(P5),SUMIF(A:A,A5,P:P),"")</f>
        <v>0.99999999999999989</v>
      </c>
      <c r="R5" s="3">
        <f t="shared" si="6"/>
        <v>0.13891867698398713</v>
      </c>
      <c r="S5" s="8">
        <f t="shared" si="7"/>
        <v>7.1984561162734648</v>
      </c>
    </row>
    <row r="6" spans="1:19" x14ac:dyDescent="0.25">
      <c r="A6" s="1">
        <v>1</v>
      </c>
      <c r="B6" s="5">
        <v>0.5625</v>
      </c>
      <c r="C6" s="1" t="s">
        <v>32</v>
      </c>
      <c r="D6" s="1">
        <v>1</v>
      </c>
      <c r="E6" s="1">
        <v>4</v>
      </c>
      <c r="F6" s="1" t="s">
        <v>35</v>
      </c>
      <c r="G6" s="2">
        <v>45.771999999999998</v>
      </c>
      <c r="H6" s="6">
        <f>1+COUNTIFS(A:A,A6,O:O,"&lt;"&amp;O6)</f>
        <v>5</v>
      </c>
      <c r="I6" s="2">
        <f>AVERAGEIF(A:A,A6,G:G)</f>
        <v>50.304355555555532</v>
      </c>
      <c r="J6" s="2">
        <f t="shared" si="0"/>
        <v>-4.532355555555533</v>
      </c>
      <c r="K6" s="2">
        <f t="shared" si="1"/>
        <v>85.46764444444446</v>
      </c>
      <c r="L6" s="2">
        <f t="shared" si="2"/>
        <v>168.68931776747584</v>
      </c>
      <c r="M6" s="2">
        <f>SUMIF(A:A,A6,L:L)</f>
        <v>1414.9128830038469</v>
      </c>
      <c r="N6" s="3">
        <f t="shared" si="3"/>
        <v>0.11922240569988309</v>
      </c>
      <c r="O6" s="7">
        <f t="shared" si="4"/>
        <v>8.3876851345986605</v>
      </c>
      <c r="P6" s="3">
        <f t="shared" si="5"/>
        <v>0.11922240569988309</v>
      </c>
      <c r="Q6" s="3">
        <f>IF(ISNUMBER(P6),SUMIF(A:A,A6,P:P),"")</f>
        <v>0.99999999999999989</v>
      </c>
      <c r="R6" s="3">
        <f t="shared" si="6"/>
        <v>0.11922240569988311</v>
      </c>
      <c r="S6" s="8">
        <f t="shared" si="7"/>
        <v>8.3876851345986587</v>
      </c>
    </row>
    <row r="7" spans="1:19" x14ac:dyDescent="0.25">
      <c r="A7" s="1">
        <v>1</v>
      </c>
      <c r="B7" s="5">
        <v>0.5625</v>
      </c>
      <c r="C7" s="1" t="s">
        <v>32</v>
      </c>
      <c r="D7" s="1">
        <v>1</v>
      </c>
      <c r="E7" s="1">
        <v>5</v>
      </c>
      <c r="F7" s="1" t="s">
        <v>36</v>
      </c>
      <c r="G7" s="2">
        <v>44.367800000000003</v>
      </c>
      <c r="H7" s="6">
        <f>1+COUNTIFS(A:A,A7,O:O,"&lt;"&amp;O7)</f>
        <v>6</v>
      </c>
      <c r="I7" s="2">
        <f>AVERAGEIF(A:A,A7,G:G)</f>
        <v>50.304355555555532</v>
      </c>
      <c r="J7" s="2">
        <f t="shared" si="0"/>
        <v>-5.9365555555555289</v>
      </c>
      <c r="K7" s="2">
        <f t="shared" si="1"/>
        <v>84.063444444444471</v>
      </c>
      <c r="L7" s="2">
        <f t="shared" si="2"/>
        <v>155.0591514947516</v>
      </c>
      <c r="M7" s="2">
        <f>SUMIF(A:A,A7,L:L)</f>
        <v>1414.9128830038469</v>
      </c>
      <c r="N7" s="3">
        <f t="shared" si="3"/>
        <v>0.10958918627241733</v>
      </c>
      <c r="O7" s="7">
        <f t="shared" si="4"/>
        <v>9.1249879118017638</v>
      </c>
      <c r="P7" s="3">
        <f t="shared" si="5"/>
        <v>0.10958918627241733</v>
      </c>
      <c r="Q7" s="3">
        <f>IF(ISNUMBER(P7),SUMIF(A:A,A7,P:P),"")</f>
        <v>0.99999999999999989</v>
      </c>
      <c r="R7" s="3">
        <f t="shared" si="6"/>
        <v>0.10958918627241736</v>
      </c>
      <c r="S7" s="8">
        <f t="shared" si="7"/>
        <v>9.1249879118017621</v>
      </c>
    </row>
    <row r="8" spans="1:19" x14ac:dyDescent="0.25">
      <c r="A8" s="1">
        <v>2</v>
      </c>
      <c r="B8" s="5">
        <v>0.56597222222222221</v>
      </c>
      <c r="C8" s="1" t="s">
        <v>38</v>
      </c>
      <c r="D8" s="1">
        <v>1</v>
      </c>
      <c r="E8" s="1">
        <v>3</v>
      </c>
      <c r="F8" s="1" t="s">
        <v>41</v>
      </c>
      <c r="G8" s="2">
        <v>75.409333333333294</v>
      </c>
      <c r="H8" s="6">
        <f>1+COUNTIFS(A:A,A8,O:O,"&lt;"&amp;O8)</f>
        <v>1</v>
      </c>
      <c r="I8" s="2">
        <f>AVERAGEIF(A:A,A8,G:G)</f>
        <v>51.44426666666665</v>
      </c>
      <c r="J8" s="2">
        <f t="shared" si="0"/>
        <v>23.965066666666644</v>
      </c>
      <c r="K8" s="2">
        <f t="shared" si="1"/>
        <v>113.96506666666664</v>
      </c>
      <c r="L8" s="2">
        <f t="shared" si="2"/>
        <v>932.5324967757191</v>
      </c>
      <c r="M8" s="2">
        <f>SUMIF(A:A,A8,L:L)</f>
        <v>2441.7973545436398</v>
      </c>
      <c r="N8" s="3">
        <f t="shared" si="3"/>
        <v>0.38190413100435394</v>
      </c>
      <c r="O8" s="7">
        <f t="shared" si="4"/>
        <v>2.6184581909866784</v>
      </c>
      <c r="P8" s="3">
        <f t="shared" si="5"/>
        <v>0.38190413100435394</v>
      </c>
      <c r="Q8" s="3">
        <f>IF(ISNUMBER(P8),SUMIF(A:A,A8,P:P),"")</f>
        <v>0.92352636904751728</v>
      </c>
      <c r="R8" s="3">
        <f t="shared" si="6"/>
        <v>0.41352812849104925</v>
      </c>
      <c r="S8" s="8">
        <f t="shared" si="7"/>
        <v>2.4182151856246579</v>
      </c>
    </row>
    <row r="9" spans="1:19" x14ac:dyDescent="0.25">
      <c r="A9" s="10">
        <v>2</v>
      </c>
      <c r="B9" s="11">
        <v>0.56597222222222221</v>
      </c>
      <c r="C9" s="10" t="s">
        <v>38</v>
      </c>
      <c r="D9" s="10">
        <v>1</v>
      </c>
      <c r="E9" s="10">
        <v>5</v>
      </c>
      <c r="F9" s="10" t="s">
        <v>43</v>
      </c>
      <c r="G9" s="2">
        <v>63.409300000000002</v>
      </c>
      <c r="H9" s="6">
        <f>1+COUNTIFS(A:A,A9,O:O,"&lt;"&amp;O9)</f>
        <v>2</v>
      </c>
      <c r="I9" s="2">
        <f>AVERAGEIF(A:A,A9,G:G)</f>
        <v>51.44426666666665</v>
      </c>
      <c r="J9" s="2">
        <f t="shared" si="0"/>
        <v>11.965033333333352</v>
      </c>
      <c r="K9" s="2">
        <f t="shared" si="1"/>
        <v>101.96503333333335</v>
      </c>
      <c r="L9" s="2">
        <f t="shared" si="2"/>
        <v>453.91138873788213</v>
      </c>
      <c r="M9" s="2">
        <f>SUMIF(A:A,A9,L:L)</f>
        <v>2441.7973545436398</v>
      </c>
      <c r="N9" s="3">
        <f t="shared" si="3"/>
        <v>0.18589232554177945</v>
      </c>
      <c r="O9" s="7">
        <f t="shared" si="4"/>
        <v>5.379458227151229</v>
      </c>
      <c r="P9" s="3">
        <f t="shared" si="5"/>
        <v>0.18589232554177945</v>
      </c>
      <c r="Q9" s="3">
        <f>IF(ISNUMBER(P9),SUMIF(A:A,A9,P:P),"")</f>
        <v>0.92352636904751728</v>
      </c>
      <c r="R9" s="3">
        <f t="shared" si="6"/>
        <v>0.20128534687482746</v>
      </c>
      <c r="S9" s="8">
        <f t="shared" si="7"/>
        <v>4.9680715239637694</v>
      </c>
    </row>
    <row r="10" spans="1:19" x14ac:dyDescent="0.25">
      <c r="A10" s="1">
        <v>2</v>
      </c>
      <c r="B10" s="5">
        <v>0.56597222222222221</v>
      </c>
      <c r="C10" s="1" t="s">
        <v>38</v>
      </c>
      <c r="D10" s="1">
        <v>1</v>
      </c>
      <c r="E10" s="1">
        <v>2</v>
      </c>
      <c r="F10" s="1" t="s">
        <v>40</v>
      </c>
      <c r="G10" s="2">
        <v>60.4069333333332</v>
      </c>
      <c r="H10" s="6">
        <f>1+COUNTIFS(A:A,A10,O:O,"&lt;"&amp;O10)</f>
        <v>3</v>
      </c>
      <c r="I10" s="2">
        <f>AVERAGEIF(A:A,A10,G:G)</f>
        <v>51.44426666666665</v>
      </c>
      <c r="J10" s="2">
        <f t="shared" si="0"/>
        <v>8.96266666666655</v>
      </c>
      <c r="K10" s="2">
        <f t="shared" si="1"/>
        <v>98.96266666666655</v>
      </c>
      <c r="L10" s="2">
        <f t="shared" si="2"/>
        <v>379.08482776541501</v>
      </c>
      <c r="M10" s="2">
        <f>SUMIF(A:A,A10,L:L)</f>
        <v>2441.7973545436398</v>
      </c>
      <c r="N10" s="3">
        <f t="shared" si="3"/>
        <v>0.15524827523464335</v>
      </c>
      <c r="O10" s="7">
        <f t="shared" si="4"/>
        <v>6.4412953927416767</v>
      </c>
      <c r="P10" s="3">
        <f t="shared" si="5"/>
        <v>0.15524827523464335</v>
      </c>
      <c r="Q10" s="3">
        <f>IF(ISNUMBER(P10),SUMIF(A:A,A10,P:P),"")</f>
        <v>0.92352636904751728</v>
      </c>
      <c r="R10" s="3">
        <f t="shared" si="6"/>
        <v>0.16810378180620797</v>
      </c>
      <c r="S10" s="8">
        <f t="shared" si="7"/>
        <v>5.9487061460212232</v>
      </c>
    </row>
    <row r="11" spans="1:19" x14ac:dyDescent="0.25">
      <c r="A11" s="10">
        <v>2</v>
      </c>
      <c r="B11" s="11">
        <v>0.56597222222222221</v>
      </c>
      <c r="C11" s="10" t="s">
        <v>38</v>
      </c>
      <c r="D11" s="10">
        <v>1</v>
      </c>
      <c r="E11" s="10">
        <v>7</v>
      </c>
      <c r="F11" s="10" t="s">
        <v>45</v>
      </c>
      <c r="G11" s="2">
        <v>49.781999999999996</v>
      </c>
      <c r="H11" s="6">
        <f>1+COUNTIFS(A:A,A11,O:O,"&lt;"&amp;O11)</f>
        <v>4</v>
      </c>
      <c r="I11" s="2">
        <f>AVERAGEIF(A:A,A11,G:G)</f>
        <v>51.44426666666665</v>
      </c>
      <c r="J11" s="2">
        <f t="shared" si="0"/>
        <v>-1.6622666666666532</v>
      </c>
      <c r="K11" s="2">
        <f t="shared" si="1"/>
        <v>88.337733333333347</v>
      </c>
      <c r="L11" s="2">
        <f t="shared" si="2"/>
        <v>200.38970587457663</v>
      </c>
      <c r="M11" s="2">
        <f>SUMIF(A:A,A11,L:L)</f>
        <v>2441.7973545436398</v>
      </c>
      <c r="N11" s="3">
        <f t="shared" si="3"/>
        <v>8.2066476770357749E-2</v>
      </c>
      <c r="O11" s="7">
        <f t="shared" si="4"/>
        <v>12.185243467905254</v>
      </c>
      <c r="P11" s="3">
        <f t="shared" si="5"/>
        <v>8.2066476770357749E-2</v>
      </c>
      <c r="Q11" s="3">
        <f>IF(ISNUMBER(P11),SUMIF(A:A,A11,P:P),"")</f>
        <v>0.92352636904751728</v>
      </c>
      <c r="R11" s="3">
        <f t="shared" si="6"/>
        <v>8.8862082904029416E-2</v>
      </c>
      <c r="S11" s="8">
        <f t="shared" si="7"/>
        <v>11.253393655874516</v>
      </c>
    </row>
    <row r="12" spans="1:19" x14ac:dyDescent="0.25">
      <c r="A12" s="1">
        <v>2</v>
      </c>
      <c r="B12" s="5">
        <v>0.56597222222222221</v>
      </c>
      <c r="C12" s="1" t="s">
        <v>38</v>
      </c>
      <c r="D12" s="1">
        <v>1</v>
      </c>
      <c r="E12" s="1">
        <v>1</v>
      </c>
      <c r="F12" s="1" t="s">
        <v>39</v>
      </c>
      <c r="G12" s="2">
        <v>45.270299999999999</v>
      </c>
      <c r="H12" s="6">
        <f>1+COUNTIFS(A:A,A12,O:O,"&lt;"&amp;O12)</f>
        <v>5</v>
      </c>
      <c r="I12" s="2">
        <f>AVERAGEIF(A:A,A12,G:G)</f>
        <v>51.44426666666665</v>
      </c>
      <c r="J12" s="2">
        <f t="shared" si="0"/>
        <v>-6.1739666666666508</v>
      </c>
      <c r="K12" s="2">
        <f t="shared" si="1"/>
        <v>83.826033333333356</v>
      </c>
      <c r="L12" s="2">
        <f t="shared" si="2"/>
        <v>152.86604270355315</v>
      </c>
      <c r="M12" s="2">
        <f>SUMIF(A:A,A12,L:L)</f>
        <v>2441.7973545436398</v>
      </c>
      <c r="N12" s="3">
        <f t="shared" si="3"/>
        <v>6.2603902170302372E-2</v>
      </c>
      <c r="O12" s="7">
        <f t="shared" si="4"/>
        <v>15.973445190040781</v>
      </c>
      <c r="P12" s="3">
        <f t="shared" si="5"/>
        <v>6.2603902170302372E-2</v>
      </c>
      <c r="Q12" s="3">
        <f>IF(ISNUMBER(P12),SUMIF(A:A,A12,P:P),"")</f>
        <v>0.92352636904751728</v>
      </c>
      <c r="R12" s="3">
        <f t="shared" si="6"/>
        <v>6.7787888108564953E-2</v>
      </c>
      <c r="S12" s="8">
        <f t="shared" si="7"/>
        <v>14.751897837537893</v>
      </c>
    </row>
    <row r="13" spans="1:19" x14ac:dyDescent="0.25">
      <c r="A13" s="1">
        <v>2</v>
      </c>
      <c r="B13" s="5">
        <v>0.56597222222222221</v>
      </c>
      <c r="C13" s="1" t="s">
        <v>38</v>
      </c>
      <c r="D13" s="1">
        <v>1</v>
      </c>
      <c r="E13" s="1">
        <v>4</v>
      </c>
      <c r="F13" s="1" t="s">
        <v>42</v>
      </c>
      <c r="G13" s="2">
        <v>43.356099999999998</v>
      </c>
      <c r="H13" s="6">
        <f>1+COUNTIFS(A:A,A13,O:O,"&lt;"&amp;O13)</f>
        <v>6</v>
      </c>
      <c r="I13" s="2">
        <f>AVERAGEIF(A:A,A13,G:G)</f>
        <v>51.44426666666665</v>
      </c>
      <c r="J13" s="2">
        <f t="shared" si="0"/>
        <v>-8.0881666666666518</v>
      </c>
      <c r="K13" s="2">
        <f t="shared" si="1"/>
        <v>81.911833333333348</v>
      </c>
      <c r="L13" s="2">
        <f t="shared" si="2"/>
        <v>136.27978293437479</v>
      </c>
      <c r="M13" s="2">
        <f>SUMIF(A:A,A13,L:L)</f>
        <v>2441.7973545436398</v>
      </c>
      <c r="N13" s="3">
        <f t="shared" si="3"/>
        <v>5.5811258326080394E-2</v>
      </c>
      <c r="O13" s="7">
        <f t="shared" si="4"/>
        <v>17.917531874258131</v>
      </c>
      <c r="P13" s="3">
        <f t="shared" si="5"/>
        <v>5.5811258326080394E-2</v>
      </c>
      <c r="Q13" s="3">
        <f>IF(ISNUMBER(P13),SUMIF(A:A,A13,P:P),"")</f>
        <v>0.92352636904751728</v>
      </c>
      <c r="R13" s="3">
        <f t="shared" si="6"/>
        <v>6.0432771815320835E-2</v>
      </c>
      <c r="S13" s="8">
        <f t="shared" si="7"/>
        <v>16.547313154126769</v>
      </c>
    </row>
    <row r="14" spans="1:19" x14ac:dyDescent="0.25">
      <c r="A14" s="10">
        <v>2</v>
      </c>
      <c r="B14" s="11">
        <v>0.56597222222222221</v>
      </c>
      <c r="C14" s="10" t="s">
        <v>38</v>
      </c>
      <c r="D14" s="10">
        <v>1</v>
      </c>
      <c r="E14" s="10">
        <v>8</v>
      </c>
      <c r="F14" s="10" t="s">
        <v>46</v>
      </c>
      <c r="G14" s="2">
        <v>38.723066666666703</v>
      </c>
      <c r="H14" s="6">
        <f>1+COUNTIFS(A:A,A14,O:O,"&lt;"&amp;O14)</f>
        <v>7</v>
      </c>
      <c r="I14" s="2">
        <f>AVERAGEIF(A:A,A14,G:G)</f>
        <v>51.44426666666665</v>
      </c>
      <c r="J14" s="2">
        <f t="shared" si="0"/>
        <v>-12.721199999999946</v>
      </c>
      <c r="K14" s="2">
        <f t="shared" si="1"/>
        <v>77.278800000000047</v>
      </c>
      <c r="L14" s="2">
        <f t="shared" si="2"/>
        <v>103.20610414602118</v>
      </c>
      <c r="M14" s="2">
        <f>SUMIF(A:A,A14,L:L)</f>
        <v>2441.7973545436398</v>
      </c>
      <c r="N14" s="3">
        <f t="shared" si="3"/>
        <v>4.2266449324296976E-2</v>
      </c>
      <c r="O14" s="7">
        <f t="shared" si="4"/>
        <v>23.659427654481199</v>
      </c>
      <c r="P14" s="3" t="str">
        <f t="shared" si="5"/>
        <v/>
      </c>
      <c r="Q14" s="3" t="str">
        <f>IF(ISNUMBER(P14),SUMIF(A:A,A14,P:P),"")</f>
        <v/>
      </c>
      <c r="R14" s="3" t="str">
        <f t="shared" si="6"/>
        <v/>
      </c>
      <c r="S14" s="8" t="str">
        <f t="shared" si="7"/>
        <v/>
      </c>
    </row>
    <row r="15" spans="1:19" x14ac:dyDescent="0.25">
      <c r="A15" s="10">
        <v>2</v>
      </c>
      <c r="B15" s="11">
        <v>0.56597222222222221</v>
      </c>
      <c r="C15" s="10" t="s">
        <v>38</v>
      </c>
      <c r="D15" s="10">
        <v>1</v>
      </c>
      <c r="E15" s="10">
        <v>6</v>
      </c>
      <c r="F15" s="10" t="s">
        <v>44</v>
      </c>
      <c r="G15" s="2">
        <v>35.197099999999999</v>
      </c>
      <c r="H15" s="6">
        <f>1+COUNTIFS(A:A,A15,O:O,"&lt;"&amp;O15)</f>
        <v>8</v>
      </c>
      <c r="I15" s="2">
        <f>AVERAGEIF(A:A,A15,G:G)</f>
        <v>51.44426666666665</v>
      </c>
      <c r="J15" s="2">
        <f t="shared" si="0"/>
        <v>-16.247166666666651</v>
      </c>
      <c r="K15" s="2">
        <f t="shared" si="1"/>
        <v>73.752833333333342</v>
      </c>
      <c r="L15" s="2">
        <f t="shared" si="2"/>
        <v>83.527005606097447</v>
      </c>
      <c r="M15" s="2">
        <f>SUMIF(A:A,A15,L:L)</f>
        <v>2441.7973545436398</v>
      </c>
      <c r="N15" s="3">
        <f t="shared" si="3"/>
        <v>3.4207181628185618E-2</v>
      </c>
      <c r="O15" s="7">
        <f t="shared" si="4"/>
        <v>29.233627337951518</v>
      </c>
      <c r="P15" s="3" t="str">
        <f t="shared" si="5"/>
        <v/>
      </c>
      <c r="Q15" s="3" t="str">
        <f>IF(ISNUMBER(P15),SUMIF(A:A,A15,P:P),"")</f>
        <v/>
      </c>
      <c r="R15" s="3" t="str">
        <f t="shared" si="6"/>
        <v/>
      </c>
      <c r="S15" s="8" t="str">
        <f t="shared" si="7"/>
        <v/>
      </c>
    </row>
    <row r="16" spans="1:19" x14ac:dyDescent="0.25">
      <c r="A16" s="10">
        <v>3</v>
      </c>
      <c r="B16" s="11">
        <v>0.57638888888888895</v>
      </c>
      <c r="C16" s="10" t="s">
        <v>47</v>
      </c>
      <c r="D16" s="10">
        <v>2</v>
      </c>
      <c r="E16" s="10">
        <v>1</v>
      </c>
      <c r="F16" s="10" t="s">
        <v>48</v>
      </c>
      <c r="G16" s="2">
        <v>79.664333333333403</v>
      </c>
      <c r="H16" s="6">
        <f>1+COUNTIFS(A:A,A16,O:O,"&lt;"&amp;O16)</f>
        <v>1</v>
      </c>
      <c r="I16" s="2">
        <f>AVERAGEIF(A:A,A16,G:G)</f>
        <v>56.373004761904781</v>
      </c>
      <c r="J16" s="2">
        <f t="shared" si="0"/>
        <v>23.291328571428622</v>
      </c>
      <c r="K16" s="2">
        <f t="shared" si="1"/>
        <v>113.29132857142862</v>
      </c>
      <c r="L16" s="2">
        <f t="shared" si="2"/>
        <v>895.58730904485492</v>
      </c>
      <c r="M16" s="2">
        <f>SUMIF(A:A,A16,L:L)</f>
        <v>2116.6888390350855</v>
      </c>
      <c r="N16" s="3">
        <f t="shared" si="3"/>
        <v>0.42310768239942043</v>
      </c>
      <c r="O16" s="7">
        <f t="shared" si="4"/>
        <v>2.363464530658141</v>
      </c>
      <c r="P16" s="3">
        <f t="shared" si="5"/>
        <v>0.42310768239942043</v>
      </c>
      <c r="Q16" s="3">
        <f>IF(ISNUMBER(P16),SUMIF(A:A,A16,P:P),"")</f>
        <v>0.91956576180226357</v>
      </c>
      <c r="R16" s="3">
        <f t="shared" si="6"/>
        <v>0.46011682902391737</v>
      </c>
      <c r="S16" s="8">
        <f t="shared" si="7"/>
        <v>2.1733610616272827</v>
      </c>
    </row>
    <row r="17" spans="1:19" x14ac:dyDescent="0.25">
      <c r="A17" s="10">
        <v>3</v>
      </c>
      <c r="B17" s="11">
        <v>0.57638888888888895</v>
      </c>
      <c r="C17" s="10" t="s">
        <v>47</v>
      </c>
      <c r="D17" s="10">
        <v>2</v>
      </c>
      <c r="E17" s="10">
        <v>2</v>
      </c>
      <c r="F17" s="10" t="s">
        <v>49</v>
      </c>
      <c r="G17" s="2">
        <v>66.093066666666701</v>
      </c>
      <c r="H17" s="6">
        <f>1+COUNTIFS(A:A,A17,O:O,"&lt;"&amp;O17)</f>
        <v>2</v>
      </c>
      <c r="I17" s="2">
        <f>AVERAGEIF(A:A,A17,G:G)</f>
        <v>56.373004761904781</v>
      </c>
      <c r="J17" s="2">
        <f t="shared" si="0"/>
        <v>9.7200619047619199</v>
      </c>
      <c r="K17" s="2">
        <f t="shared" si="1"/>
        <v>99.72006190476192</v>
      </c>
      <c r="L17" s="2">
        <f t="shared" si="2"/>
        <v>396.70927763833271</v>
      </c>
      <c r="M17" s="2">
        <f>SUMIF(A:A,A17,L:L)</f>
        <v>2116.6888390350855</v>
      </c>
      <c r="N17" s="3">
        <f t="shared" si="3"/>
        <v>0.18741974272381798</v>
      </c>
      <c r="O17" s="7">
        <f t="shared" si="4"/>
        <v>5.3356171845439011</v>
      </c>
      <c r="P17" s="3">
        <f t="shared" si="5"/>
        <v>0.18741974272381798</v>
      </c>
      <c r="Q17" s="3">
        <f>IF(ISNUMBER(P17),SUMIF(A:A,A17,P:P),"")</f>
        <v>0.91956576180226357</v>
      </c>
      <c r="R17" s="3">
        <f t="shared" si="6"/>
        <v>0.2038133111399153</v>
      </c>
      <c r="S17" s="8">
        <f t="shared" si="7"/>
        <v>4.9064508809903611</v>
      </c>
    </row>
    <row r="18" spans="1:19" x14ac:dyDescent="0.25">
      <c r="A18" s="10">
        <v>3</v>
      </c>
      <c r="B18" s="11">
        <v>0.57638888888888895</v>
      </c>
      <c r="C18" s="10" t="s">
        <v>47</v>
      </c>
      <c r="D18" s="10">
        <v>2</v>
      </c>
      <c r="E18" s="10">
        <v>5</v>
      </c>
      <c r="F18" s="10" t="s">
        <v>52</v>
      </c>
      <c r="G18" s="2">
        <v>58.205633333333395</v>
      </c>
      <c r="H18" s="6">
        <f>1+COUNTIFS(A:A,A18,O:O,"&lt;"&amp;O18)</f>
        <v>3</v>
      </c>
      <c r="I18" s="2">
        <f>AVERAGEIF(A:A,A18,G:G)</f>
        <v>56.373004761904781</v>
      </c>
      <c r="J18" s="2">
        <f t="shared" si="0"/>
        <v>1.8326285714286144</v>
      </c>
      <c r="K18" s="2">
        <f t="shared" si="1"/>
        <v>91.832628571428614</v>
      </c>
      <c r="L18" s="2">
        <f t="shared" si="2"/>
        <v>247.14067632663986</v>
      </c>
      <c r="M18" s="2">
        <f>SUMIF(A:A,A18,L:L)</f>
        <v>2116.6888390350855</v>
      </c>
      <c r="N18" s="3">
        <f t="shared" si="3"/>
        <v>0.11675815158514347</v>
      </c>
      <c r="O18" s="7">
        <f t="shared" si="4"/>
        <v>8.5647124969323514</v>
      </c>
      <c r="P18" s="3">
        <f t="shared" si="5"/>
        <v>0.11675815158514347</v>
      </c>
      <c r="Q18" s="3">
        <f>IF(ISNUMBER(P18),SUMIF(A:A,A18,P:P),"")</f>
        <v>0.91956576180226357</v>
      </c>
      <c r="R18" s="3">
        <f t="shared" si="6"/>
        <v>0.1269709643781303</v>
      </c>
      <c r="S18" s="8">
        <f t="shared" si="7"/>
        <v>7.8758163718589644</v>
      </c>
    </row>
    <row r="19" spans="1:19" x14ac:dyDescent="0.25">
      <c r="A19" s="10">
        <v>3</v>
      </c>
      <c r="B19" s="11">
        <v>0.57638888888888895</v>
      </c>
      <c r="C19" s="10" t="s">
        <v>47</v>
      </c>
      <c r="D19" s="10">
        <v>2</v>
      </c>
      <c r="E19" s="10">
        <v>4</v>
      </c>
      <c r="F19" s="10" t="s">
        <v>51</v>
      </c>
      <c r="G19" s="2">
        <v>56.086899999999993</v>
      </c>
      <c r="H19" s="6">
        <f>1+COUNTIFS(A:A,A19,O:O,"&lt;"&amp;O19)</f>
        <v>4</v>
      </c>
      <c r="I19" s="2">
        <f>AVERAGEIF(A:A,A19,G:G)</f>
        <v>56.373004761904781</v>
      </c>
      <c r="J19" s="2">
        <f t="shared" si="0"/>
        <v>-0.28610476190478806</v>
      </c>
      <c r="K19" s="2">
        <f t="shared" si="1"/>
        <v>89.713895238095205</v>
      </c>
      <c r="L19" s="2">
        <f t="shared" si="2"/>
        <v>217.63812670832283</v>
      </c>
      <c r="M19" s="2">
        <f>SUMIF(A:A,A19,L:L)</f>
        <v>2116.6888390350855</v>
      </c>
      <c r="N19" s="3">
        <f t="shared" si="3"/>
        <v>0.1028200851701639</v>
      </c>
      <c r="O19" s="7">
        <f t="shared" si="4"/>
        <v>9.7257262367078621</v>
      </c>
      <c r="P19" s="3">
        <f t="shared" si="5"/>
        <v>0.1028200851701639</v>
      </c>
      <c r="Q19" s="3">
        <f>IF(ISNUMBER(P19),SUMIF(A:A,A19,P:P),"")</f>
        <v>0.91956576180226357</v>
      </c>
      <c r="R19" s="3">
        <f t="shared" si="6"/>
        <v>0.11181373800678059</v>
      </c>
      <c r="S19" s="8">
        <f t="shared" si="7"/>
        <v>8.9434448559385267</v>
      </c>
    </row>
    <row r="20" spans="1:19" x14ac:dyDescent="0.25">
      <c r="A20" s="10">
        <v>3</v>
      </c>
      <c r="B20" s="11">
        <v>0.57638888888888895</v>
      </c>
      <c r="C20" s="10" t="s">
        <v>47</v>
      </c>
      <c r="D20" s="10">
        <v>2</v>
      </c>
      <c r="E20" s="10">
        <v>3</v>
      </c>
      <c r="F20" s="10" t="s">
        <v>50</v>
      </c>
      <c r="G20" s="2">
        <v>53.767099999999999</v>
      </c>
      <c r="H20" s="6">
        <f>1+COUNTIFS(A:A,A20,O:O,"&lt;"&amp;O20)</f>
        <v>5</v>
      </c>
      <c r="I20" s="2">
        <f>AVERAGEIF(A:A,A20,G:G)</f>
        <v>56.373004761904781</v>
      </c>
      <c r="J20" s="2">
        <f t="shared" si="0"/>
        <v>-2.6059047619047817</v>
      </c>
      <c r="K20" s="2">
        <f t="shared" si="1"/>
        <v>87.394095238095218</v>
      </c>
      <c r="L20" s="2">
        <f t="shared" si="2"/>
        <v>189.3591950474968</v>
      </c>
      <c r="M20" s="2">
        <f>SUMIF(A:A,A20,L:L)</f>
        <v>2116.6888390350855</v>
      </c>
      <c r="N20" s="3">
        <f t="shared" si="3"/>
        <v>8.9460099923717715E-2</v>
      </c>
      <c r="O20" s="7">
        <f t="shared" si="4"/>
        <v>11.178167706639007</v>
      </c>
      <c r="P20" s="3">
        <f t="shared" si="5"/>
        <v>8.9460099923717715E-2</v>
      </c>
      <c r="Q20" s="3">
        <f>IF(ISNUMBER(P20),SUMIF(A:A,A20,P:P),"")</f>
        <v>0.91956576180226357</v>
      </c>
      <c r="R20" s="3">
        <f t="shared" si="6"/>
        <v>9.7285157451256363E-2</v>
      </c>
      <c r="S20" s="8">
        <f t="shared" si="7"/>
        <v>10.27906030270896</v>
      </c>
    </row>
    <row r="21" spans="1:19" x14ac:dyDescent="0.25">
      <c r="A21" s="10">
        <v>3</v>
      </c>
      <c r="B21" s="11">
        <v>0.57638888888888895</v>
      </c>
      <c r="C21" s="10" t="s">
        <v>47</v>
      </c>
      <c r="D21" s="10">
        <v>2</v>
      </c>
      <c r="E21" s="10">
        <v>7</v>
      </c>
      <c r="F21" s="10" t="s">
        <v>53</v>
      </c>
      <c r="G21" s="2">
        <v>41.623666666666701</v>
      </c>
      <c r="H21" s="6">
        <f>1+COUNTIFS(A:A,A21,O:O,"&lt;"&amp;O21)</f>
        <v>6</v>
      </c>
      <c r="I21" s="2">
        <f>AVERAGEIF(A:A,A21,G:G)</f>
        <v>56.373004761904781</v>
      </c>
      <c r="J21" s="2">
        <f t="shared" si="0"/>
        <v>-14.74933809523808</v>
      </c>
      <c r="K21" s="2">
        <f t="shared" si="1"/>
        <v>75.250661904761927</v>
      </c>
      <c r="L21" s="2">
        <f t="shared" si="2"/>
        <v>91.381195089215694</v>
      </c>
      <c r="M21" s="2">
        <f>SUMIF(A:A,A21,L:L)</f>
        <v>2116.6888390350855</v>
      </c>
      <c r="N21" s="3">
        <f t="shared" si="3"/>
        <v>4.3171765922322698E-2</v>
      </c>
      <c r="O21" s="7">
        <f t="shared" si="4"/>
        <v>23.163286899110442</v>
      </c>
      <c r="P21" s="3" t="str">
        <f t="shared" si="5"/>
        <v/>
      </c>
      <c r="Q21" s="3" t="str">
        <f>IF(ISNUMBER(P21),SUMIF(A:A,A21,P:P),"")</f>
        <v/>
      </c>
      <c r="R21" s="3" t="str">
        <f t="shared" si="6"/>
        <v/>
      </c>
      <c r="S21" s="8" t="str">
        <f t="shared" si="7"/>
        <v/>
      </c>
    </row>
    <row r="22" spans="1:19" x14ac:dyDescent="0.25">
      <c r="A22" s="10">
        <v>3</v>
      </c>
      <c r="B22" s="11">
        <v>0.57638888888888895</v>
      </c>
      <c r="C22" s="10" t="s">
        <v>47</v>
      </c>
      <c r="D22" s="10">
        <v>2</v>
      </c>
      <c r="E22" s="10">
        <v>8</v>
      </c>
      <c r="F22" s="10" t="s">
        <v>54</v>
      </c>
      <c r="G22" s="2">
        <v>39.170333333333303</v>
      </c>
      <c r="H22" s="6">
        <f>1+COUNTIFS(A:A,A22,O:O,"&lt;"&amp;O22)</f>
        <v>7</v>
      </c>
      <c r="I22" s="2">
        <f>AVERAGEIF(A:A,A22,G:G)</f>
        <v>56.373004761904781</v>
      </c>
      <c r="J22" s="2">
        <f t="shared" si="0"/>
        <v>-17.202671428571477</v>
      </c>
      <c r="K22" s="2">
        <f t="shared" si="1"/>
        <v>72.797328571428523</v>
      </c>
      <c r="L22" s="2">
        <f t="shared" si="2"/>
        <v>78.873059180222924</v>
      </c>
      <c r="M22" s="2">
        <f>SUMIF(A:A,A22,L:L)</f>
        <v>2116.6888390350855</v>
      </c>
      <c r="N22" s="3">
        <f t="shared" si="3"/>
        <v>3.7262472275413905E-2</v>
      </c>
      <c r="O22" s="7">
        <f t="shared" si="4"/>
        <v>26.836651970078982</v>
      </c>
      <c r="P22" s="3" t="str">
        <f t="shared" si="5"/>
        <v/>
      </c>
      <c r="Q22" s="3" t="str">
        <f>IF(ISNUMBER(P22),SUMIF(A:A,A22,P:P),"")</f>
        <v/>
      </c>
      <c r="R22" s="3" t="str">
        <f t="shared" si="6"/>
        <v/>
      </c>
      <c r="S22" s="8" t="str">
        <f t="shared" si="7"/>
        <v/>
      </c>
    </row>
    <row r="23" spans="1:19" x14ac:dyDescent="0.25">
      <c r="A23" s="1">
        <v>4</v>
      </c>
      <c r="B23" s="5">
        <v>0.60069444444444442</v>
      </c>
      <c r="C23" s="1" t="s">
        <v>47</v>
      </c>
      <c r="D23" s="1">
        <v>3</v>
      </c>
      <c r="E23" s="1">
        <v>3</v>
      </c>
      <c r="F23" s="1" t="s">
        <v>56</v>
      </c>
      <c r="G23" s="2">
        <v>61.018499999999996</v>
      </c>
      <c r="H23" s="6">
        <f>1+COUNTIFS(A:A,A23,O:O,"&lt;"&amp;O23)</f>
        <v>1</v>
      </c>
      <c r="I23" s="2">
        <f>AVERAGEIF(A:A,A23,G:G)</f>
        <v>43.92015</v>
      </c>
      <c r="J23" s="2">
        <f t="shared" si="0"/>
        <v>17.098349999999996</v>
      </c>
      <c r="K23" s="2">
        <f t="shared" si="1"/>
        <v>107.09835</v>
      </c>
      <c r="L23" s="2">
        <f t="shared" si="2"/>
        <v>617.637057908104</v>
      </c>
      <c r="M23" s="2">
        <f>SUMIF(A:A,A23,L:L)</f>
        <v>3186.6951660141222</v>
      </c>
      <c r="N23" s="3">
        <f t="shared" si="3"/>
        <v>0.19381742706210478</v>
      </c>
      <c r="O23" s="7">
        <f t="shared" si="4"/>
        <v>5.1594947634898212</v>
      </c>
      <c r="P23" s="3">
        <f t="shared" si="5"/>
        <v>0.19381742706210478</v>
      </c>
      <c r="Q23" s="3">
        <f>IF(ISNUMBER(P23),SUMIF(A:A,A23,P:P),"")</f>
        <v>0.922670317967894</v>
      </c>
      <c r="R23" s="3">
        <f t="shared" si="6"/>
        <v>0.21006140902957823</v>
      </c>
      <c r="S23" s="8">
        <f t="shared" si="7"/>
        <v>4.760512673982837</v>
      </c>
    </row>
    <row r="24" spans="1:19" x14ac:dyDescent="0.25">
      <c r="A24" s="1">
        <v>4</v>
      </c>
      <c r="B24" s="5">
        <v>0.60069444444444442</v>
      </c>
      <c r="C24" s="1" t="s">
        <v>47</v>
      </c>
      <c r="D24" s="1">
        <v>3</v>
      </c>
      <c r="E24" s="1">
        <v>7</v>
      </c>
      <c r="F24" s="1" t="s">
        <v>59</v>
      </c>
      <c r="G24" s="2">
        <v>51.313666666666705</v>
      </c>
      <c r="H24" s="6">
        <f>1+COUNTIFS(A:A,A24,O:O,"&lt;"&amp;O24)</f>
        <v>2</v>
      </c>
      <c r="I24" s="2">
        <f>AVERAGEIF(A:A,A24,G:G)</f>
        <v>43.92015</v>
      </c>
      <c r="J24" s="2">
        <f t="shared" si="0"/>
        <v>7.3935166666667058</v>
      </c>
      <c r="K24" s="2">
        <f t="shared" si="1"/>
        <v>97.393516666666699</v>
      </c>
      <c r="L24" s="2">
        <f t="shared" si="2"/>
        <v>345.02297188894136</v>
      </c>
      <c r="M24" s="2">
        <f>SUMIF(A:A,A24,L:L)</f>
        <v>3186.6951660141222</v>
      </c>
      <c r="N24" s="3">
        <f t="shared" si="3"/>
        <v>0.10826983878740172</v>
      </c>
      <c r="O24" s="7">
        <f t="shared" si="4"/>
        <v>9.2361825897200838</v>
      </c>
      <c r="P24" s="3">
        <f t="shared" si="5"/>
        <v>0.10826983878740172</v>
      </c>
      <c r="Q24" s="3">
        <f>IF(ISNUMBER(P24),SUMIF(A:A,A24,P:P),"")</f>
        <v>0.922670317967894</v>
      </c>
      <c r="R24" s="3">
        <f t="shared" si="6"/>
        <v>0.11734401408496287</v>
      </c>
      <c r="S24" s="8">
        <f t="shared" si="7"/>
        <v>8.5219515268665571</v>
      </c>
    </row>
    <row r="25" spans="1:19" x14ac:dyDescent="0.25">
      <c r="A25" s="1">
        <v>4</v>
      </c>
      <c r="B25" s="5">
        <v>0.60069444444444442</v>
      </c>
      <c r="C25" s="1" t="s">
        <v>47</v>
      </c>
      <c r="D25" s="1">
        <v>3</v>
      </c>
      <c r="E25" s="1">
        <v>5</v>
      </c>
      <c r="F25" s="1" t="s">
        <v>58</v>
      </c>
      <c r="G25" s="2">
        <v>50.864899999999999</v>
      </c>
      <c r="H25" s="6">
        <f>1+COUNTIFS(A:A,A25,O:O,"&lt;"&amp;O25)</f>
        <v>3</v>
      </c>
      <c r="I25" s="2">
        <f>AVERAGEIF(A:A,A25,G:G)</f>
        <v>43.92015</v>
      </c>
      <c r="J25" s="2">
        <f t="shared" si="0"/>
        <v>6.9447499999999991</v>
      </c>
      <c r="K25" s="2">
        <f t="shared" si="1"/>
        <v>96.944749999999999</v>
      </c>
      <c r="L25" s="2">
        <f t="shared" si="2"/>
        <v>335.85684075889833</v>
      </c>
      <c r="M25" s="2">
        <f>SUMIF(A:A,A25,L:L)</f>
        <v>3186.6951660141222</v>
      </c>
      <c r="N25" s="3">
        <f t="shared" si="3"/>
        <v>0.10539346352948588</v>
      </c>
      <c r="O25" s="7">
        <f t="shared" si="4"/>
        <v>9.4882544563138911</v>
      </c>
      <c r="P25" s="3">
        <f t="shared" si="5"/>
        <v>0.10539346352948588</v>
      </c>
      <c r="Q25" s="3">
        <f>IF(ISNUMBER(P25),SUMIF(A:A,A25,P:P),"")</f>
        <v>0.922670317967894</v>
      </c>
      <c r="R25" s="3">
        <f t="shared" si="6"/>
        <v>0.11422656768845277</v>
      </c>
      <c r="S25" s="8">
        <f t="shared" si="7"/>
        <v>8.7545307561674246</v>
      </c>
    </row>
    <row r="26" spans="1:19" x14ac:dyDescent="0.25">
      <c r="A26" s="1">
        <v>4</v>
      </c>
      <c r="B26" s="5">
        <v>0.60069444444444442</v>
      </c>
      <c r="C26" s="1" t="s">
        <v>47</v>
      </c>
      <c r="D26" s="1">
        <v>3</v>
      </c>
      <c r="E26" s="1">
        <v>12</v>
      </c>
      <c r="F26" s="1" t="s">
        <v>63</v>
      </c>
      <c r="G26" s="2">
        <v>50.543666666666695</v>
      </c>
      <c r="H26" s="6">
        <f>1+COUNTIFS(A:A,A26,O:O,"&lt;"&amp;O26)</f>
        <v>4</v>
      </c>
      <c r="I26" s="2">
        <f>AVERAGEIF(A:A,A26,G:G)</f>
        <v>43.92015</v>
      </c>
      <c r="J26" s="2">
        <f t="shared" si="0"/>
        <v>6.6235166666666956</v>
      </c>
      <c r="K26" s="2">
        <f t="shared" si="1"/>
        <v>96.623516666666688</v>
      </c>
      <c r="L26" s="2">
        <f t="shared" si="2"/>
        <v>329.44552038026035</v>
      </c>
      <c r="M26" s="2">
        <f>SUMIF(A:A,A26,L:L)</f>
        <v>3186.6951660141222</v>
      </c>
      <c r="N26" s="3">
        <f t="shared" si="3"/>
        <v>0.10338156090164301</v>
      </c>
      <c r="O26" s="7">
        <f t="shared" si="4"/>
        <v>9.6729048321431108</v>
      </c>
      <c r="P26" s="3">
        <f t="shared" si="5"/>
        <v>0.10338156090164301</v>
      </c>
      <c r="Q26" s="3">
        <f>IF(ISNUMBER(P26),SUMIF(A:A,A26,P:P),"")</f>
        <v>0.922670317967894</v>
      </c>
      <c r="R26" s="3">
        <f t="shared" si="6"/>
        <v>0.11204604601276483</v>
      </c>
      <c r="S26" s="8">
        <f t="shared" si="7"/>
        <v>8.924902177146663</v>
      </c>
    </row>
    <row r="27" spans="1:19" x14ac:dyDescent="0.25">
      <c r="A27" s="1">
        <v>4</v>
      </c>
      <c r="B27" s="5">
        <v>0.60069444444444442</v>
      </c>
      <c r="C27" s="1" t="s">
        <v>47</v>
      </c>
      <c r="D27" s="1">
        <v>3</v>
      </c>
      <c r="E27" s="1">
        <v>4</v>
      </c>
      <c r="F27" s="1" t="s">
        <v>57</v>
      </c>
      <c r="G27" s="2">
        <v>49.393999999999998</v>
      </c>
      <c r="H27" s="6">
        <f>1+COUNTIFS(A:A,A27,O:O,"&lt;"&amp;O27)</f>
        <v>5</v>
      </c>
      <c r="I27" s="2">
        <f>AVERAGEIF(A:A,A27,G:G)</f>
        <v>43.92015</v>
      </c>
      <c r="J27" s="2">
        <f t="shared" si="0"/>
        <v>5.4738499999999988</v>
      </c>
      <c r="K27" s="2">
        <f t="shared" si="1"/>
        <v>95.473849999999999</v>
      </c>
      <c r="L27" s="2">
        <f t="shared" si="2"/>
        <v>307.48644347051606</v>
      </c>
      <c r="M27" s="2">
        <f>SUMIF(A:A,A27,L:L)</f>
        <v>3186.6951660141222</v>
      </c>
      <c r="N27" s="3">
        <f t="shared" si="3"/>
        <v>9.6490698812310996E-2</v>
      </c>
      <c r="O27" s="7">
        <f t="shared" si="4"/>
        <v>10.363693208867222</v>
      </c>
      <c r="P27" s="3">
        <f t="shared" si="5"/>
        <v>9.6490698812310996E-2</v>
      </c>
      <c r="Q27" s="3">
        <f>IF(ISNUMBER(P27),SUMIF(A:A,A27,P:P),"")</f>
        <v>0.922670317967894</v>
      </c>
      <c r="R27" s="3">
        <f t="shared" si="6"/>
        <v>0.10457765567318117</v>
      </c>
      <c r="S27" s="8">
        <f t="shared" si="7"/>
        <v>9.5622721083472229</v>
      </c>
    </row>
    <row r="28" spans="1:19" x14ac:dyDescent="0.25">
      <c r="A28" s="1">
        <v>4</v>
      </c>
      <c r="B28" s="5">
        <v>0.60069444444444442</v>
      </c>
      <c r="C28" s="1" t="s">
        <v>47</v>
      </c>
      <c r="D28" s="1">
        <v>3</v>
      </c>
      <c r="E28" s="1">
        <v>15</v>
      </c>
      <c r="F28" s="1" t="s">
        <v>66</v>
      </c>
      <c r="G28" s="2">
        <v>49.212400000000002</v>
      </c>
      <c r="H28" s="6">
        <f>1+COUNTIFS(A:A,A28,O:O,"&lt;"&amp;O28)</f>
        <v>6</v>
      </c>
      <c r="I28" s="2">
        <f>AVERAGEIF(A:A,A28,G:G)</f>
        <v>43.92015</v>
      </c>
      <c r="J28" s="2">
        <f t="shared" si="0"/>
        <v>5.2922500000000028</v>
      </c>
      <c r="K28" s="2">
        <f t="shared" si="1"/>
        <v>95.292249999999996</v>
      </c>
      <c r="L28" s="2">
        <f t="shared" si="2"/>
        <v>304.15425789660736</v>
      </c>
      <c r="M28" s="2">
        <f>SUMIF(A:A,A28,L:L)</f>
        <v>3186.6951660141222</v>
      </c>
      <c r="N28" s="3">
        <f t="shared" si="3"/>
        <v>9.5445043234881996E-2</v>
      </c>
      <c r="O28" s="7">
        <f t="shared" si="4"/>
        <v>10.477233454010666</v>
      </c>
      <c r="P28" s="3">
        <f t="shared" si="5"/>
        <v>9.5445043234881996E-2</v>
      </c>
      <c r="Q28" s="3">
        <f>IF(ISNUMBER(P28),SUMIF(A:A,A28,P:P),"")</f>
        <v>0.922670317967894</v>
      </c>
      <c r="R28" s="3">
        <f t="shared" si="6"/>
        <v>0.10344436292812791</v>
      </c>
      <c r="S28" s="8">
        <f t="shared" si="7"/>
        <v>9.6670323224358761</v>
      </c>
    </row>
    <row r="29" spans="1:19" x14ac:dyDescent="0.25">
      <c r="A29" s="1">
        <v>4</v>
      </c>
      <c r="B29" s="5">
        <v>0.60069444444444442</v>
      </c>
      <c r="C29" s="1" t="s">
        <v>47</v>
      </c>
      <c r="D29" s="1">
        <v>3</v>
      </c>
      <c r="E29" s="1">
        <v>9</v>
      </c>
      <c r="F29" s="1" t="s">
        <v>61</v>
      </c>
      <c r="G29" s="2">
        <v>47.746566666666602</v>
      </c>
      <c r="H29" s="6">
        <f>1+COUNTIFS(A:A,A29,O:O,"&lt;"&amp;O29)</f>
        <v>7</v>
      </c>
      <c r="I29" s="2">
        <f>AVERAGEIF(A:A,A29,G:G)</f>
        <v>43.92015</v>
      </c>
      <c r="J29" s="2">
        <f t="shared" si="0"/>
        <v>3.8264166666666029</v>
      </c>
      <c r="K29" s="2">
        <f t="shared" si="1"/>
        <v>93.826416666666603</v>
      </c>
      <c r="L29" s="2">
        <f t="shared" si="2"/>
        <v>278.54649684719362</v>
      </c>
      <c r="M29" s="2">
        <f>SUMIF(A:A,A29,L:L)</f>
        <v>3186.6951660141222</v>
      </c>
      <c r="N29" s="3">
        <f t="shared" si="3"/>
        <v>8.7409206822752383E-2</v>
      </c>
      <c r="O29" s="7">
        <f t="shared" si="4"/>
        <v>11.440442447073009</v>
      </c>
      <c r="P29" s="3">
        <f t="shared" si="5"/>
        <v>8.7409206822752383E-2</v>
      </c>
      <c r="Q29" s="3">
        <f>IF(ISNUMBER(P29),SUMIF(A:A,A29,P:P),"")</f>
        <v>0.922670317967894</v>
      </c>
      <c r="R29" s="3">
        <f t="shared" si="6"/>
        <v>9.4735037120587146E-2</v>
      </c>
      <c r="S29" s="8">
        <f t="shared" si="7"/>
        <v>10.555756670334244</v>
      </c>
    </row>
    <row r="30" spans="1:19" x14ac:dyDescent="0.25">
      <c r="A30" s="1">
        <v>4</v>
      </c>
      <c r="B30" s="5">
        <v>0.60069444444444442</v>
      </c>
      <c r="C30" s="1" t="s">
        <v>47</v>
      </c>
      <c r="D30" s="1">
        <v>3</v>
      </c>
      <c r="E30" s="1">
        <v>2</v>
      </c>
      <c r="F30" s="1" t="s">
        <v>55</v>
      </c>
      <c r="G30" s="2">
        <v>43.545299999999997</v>
      </c>
      <c r="H30" s="6">
        <f>1+COUNTIFS(A:A,A30,O:O,"&lt;"&amp;O30)</f>
        <v>8</v>
      </c>
      <c r="I30" s="2">
        <f>AVERAGEIF(A:A,A30,G:G)</f>
        <v>43.92015</v>
      </c>
      <c r="J30" s="2">
        <f t="shared" si="0"/>
        <v>-0.37485000000000213</v>
      </c>
      <c r="K30" s="2">
        <f t="shared" si="1"/>
        <v>89.625149999999991</v>
      </c>
      <c r="L30" s="2">
        <f t="shared" si="2"/>
        <v>216.48234569853025</v>
      </c>
      <c r="M30" s="2">
        <f>SUMIF(A:A,A30,L:L)</f>
        <v>3186.6951660141222</v>
      </c>
      <c r="N30" s="3">
        <f t="shared" si="3"/>
        <v>6.7933182943665002E-2</v>
      </c>
      <c r="O30" s="7">
        <f t="shared" si="4"/>
        <v>14.720346621021287</v>
      </c>
      <c r="P30" s="3">
        <f t="shared" si="5"/>
        <v>6.7933182943665002E-2</v>
      </c>
      <c r="Q30" s="3">
        <f>IF(ISNUMBER(P30),SUMIF(A:A,A30,P:P),"")</f>
        <v>0.922670317967894</v>
      </c>
      <c r="R30" s="3">
        <f t="shared" si="6"/>
        <v>7.3626713269895019E-2</v>
      </c>
      <c r="S30" s="8">
        <f t="shared" si="7"/>
        <v>13.582026897415325</v>
      </c>
    </row>
    <row r="31" spans="1:19" x14ac:dyDescent="0.25">
      <c r="A31" s="1">
        <v>4</v>
      </c>
      <c r="B31" s="5">
        <v>0.60069444444444442</v>
      </c>
      <c r="C31" s="1" t="s">
        <v>47</v>
      </c>
      <c r="D31" s="1">
        <v>3</v>
      </c>
      <c r="E31" s="1">
        <v>14</v>
      </c>
      <c r="F31" s="1" t="s">
        <v>65</v>
      </c>
      <c r="G31" s="2">
        <v>42.688700000000004</v>
      </c>
      <c r="H31" s="6">
        <f>1+COUNTIFS(A:A,A31,O:O,"&lt;"&amp;O31)</f>
        <v>9</v>
      </c>
      <c r="I31" s="2">
        <f>AVERAGEIF(A:A,A31,G:G)</f>
        <v>43.92015</v>
      </c>
      <c r="J31" s="2">
        <f t="shared" si="0"/>
        <v>-1.2314499999999953</v>
      </c>
      <c r="K31" s="2">
        <f t="shared" si="1"/>
        <v>88.768550000000005</v>
      </c>
      <c r="L31" s="2">
        <f t="shared" si="2"/>
        <v>205.6371072439494</v>
      </c>
      <c r="M31" s="2">
        <f>SUMIF(A:A,A31,L:L)</f>
        <v>3186.6951660141222</v>
      </c>
      <c r="N31" s="3">
        <f t="shared" si="3"/>
        <v>6.4529895873648213E-2</v>
      </c>
      <c r="O31" s="7">
        <f t="shared" si="4"/>
        <v>15.49669322197629</v>
      </c>
      <c r="P31" s="3">
        <f t="shared" si="5"/>
        <v>6.4529895873648213E-2</v>
      </c>
      <c r="Q31" s="3">
        <f>IF(ISNUMBER(P31),SUMIF(A:A,A31,P:P),"")</f>
        <v>0.922670317967894</v>
      </c>
      <c r="R31" s="3">
        <f t="shared" si="6"/>
        <v>6.9938194192450065E-2</v>
      </c>
      <c r="S31" s="8">
        <f t="shared" si="7"/>
        <v>14.29833886257177</v>
      </c>
    </row>
    <row r="32" spans="1:19" x14ac:dyDescent="0.25">
      <c r="A32" s="1">
        <v>4</v>
      </c>
      <c r="B32" s="5">
        <v>0.60069444444444442</v>
      </c>
      <c r="C32" s="1" t="s">
        <v>47</v>
      </c>
      <c r="D32" s="1">
        <v>3</v>
      </c>
      <c r="E32" s="1">
        <v>13</v>
      </c>
      <c r="F32" s="1" t="s">
        <v>64</v>
      </c>
      <c r="G32" s="2">
        <v>31.165766666666599</v>
      </c>
      <c r="H32" s="6">
        <f>1+COUNTIFS(A:A,A32,O:O,"&lt;"&amp;O32)</f>
        <v>10</v>
      </c>
      <c r="I32" s="2">
        <f>AVERAGEIF(A:A,A32,G:G)</f>
        <v>43.92015</v>
      </c>
      <c r="J32" s="2">
        <f t="shared" si="0"/>
        <v>-12.754383333333401</v>
      </c>
      <c r="K32" s="2">
        <f t="shared" si="1"/>
        <v>77.245616666666592</v>
      </c>
      <c r="L32" s="2">
        <f t="shared" si="2"/>
        <v>103.00082521565271</v>
      </c>
      <c r="M32" s="2">
        <f>SUMIF(A:A,A32,L:L)</f>
        <v>3186.6951660141222</v>
      </c>
      <c r="N32" s="3">
        <f t="shared" si="3"/>
        <v>3.2322145624140396E-2</v>
      </c>
      <c r="O32" s="7">
        <f t="shared" si="4"/>
        <v>30.938540146082733</v>
      </c>
      <c r="P32" s="3" t="str">
        <f t="shared" si="5"/>
        <v/>
      </c>
      <c r="Q32" s="3" t="str">
        <f>IF(ISNUMBER(P32),SUMIF(A:A,A32,P:P),"")</f>
        <v/>
      </c>
      <c r="R32" s="3" t="str">
        <f t="shared" si="6"/>
        <v/>
      </c>
      <c r="S32" s="8" t="str">
        <f t="shared" si="7"/>
        <v/>
      </c>
    </row>
    <row r="33" spans="1:19" x14ac:dyDescent="0.25">
      <c r="A33" s="1">
        <v>4</v>
      </c>
      <c r="B33" s="5">
        <v>0.60069444444444442</v>
      </c>
      <c r="C33" s="1" t="s">
        <v>47</v>
      </c>
      <c r="D33" s="1">
        <v>3</v>
      </c>
      <c r="E33" s="1">
        <v>8</v>
      </c>
      <c r="F33" s="1" t="s">
        <v>60</v>
      </c>
      <c r="G33" s="2">
        <v>28.236633333333401</v>
      </c>
      <c r="H33" s="6">
        <f>1+COUNTIFS(A:A,A33,O:O,"&lt;"&amp;O33)</f>
        <v>11</v>
      </c>
      <c r="I33" s="2">
        <f>AVERAGEIF(A:A,A33,G:G)</f>
        <v>43.92015</v>
      </c>
      <c r="J33" s="2">
        <f t="shared" si="0"/>
        <v>-15.683516666666598</v>
      </c>
      <c r="K33" s="2">
        <f t="shared" si="1"/>
        <v>74.316483333333395</v>
      </c>
      <c r="L33" s="2">
        <f t="shared" si="2"/>
        <v>86.400114410091192</v>
      </c>
      <c r="M33" s="2">
        <f>SUMIF(A:A,A33,L:L)</f>
        <v>3186.6951660141222</v>
      </c>
      <c r="N33" s="3">
        <f t="shared" si="3"/>
        <v>2.7112764136194224E-2</v>
      </c>
      <c r="O33" s="7">
        <f t="shared" si="4"/>
        <v>36.882997062813253</v>
      </c>
      <c r="P33" s="3" t="str">
        <f t="shared" si="5"/>
        <v/>
      </c>
      <c r="Q33" s="3" t="str">
        <f>IF(ISNUMBER(P33),SUMIF(A:A,A33,P:P),"")</f>
        <v/>
      </c>
      <c r="R33" s="3" t="str">
        <f t="shared" si="6"/>
        <v/>
      </c>
      <c r="S33" s="8" t="str">
        <f t="shared" si="7"/>
        <v/>
      </c>
    </row>
    <row r="34" spans="1:19" x14ac:dyDescent="0.25">
      <c r="A34" s="1">
        <v>4</v>
      </c>
      <c r="B34" s="5">
        <v>0.60069444444444442</v>
      </c>
      <c r="C34" s="1" t="s">
        <v>47</v>
      </c>
      <c r="D34" s="1">
        <v>3</v>
      </c>
      <c r="E34" s="1">
        <v>10</v>
      </c>
      <c r="F34" s="1" t="s">
        <v>62</v>
      </c>
      <c r="G34" s="2">
        <v>21.311700000000002</v>
      </c>
      <c r="H34" s="6">
        <f>1+COUNTIFS(A:A,A34,O:O,"&lt;"&amp;O34)</f>
        <v>12</v>
      </c>
      <c r="I34" s="2">
        <f>AVERAGEIF(A:A,A34,G:G)</f>
        <v>43.92015</v>
      </c>
      <c r="J34" s="2">
        <f t="shared" si="0"/>
        <v>-22.608449999999998</v>
      </c>
      <c r="K34" s="2">
        <f t="shared" si="1"/>
        <v>67.391549999999995</v>
      </c>
      <c r="L34" s="2">
        <f t="shared" si="2"/>
        <v>57.025184295377784</v>
      </c>
      <c r="M34" s="2">
        <f>SUMIF(A:A,A34,L:L)</f>
        <v>3186.6951660141222</v>
      </c>
      <c r="N34" s="3">
        <f t="shared" si="3"/>
        <v>1.7894772271771497E-2</v>
      </c>
      <c r="O34" s="7">
        <f t="shared" si="4"/>
        <v>55.882242300309798</v>
      </c>
      <c r="P34" s="3" t="str">
        <f t="shared" si="5"/>
        <v/>
      </c>
      <c r="Q34" s="3" t="str">
        <f>IF(ISNUMBER(P34),SUMIF(A:A,A34,P:P),"")</f>
        <v/>
      </c>
      <c r="R34" s="3" t="str">
        <f t="shared" si="6"/>
        <v/>
      </c>
      <c r="S34" s="8" t="str">
        <f t="shared" si="7"/>
        <v/>
      </c>
    </row>
    <row r="35" spans="1:19" x14ac:dyDescent="0.25">
      <c r="A35" s="10">
        <v>5</v>
      </c>
      <c r="B35" s="11">
        <v>0.61805555555555558</v>
      </c>
      <c r="C35" s="10" t="s">
        <v>38</v>
      </c>
      <c r="D35" s="10">
        <v>3</v>
      </c>
      <c r="E35" s="10">
        <v>1</v>
      </c>
      <c r="F35" s="10" t="s">
        <v>67</v>
      </c>
      <c r="G35" s="2">
        <v>73.018566666666601</v>
      </c>
      <c r="H35" s="6">
        <f>1+COUNTIFS(A:A,A35,O:O,"&lt;"&amp;O35)</f>
        <v>1</v>
      </c>
      <c r="I35" s="2">
        <f>AVERAGEIF(A:A,A35,G:G)</f>
        <v>53.341991666666637</v>
      </c>
      <c r="J35" s="2">
        <f t="shared" si="0"/>
        <v>19.676574999999964</v>
      </c>
      <c r="K35" s="2">
        <f t="shared" si="1"/>
        <v>109.67657499999996</v>
      </c>
      <c r="L35" s="2">
        <f t="shared" si="2"/>
        <v>720.96781723583081</v>
      </c>
      <c r="M35" s="2">
        <f>SUMIF(A:A,A35,L:L)</f>
        <v>2157.0672160742611</v>
      </c>
      <c r="N35" s="3">
        <f t="shared" si="3"/>
        <v>0.33423521152389074</v>
      </c>
      <c r="O35" s="7">
        <f t="shared" si="4"/>
        <v>2.991904998401167</v>
      </c>
      <c r="P35" s="3">
        <f t="shared" si="5"/>
        <v>0.33423521152389074</v>
      </c>
      <c r="Q35" s="3">
        <f>IF(ISNUMBER(P35),SUMIF(A:A,A35,P:P),"")</f>
        <v>1</v>
      </c>
      <c r="R35" s="3">
        <f t="shared" si="6"/>
        <v>0.33423521152389074</v>
      </c>
      <c r="S35" s="8">
        <f t="shared" si="7"/>
        <v>2.991904998401167</v>
      </c>
    </row>
    <row r="36" spans="1:19" x14ac:dyDescent="0.25">
      <c r="A36" s="10">
        <v>5</v>
      </c>
      <c r="B36" s="11">
        <v>0.61805555555555558</v>
      </c>
      <c r="C36" s="10" t="s">
        <v>38</v>
      </c>
      <c r="D36" s="10">
        <v>3</v>
      </c>
      <c r="E36" s="10">
        <v>4</v>
      </c>
      <c r="F36" s="10" t="s">
        <v>70</v>
      </c>
      <c r="G36" s="2">
        <v>63.543266666666696</v>
      </c>
      <c r="H36" s="6">
        <f>1+COUNTIFS(A:A,A36,O:O,"&lt;"&amp;O36)</f>
        <v>2</v>
      </c>
      <c r="I36" s="2">
        <f>AVERAGEIF(A:A,A36,G:G)</f>
        <v>53.341991666666637</v>
      </c>
      <c r="J36" s="2">
        <f t="shared" si="0"/>
        <v>10.201275000000059</v>
      </c>
      <c r="K36" s="2">
        <f t="shared" si="1"/>
        <v>100.20127500000007</v>
      </c>
      <c r="L36" s="2">
        <f t="shared" si="2"/>
        <v>408.3303385007743</v>
      </c>
      <c r="M36" s="2">
        <f>SUMIF(A:A,A36,L:L)</f>
        <v>2157.0672160742611</v>
      </c>
      <c r="N36" s="3">
        <f t="shared" si="3"/>
        <v>0.18929884774008673</v>
      </c>
      <c r="O36" s="7">
        <f t="shared" si="4"/>
        <v>5.282652334857481</v>
      </c>
      <c r="P36" s="3">
        <f t="shared" si="5"/>
        <v>0.18929884774008673</v>
      </c>
      <c r="Q36" s="3">
        <f>IF(ISNUMBER(P36),SUMIF(A:A,A36,P:P),"")</f>
        <v>1</v>
      </c>
      <c r="R36" s="3">
        <f t="shared" si="6"/>
        <v>0.18929884774008673</v>
      </c>
      <c r="S36" s="8">
        <f t="shared" si="7"/>
        <v>5.282652334857481</v>
      </c>
    </row>
    <row r="37" spans="1:19" x14ac:dyDescent="0.25">
      <c r="A37" s="10">
        <v>5</v>
      </c>
      <c r="B37" s="11">
        <v>0.61805555555555558</v>
      </c>
      <c r="C37" s="10" t="s">
        <v>38</v>
      </c>
      <c r="D37" s="10">
        <v>3</v>
      </c>
      <c r="E37" s="10">
        <v>3</v>
      </c>
      <c r="F37" s="10" t="s">
        <v>69</v>
      </c>
      <c r="G37" s="2">
        <v>55.750366666666594</v>
      </c>
      <c r="H37" s="6">
        <f>1+COUNTIFS(A:A,A37,O:O,"&lt;"&amp;O37)</f>
        <v>3</v>
      </c>
      <c r="I37" s="2">
        <f>AVERAGEIF(A:A,A37,G:G)</f>
        <v>53.341991666666637</v>
      </c>
      <c r="J37" s="2">
        <f t="shared" si="0"/>
        <v>2.4083749999999569</v>
      </c>
      <c r="K37" s="2">
        <f t="shared" si="1"/>
        <v>92.40837499999995</v>
      </c>
      <c r="L37" s="2">
        <f t="shared" si="2"/>
        <v>255.82727251052103</v>
      </c>
      <c r="M37" s="2">
        <f>SUMIF(A:A,A37,L:L)</f>
        <v>2157.0672160742611</v>
      </c>
      <c r="N37" s="3">
        <f t="shared" si="3"/>
        <v>0.11859958308397642</v>
      </c>
      <c r="O37" s="7">
        <f t="shared" si="4"/>
        <v>8.4317328442203152</v>
      </c>
      <c r="P37" s="3">
        <f t="shared" si="5"/>
        <v>0.11859958308397642</v>
      </c>
      <c r="Q37" s="3">
        <f>IF(ISNUMBER(P37),SUMIF(A:A,A37,P:P),"")</f>
        <v>1</v>
      </c>
      <c r="R37" s="3">
        <f t="shared" si="6"/>
        <v>0.11859958308397642</v>
      </c>
      <c r="S37" s="8">
        <f t="shared" si="7"/>
        <v>8.4317328442203152</v>
      </c>
    </row>
    <row r="38" spans="1:19" x14ac:dyDescent="0.25">
      <c r="A38" s="10">
        <v>5</v>
      </c>
      <c r="B38" s="11">
        <v>0.61805555555555558</v>
      </c>
      <c r="C38" s="10" t="s">
        <v>38</v>
      </c>
      <c r="D38" s="10">
        <v>3</v>
      </c>
      <c r="E38" s="10">
        <v>2</v>
      </c>
      <c r="F38" s="10" t="s">
        <v>68</v>
      </c>
      <c r="G38" s="2">
        <v>52.802766666666599</v>
      </c>
      <c r="H38" s="6">
        <f>1+COUNTIFS(A:A,A38,O:O,"&lt;"&amp;O38)</f>
        <v>4</v>
      </c>
      <c r="I38" s="2">
        <f>AVERAGEIF(A:A,A38,G:G)</f>
        <v>53.341991666666637</v>
      </c>
      <c r="J38" s="2">
        <f t="shared" si="0"/>
        <v>-0.53922500000003737</v>
      </c>
      <c r="K38" s="2">
        <f t="shared" si="1"/>
        <v>89.460774999999956</v>
      </c>
      <c r="L38" s="2">
        <f t="shared" si="2"/>
        <v>214.35778253730032</v>
      </c>
      <c r="M38" s="2">
        <f>SUMIF(A:A,A38,L:L)</f>
        <v>2157.0672160742611</v>
      </c>
      <c r="N38" s="3">
        <f t="shared" si="3"/>
        <v>9.9374642078803282E-2</v>
      </c>
      <c r="O38" s="7">
        <f t="shared" si="4"/>
        <v>10.062929325642331</v>
      </c>
      <c r="P38" s="3">
        <f t="shared" si="5"/>
        <v>9.9374642078803282E-2</v>
      </c>
      <c r="Q38" s="3">
        <f>IF(ISNUMBER(P38),SUMIF(A:A,A38,P:P),"")</f>
        <v>1</v>
      </c>
      <c r="R38" s="3">
        <f t="shared" si="6"/>
        <v>9.9374642078803282E-2</v>
      </c>
      <c r="S38" s="8">
        <f t="shared" si="7"/>
        <v>10.062929325642331</v>
      </c>
    </row>
    <row r="39" spans="1:19" x14ac:dyDescent="0.25">
      <c r="A39" s="1">
        <v>5</v>
      </c>
      <c r="B39" s="5">
        <v>0.61805555555555558</v>
      </c>
      <c r="C39" s="1" t="s">
        <v>38</v>
      </c>
      <c r="D39" s="1">
        <v>3</v>
      </c>
      <c r="E39" s="1">
        <v>8</v>
      </c>
      <c r="F39" s="1" t="s">
        <v>30</v>
      </c>
      <c r="G39" s="2">
        <v>48.5384999999999</v>
      </c>
      <c r="H39" s="6">
        <f>1+COUNTIFS(A:A,A39,O:O,"&lt;"&amp;O39)</f>
        <v>5</v>
      </c>
      <c r="I39" s="2">
        <f>AVERAGEIF(A:A,A39,G:G)</f>
        <v>53.341991666666637</v>
      </c>
      <c r="J39" s="2">
        <f t="shared" si="0"/>
        <v>-4.8034916666667371</v>
      </c>
      <c r="K39" s="2">
        <f t="shared" si="1"/>
        <v>85.19650833333327</v>
      </c>
      <c r="L39" s="2">
        <f t="shared" si="2"/>
        <v>165.96725336318448</v>
      </c>
      <c r="M39" s="2">
        <f>SUMIF(A:A,A39,L:L)</f>
        <v>2157.0672160742611</v>
      </c>
      <c r="N39" s="3">
        <f t="shared" si="3"/>
        <v>7.6941159796232672E-2</v>
      </c>
      <c r="O39" s="7">
        <f t="shared" si="4"/>
        <v>12.996944712665531</v>
      </c>
      <c r="P39" s="3">
        <f t="shared" si="5"/>
        <v>7.6941159796232672E-2</v>
      </c>
      <c r="Q39" s="3">
        <f>IF(ISNUMBER(P39),SUMIF(A:A,A39,P:P),"")</f>
        <v>1</v>
      </c>
      <c r="R39" s="3">
        <f t="shared" si="6"/>
        <v>7.6941159796232672E-2</v>
      </c>
      <c r="S39" s="8">
        <f t="shared" si="7"/>
        <v>12.996944712665531</v>
      </c>
    </row>
    <row r="40" spans="1:19" x14ac:dyDescent="0.25">
      <c r="A40" s="10">
        <v>5</v>
      </c>
      <c r="B40" s="11">
        <v>0.61805555555555558</v>
      </c>
      <c r="C40" s="10" t="s">
        <v>38</v>
      </c>
      <c r="D40" s="10">
        <v>3</v>
      </c>
      <c r="E40" s="10">
        <v>5</v>
      </c>
      <c r="F40" s="10" t="s">
        <v>25</v>
      </c>
      <c r="G40" s="2">
        <v>46.972366666666701</v>
      </c>
      <c r="H40" s="6">
        <f>1+COUNTIFS(A:A,A40,O:O,"&lt;"&amp;O40)</f>
        <v>6</v>
      </c>
      <c r="I40" s="2">
        <f>AVERAGEIF(A:A,A40,G:G)</f>
        <v>53.341991666666637</v>
      </c>
      <c r="J40" s="2">
        <f t="shared" si="0"/>
        <v>-6.3696249999999353</v>
      </c>
      <c r="K40" s="2">
        <f t="shared" si="1"/>
        <v>83.630375000000072</v>
      </c>
      <c r="L40" s="2">
        <f t="shared" si="2"/>
        <v>151.08196437846092</v>
      </c>
      <c r="M40" s="2">
        <f>SUMIF(A:A,A40,L:L)</f>
        <v>2157.0672160742611</v>
      </c>
      <c r="N40" s="3">
        <f t="shared" si="3"/>
        <v>7.0040452727950439E-2</v>
      </c>
      <c r="O40" s="7">
        <f t="shared" si="4"/>
        <v>14.277463395106507</v>
      </c>
      <c r="P40" s="3">
        <f t="shared" si="5"/>
        <v>7.0040452727950439E-2</v>
      </c>
      <c r="Q40" s="3">
        <f>IF(ISNUMBER(P40),SUMIF(A:A,A40,P:P),"")</f>
        <v>1</v>
      </c>
      <c r="R40" s="3">
        <f t="shared" si="6"/>
        <v>7.0040452727950439E-2</v>
      </c>
      <c r="S40" s="8">
        <f t="shared" si="7"/>
        <v>14.277463395106507</v>
      </c>
    </row>
    <row r="41" spans="1:19" x14ac:dyDescent="0.25">
      <c r="A41" s="10">
        <v>5</v>
      </c>
      <c r="B41" s="11">
        <v>0.61805555555555558</v>
      </c>
      <c r="C41" s="10" t="s">
        <v>38</v>
      </c>
      <c r="D41" s="10">
        <v>3</v>
      </c>
      <c r="E41" s="10">
        <v>7</v>
      </c>
      <c r="F41" s="10" t="s">
        <v>72</v>
      </c>
      <c r="G41" s="2">
        <v>45.020033333333295</v>
      </c>
      <c r="H41" s="6">
        <f>1+COUNTIFS(A:A,A41,O:O,"&lt;"&amp;O41)</f>
        <v>7</v>
      </c>
      <c r="I41" s="2">
        <f>AVERAGEIF(A:A,A41,G:G)</f>
        <v>53.341991666666637</v>
      </c>
      <c r="J41" s="2">
        <f t="shared" si="0"/>
        <v>-8.3219583333333418</v>
      </c>
      <c r="K41" s="2">
        <f t="shared" si="1"/>
        <v>81.678041666666658</v>
      </c>
      <c r="L41" s="2">
        <f t="shared" si="2"/>
        <v>134.38146374319635</v>
      </c>
      <c r="M41" s="2">
        <f>SUMIF(A:A,A41,L:L)</f>
        <v>2157.0672160742611</v>
      </c>
      <c r="N41" s="3">
        <f t="shared" si="3"/>
        <v>6.2298227306872213E-2</v>
      </c>
      <c r="O41" s="7">
        <f t="shared" si="4"/>
        <v>16.051821106789156</v>
      </c>
      <c r="P41" s="3">
        <f t="shared" si="5"/>
        <v>6.2298227306872213E-2</v>
      </c>
      <c r="Q41" s="3">
        <f>IF(ISNUMBER(P41),SUMIF(A:A,A41,P:P),"")</f>
        <v>1</v>
      </c>
      <c r="R41" s="3">
        <f t="shared" si="6"/>
        <v>6.2298227306872213E-2</v>
      </c>
      <c r="S41" s="8">
        <f t="shared" si="7"/>
        <v>16.051821106789156</v>
      </c>
    </row>
    <row r="42" spans="1:19" x14ac:dyDescent="0.25">
      <c r="A42" s="10">
        <v>5</v>
      </c>
      <c r="B42" s="11">
        <v>0.61805555555555558</v>
      </c>
      <c r="C42" s="10" t="s">
        <v>38</v>
      </c>
      <c r="D42" s="10">
        <v>3</v>
      </c>
      <c r="E42" s="10">
        <v>6</v>
      </c>
      <c r="F42" s="10" t="s">
        <v>71</v>
      </c>
      <c r="G42" s="2">
        <v>41.090066666666701</v>
      </c>
      <c r="H42" s="6">
        <f>1+COUNTIFS(A:A,A42,O:O,"&lt;"&amp;O42)</f>
        <v>8</v>
      </c>
      <c r="I42" s="2">
        <f>AVERAGEIF(A:A,A42,G:G)</f>
        <v>53.341991666666637</v>
      </c>
      <c r="J42" s="2">
        <f t="shared" si="0"/>
        <v>-12.251924999999936</v>
      </c>
      <c r="K42" s="2">
        <f t="shared" si="1"/>
        <v>77.748075000000057</v>
      </c>
      <c r="L42" s="2">
        <f t="shared" si="2"/>
        <v>106.15332380499279</v>
      </c>
      <c r="M42" s="2">
        <f>SUMIF(A:A,A42,L:L)</f>
        <v>2157.0672160742611</v>
      </c>
      <c r="N42" s="3">
        <f t="shared" si="3"/>
        <v>4.9211875742187473E-2</v>
      </c>
      <c r="O42" s="7">
        <f t="shared" si="4"/>
        <v>20.320298401931019</v>
      </c>
      <c r="P42" s="3">
        <f t="shared" si="5"/>
        <v>4.9211875742187473E-2</v>
      </c>
      <c r="Q42" s="3">
        <f>IF(ISNUMBER(P42),SUMIF(A:A,A42,P:P),"")</f>
        <v>1</v>
      </c>
      <c r="R42" s="3">
        <f t="shared" si="6"/>
        <v>4.9211875742187473E-2</v>
      </c>
      <c r="S42" s="8">
        <f t="shared" si="7"/>
        <v>20.320298401931019</v>
      </c>
    </row>
    <row r="43" spans="1:19" x14ac:dyDescent="0.25">
      <c r="A43" s="1">
        <v>6</v>
      </c>
      <c r="B43" s="5">
        <v>0.625</v>
      </c>
      <c r="C43" s="1" t="s">
        <v>32</v>
      </c>
      <c r="D43" s="1">
        <v>4</v>
      </c>
      <c r="E43" s="1">
        <v>2</v>
      </c>
      <c r="F43" s="1" t="s">
        <v>74</v>
      </c>
      <c r="G43" s="2">
        <v>60.1961333333333</v>
      </c>
      <c r="H43" s="6">
        <f>1+COUNTIFS(A:A,A43,O:O,"&lt;"&amp;O43)</f>
        <v>1</v>
      </c>
      <c r="I43" s="2">
        <f>AVERAGEIF(A:A,A43,G:G)</f>
        <v>46.300111111111079</v>
      </c>
      <c r="J43" s="2">
        <f t="shared" si="0"/>
        <v>13.896022222222221</v>
      </c>
      <c r="K43" s="2">
        <f t="shared" si="1"/>
        <v>103.89602222222223</v>
      </c>
      <c r="L43" s="2">
        <f t="shared" si="2"/>
        <v>509.66891739652658</v>
      </c>
      <c r="M43" s="2">
        <f>SUMIF(A:A,A43,L:L)</f>
        <v>1602.6426259088889</v>
      </c>
      <c r="N43" s="3">
        <f t="shared" si="3"/>
        <v>0.31801782203782564</v>
      </c>
      <c r="O43" s="7">
        <f t="shared" si="4"/>
        <v>3.1444778584800765</v>
      </c>
      <c r="P43" s="3">
        <f t="shared" si="5"/>
        <v>0.31801782203782564</v>
      </c>
      <c r="Q43" s="3">
        <f>IF(ISNUMBER(P43),SUMIF(A:A,A43,P:P),"")</f>
        <v>0.95533405183238007</v>
      </c>
      <c r="R43" s="3">
        <f t="shared" si="6"/>
        <v>0.33288651380933298</v>
      </c>
      <c r="S43" s="8">
        <f t="shared" si="7"/>
        <v>3.0040267734389769</v>
      </c>
    </row>
    <row r="44" spans="1:19" x14ac:dyDescent="0.25">
      <c r="A44" s="1">
        <v>6</v>
      </c>
      <c r="B44" s="5">
        <v>0.625</v>
      </c>
      <c r="C44" s="1" t="s">
        <v>32</v>
      </c>
      <c r="D44" s="1">
        <v>4</v>
      </c>
      <c r="E44" s="1">
        <v>3</v>
      </c>
      <c r="F44" s="1" t="s">
        <v>75</v>
      </c>
      <c r="G44" s="2">
        <v>53.341733333333295</v>
      </c>
      <c r="H44" s="6">
        <f>1+COUNTIFS(A:A,A44,O:O,"&lt;"&amp;O44)</f>
        <v>2</v>
      </c>
      <c r="I44" s="2">
        <f>AVERAGEIF(A:A,A44,G:G)</f>
        <v>46.300111111111079</v>
      </c>
      <c r="J44" s="2">
        <f t="shared" si="0"/>
        <v>7.041622222222216</v>
      </c>
      <c r="K44" s="2">
        <f t="shared" si="1"/>
        <v>97.041622222222216</v>
      </c>
      <c r="L44" s="2">
        <f t="shared" si="2"/>
        <v>337.81463683966126</v>
      </c>
      <c r="M44" s="2">
        <f>SUMIF(A:A,A44,L:L)</f>
        <v>1602.6426259088889</v>
      </c>
      <c r="N44" s="3">
        <f t="shared" si="3"/>
        <v>0.21078600517572044</v>
      </c>
      <c r="O44" s="7">
        <f t="shared" si="4"/>
        <v>4.7441479768372492</v>
      </c>
      <c r="P44" s="3">
        <f t="shared" si="5"/>
        <v>0.21078600517572044</v>
      </c>
      <c r="Q44" s="3">
        <f>IF(ISNUMBER(P44),SUMIF(A:A,A44,P:P),"")</f>
        <v>0.95533405183238007</v>
      </c>
      <c r="R44" s="3">
        <f t="shared" si="6"/>
        <v>0.22064115140816135</v>
      </c>
      <c r="S44" s="8">
        <f t="shared" si="7"/>
        <v>4.5322461092043174</v>
      </c>
    </row>
    <row r="45" spans="1:19" x14ac:dyDescent="0.25">
      <c r="A45" s="1">
        <v>6</v>
      </c>
      <c r="B45" s="5">
        <v>0.625</v>
      </c>
      <c r="C45" s="1" t="s">
        <v>32</v>
      </c>
      <c r="D45" s="1">
        <v>4</v>
      </c>
      <c r="E45" s="1">
        <v>5</v>
      </c>
      <c r="F45" s="1" t="s">
        <v>76</v>
      </c>
      <c r="G45" s="2">
        <v>50.483233333333303</v>
      </c>
      <c r="H45" s="6">
        <f>1+COUNTIFS(A:A,A45,O:O,"&lt;"&amp;O45)</f>
        <v>3</v>
      </c>
      <c r="I45" s="2">
        <f>AVERAGEIF(A:A,A45,G:G)</f>
        <v>46.300111111111079</v>
      </c>
      <c r="J45" s="2">
        <f t="shared" si="0"/>
        <v>4.1831222222222237</v>
      </c>
      <c r="K45" s="2">
        <f t="shared" si="1"/>
        <v>94.183122222222224</v>
      </c>
      <c r="L45" s="2">
        <f t="shared" si="2"/>
        <v>284.5722948776405</v>
      </c>
      <c r="M45" s="2">
        <f>SUMIF(A:A,A45,L:L)</f>
        <v>1602.6426259088889</v>
      </c>
      <c r="N45" s="3">
        <f t="shared" si="3"/>
        <v>0.17756441160190292</v>
      </c>
      <c r="O45" s="7">
        <f t="shared" si="4"/>
        <v>5.6317591513888878</v>
      </c>
      <c r="P45" s="3">
        <f t="shared" si="5"/>
        <v>0.17756441160190292</v>
      </c>
      <c r="Q45" s="3">
        <f>IF(ISNUMBER(P45),SUMIF(A:A,A45,P:P),"")</f>
        <v>0.95533405183238007</v>
      </c>
      <c r="R45" s="3">
        <f t="shared" si="6"/>
        <v>0.1858663064101245</v>
      </c>
      <c r="S45" s="8">
        <f t="shared" si="7"/>
        <v>5.3802112890404326</v>
      </c>
    </row>
    <row r="46" spans="1:19" x14ac:dyDescent="0.25">
      <c r="A46" s="1">
        <v>6</v>
      </c>
      <c r="B46" s="5">
        <v>0.625</v>
      </c>
      <c r="C46" s="1" t="s">
        <v>32</v>
      </c>
      <c r="D46" s="1">
        <v>4</v>
      </c>
      <c r="E46" s="1">
        <v>7</v>
      </c>
      <c r="F46" s="1" t="s">
        <v>78</v>
      </c>
      <c r="G46" s="2">
        <v>50.113633333333297</v>
      </c>
      <c r="H46" s="6">
        <f>1+COUNTIFS(A:A,A46,O:O,"&lt;"&amp;O46)</f>
        <v>4</v>
      </c>
      <c r="I46" s="2">
        <f>AVERAGEIF(A:A,A46,G:G)</f>
        <v>46.300111111111079</v>
      </c>
      <c r="J46" s="2">
        <f t="shared" si="0"/>
        <v>3.8135222222222183</v>
      </c>
      <c r="K46" s="2">
        <f t="shared" si="1"/>
        <v>93.813522222222218</v>
      </c>
      <c r="L46" s="2">
        <f t="shared" si="2"/>
        <v>278.33107804938396</v>
      </c>
      <c r="M46" s="2">
        <f>SUMIF(A:A,A46,L:L)</f>
        <v>1602.6426259088889</v>
      </c>
      <c r="N46" s="3">
        <f t="shared" si="3"/>
        <v>0.17367008311758658</v>
      </c>
      <c r="O46" s="7">
        <f t="shared" si="4"/>
        <v>5.7580441147306374</v>
      </c>
      <c r="P46" s="3">
        <f t="shared" si="5"/>
        <v>0.17367008311758658</v>
      </c>
      <c r="Q46" s="3">
        <f>IF(ISNUMBER(P46),SUMIF(A:A,A46,P:P),"")</f>
        <v>0.95533405183238007</v>
      </c>
      <c r="R46" s="3">
        <f t="shared" si="6"/>
        <v>0.18178990143236115</v>
      </c>
      <c r="S46" s="8">
        <f t="shared" si="7"/>
        <v>5.5008556147552099</v>
      </c>
    </row>
    <row r="47" spans="1:19" x14ac:dyDescent="0.25">
      <c r="A47" s="1">
        <v>6</v>
      </c>
      <c r="B47" s="5">
        <v>0.625</v>
      </c>
      <c r="C47" s="1" t="s">
        <v>32</v>
      </c>
      <c r="D47" s="1">
        <v>4</v>
      </c>
      <c r="E47" s="1">
        <v>8</v>
      </c>
      <c r="F47" s="1" t="s">
        <v>79</v>
      </c>
      <c r="G47" s="2">
        <v>36.184733333333305</v>
      </c>
      <c r="H47" s="6">
        <f>1+COUNTIFS(A:A,A47,O:O,"&lt;"&amp;O47)</f>
        <v>5</v>
      </c>
      <c r="I47" s="2">
        <f>AVERAGEIF(A:A,A47,G:G)</f>
        <v>46.300111111111079</v>
      </c>
      <c r="J47" s="2">
        <f t="shared" si="0"/>
        <v>-10.115377777777773</v>
      </c>
      <c r="K47" s="2">
        <f t="shared" si="1"/>
        <v>79.88462222222222</v>
      </c>
      <c r="L47" s="2">
        <f t="shared" si="2"/>
        <v>120.67214628561197</v>
      </c>
      <c r="M47" s="2">
        <f>SUMIF(A:A,A47,L:L)</f>
        <v>1602.6426259088889</v>
      </c>
      <c r="N47" s="3">
        <f t="shared" si="3"/>
        <v>7.5295729899344535E-2</v>
      </c>
      <c r="O47" s="7">
        <f t="shared" si="4"/>
        <v>13.280965618326587</v>
      </c>
      <c r="P47" s="3">
        <f t="shared" si="5"/>
        <v>7.5295729899344535E-2</v>
      </c>
      <c r="Q47" s="3">
        <f>IF(ISNUMBER(P47),SUMIF(A:A,A47,P:P),"")</f>
        <v>0.95533405183238007</v>
      </c>
      <c r="R47" s="3">
        <f t="shared" si="6"/>
        <v>7.881612694002002E-2</v>
      </c>
      <c r="S47" s="8">
        <f t="shared" si="7"/>
        <v>12.68775869640247</v>
      </c>
    </row>
    <row r="48" spans="1:19" x14ac:dyDescent="0.25">
      <c r="A48" s="1">
        <v>6</v>
      </c>
      <c r="B48" s="5">
        <v>0.625</v>
      </c>
      <c r="C48" s="1" t="s">
        <v>32</v>
      </c>
      <c r="D48" s="1">
        <v>4</v>
      </c>
      <c r="E48" s="1">
        <v>6</v>
      </c>
      <c r="F48" s="1" t="s">
        <v>77</v>
      </c>
      <c r="G48" s="2">
        <v>27.481200000000001</v>
      </c>
      <c r="H48" s="6">
        <f>1+COUNTIFS(A:A,A48,O:O,"&lt;"&amp;O48)</f>
        <v>6</v>
      </c>
      <c r="I48" s="2">
        <f>AVERAGEIF(A:A,A48,G:G)</f>
        <v>46.300111111111079</v>
      </c>
      <c r="J48" s="2">
        <f t="shared" si="0"/>
        <v>-18.818911111111078</v>
      </c>
      <c r="K48" s="2">
        <f t="shared" si="1"/>
        <v>71.181088888888922</v>
      </c>
      <c r="L48" s="2">
        <f t="shared" si="2"/>
        <v>71.583552460064681</v>
      </c>
      <c r="M48" s="2">
        <f>SUMIF(A:A,A48,L:L)</f>
        <v>1602.6426259088889</v>
      </c>
      <c r="N48" s="3">
        <f t="shared" si="3"/>
        <v>4.4665948167619901E-2</v>
      </c>
      <c r="O48" s="7">
        <f t="shared" si="4"/>
        <v>22.388419837126378</v>
      </c>
      <c r="P48" s="3" t="str">
        <f t="shared" si="5"/>
        <v/>
      </c>
      <c r="Q48" s="3" t="str">
        <f>IF(ISNUMBER(P48),SUMIF(A:A,A48,P:P),"")</f>
        <v/>
      </c>
      <c r="R48" s="3" t="str">
        <f t="shared" si="6"/>
        <v/>
      </c>
      <c r="S48" s="8" t="str">
        <f t="shared" si="7"/>
        <v/>
      </c>
    </row>
    <row r="49" spans="1:19" x14ac:dyDescent="0.25">
      <c r="A49" s="10">
        <v>7</v>
      </c>
      <c r="B49" s="11">
        <v>0.62847222222222221</v>
      </c>
      <c r="C49" s="10" t="s">
        <v>47</v>
      </c>
      <c r="D49" s="10">
        <v>4</v>
      </c>
      <c r="E49" s="10">
        <v>1</v>
      </c>
      <c r="F49" s="10" t="s">
        <v>80</v>
      </c>
      <c r="G49" s="2">
        <v>67.728433333333399</v>
      </c>
      <c r="H49" s="6">
        <f>1+COUNTIFS(A:A,A49,O:O,"&lt;"&amp;O49)</f>
        <v>1</v>
      </c>
      <c r="I49" s="2">
        <f>AVERAGEIF(A:A,A49,G:G)</f>
        <v>50.222337037037015</v>
      </c>
      <c r="J49" s="2">
        <f t="shared" si="0"/>
        <v>17.506096296296384</v>
      </c>
      <c r="K49" s="2">
        <f t="shared" si="1"/>
        <v>107.50609629629639</v>
      </c>
      <c r="L49" s="2">
        <f t="shared" si="2"/>
        <v>632.93376358176772</v>
      </c>
      <c r="M49" s="2">
        <f>SUMIF(A:A,A49,L:L)</f>
        <v>2288.6226762973615</v>
      </c>
      <c r="N49" s="3">
        <f t="shared" si="3"/>
        <v>0.27655662514266305</v>
      </c>
      <c r="O49" s="7">
        <f t="shared" si="4"/>
        <v>3.6158960194287344</v>
      </c>
      <c r="P49" s="3">
        <f t="shared" si="5"/>
        <v>0.27655662514266305</v>
      </c>
      <c r="Q49" s="3">
        <f>IF(ISNUMBER(P49),SUMIF(A:A,A49,P:P),"")</f>
        <v>0.99999999999999989</v>
      </c>
      <c r="R49" s="3">
        <f t="shared" si="6"/>
        <v>0.2765566251426631</v>
      </c>
      <c r="S49" s="8">
        <f t="shared" si="7"/>
        <v>3.615896019428734</v>
      </c>
    </row>
    <row r="50" spans="1:19" x14ac:dyDescent="0.25">
      <c r="A50" s="10">
        <v>7</v>
      </c>
      <c r="B50" s="11">
        <v>0.62847222222222221</v>
      </c>
      <c r="C50" s="10" t="s">
        <v>47</v>
      </c>
      <c r="D50" s="10">
        <v>4</v>
      </c>
      <c r="E50" s="10">
        <v>5</v>
      </c>
      <c r="F50" s="10" t="s">
        <v>84</v>
      </c>
      <c r="G50" s="2">
        <v>56.888066666666603</v>
      </c>
      <c r="H50" s="6">
        <f>1+COUNTIFS(A:A,A50,O:O,"&lt;"&amp;O50)</f>
        <v>2</v>
      </c>
      <c r="I50" s="2">
        <f>AVERAGEIF(A:A,A50,G:G)</f>
        <v>50.222337037037015</v>
      </c>
      <c r="J50" s="2">
        <f t="shared" si="0"/>
        <v>6.6657296296295883</v>
      </c>
      <c r="K50" s="2">
        <f t="shared" si="1"/>
        <v>96.665729629629595</v>
      </c>
      <c r="L50" s="2">
        <f t="shared" si="2"/>
        <v>330.28099025640921</v>
      </c>
      <c r="M50" s="2">
        <f>SUMIF(A:A,A50,L:L)</f>
        <v>2288.6226762973615</v>
      </c>
      <c r="N50" s="3">
        <f t="shared" si="3"/>
        <v>0.14431430470257897</v>
      </c>
      <c r="O50" s="7">
        <f t="shared" si="4"/>
        <v>6.9293200148171419</v>
      </c>
      <c r="P50" s="3">
        <f t="shared" si="5"/>
        <v>0.14431430470257897</v>
      </c>
      <c r="Q50" s="3">
        <f>IF(ISNUMBER(P50),SUMIF(A:A,A50,P:P),"")</f>
        <v>0.99999999999999989</v>
      </c>
      <c r="R50" s="3">
        <f t="shared" si="6"/>
        <v>0.144314304702579</v>
      </c>
      <c r="S50" s="8">
        <f t="shared" si="7"/>
        <v>6.9293200148171401</v>
      </c>
    </row>
    <row r="51" spans="1:19" x14ac:dyDescent="0.25">
      <c r="A51" s="10">
        <v>7</v>
      </c>
      <c r="B51" s="11">
        <v>0.62847222222222221</v>
      </c>
      <c r="C51" s="10" t="s">
        <v>47</v>
      </c>
      <c r="D51" s="10">
        <v>4</v>
      </c>
      <c r="E51" s="10">
        <v>7</v>
      </c>
      <c r="F51" s="10" t="s">
        <v>86</v>
      </c>
      <c r="G51" s="2">
        <v>54.972266666666606</v>
      </c>
      <c r="H51" s="6">
        <f>1+COUNTIFS(A:A,A51,O:O,"&lt;"&amp;O51)</f>
        <v>3</v>
      </c>
      <c r="I51" s="2">
        <f>AVERAGEIF(A:A,A51,G:G)</f>
        <v>50.222337037037015</v>
      </c>
      <c r="J51" s="2">
        <f t="shared" si="0"/>
        <v>4.749929629629591</v>
      </c>
      <c r="K51" s="2">
        <f t="shared" si="1"/>
        <v>94.749929629629591</v>
      </c>
      <c r="L51" s="2">
        <f t="shared" si="2"/>
        <v>294.41660195584257</v>
      </c>
      <c r="M51" s="2">
        <f>SUMIF(A:A,A51,L:L)</f>
        <v>2288.6226762973615</v>
      </c>
      <c r="N51" s="3">
        <f t="shared" si="3"/>
        <v>0.12864357458528866</v>
      </c>
      <c r="O51" s="7">
        <f t="shared" si="4"/>
        <v>7.7734158369255804</v>
      </c>
      <c r="P51" s="3">
        <f t="shared" si="5"/>
        <v>0.12864357458528866</v>
      </c>
      <c r="Q51" s="3">
        <f>IF(ISNUMBER(P51),SUMIF(A:A,A51,P:P),"")</f>
        <v>0.99999999999999989</v>
      </c>
      <c r="R51" s="3">
        <f t="shared" si="6"/>
        <v>0.12864357458528869</v>
      </c>
      <c r="S51" s="8">
        <f t="shared" si="7"/>
        <v>7.7734158369255786</v>
      </c>
    </row>
    <row r="52" spans="1:19" x14ac:dyDescent="0.25">
      <c r="A52" s="10">
        <v>7</v>
      </c>
      <c r="B52" s="11">
        <v>0.62847222222222221</v>
      </c>
      <c r="C52" s="10" t="s">
        <v>47</v>
      </c>
      <c r="D52" s="10">
        <v>4</v>
      </c>
      <c r="E52" s="10">
        <v>3</v>
      </c>
      <c r="F52" s="10" t="s">
        <v>82</v>
      </c>
      <c r="G52" s="2">
        <v>51.606133333333304</v>
      </c>
      <c r="H52" s="6">
        <f>1+COUNTIFS(A:A,A52,O:O,"&lt;"&amp;O52)</f>
        <v>4</v>
      </c>
      <c r="I52" s="2">
        <f>AVERAGEIF(A:A,A52,G:G)</f>
        <v>50.222337037037015</v>
      </c>
      <c r="J52" s="2">
        <f t="shared" si="0"/>
        <v>1.3837962962962891</v>
      </c>
      <c r="K52" s="2">
        <f t="shared" si="1"/>
        <v>91.383796296296282</v>
      </c>
      <c r="L52" s="2">
        <f t="shared" si="2"/>
        <v>240.57401040526796</v>
      </c>
      <c r="M52" s="2">
        <f>SUMIF(A:A,A52,L:L)</f>
        <v>2288.6226762973615</v>
      </c>
      <c r="N52" s="3">
        <f t="shared" si="3"/>
        <v>0.10511737600821101</v>
      </c>
      <c r="O52" s="7">
        <f t="shared" si="4"/>
        <v>9.5131750617698749</v>
      </c>
      <c r="P52" s="3">
        <f t="shared" si="5"/>
        <v>0.10511737600821101</v>
      </c>
      <c r="Q52" s="3">
        <f>IF(ISNUMBER(P52),SUMIF(A:A,A52,P:P),"")</f>
        <v>0.99999999999999989</v>
      </c>
      <c r="R52" s="3">
        <f t="shared" si="6"/>
        <v>0.10511737600821104</v>
      </c>
      <c r="S52" s="8">
        <f t="shared" si="7"/>
        <v>9.5131750617698732</v>
      </c>
    </row>
    <row r="53" spans="1:19" x14ac:dyDescent="0.25">
      <c r="A53" s="10">
        <v>7</v>
      </c>
      <c r="B53" s="11">
        <v>0.62847222222222221</v>
      </c>
      <c r="C53" s="10" t="s">
        <v>47</v>
      </c>
      <c r="D53" s="10">
        <v>4</v>
      </c>
      <c r="E53" s="10">
        <v>2</v>
      </c>
      <c r="F53" s="10" t="s">
        <v>81</v>
      </c>
      <c r="G53" s="2">
        <v>48.125366666666601</v>
      </c>
      <c r="H53" s="6">
        <f>1+COUNTIFS(A:A,A53,O:O,"&lt;"&amp;O53)</f>
        <v>5</v>
      </c>
      <c r="I53" s="2">
        <f>AVERAGEIF(A:A,A53,G:G)</f>
        <v>50.222337037037015</v>
      </c>
      <c r="J53" s="2">
        <f t="shared" si="0"/>
        <v>-2.0969703703704141</v>
      </c>
      <c r="K53" s="2">
        <f t="shared" si="1"/>
        <v>87.903029629629586</v>
      </c>
      <c r="L53" s="2">
        <f t="shared" si="2"/>
        <v>195.2306690705731</v>
      </c>
      <c r="M53" s="2">
        <f>SUMIF(A:A,A53,L:L)</f>
        <v>2288.6226762973615</v>
      </c>
      <c r="N53" s="3">
        <f t="shared" si="3"/>
        <v>8.5304874015504475E-2</v>
      </c>
      <c r="O53" s="7">
        <f t="shared" si="4"/>
        <v>11.722659596428761</v>
      </c>
      <c r="P53" s="3">
        <f t="shared" si="5"/>
        <v>8.5304874015504475E-2</v>
      </c>
      <c r="Q53" s="3">
        <f>IF(ISNUMBER(P53),SUMIF(A:A,A53,P:P),"")</f>
        <v>0.99999999999999989</v>
      </c>
      <c r="R53" s="3">
        <f t="shared" si="6"/>
        <v>8.5304874015504489E-2</v>
      </c>
      <c r="S53" s="8">
        <f t="shared" si="7"/>
        <v>11.722659596428759</v>
      </c>
    </row>
    <row r="54" spans="1:19" x14ac:dyDescent="0.25">
      <c r="A54" s="10">
        <v>7</v>
      </c>
      <c r="B54" s="11">
        <v>0.62847222222222221</v>
      </c>
      <c r="C54" s="10" t="s">
        <v>47</v>
      </c>
      <c r="D54" s="10">
        <v>4</v>
      </c>
      <c r="E54" s="10">
        <v>6</v>
      </c>
      <c r="F54" s="10" t="s">
        <v>85</v>
      </c>
      <c r="G54" s="2">
        <v>47.456299999999999</v>
      </c>
      <c r="H54" s="6">
        <f>1+COUNTIFS(A:A,A54,O:O,"&lt;"&amp;O54)</f>
        <v>6</v>
      </c>
      <c r="I54" s="2">
        <f>AVERAGEIF(A:A,A54,G:G)</f>
        <v>50.222337037037015</v>
      </c>
      <c r="J54" s="2">
        <f t="shared" si="0"/>
        <v>-2.766037037037016</v>
      </c>
      <c r="K54" s="2">
        <f t="shared" si="1"/>
        <v>87.233962962962977</v>
      </c>
      <c r="L54" s="2">
        <f t="shared" si="2"/>
        <v>187.54855610497341</v>
      </c>
      <c r="M54" s="2">
        <f>SUMIF(A:A,A54,L:L)</f>
        <v>2288.6226762973615</v>
      </c>
      <c r="N54" s="3">
        <f t="shared" si="3"/>
        <v>8.1948220668860122E-2</v>
      </c>
      <c r="O54" s="7">
        <f t="shared" si="4"/>
        <v>12.202827490798645</v>
      </c>
      <c r="P54" s="3">
        <f t="shared" si="5"/>
        <v>8.1948220668860122E-2</v>
      </c>
      <c r="Q54" s="3">
        <f>IF(ISNUMBER(P54),SUMIF(A:A,A54,P:P),"")</f>
        <v>0.99999999999999989</v>
      </c>
      <c r="R54" s="3">
        <f t="shared" si="6"/>
        <v>8.1948220668860136E-2</v>
      </c>
      <c r="S54" s="8">
        <f t="shared" si="7"/>
        <v>12.202827490798642</v>
      </c>
    </row>
    <row r="55" spans="1:19" x14ac:dyDescent="0.25">
      <c r="A55" s="10">
        <v>7</v>
      </c>
      <c r="B55" s="11">
        <v>0.62847222222222221</v>
      </c>
      <c r="C55" s="10" t="s">
        <v>47</v>
      </c>
      <c r="D55" s="10">
        <v>4</v>
      </c>
      <c r="E55" s="10">
        <v>4</v>
      </c>
      <c r="F55" s="10" t="s">
        <v>83</v>
      </c>
      <c r="G55" s="2">
        <v>46.427500000000002</v>
      </c>
      <c r="H55" s="6">
        <f>1+COUNTIFS(A:A,A55,O:O,"&lt;"&amp;O55)</f>
        <v>7</v>
      </c>
      <c r="I55" s="2">
        <f>AVERAGEIF(A:A,A55,G:G)</f>
        <v>50.222337037037015</v>
      </c>
      <c r="J55" s="2">
        <f t="shared" si="0"/>
        <v>-3.7948370370370128</v>
      </c>
      <c r="K55" s="2">
        <f t="shared" si="1"/>
        <v>86.205162962962987</v>
      </c>
      <c r="L55" s="2">
        <f t="shared" si="2"/>
        <v>176.32163128725483</v>
      </c>
      <c r="M55" s="2">
        <f>SUMIF(A:A,A55,L:L)</f>
        <v>2288.6226762973615</v>
      </c>
      <c r="N55" s="3">
        <f t="shared" si="3"/>
        <v>7.7042682969704748E-2</v>
      </c>
      <c r="O55" s="7">
        <f t="shared" si="4"/>
        <v>12.979817958744075</v>
      </c>
      <c r="P55" s="3">
        <f t="shared" si="5"/>
        <v>7.7042682969704748E-2</v>
      </c>
      <c r="Q55" s="3">
        <f>IF(ISNUMBER(P55),SUMIF(A:A,A55,P:P),"")</f>
        <v>0.99999999999999989</v>
      </c>
      <c r="R55" s="3">
        <f t="shared" si="6"/>
        <v>7.7042682969704762E-2</v>
      </c>
      <c r="S55" s="8">
        <f t="shared" si="7"/>
        <v>12.979817958744073</v>
      </c>
    </row>
    <row r="56" spans="1:19" x14ac:dyDescent="0.25">
      <c r="A56" s="1">
        <v>7</v>
      </c>
      <c r="B56" s="5">
        <v>0.62847222222222221</v>
      </c>
      <c r="C56" s="1" t="s">
        <v>47</v>
      </c>
      <c r="D56" s="1">
        <v>4</v>
      </c>
      <c r="E56" s="1">
        <v>9</v>
      </c>
      <c r="F56" s="1" t="s">
        <v>88</v>
      </c>
      <c r="G56" s="2">
        <v>39.596733333333297</v>
      </c>
      <c r="H56" s="6">
        <f>1+COUNTIFS(A:A,A56,O:O,"&lt;"&amp;O56)</f>
        <v>8</v>
      </c>
      <c r="I56" s="2">
        <f>AVERAGEIF(A:A,A56,G:G)</f>
        <v>50.222337037037015</v>
      </c>
      <c r="J56" s="2">
        <f t="shared" si="0"/>
        <v>-10.625603703703717</v>
      </c>
      <c r="K56" s="2">
        <f t="shared" si="1"/>
        <v>79.374396296296283</v>
      </c>
      <c r="L56" s="2">
        <f t="shared" si="2"/>
        <v>117.03391654366102</v>
      </c>
      <c r="M56" s="2">
        <f>SUMIF(A:A,A56,L:L)</f>
        <v>2288.6226762973615</v>
      </c>
      <c r="N56" s="3">
        <f t="shared" si="3"/>
        <v>5.1137270357297974E-2</v>
      </c>
      <c r="O56" s="7">
        <f t="shared" si="4"/>
        <v>19.555208813707956</v>
      </c>
      <c r="P56" s="3">
        <f t="shared" si="5"/>
        <v>5.1137270357297974E-2</v>
      </c>
      <c r="Q56" s="3">
        <f>IF(ISNUMBER(P56),SUMIF(A:A,A56,P:P),"")</f>
        <v>0.99999999999999989</v>
      </c>
      <c r="R56" s="3">
        <f t="shared" si="6"/>
        <v>5.1137270357297988E-2</v>
      </c>
      <c r="S56" s="8">
        <f t="shared" si="7"/>
        <v>19.555208813707953</v>
      </c>
    </row>
    <row r="57" spans="1:19" x14ac:dyDescent="0.25">
      <c r="A57" s="1">
        <v>7</v>
      </c>
      <c r="B57" s="5">
        <v>0.62847222222222221</v>
      </c>
      <c r="C57" s="1" t="s">
        <v>47</v>
      </c>
      <c r="D57" s="1">
        <v>4</v>
      </c>
      <c r="E57" s="1">
        <v>8</v>
      </c>
      <c r="F57" s="1" t="s">
        <v>87</v>
      </c>
      <c r="G57" s="2">
        <v>39.200233333333301</v>
      </c>
      <c r="H57" s="6">
        <f>1+COUNTIFS(A:A,A57,O:O,"&lt;"&amp;O57)</f>
        <v>9</v>
      </c>
      <c r="I57" s="2">
        <f>AVERAGEIF(A:A,A57,G:G)</f>
        <v>50.222337037037015</v>
      </c>
      <c r="J57" s="2">
        <f t="shared" si="0"/>
        <v>-11.022103703703714</v>
      </c>
      <c r="K57" s="2">
        <f t="shared" si="1"/>
        <v>78.977896296296279</v>
      </c>
      <c r="L57" s="2">
        <f t="shared" si="2"/>
        <v>114.2825370916117</v>
      </c>
      <c r="M57" s="2">
        <f>SUMIF(A:A,A57,L:L)</f>
        <v>2288.6226762973615</v>
      </c>
      <c r="N57" s="3">
        <f t="shared" si="3"/>
        <v>4.9935071549890964E-2</v>
      </c>
      <c r="O57" s="7">
        <f t="shared" si="4"/>
        <v>20.026005149524686</v>
      </c>
      <c r="P57" s="3">
        <f t="shared" si="5"/>
        <v>4.9935071549890964E-2</v>
      </c>
      <c r="Q57" s="3">
        <f>IF(ISNUMBER(P57),SUMIF(A:A,A57,P:P),"")</f>
        <v>0.99999999999999989</v>
      </c>
      <c r="R57" s="3">
        <f t="shared" si="6"/>
        <v>4.9935071549890978E-2</v>
      </c>
      <c r="S57" s="8">
        <f t="shared" si="7"/>
        <v>20.026005149524678</v>
      </c>
    </row>
    <row r="58" spans="1:19" x14ac:dyDescent="0.25">
      <c r="A58" s="1">
        <v>8</v>
      </c>
      <c r="B58" s="5">
        <v>0.64236111111111105</v>
      </c>
      <c r="C58" s="1" t="s">
        <v>38</v>
      </c>
      <c r="D58" s="1">
        <v>4</v>
      </c>
      <c r="E58" s="1">
        <v>3</v>
      </c>
      <c r="F58" s="1" t="s">
        <v>91</v>
      </c>
      <c r="G58" s="2">
        <v>64.075366666666696</v>
      </c>
      <c r="H58" s="6">
        <f>1+COUNTIFS(A:A,A58,O:O,"&lt;"&amp;O58)</f>
        <v>1</v>
      </c>
      <c r="I58" s="2">
        <f>AVERAGEIF(A:A,A58,G:G)</f>
        <v>45.784596296296264</v>
      </c>
      <c r="J58" s="2">
        <f t="shared" ref="J58:J114" si="8">G58-I58</f>
        <v>18.290770370370431</v>
      </c>
      <c r="K58" s="2">
        <f t="shared" ref="K58:K114" si="9">90+J58</f>
        <v>108.29077037037044</v>
      </c>
      <c r="L58" s="2">
        <f t="shared" ref="L58:L114" si="10">EXP(0.06*K58)</f>
        <v>663.44517623166894</v>
      </c>
      <c r="M58" s="2">
        <f>SUMIF(A:A,A58,L:L)</f>
        <v>2486.5485261940626</v>
      </c>
      <c r="N58" s="3">
        <f t="shared" ref="N58:N114" si="11">L58/M58</f>
        <v>0.26681368541282607</v>
      </c>
      <c r="O58" s="7">
        <f t="shared" ref="O58:O114" si="12">1/N58</f>
        <v>3.7479336880818361</v>
      </c>
      <c r="P58" s="3">
        <f t="shared" ref="P58:P114" si="13">IF(O58&gt;21,"",N58)</f>
        <v>0.26681368541282607</v>
      </c>
      <c r="Q58" s="3">
        <f>IF(ISNUMBER(P58),SUMIF(A:A,A58,P:P),"")</f>
        <v>0.9770912116569801</v>
      </c>
      <c r="R58" s="3">
        <f t="shared" ref="R58:R114" si="14">IFERROR(P58*(1/Q58),"")</f>
        <v>0.2730693739025199</v>
      </c>
      <c r="S58" s="8">
        <f t="shared" ref="S58:S114" si="15">IFERROR(1/R58,"")</f>
        <v>3.6620730684978948</v>
      </c>
    </row>
    <row r="59" spans="1:19" x14ac:dyDescent="0.25">
      <c r="A59" s="1">
        <v>8</v>
      </c>
      <c r="B59" s="5">
        <v>0.64236111111111105</v>
      </c>
      <c r="C59" s="1" t="s">
        <v>38</v>
      </c>
      <c r="D59" s="1">
        <v>4</v>
      </c>
      <c r="E59" s="1">
        <v>7</v>
      </c>
      <c r="F59" s="1" t="s">
        <v>95</v>
      </c>
      <c r="G59" s="2">
        <v>55.563966666666701</v>
      </c>
      <c r="H59" s="6">
        <f>1+COUNTIFS(A:A,A59,O:O,"&lt;"&amp;O59)</f>
        <v>2</v>
      </c>
      <c r="I59" s="2">
        <f>AVERAGEIF(A:A,A59,G:G)</f>
        <v>45.784596296296264</v>
      </c>
      <c r="J59" s="2">
        <f t="shared" si="8"/>
        <v>9.7793703703704367</v>
      </c>
      <c r="K59" s="2">
        <f t="shared" si="9"/>
        <v>99.77937037037043</v>
      </c>
      <c r="L59" s="2">
        <f t="shared" si="10"/>
        <v>398.12348549389503</v>
      </c>
      <c r="M59" s="2">
        <f>SUMIF(A:A,A59,L:L)</f>
        <v>2486.5485261940626</v>
      </c>
      <c r="N59" s="3">
        <f t="shared" si="11"/>
        <v>0.1601108851486068</v>
      </c>
      <c r="O59" s="7">
        <f t="shared" si="12"/>
        <v>6.2456715486386249</v>
      </c>
      <c r="P59" s="3">
        <f t="shared" si="13"/>
        <v>0.1601108851486068</v>
      </c>
      <c r="Q59" s="3">
        <f>IF(ISNUMBER(P59),SUMIF(A:A,A59,P:P),"")</f>
        <v>0.9770912116569801</v>
      </c>
      <c r="R59" s="3">
        <f t="shared" si="14"/>
        <v>0.16386482985256418</v>
      </c>
      <c r="S59" s="8">
        <f t="shared" si="15"/>
        <v>6.1025907810708402</v>
      </c>
    </row>
    <row r="60" spans="1:19" x14ac:dyDescent="0.25">
      <c r="A60" s="1">
        <v>8</v>
      </c>
      <c r="B60" s="5">
        <v>0.64236111111111105</v>
      </c>
      <c r="C60" s="1" t="s">
        <v>38</v>
      </c>
      <c r="D60" s="1">
        <v>4</v>
      </c>
      <c r="E60" s="1">
        <v>6</v>
      </c>
      <c r="F60" s="1" t="s">
        <v>94</v>
      </c>
      <c r="G60" s="2">
        <v>54.154266666666594</v>
      </c>
      <c r="H60" s="6">
        <f>1+COUNTIFS(A:A,A60,O:O,"&lt;"&amp;O60)</f>
        <v>3</v>
      </c>
      <c r="I60" s="2">
        <f>AVERAGEIF(A:A,A60,G:G)</f>
        <v>45.784596296296264</v>
      </c>
      <c r="J60" s="2">
        <f t="shared" si="8"/>
        <v>8.3696703703703292</v>
      </c>
      <c r="K60" s="2">
        <f t="shared" si="9"/>
        <v>98.369670370370329</v>
      </c>
      <c r="L60" s="2">
        <f t="shared" si="10"/>
        <v>365.83419887444086</v>
      </c>
      <c r="M60" s="2">
        <f>SUMIF(A:A,A60,L:L)</f>
        <v>2486.5485261940626</v>
      </c>
      <c r="N60" s="3">
        <f t="shared" si="11"/>
        <v>0.1471253003995826</v>
      </c>
      <c r="O60" s="7">
        <f t="shared" si="12"/>
        <v>6.7969274984252603</v>
      </c>
      <c r="P60" s="3">
        <f t="shared" si="13"/>
        <v>0.1471253003995826</v>
      </c>
      <c r="Q60" s="3">
        <f>IF(ISNUMBER(P60),SUMIF(A:A,A60,P:P),"")</f>
        <v>0.9770912116569801</v>
      </c>
      <c r="R60" s="3">
        <f t="shared" si="14"/>
        <v>0.15057478630892934</v>
      </c>
      <c r="S60" s="8">
        <f t="shared" si="15"/>
        <v>6.6412181249809832</v>
      </c>
    </row>
    <row r="61" spans="1:19" x14ac:dyDescent="0.25">
      <c r="A61" s="1">
        <v>8</v>
      </c>
      <c r="B61" s="5">
        <v>0.64236111111111105</v>
      </c>
      <c r="C61" s="1" t="s">
        <v>38</v>
      </c>
      <c r="D61" s="1">
        <v>4</v>
      </c>
      <c r="E61" s="1">
        <v>4</v>
      </c>
      <c r="F61" s="1" t="s">
        <v>92</v>
      </c>
      <c r="G61" s="2">
        <v>52.063133333333298</v>
      </c>
      <c r="H61" s="6">
        <f>1+COUNTIFS(A:A,A61,O:O,"&lt;"&amp;O61)</f>
        <v>4</v>
      </c>
      <c r="I61" s="2">
        <f>AVERAGEIF(A:A,A61,G:G)</f>
        <v>45.784596296296264</v>
      </c>
      <c r="J61" s="2">
        <f t="shared" si="8"/>
        <v>6.278537037037033</v>
      </c>
      <c r="K61" s="2">
        <f t="shared" si="9"/>
        <v>96.27853703703704</v>
      </c>
      <c r="L61" s="2">
        <f t="shared" si="10"/>
        <v>322.69649006420997</v>
      </c>
      <c r="M61" s="2">
        <f>SUMIF(A:A,A61,L:L)</f>
        <v>2486.5485261940626</v>
      </c>
      <c r="N61" s="3">
        <f t="shared" si="11"/>
        <v>0.12977687210397323</v>
      </c>
      <c r="O61" s="7">
        <f t="shared" si="12"/>
        <v>7.7055332262811111</v>
      </c>
      <c r="P61" s="3">
        <f t="shared" si="13"/>
        <v>0.12977687210397323</v>
      </c>
      <c r="Q61" s="3">
        <f>IF(ISNUMBER(P61),SUMIF(A:A,A61,P:P),"")</f>
        <v>0.9770912116569801</v>
      </c>
      <c r="R61" s="3">
        <f t="shared" si="14"/>
        <v>0.13281960840062598</v>
      </c>
      <c r="S61" s="8">
        <f t="shared" si="15"/>
        <v>7.5290087965301291</v>
      </c>
    </row>
    <row r="62" spans="1:19" x14ac:dyDescent="0.25">
      <c r="A62" s="1">
        <v>8</v>
      </c>
      <c r="B62" s="5">
        <v>0.64236111111111105</v>
      </c>
      <c r="C62" s="1" t="s">
        <v>38</v>
      </c>
      <c r="D62" s="1">
        <v>4</v>
      </c>
      <c r="E62" s="1">
        <v>5</v>
      </c>
      <c r="F62" s="1" t="s">
        <v>93</v>
      </c>
      <c r="G62" s="2">
        <v>47.776333333333298</v>
      </c>
      <c r="H62" s="6">
        <f>1+COUNTIFS(A:A,A62,O:O,"&lt;"&amp;O62)</f>
        <v>5</v>
      </c>
      <c r="I62" s="2">
        <f>AVERAGEIF(A:A,A62,G:G)</f>
        <v>45.784596296296264</v>
      </c>
      <c r="J62" s="2">
        <f t="shared" si="8"/>
        <v>1.9917370370370335</v>
      </c>
      <c r="K62" s="2">
        <f t="shared" si="9"/>
        <v>91.991737037037041</v>
      </c>
      <c r="L62" s="2">
        <f t="shared" si="10"/>
        <v>249.51130436022848</v>
      </c>
      <c r="M62" s="2">
        <f>SUMIF(A:A,A62,L:L)</f>
        <v>2486.5485261940626</v>
      </c>
      <c r="N62" s="3">
        <f t="shared" si="11"/>
        <v>0.10034443395405322</v>
      </c>
      <c r="O62" s="7">
        <f t="shared" si="12"/>
        <v>9.9656748321276165</v>
      </c>
      <c r="P62" s="3">
        <f t="shared" si="13"/>
        <v>0.10034443395405322</v>
      </c>
      <c r="Q62" s="3">
        <f>IF(ISNUMBER(P62),SUMIF(A:A,A62,P:P),"")</f>
        <v>0.9770912116569801</v>
      </c>
      <c r="R62" s="3">
        <f t="shared" si="14"/>
        <v>0.10269710008330357</v>
      </c>
      <c r="S62" s="8">
        <f t="shared" si="15"/>
        <v>9.7373732967030424</v>
      </c>
    </row>
    <row r="63" spans="1:19" x14ac:dyDescent="0.25">
      <c r="A63" s="1">
        <v>8</v>
      </c>
      <c r="B63" s="5">
        <v>0.64236111111111105</v>
      </c>
      <c r="C63" s="1" t="s">
        <v>38</v>
      </c>
      <c r="D63" s="1">
        <v>4</v>
      </c>
      <c r="E63" s="1">
        <v>1</v>
      </c>
      <c r="F63" s="1" t="s">
        <v>89</v>
      </c>
      <c r="G63" s="2">
        <v>40.862466666666606</v>
      </c>
      <c r="H63" s="6">
        <f>1+COUNTIFS(A:A,A63,O:O,"&lt;"&amp;O63)</f>
        <v>6</v>
      </c>
      <c r="I63" s="2">
        <f>AVERAGEIF(A:A,A63,G:G)</f>
        <v>45.784596296296264</v>
      </c>
      <c r="J63" s="2">
        <f t="shared" si="8"/>
        <v>-4.9221296296296586</v>
      </c>
      <c r="K63" s="2">
        <f t="shared" si="9"/>
        <v>85.077870370370334</v>
      </c>
      <c r="L63" s="2">
        <f t="shared" si="10"/>
        <v>164.79004716283575</v>
      </c>
      <c r="M63" s="2">
        <f>SUMIF(A:A,A63,L:L)</f>
        <v>2486.5485261940626</v>
      </c>
      <c r="N63" s="3">
        <f t="shared" si="11"/>
        <v>6.6272604546779204E-2</v>
      </c>
      <c r="O63" s="7">
        <f t="shared" si="12"/>
        <v>15.089191179956412</v>
      </c>
      <c r="P63" s="3">
        <f t="shared" si="13"/>
        <v>6.6272604546779204E-2</v>
      </c>
      <c r="Q63" s="3">
        <f>IF(ISNUMBER(P63),SUMIF(A:A,A63,P:P),"")</f>
        <v>0.9770912116569801</v>
      </c>
      <c r="R63" s="3">
        <f t="shared" si="14"/>
        <v>6.7826425779014196E-2</v>
      </c>
      <c r="S63" s="8">
        <f t="shared" si="15"/>
        <v>14.743516092947427</v>
      </c>
    </row>
    <row r="64" spans="1:19" x14ac:dyDescent="0.25">
      <c r="A64" s="1">
        <v>8</v>
      </c>
      <c r="B64" s="5">
        <v>0.64236111111111105</v>
      </c>
      <c r="C64" s="1" t="s">
        <v>38</v>
      </c>
      <c r="D64" s="1">
        <v>4</v>
      </c>
      <c r="E64" s="1">
        <v>8</v>
      </c>
      <c r="F64" s="1" t="s">
        <v>73</v>
      </c>
      <c r="G64" s="2">
        <v>38.2903666666666</v>
      </c>
      <c r="H64" s="6">
        <f>1+COUNTIFS(A:A,A64,O:O,"&lt;"&amp;O64)</f>
        <v>7</v>
      </c>
      <c r="I64" s="2">
        <f>AVERAGEIF(A:A,A64,G:G)</f>
        <v>45.784596296296264</v>
      </c>
      <c r="J64" s="2">
        <f t="shared" si="8"/>
        <v>-7.4942296296296647</v>
      </c>
      <c r="K64" s="2">
        <f t="shared" si="9"/>
        <v>82.505770370370328</v>
      </c>
      <c r="L64" s="2">
        <f t="shared" si="10"/>
        <v>141.2238502934934</v>
      </c>
      <c r="M64" s="2">
        <f>SUMIF(A:A,A64,L:L)</f>
        <v>2486.5485261940626</v>
      </c>
      <c r="N64" s="3">
        <f t="shared" si="11"/>
        <v>5.6795131406364351E-2</v>
      </c>
      <c r="O64" s="7">
        <f t="shared" si="12"/>
        <v>17.607142993385906</v>
      </c>
      <c r="P64" s="3">
        <f t="shared" si="13"/>
        <v>5.6795131406364351E-2</v>
      </c>
      <c r="Q64" s="3">
        <f>IF(ISNUMBER(P64),SUMIF(A:A,A64,P:P),"")</f>
        <v>0.9770912116569801</v>
      </c>
      <c r="R64" s="3">
        <f t="shared" si="14"/>
        <v>5.812674469771302E-2</v>
      </c>
      <c r="S64" s="8">
        <f t="shared" si="15"/>
        <v>17.203784681225141</v>
      </c>
    </row>
    <row r="65" spans="1:19" x14ac:dyDescent="0.25">
      <c r="A65" s="1">
        <v>8</v>
      </c>
      <c r="B65" s="5">
        <v>0.64236111111111105</v>
      </c>
      <c r="C65" s="1" t="s">
        <v>38</v>
      </c>
      <c r="D65" s="1">
        <v>4</v>
      </c>
      <c r="E65" s="1">
        <v>2</v>
      </c>
      <c r="F65" s="1" t="s">
        <v>90</v>
      </c>
      <c r="G65" s="2">
        <v>36.117266666666595</v>
      </c>
      <c r="H65" s="6">
        <f>1+COUNTIFS(A:A,A65,O:O,"&lt;"&amp;O65)</f>
        <v>8</v>
      </c>
      <c r="I65" s="2">
        <f>AVERAGEIF(A:A,A65,G:G)</f>
        <v>45.784596296296264</v>
      </c>
      <c r="J65" s="2">
        <f t="shared" si="8"/>
        <v>-9.6673296296296698</v>
      </c>
      <c r="K65" s="2">
        <f t="shared" si="9"/>
        <v>80.332670370370323</v>
      </c>
      <c r="L65" s="2">
        <f t="shared" si="10"/>
        <v>123.96015982206222</v>
      </c>
      <c r="M65" s="2">
        <f>SUMIF(A:A,A65,L:L)</f>
        <v>2486.5485261940626</v>
      </c>
      <c r="N65" s="3">
        <f t="shared" si="11"/>
        <v>4.9852298684794606E-2</v>
      </c>
      <c r="O65" s="7">
        <f t="shared" si="12"/>
        <v>20.059255568590437</v>
      </c>
      <c r="P65" s="3">
        <f t="shared" si="13"/>
        <v>4.9852298684794606E-2</v>
      </c>
      <c r="Q65" s="3">
        <f>IF(ISNUMBER(P65),SUMIF(A:A,A65,P:P),"")</f>
        <v>0.9770912116569801</v>
      </c>
      <c r="R65" s="3">
        <f t="shared" si="14"/>
        <v>5.102113097532994E-2</v>
      </c>
      <c r="S65" s="8">
        <f t="shared" si="15"/>
        <v>19.599722328451055</v>
      </c>
    </row>
    <row r="66" spans="1:19" x14ac:dyDescent="0.25">
      <c r="A66" s="1">
        <v>8</v>
      </c>
      <c r="B66" s="5">
        <v>0.64236111111111105</v>
      </c>
      <c r="C66" s="1" t="s">
        <v>38</v>
      </c>
      <c r="D66" s="1">
        <v>4</v>
      </c>
      <c r="E66" s="1">
        <v>9</v>
      </c>
      <c r="F66" s="1" t="s">
        <v>96</v>
      </c>
      <c r="G66" s="2">
        <v>23.158200000000001</v>
      </c>
      <c r="H66" s="6">
        <f>1+COUNTIFS(A:A,A66,O:O,"&lt;"&amp;O66)</f>
        <v>9</v>
      </c>
      <c r="I66" s="2">
        <f>AVERAGEIF(A:A,A66,G:G)</f>
        <v>45.784596296296264</v>
      </c>
      <c r="J66" s="2">
        <f t="shared" si="8"/>
        <v>-22.626396296296264</v>
      </c>
      <c r="K66" s="2">
        <f t="shared" si="9"/>
        <v>67.373603703703736</v>
      </c>
      <c r="L66" s="2">
        <f t="shared" si="10"/>
        <v>56.963813891228313</v>
      </c>
      <c r="M66" s="2">
        <f>SUMIF(A:A,A66,L:L)</f>
        <v>2486.5485261940626</v>
      </c>
      <c r="N66" s="3">
        <f t="shared" si="11"/>
        <v>2.2908788343020084E-2</v>
      </c>
      <c r="O66" s="7">
        <f t="shared" si="12"/>
        <v>43.651370165313999</v>
      </c>
      <c r="P66" s="3" t="str">
        <f t="shared" si="13"/>
        <v/>
      </c>
      <c r="Q66" s="3" t="str">
        <f>IF(ISNUMBER(P66),SUMIF(A:A,A66,P:P),"")</f>
        <v/>
      </c>
      <c r="R66" s="3" t="str">
        <f t="shared" si="14"/>
        <v/>
      </c>
      <c r="S66" s="8" t="str">
        <f t="shared" si="15"/>
        <v/>
      </c>
    </row>
    <row r="67" spans="1:19" x14ac:dyDescent="0.25">
      <c r="A67" s="1">
        <v>9</v>
      </c>
      <c r="B67" s="5">
        <v>0.64583333333333337</v>
      </c>
      <c r="C67" s="1" t="s">
        <v>32</v>
      </c>
      <c r="D67" s="1">
        <v>5</v>
      </c>
      <c r="E67" s="1">
        <v>5</v>
      </c>
      <c r="F67" s="1" t="s">
        <v>101</v>
      </c>
      <c r="G67" s="2">
        <v>61.998100000000001</v>
      </c>
      <c r="H67" s="6">
        <f>1+COUNTIFS(A:A,A67,O:O,"&lt;"&amp;O67)</f>
        <v>1</v>
      </c>
      <c r="I67" s="2">
        <f>AVERAGEIF(A:A,A67,G:G)</f>
        <v>48.231751851851818</v>
      </c>
      <c r="J67" s="2">
        <f t="shared" si="8"/>
        <v>13.766348148148182</v>
      </c>
      <c r="K67" s="2">
        <f t="shared" si="9"/>
        <v>103.76634814814818</v>
      </c>
      <c r="L67" s="2">
        <f t="shared" si="10"/>
        <v>505.71885325348336</v>
      </c>
      <c r="M67" s="2">
        <f>SUMIF(A:A,A67,L:L)</f>
        <v>2434.0244633960292</v>
      </c>
      <c r="N67" s="3">
        <f t="shared" si="11"/>
        <v>0.20777065344194945</v>
      </c>
      <c r="O67" s="7">
        <f t="shared" si="12"/>
        <v>4.8129992539076136</v>
      </c>
      <c r="P67" s="3">
        <f t="shared" si="13"/>
        <v>0.20777065344194945</v>
      </c>
      <c r="Q67" s="3">
        <f>IF(ISNUMBER(P67),SUMIF(A:A,A67,P:P),"")</f>
        <v>0.92746448372965784</v>
      </c>
      <c r="R67" s="3">
        <f t="shared" si="14"/>
        <v>0.22402006447344619</v>
      </c>
      <c r="S67" s="8">
        <f t="shared" si="15"/>
        <v>4.4638858682166536</v>
      </c>
    </row>
    <row r="68" spans="1:19" x14ac:dyDescent="0.25">
      <c r="A68" s="1">
        <v>9</v>
      </c>
      <c r="B68" s="5">
        <v>0.64583333333333337</v>
      </c>
      <c r="C68" s="1" t="s">
        <v>32</v>
      </c>
      <c r="D68" s="1">
        <v>5</v>
      </c>
      <c r="E68" s="1">
        <v>2</v>
      </c>
      <c r="F68" s="1" t="s">
        <v>98</v>
      </c>
      <c r="G68" s="2">
        <v>59.483633333333295</v>
      </c>
      <c r="H68" s="6">
        <f>1+COUNTIFS(A:A,A68,O:O,"&lt;"&amp;O68)</f>
        <v>2</v>
      </c>
      <c r="I68" s="2">
        <f>AVERAGEIF(A:A,A68,G:G)</f>
        <v>48.231751851851818</v>
      </c>
      <c r="J68" s="2">
        <f t="shared" si="8"/>
        <v>11.251881481481476</v>
      </c>
      <c r="K68" s="2">
        <f t="shared" si="9"/>
        <v>101.25188148148148</v>
      </c>
      <c r="L68" s="2">
        <f t="shared" si="10"/>
        <v>434.89859496444478</v>
      </c>
      <c r="M68" s="2">
        <f>SUMIF(A:A,A68,L:L)</f>
        <v>2434.0244633960292</v>
      </c>
      <c r="N68" s="3">
        <f t="shared" si="11"/>
        <v>0.17867470171506011</v>
      </c>
      <c r="O68" s="7">
        <f t="shared" si="12"/>
        <v>5.5967632261378615</v>
      </c>
      <c r="P68" s="3">
        <f t="shared" si="13"/>
        <v>0.17867470171506011</v>
      </c>
      <c r="Q68" s="3">
        <f>IF(ISNUMBER(P68),SUMIF(A:A,A68,P:P),"")</f>
        <v>0.92746448372965784</v>
      </c>
      <c r="R68" s="3">
        <f t="shared" si="14"/>
        <v>0.1926485648232554</v>
      </c>
      <c r="S68" s="8">
        <f t="shared" si="15"/>
        <v>5.1907991160870868</v>
      </c>
    </row>
    <row r="69" spans="1:19" x14ac:dyDescent="0.25">
      <c r="A69" s="1">
        <v>9</v>
      </c>
      <c r="B69" s="5">
        <v>0.64583333333333337</v>
      </c>
      <c r="C69" s="1" t="s">
        <v>32</v>
      </c>
      <c r="D69" s="1">
        <v>5</v>
      </c>
      <c r="E69" s="1">
        <v>4</v>
      </c>
      <c r="F69" s="1" t="s">
        <v>100</v>
      </c>
      <c r="G69" s="2">
        <v>58.850133333333197</v>
      </c>
      <c r="H69" s="6">
        <f>1+COUNTIFS(A:A,A69,O:O,"&lt;"&amp;O69)</f>
        <v>3</v>
      </c>
      <c r="I69" s="2">
        <f>AVERAGEIF(A:A,A69,G:G)</f>
        <v>48.231751851851818</v>
      </c>
      <c r="J69" s="2">
        <f t="shared" si="8"/>
        <v>10.618381481481379</v>
      </c>
      <c r="K69" s="2">
        <f t="shared" si="9"/>
        <v>100.61838148148138</v>
      </c>
      <c r="L69" s="2">
        <f t="shared" si="10"/>
        <v>418.67831854354932</v>
      </c>
      <c r="M69" s="2">
        <f>SUMIF(A:A,A69,L:L)</f>
        <v>2434.0244633960292</v>
      </c>
      <c r="N69" s="3">
        <f t="shared" si="11"/>
        <v>0.17201072743508744</v>
      </c>
      <c r="O69" s="7">
        <f t="shared" si="12"/>
        <v>5.8135909016335914</v>
      </c>
      <c r="P69" s="3">
        <f t="shared" si="13"/>
        <v>0.17201072743508744</v>
      </c>
      <c r="Q69" s="3">
        <f>IF(ISNUMBER(P69),SUMIF(A:A,A69,P:P),"")</f>
        <v>0.92746448372965784</v>
      </c>
      <c r="R69" s="3">
        <f t="shared" si="14"/>
        <v>0.18546341175607325</v>
      </c>
      <c r="S69" s="8">
        <f t="shared" si="15"/>
        <v>5.3918990841990357</v>
      </c>
    </row>
    <row r="70" spans="1:19" x14ac:dyDescent="0.25">
      <c r="A70" s="1">
        <v>9</v>
      </c>
      <c r="B70" s="5">
        <v>0.64583333333333337</v>
      </c>
      <c r="C70" s="1" t="s">
        <v>32</v>
      </c>
      <c r="D70" s="1">
        <v>5</v>
      </c>
      <c r="E70" s="1">
        <v>1</v>
      </c>
      <c r="F70" s="1" t="s">
        <v>97</v>
      </c>
      <c r="G70" s="2">
        <v>57.113633333333304</v>
      </c>
      <c r="H70" s="6">
        <f>1+COUNTIFS(A:A,A70,O:O,"&lt;"&amp;O70)</f>
        <v>4</v>
      </c>
      <c r="I70" s="2">
        <f>AVERAGEIF(A:A,A70,G:G)</f>
        <v>48.231751851851818</v>
      </c>
      <c r="J70" s="2">
        <f t="shared" si="8"/>
        <v>8.8818814814814857</v>
      </c>
      <c r="K70" s="2">
        <f t="shared" si="9"/>
        <v>98.881881481481486</v>
      </c>
      <c r="L70" s="2">
        <f t="shared" si="10"/>
        <v>377.25180749997105</v>
      </c>
      <c r="M70" s="2">
        <f>SUMIF(A:A,A70,L:L)</f>
        <v>2434.0244633960292</v>
      </c>
      <c r="N70" s="3">
        <f t="shared" si="11"/>
        <v>0.15499096791065822</v>
      </c>
      <c r="O70" s="7">
        <f t="shared" si="12"/>
        <v>6.4519888705800721</v>
      </c>
      <c r="P70" s="3">
        <f t="shared" si="13"/>
        <v>0.15499096791065822</v>
      </c>
      <c r="Q70" s="3">
        <f>IF(ISNUMBER(P70),SUMIF(A:A,A70,P:P),"")</f>
        <v>0.92746448372965784</v>
      </c>
      <c r="R70" s="3">
        <f t="shared" si="14"/>
        <v>0.16711256401688346</v>
      </c>
      <c r="S70" s="8">
        <f t="shared" si="15"/>
        <v>5.9839905268820459</v>
      </c>
    </row>
    <row r="71" spans="1:19" x14ac:dyDescent="0.25">
      <c r="A71" s="1">
        <v>9</v>
      </c>
      <c r="B71" s="5">
        <v>0.64583333333333337</v>
      </c>
      <c r="C71" s="1" t="s">
        <v>32</v>
      </c>
      <c r="D71" s="1">
        <v>5</v>
      </c>
      <c r="E71" s="1">
        <v>3</v>
      </c>
      <c r="F71" s="1" t="s">
        <v>99</v>
      </c>
      <c r="G71" s="2">
        <v>46.1963333333333</v>
      </c>
      <c r="H71" s="6">
        <f>1+COUNTIFS(A:A,A71,O:O,"&lt;"&amp;O71)</f>
        <v>5</v>
      </c>
      <c r="I71" s="2">
        <f>AVERAGEIF(A:A,A71,G:G)</f>
        <v>48.231751851851818</v>
      </c>
      <c r="J71" s="2">
        <f t="shared" si="8"/>
        <v>-2.0354185185185187</v>
      </c>
      <c r="K71" s="2">
        <f t="shared" si="9"/>
        <v>87.964581481481474</v>
      </c>
      <c r="L71" s="2">
        <f t="shared" si="10"/>
        <v>195.95301064659253</v>
      </c>
      <c r="M71" s="2">
        <f>SUMIF(A:A,A71,L:L)</f>
        <v>2434.0244633960292</v>
      </c>
      <c r="N71" s="3">
        <f t="shared" si="11"/>
        <v>8.0505768776535869E-2</v>
      </c>
      <c r="O71" s="7">
        <f t="shared" si="12"/>
        <v>12.421470103288536</v>
      </c>
      <c r="P71" s="3">
        <f t="shared" si="13"/>
        <v>8.0505768776535869E-2</v>
      </c>
      <c r="Q71" s="3">
        <f>IF(ISNUMBER(P71),SUMIF(A:A,A71,P:P),"")</f>
        <v>0.92746448372965784</v>
      </c>
      <c r="R71" s="3">
        <f t="shared" si="14"/>
        <v>8.6801996398605058E-2</v>
      </c>
      <c r="S71" s="8">
        <f t="shared" si="15"/>
        <v>11.520472356509883</v>
      </c>
    </row>
    <row r="72" spans="1:19" x14ac:dyDescent="0.25">
      <c r="A72" s="1">
        <v>9</v>
      </c>
      <c r="B72" s="5">
        <v>0.64583333333333337</v>
      </c>
      <c r="C72" s="1" t="s">
        <v>32</v>
      </c>
      <c r="D72" s="1">
        <v>5</v>
      </c>
      <c r="E72" s="1">
        <v>6</v>
      </c>
      <c r="F72" s="1" t="s">
        <v>102</v>
      </c>
      <c r="G72" s="2">
        <v>44.6223666666667</v>
      </c>
      <c r="H72" s="6">
        <f>1+COUNTIFS(A:A,A72,O:O,"&lt;"&amp;O72)</f>
        <v>6</v>
      </c>
      <c r="I72" s="2">
        <f>AVERAGEIF(A:A,A72,G:G)</f>
        <v>48.231751851851818</v>
      </c>
      <c r="J72" s="2">
        <f t="shared" si="8"/>
        <v>-3.6093851851851184</v>
      </c>
      <c r="K72" s="2">
        <f t="shared" si="9"/>
        <v>86.390614814814882</v>
      </c>
      <c r="L72" s="2">
        <f t="shared" si="10"/>
        <v>178.29453768840204</v>
      </c>
      <c r="M72" s="2">
        <f>SUMIF(A:A,A72,L:L)</f>
        <v>2434.0244633960292</v>
      </c>
      <c r="N72" s="3">
        <f t="shared" si="11"/>
        <v>7.3250922646701661E-2</v>
      </c>
      <c r="O72" s="7">
        <f t="shared" si="12"/>
        <v>13.651705178146694</v>
      </c>
      <c r="P72" s="3">
        <f t="shared" si="13"/>
        <v>7.3250922646701661E-2</v>
      </c>
      <c r="Q72" s="3">
        <f>IF(ISNUMBER(P72),SUMIF(A:A,A72,P:P),"")</f>
        <v>0.92746448372965784</v>
      </c>
      <c r="R72" s="3">
        <f t="shared" si="14"/>
        <v>7.8979760337704985E-2</v>
      </c>
      <c r="S72" s="8">
        <f t="shared" si="15"/>
        <v>12.661471695079321</v>
      </c>
    </row>
    <row r="73" spans="1:19" x14ac:dyDescent="0.25">
      <c r="A73" s="1">
        <v>9</v>
      </c>
      <c r="B73" s="5">
        <v>0.64583333333333337</v>
      </c>
      <c r="C73" s="1" t="s">
        <v>32</v>
      </c>
      <c r="D73" s="1">
        <v>5</v>
      </c>
      <c r="E73" s="1">
        <v>10</v>
      </c>
      <c r="F73" s="1" t="s">
        <v>105</v>
      </c>
      <c r="G73" s="2">
        <v>41.368866666666598</v>
      </c>
      <c r="H73" s="6">
        <f>1+COUNTIFS(A:A,A73,O:O,"&lt;"&amp;O73)</f>
        <v>7</v>
      </c>
      <c r="I73" s="2">
        <f>AVERAGEIF(A:A,A73,G:G)</f>
        <v>48.231751851851818</v>
      </c>
      <c r="J73" s="2">
        <f t="shared" si="8"/>
        <v>-6.8628851851852204</v>
      </c>
      <c r="K73" s="2">
        <f t="shared" si="9"/>
        <v>83.13711481481478</v>
      </c>
      <c r="L73" s="2">
        <f t="shared" si="10"/>
        <v>146.67611973251266</v>
      </c>
      <c r="M73" s="2">
        <f>SUMIF(A:A,A73,L:L)</f>
        <v>2434.0244633960292</v>
      </c>
      <c r="N73" s="3">
        <f t="shared" si="11"/>
        <v>6.026074180366512E-2</v>
      </c>
      <c r="O73" s="7">
        <f t="shared" si="12"/>
        <v>16.594551777309501</v>
      </c>
      <c r="P73" s="3">
        <f t="shared" si="13"/>
        <v>6.026074180366512E-2</v>
      </c>
      <c r="Q73" s="3">
        <f>IF(ISNUMBER(P73),SUMIF(A:A,A73,P:P),"")</f>
        <v>0.92746448372965784</v>
      </c>
      <c r="R73" s="3">
        <f t="shared" si="14"/>
        <v>6.4973638194031624E-2</v>
      </c>
      <c r="S73" s="8">
        <f t="shared" si="15"/>
        <v>15.390857396867434</v>
      </c>
    </row>
    <row r="74" spans="1:19" x14ac:dyDescent="0.25">
      <c r="A74" s="1">
        <v>9</v>
      </c>
      <c r="B74" s="5">
        <v>0.64583333333333337</v>
      </c>
      <c r="C74" s="1" t="s">
        <v>32</v>
      </c>
      <c r="D74" s="1">
        <v>5</v>
      </c>
      <c r="E74" s="1">
        <v>7</v>
      </c>
      <c r="F74" s="1" t="s">
        <v>103</v>
      </c>
      <c r="G74" s="2">
        <v>37.0197</v>
      </c>
      <c r="H74" s="6">
        <f>1+COUNTIFS(A:A,A74,O:O,"&lt;"&amp;O74)</f>
        <v>8</v>
      </c>
      <c r="I74" s="2">
        <f>AVERAGEIF(A:A,A74,G:G)</f>
        <v>48.231751851851818</v>
      </c>
      <c r="J74" s="2">
        <f t="shared" si="8"/>
        <v>-11.212051851851818</v>
      </c>
      <c r="K74" s="2">
        <f t="shared" si="9"/>
        <v>78.787948148148189</v>
      </c>
      <c r="L74" s="2">
        <f t="shared" si="10"/>
        <v>112.98746562518107</v>
      </c>
      <c r="M74" s="2">
        <f>SUMIF(A:A,A74,L:L)</f>
        <v>2434.0244633960292</v>
      </c>
      <c r="N74" s="3">
        <f t="shared" si="11"/>
        <v>4.642002055621796E-2</v>
      </c>
      <c r="O74" s="7">
        <f t="shared" si="12"/>
        <v>21.542429064393207</v>
      </c>
      <c r="P74" s="3" t="str">
        <f t="shared" si="13"/>
        <v/>
      </c>
      <c r="Q74" s="3" t="str">
        <f>IF(ISNUMBER(P74),SUMIF(A:A,A74,P:P),"")</f>
        <v/>
      </c>
      <c r="R74" s="3" t="str">
        <f t="shared" si="14"/>
        <v/>
      </c>
      <c r="S74" s="8" t="str">
        <f t="shared" si="15"/>
        <v/>
      </c>
    </row>
    <row r="75" spans="1:19" x14ac:dyDescent="0.25">
      <c r="A75" s="1">
        <v>9</v>
      </c>
      <c r="B75" s="5">
        <v>0.64583333333333337</v>
      </c>
      <c r="C75" s="1" t="s">
        <v>32</v>
      </c>
      <c r="D75" s="1">
        <v>5</v>
      </c>
      <c r="E75" s="1">
        <v>8</v>
      </c>
      <c r="F75" s="1" t="s">
        <v>104</v>
      </c>
      <c r="G75" s="2">
        <v>27.433000000000003</v>
      </c>
      <c r="H75" s="6">
        <f>1+COUNTIFS(A:A,A75,O:O,"&lt;"&amp;O75)</f>
        <v>9</v>
      </c>
      <c r="I75" s="2">
        <f>AVERAGEIF(A:A,A75,G:G)</f>
        <v>48.231751851851818</v>
      </c>
      <c r="J75" s="2">
        <f t="shared" si="8"/>
        <v>-20.798751851851815</v>
      </c>
      <c r="K75" s="2">
        <f t="shared" si="9"/>
        <v>69.201248148148181</v>
      </c>
      <c r="L75" s="2">
        <f t="shared" si="10"/>
        <v>63.56575544189274</v>
      </c>
      <c r="M75" s="2">
        <f>SUMIF(A:A,A75,L:L)</f>
        <v>2434.0244633960292</v>
      </c>
      <c r="N75" s="3">
        <f t="shared" si="11"/>
        <v>2.6115495714124318E-2</v>
      </c>
      <c r="O75" s="7">
        <f t="shared" si="12"/>
        <v>38.291442404409715</v>
      </c>
      <c r="P75" s="3" t="str">
        <f t="shared" si="13"/>
        <v/>
      </c>
      <c r="Q75" s="3" t="str">
        <f>IF(ISNUMBER(P75),SUMIF(A:A,A75,P:P),"")</f>
        <v/>
      </c>
      <c r="R75" s="3" t="str">
        <f t="shared" si="14"/>
        <v/>
      </c>
      <c r="S75" s="8" t="str">
        <f t="shared" si="15"/>
        <v/>
      </c>
    </row>
    <row r="76" spans="1:19" x14ac:dyDescent="0.25">
      <c r="A76" s="1">
        <v>10</v>
      </c>
      <c r="B76" s="5">
        <v>0.65277777777777779</v>
      </c>
      <c r="C76" s="1" t="s">
        <v>47</v>
      </c>
      <c r="D76" s="1">
        <v>5</v>
      </c>
      <c r="E76" s="1">
        <v>2</v>
      </c>
      <c r="F76" s="1" t="s">
        <v>107</v>
      </c>
      <c r="G76" s="2">
        <v>73.711699999999908</v>
      </c>
      <c r="H76" s="6">
        <f>1+COUNTIFS(A:A,A76,O:O,"&lt;"&amp;O76)</f>
        <v>1</v>
      </c>
      <c r="I76" s="2">
        <f>AVERAGEIF(A:A,A76,G:G)</f>
        <v>49.60465333333331</v>
      </c>
      <c r="J76" s="2">
        <f t="shared" si="8"/>
        <v>24.107046666666598</v>
      </c>
      <c r="K76" s="2">
        <f t="shared" si="9"/>
        <v>114.10704666666661</v>
      </c>
      <c r="L76" s="2">
        <f t="shared" si="10"/>
        <v>940.51048781748227</v>
      </c>
      <c r="M76" s="2">
        <f>SUMIF(A:A,A76,L:L)</f>
        <v>2772.3883642163028</v>
      </c>
      <c r="N76" s="3">
        <f t="shared" si="11"/>
        <v>0.33924196911111526</v>
      </c>
      <c r="O76" s="7">
        <f t="shared" si="12"/>
        <v>2.9477484835387808</v>
      </c>
      <c r="P76" s="3">
        <f t="shared" si="13"/>
        <v>0.33924196911111526</v>
      </c>
      <c r="Q76" s="3">
        <f>IF(ISNUMBER(P76),SUMIF(A:A,A76,P:P),"")</f>
        <v>0.97223784878547836</v>
      </c>
      <c r="R76" s="3">
        <f t="shared" si="14"/>
        <v>0.34892898845163972</v>
      </c>
      <c r="S76" s="8">
        <f t="shared" si="15"/>
        <v>2.8659126443964009</v>
      </c>
    </row>
    <row r="77" spans="1:19" x14ac:dyDescent="0.25">
      <c r="A77" s="1">
        <v>10</v>
      </c>
      <c r="B77" s="5">
        <v>0.65277777777777779</v>
      </c>
      <c r="C77" s="1" t="s">
        <v>47</v>
      </c>
      <c r="D77" s="1">
        <v>5</v>
      </c>
      <c r="E77" s="1">
        <v>6</v>
      </c>
      <c r="F77" s="1" t="s">
        <v>111</v>
      </c>
      <c r="G77" s="2">
        <v>57.529266666666601</v>
      </c>
      <c r="H77" s="6">
        <f>1+COUNTIFS(A:A,A77,O:O,"&lt;"&amp;O77)</f>
        <v>2</v>
      </c>
      <c r="I77" s="2">
        <f>AVERAGEIF(A:A,A77,G:G)</f>
        <v>49.60465333333331</v>
      </c>
      <c r="J77" s="2">
        <f t="shared" si="8"/>
        <v>7.9246133333332907</v>
      </c>
      <c r="K77" s="2">
        <f t="shared" si="9"/>
        <v>97.924613333333298</v>
      </c>
      <c r="L77" s="2">
        <f t="shared" si="10"/>
        <v>356.19445370442867</v>
      </c>
      <c r="M77" s="2">
        <f>SUMIF(A:A,A77,L:L)</f>
        <v>2772.3883642163028</v>
      </c>
      <c r="N77" s="3">
        <f t="shared" si="11"/>
        <v>0.12847927739918846</v>
      </c>
      <c r="O77" s="7">
        <f t="shared" si="12"/>
        <v>7.7833563532037457</v>
      </c>
      <c r="P77" s="3">
        <f t="shared" si="13"/>
        <v>0.12847927739918846</v>
      </c>
      <c r="Q77" s="3">
        <f>IF(ISNUMBER(P77),SUMIF(A:A,A77,P:P),"")</f>
        <v>0.97223784878547836</v>
      </c>
      <c r="R77" s="3">
        <f t="shared" si="14"/>
        <v>0.13214798987684448</v>
      </c>
      <c r="S77" s="8">
        <f t="shared" si="15"/>
        <v>7.5672736371695972</v>
      </c>
    </row>
    <row r="78" spans="1:19" x14ac:dyDescent="0.25">
      <c r="A78" s="1">
        <v>10</v>
      </c>
      <c r="B78" s="5">
        <v>0.65277777777777779</v>
      </c>
      <c r="C78" s="1" t="s">
        <v>47</v>
      </c>
      <c r="D78" s="1">
        <v>5</v>
      </c>
      <c r="E78" s="1">
        <v>10</v>
      </c>
      <c r="F78" s="1" t="s">
        <v>114</v>
      </c>
      <c r="G78" s="2">
        <v>52.121200000000002</v>
      </c>
      <c r="H78" s="6">
        <f>1+COUNTIFS(A:A,A78,O:O,"&lt;"&amp;O78)</f>
        <v>3</v>
      </c>
      <c r="I78" s="2">
        <f>AVERAGEIF(A:A,A78,G:G)</f>
        <v>49.60465333333331</v>
      </c>
      <c r="J78" s="2">
        <f t="shared" si="8"/>
        <v>2.5165466666666916</v>
      </c>
      <c r="K78" s="2">
        <f t="shared" si="9"/>
        <v>92.516546666666699</v>
      </c>
      <c r="L78" s="2">
        <f t="shared" si="10"/>
        <v>257.49306816657747</v>
      </c>
      <c r="M78" s="2">
        <f>SUMIF(A:A,A78,L:L)</f>
        <v>2772.3883642163028</v>
      </c>
      <c r="N78" s="3">
        <f t="shared" si="11"/>
        <v>9.2877704830277436E-2</v>
      </c>
      <c r="O78" s="7">
        <f t="shared" si="12"/>
        <v>10.766846594964603</v>
      </c>
      <c r="P78" s="3">
        <f t="shared" si="13"/>
        <v>9.2877704830277436E-2</v>
      </c>
      <c r="Q78" s="3">
        <f>IF(ISNUMBER(P78),SUMIF(A:A,A78,P:P),"")</f>
        <v>0.97223784878547836</v>
      </c>
      <c r="R78" s="3">
        <f t="shared" si="14"/>
        <v>9.5529818085461765E-2</v>
      </c>
      <c r="S78" s="8">
        <f t="shared" si="15"/>
        <v>10.467935771691637</v>
      </c>
    </row>
    <row r="79" spans="1:19" x14ac:dyDescent="0.25">
      <c r="A79" s="1">
        <v>10</v>
      </c>
      <c r="B79" s="5">
        <v>0.65277777777777779</v>
      </c>
      <c r="C79" s="1" t="s">
        <v>47</v>
      </c>
      <c r="D79" s="1">
        <v>5</v>
      </c>
      <c r="E79" s="1">
        <v>4</v>
      </c>
      <c r="F79" s="1" t="s">
        <v>109</v>
      </c>
      <c r="G79" s="2">
        <v>51.691099999999999</v>
      </c>
      <c r="H79" s="6">
        <f>1+COUNTIFS(A:A,A79,O:O,"&lt;"&amp;O79)</f>
        <v>4</v>
      </c>
      <c r="I79" s="2">
        <f>AVERAGEIF(A:A,A79,G:G)</f>
        <v>49.60465333333331</v>
      </c>
      <c r="J79" s="2">
        <f t="shared" si="8"/>
        <v>2.0864466666666885</v>
      </c>
      <c r="K79" s="2">
        <f t="shared" si="9"/>
        <v>92.086446666666689</v>
      </c>
      <c r="L79" s="2">
        <f t="shared" si="10"/>
        <v>250.93320796630368</v>
      </c>
      <c r="M79" s="2">
        <f>SUMIF(A:A,A79,L:L)</f>
        <v>2772.3883642163028</v>
      </c>
      <c r="N79" s="3">
        <f t="shared" si="11"/>
        <v>9.0511564398820202E-2</v>
      </c>
      <c r="O79" s="7">
        <f t="shared" si="12"/>
        <v>11.048311965902059</v>
      </c>
      <c r="P79" s="3">
        <f t="shared" si="13"/>
        <v>9.0511564398820202E-2</v>
      </c>
      <c r="Q79" s="3">
        <f>IF(ISNUMBER(P79),SUMIF(A:A,A79,P:P),"")</f>
        <v>0.97223784878547836</v>
      </c>
      <c r="R79" s="3">
        <f t="shared" si="14"/>
        <v>9.3096112758711699E-2</v>
      </c>
      <c r="S79" s="8">
        <f t="shared" si="15"/>
        <v>10.741587058439478</v>
      </c>
    </row>
    <row r="80" spans="1:19" x14ac:dyDescent="0.25">
      <c r="A80" s="1">
        <v>10</v>
      </c>
      <c r="B80" s="5">
        <v>0.65277777777777779</v>
      </c>
      <c r="C80" s="1" t="s">
        <v>47</v>
      </c>
      <c r="D80" s="1">
        <v>5</v>
      </c>
      <c r="E80" s="1">
        <v>5</v>
      </c>
      <c r="F80" s="1" t="s">
        <v>110</v>
      </c>
      <c r="G80" s="2">
        <v>48.398366666666597</v>
      </c>
      <c r="H80" s="6">
        <f>1+COUNTIFS(A:A,A80,O:O,"&lt;"&amp;O80)</f>
        <v>5</v>
      </c>
      <c r="I80" s="2">
        <f>AVERAGEIF(A:A,A80,G:G)</f>
        <v>49.60465333333331</v>
      </c>
      <c r="J80" s="2">
        <f t="shared" si="8"/>
        <v>-1.2062866666667134</v>
      </c>
      <c r="K80" s="2">
        <f t="shared" si="9"/>
        <v>88.793713333333287</v>
      </c>
      <c r="L80" s="2">
        <f t="shared" si="10"/>
        <v>205.94781264094883</v>
      </c>
      <c r="M80" s="2">
        <f>SUMIF(A:A,A80,L:L)</f>
        <v>2772.3883642163028</v>
      </c>
      <c r="N80" s="3">
        <f t="shared" si="11"/>
        <v>7.4285340141790002E-2</v>
      </c>
      <c r="O80" s="7">
        <f t="shared" si="12"/>
        <v>13.461606261629534</v>
      </c>
      <c r="P80" s="3">
        <f t="shared" si="13"/>
        <v>7.4285340141790002E-2</v>
      </c>
      <c r="Q80" s="3">
        <f>IF(ISNUMBER(P80),SUMIF(A:A,A80,P:P),"")</f>
        <v>0.97223784878547836</v>
      </c>
      <c r="R80" s="3">
        <f t="shared" si="14"/>
        <v>7.6406550346283478E-2</v>
      </c>
      <c r="S80" s="8">
        <f t="shared" si="15"/>
        <v>13.087883113003825</v>
      </c>
    </row>
    <row r="81" spans="1:19" x14ac:dyDescent="0.25">
      <c r="A81" s="1">
        <v>10</v>
      </c>
      <c r="B81" s="5">
        <v>0.65277777777777779</v>
      </c>
      <c r="C81" s="1" t="s">
        <v>47</v>
      </c>
      <c r="D81" s="1">
        <v>5</v>
      </c>
      <c r="E81" s="1">
        <v>3</v>
      </c>
      <c r="F81" s="1" t="s">
        <v>108</v>
      </c>
      <c r="G81" s="2">
        <v>48.1535333333333</v>
      </c>
      <c r="H81" s="6">
        <f>1+COUNTIFS(A:A,A81,O:O,"&lt;"&amp;O81)</f>
        <v>6</v>
      </c>
      <c r="I81" s="2">
        <f>AVERAGEIF(A:A,A81,G:G)</f>
        <v>49.60465333333331</v>
      </c>
      <c r="J81" s="2">
        <f t="shared" si="8"/>
        <v>-1.4511200000000102</v>
      </c>
      <c r="K81" s="2">
        <f t="shared" si="9"/>
        <v>88.548879999999997</v>
      </c>
      <c r="L81" s="2">
        <f t="shared" si="10"/>
        <v>202.94455222844647</v>
      </c>
      <c r="M81" s="2">
        <f>SUMIF(A:A,A81,L:L)</f>
        <v>2772.3883642163028</v>
      </c>
      <c r="N81" s="3">
        <f t="shared" si="11"/>
        <v>7.3202064634193029E-2</v>
      </c>
      <c r="O81" s="7">
        <f t="shared" si="12"/>
        <v>13.660816877190856</v>
      </c>
      <c r="P81" s="3">
        <f t="shared" si="13"/>
        <v>7.3202064634193029E-2</v>
      </c>
      <c r="Q81" s="3">
        <f>IF(ISNUMBER(P81),SUMIF(A:A,A81,P:P),"")</f>
        <v>0.97223784878547836</v>
      </c>
      <c r="R81" s="3">
        <f t="shared" si="14"/>
        <v>7.5292342018609126E-2</v>
      </c>
      <c r="S81" s="8">
        <f t="shared" si="15"/>
        <v>13.281563213332396</v>
      </c>
    </row>
    <row r="82" spans="1:19" x14ac:dyDescent="0.25">
      <c r="A82" s="10">
        <v>10</v>
      </c>
      <c r="B82" s="11">
        <v>0.65277777777777779</v>
      </c>
      <c r="C82" s="10" t="s">
        <v>47</v>
      </c>
      <c r="D82" s="10">
        <v>5</v>
      </c>
      <c r="E82" s="10">
        <v>11</v>
      </c>
      <c r="F82" s="10" t="s">
        <v>115</v>
      </c>
      <c r="G82" s="2">
        <v>46.149366666666701</v>
      </c>
      <c r="H82" s="6">
        <f>1+COUNTIFS(A:A,A82,O:O,"&lt;"&amp;O82)</f>
        <v>7</v>
      </c>
      <c r="I82" s="2">
        <f>AVERAGEIF(A:A,A82,G:G)</f>
        <v>49.60465333333331</v>
      </c>
      <c r="J82" s="2">
        <f t="shared" si="8"/>
        <v>-3.4552866666666091</v>
      </c>
      <c r="K82" s="2">
        <f t="shared" si="9"/>
        <v>86.544713333333391</v>
      </c>
      <c r="L82" s="2">
        <f t="shared" si="10"/>
        <v>179.9506775984955</v>
      </c>
      <c r="M82" s="2">
        <f>SUMIF(A:A,A82,L:L)</f>
        <v>2772.3883642163028</v>
      </c>
      <c r="N82" s="3">
        <f t="shared" si="11"/>
        <v>6.4908178060891497E-2</v>
      </c>
      <c r="O82" s="7">
        <f t="shared" si="12"/>
        <v>15.406379132408901</v>
      </c>
      <c r="P82" s="3">
        <f t="shared" si="13"/>
        <v>6.4908178060891497E-2</v>
      </c>
      <c r="Q82" s="3">
        <f>IF(ISNUMBER(P82),SUMIF(A:A,A82,P:P),"")</f>
        <v>0.97223784878547836</v>
      </c>
      <c r="R82" s="3">
        <f t="shared" si="14"/>
        <v>6.6761624372035019E-2</v>
      </c>
      <c r="S82" s="8">
        <f t="shared" si="15"/>
        <v>14.978664905266715</v>
      </c>
    </row>
    <row r="83" spans="1:19" x14ac:dyDescent="0.25">
      <c r="A83" s="1">
        <v>10</v>
      </c>
      <c r="B83" s="5">
        <v>0.65277777777777779</v>
      </c>
      <c r="C83" s="1" t="s">
        <v>47</v>
      </c>
      <c r="D83" s="1">
        <v>5</v>
      </c>
      <c r="E83" s="1">
        <v>1</v>
      </c>
      <c r="F83" s="1" t="s">
        <v>106</v>
      </c>
      <c r="G83" s="2">
        <v>44.395733333333297</v>
      </c>
      <c r="H83" s="6">
        <f>1+COUNTIFS(A:A,A83,O:O,"&lt;"&amp;O83)</f>
        <v>8</v>
      </c>
      <c r="I83" s="2">
        <f>AVERAGEIF(A:A,A83,G:G)</f>
        <v>49.60465333333331</v>
      </c>
      <c r="J83" s="2">
        <f t="shared" si="8"/>
        <v>-5.2089200000000133</v>
      </c>
      <c r="K83" s="2">
        <f t="shared" si="9"/>
        <v>84.791079999999994</v>
      </c>
      <c r="L83" s="2">
        <f t="shared" si="10"/>
        <v>161.97869269371515</v>
      </c>
      <c r="M83" s="2">
        <f>SUMIF(A:A,A83,L:L)</f>
        <v>2772.3883642163028</v>
      </c>
      <c r="N83" s="3">
        <f t="shared" si="11"/>
        <v>5.8425686236604588E-2</v>
      </c>
      <c r="O83" s="7">
        <f t="shared" si="12"/>
        <v>17.115759598446697</v>
      </c>
      <c r="P83" s="3">
        <f t="shared" si="13"/>
        <v>5.8425686236604588E-2</v>
      </c>
      <c r="Q83" s="3">
        <f>IF(ISNUMBER(P83),SUMIF(A:A,A83,P:P),"")</f>
        <v>0.97223784878547836</v>
      </c>
      <c r="R83" s="3">
        <f t="shared" si="14"/>
        <v>6.0094025664182975E-2</v>
      </c>
      <c r="S83" s="8">
        <f t="shared" si="15"/>
        <v>16.64058929232322</v>
      </c>
    </row>
    <row r="84" spans="1:19" x14ac:dyDescent="0.25">
      <c r="A84" s="1">
        <v>10</v>
      </c>
      <c r="B84" s="5">
        <v>0.65277777777777779</v>
      </c>
      <c r="C84" s="1" t="s">
        <v>47</v>
      </c>
      <c r="D84" s="1">
        <v>5</v>
      </c>
      <c r="E84" s="1">
        <v>7</v>
      </c>
      <c r="F84" s="1" t="s">
        <v>112</v>
      </c>
      <c r="G84" s="2">
        <v>41.901899999999998</v>
      </c>
      <c r="H84" s="6">
        <f>1+COUNTIFS(A:A,A84,O:O,"&lt;"&amp;O84)</f>
        <v>9</v>
      </c>
      <c r="I84" s="2">
        <f>AVERAGEIF(A:A,A84,G:G)</f>
        <v>49.60465333333331</v>
      </c>
      <c r="J84" s="2">
        <f t="shared" si="8"/>
        <v>-7.7027533333333125</v>
      </c>
      <c r="K84" s="2">
        <f t="shared" si="9"/>
        <v>82.297246666666695</v>
      </c>
      <c r="L84" s="2">
        <f t="shared" si="10"/>
        <v>139.46794640715123</v>
      </c>
      <c r="M84" s="2">
        <f>SUMIF(A:A,A84,L:L)</f>
        <v>2772.3883642163028</v>
      </c>
      <c r="N84" s="3">
        <f t="shared" si="11"/>
        <v>5.0306063972597848E-2</v>
      </c>
      <c r="O84" s="7">
        <f t="shared" si="12"/>
        <v>19.878319252818283</v>
      </c>
      <c r="P84" s="3">
        <f t="shared" si="13"/>
        <v>5.0306063972597848E-2</v>
      </c>
      <c r="Q84" s="3">
        <f>IF(ISNUMBER(P84),SUMIF(A:A,A84,P:P),"")</f>
        <v>0.97223784878547836</v>
      </c>
      <c r="R84" s="3">
        <f t="shared" si="14"/>
        <v>5.1742548426231591E-2</v>
      </c>
      <c r="S84" s="8">
        <f t="shared" si="15"/>
        <v>19.326454347831007</v>
      </c>
    </row>
    <row r="85" spans="1:19" x14ac:dyDescent="0.25">
      <c r="A85" s="1">
        <v>10</v>
      </c>
      <c r="B85" s="5">
        <v>0.65277777777777779</v>
      </c>
      <c r="C85" s="1" t="s">
        <v>47</v>
      </c>
      <c r="D85" s="1">
        <v>5</v>
      </c>
      <c r="E85" s="1">
        <v>8</v>
      </c>
      <c r="F85" s="1" t="s">
        <v>113</v>
      </c>
      <c r="G85" s="2">
        <v>31.9943666666667</v>
      </c>
      <c r="H85" s="6">
        <f>1+COUNTIFS(A:A,A85,O:O,"&lt;"&amp;O85)</f>
        <v>10</v>
      </c>
      <c r="I85" s="2">
        <f>AVERAGEIF(A:A,A85,G:G)</f>
        <v>49.60465333333331</v>
      </c>
      <c r="J85" s="2">
        <f t="shared" si="8"/>
        <v>-17.61028666666661</v>
      </c>
      <c r="K85" s="2">
        <f t="shared" si="9"/>
        <v>72.38971333333339</v>
      </c>
      <c r="L85" s="2">
        <f t="shared" si="10"/>
        <v>76.967464992753378</v>
      </c>
      <c r="M85" s="2">
        <f>SUMIF(A:A,A85,L:L)</f>
        <v>2772.3883642163028</v>
      </c>
      <c r="N85" s="3">
        <f t="shared" si="11"/>
        <v>2.776215121452167E-2</v>
      </c>
      <c r="O85" s="7">
        <f t="shared" si="12"/>
        <v>36.020263425297017</v>
      </c>
      <c r="P85" s="3" t="str">
        <f t="shared" si="13"/>
        <v/>
      </c>
      <c r="Q85" s="3" t="str">
        <f>IF(ISNUMBER(P85),SUMIF(A:A,A85,P:P),"")</f>
        <v/>
      </c>
      <c r="R85" s="3" t="str">
        <f t="shared" si="14"/>
        <v/>
      </c>
      <c r="S85" s="8" t="str">
        <f t="shared" si="15"/>
        <v/>
      </c>
    </row>
    <row r="86" spans="1:19" x14ac:dyDescent="0.25">
      <c r="A86" s="10">
        <v>11</v>
      </c>
      <c r="B86" s="11">
        <v>0.66666666666666663</v>
      </c>
      <c r="C86" s="10" t="s">
        <v>32</v>
      </c>
      <c r="D86" s="10">
        <v>6</v>
      </c>
      <c r="E86" s="10">
        <v>4</v>
      </c>
      <c r="F86" s="10" t="s">
        <v>119</v>
      </c>
      <c r="G86" s="2">
        <v>65.370266666666694</v>
      </c>
      <c r="H86" s="6">
        <f>1+COUNTIFS(A:A,A86,O:O,"&lt;"&amp;O86)</f>
        <v>1</v>
      </c>
      <c r="I86" s="2">
        <f>AVERAGEIF(A:A,A86,G:G)</f>
        <v>46.905466666666683</v>
      </c>
      <c r="J86" s="2">
        <f t="shared" si="8"/>
        <v>18.464800000000011</v>
      </c>
      <c r="K86" s="2">
        <f t="shared" si="9"/>
        <v>108.46480000000001</v>
      </c>
      <c r="L86" s="2">
        <f t="shared" si="10"/>
        <v>670.40901749850423</v>
      </c>
      <c r="M86" s="2">
        <f>SUMIF(A:A,A86,L:L)</f>
        <v>3211.7317326605216</v>
      </c>
      <c r="N86" s="3">
        <f t="shared" si="11"/>
        <v>0.20873755135929534</v>
      </c>
      <c r="O86" s="7">
        <f t="shared" si="12"/>
        <v>4.7907048515612898</v>
      </c>
      <c r="P86" s="3">
        <f t="shared" si="13"/>
        <v>0.20873755135929534</v>
      </c>
      <c r="Q86" s="3">
        <f>IF(ISNUMBER(P86),SUMIF(A:A,A86,P:P),"")</f>
        <v>0.96335068510576005</v>
      </c>
      <c r="R86" s="3">
        <f t="shared" si="14"/>
        <v>0.21667867640160487</v>
      </c>
      <c r="S86" s="8">
        <f t="shared" si="15"/>
        <v>4.6151288008910569</v>
      </c>
    </row>
    <row r="87" spans="1:19" x14ac:dyDescent="0.25">
      <c r="A87" s="1">
        <v>11</v>
      </c>
      <c r="B87" s="5">
        <v>0.66666666666666663</v>
      </c>
      <c r="C87" s="1" t="s">
        <v>32</v>
      </c>
      <c r="D87" s="1">
        <v>6</v>
      </c>
      <c r="E87" s="1">
        <v>8</v>
      </c>
      <c r="F87" s="1" t="s">
        <v>122</v>
      </c>
      <c r="G87" s="2">
        <v>57.688266666666699</v>
      </c>
      <c r="H87" s="6">
        <f>1+COUNTIFS(A:A,A87,O:O,"&lt;"&amp;O87)</f>
        <v>2</v>
      </c>
      <c r="I87" s="2">
        <f>AVERAGEIF(A:A,A87,G:G)</f>
        <v>46.905466666666683</v>
      </c>
      <c r="J87" s="2">
        <f t="shared" si="8"/>
        <v>10.782800000000016</v>
      </c>
      <c r="K87" s="2">
        <f t="shared" si="9"/>
        <v>100.78280000000001</v>
      </c>
      <c r="L87" s="2">
        <f t="shared" si="10"/>
        <v>422.82906680955858</v>
      </c>
      <c r="M87" s="2">
        <f>SUMIF(A:A,A87,L:L)</f>
        <v>3211.7317326605216</v>
      </c>
      <c r="N87" s="3">
        <f t="shared" si="11"/>
        <v>0.13165142733116664</v>
      </c>
      <c r="O87" s="7">
        <f t="shared" si="12"/>
        <v>7.5958158621745833</v>
      </c>
      <c r="P87" s="3">
        <f t="shared" si="13"/>
        <v>0.13165142733116664</v>
      </c>
      <c r="Q87" s="3">
        <f>IF(ISNUMBER(P87),SUMIF(A:A,A87,P:P),"")</f>
        <v>0.96335068510576005</v>
      </c>
      <c r="R87" s="3">
        <f t="shared" si="14"/>
        <v>0.13665991976401975</v>
      </c>
      <c r="S87" s="8">
        <f t="shared" si="15"/>
        <v>7.3174344147630848</v>
      </c>
    </row>
    <row r="88" spans="1:19" x14ac:dyDescent="0.25">
      <c r="A88" s="10">
        <v>11</v>
      </c>
      <c r="B88" s="11">
        <v>0.66666666666666663</v>
      </c>
      <c r="C88" s="10" t="s">
        <v>32</v>
      </c>
      <c r="D88" s="10">
        <v>6</v>
      </c>
      <c r="E88" s="10">
        <v>6</v>
      </c>
      <c r="F88" s="10" t="s">
        <v>31</v>
      </c>
      <c r="G88" s="2">
        <v>51.902200000000001</v>
      </c>
      <c r="H88" s="6">
        <f>1+COUNTIFS(A:A,A88,O:O,"&lt;"&amp;O88)</f>
        <v>3</v>
      </c>
      <c r="I88" s="2">
        <f>AVERAGEIF(A:A,A88,G:G)</f>
        <v>46.905466666666683</v>
      </c>
      <c r="J88" s="2">
        <f t="shared" si="8"/>
        <v>4.9967333333333173</v>
      </c>
      <c r="K88" s="2">
        <f t="shared" si="9"/>
        <v>94.99673333333331</v>
      </c>
      <c r="L88" s="2">
        <f t="shared" si="10"/>
        <v>298.80882869674025</v>
      </c>
      <c r="M88" s="2">
        <f>SUMIF(A:A,A88,L:L)</f>
        <v>3211.7317326605216</v>
      </c>
      <c r="N88" s="3">
        <f t="shared" si="11"/>
        <v>9.3036671045129346E-2</v>
      </c>
      <c r="O88" s="7">
        <f t="shared" si="12"/>
        <v>10.748449925889217</v>
      </c>
      <c r="P88" s="3">
        <f t="shared" si="13"/>
        <v>9.3036671045129346E-2</v>
      </c>
      <c r="Q88" s="3">
        <f>IF(ISNUMBER(P88),SUMIF(A:A,A88,P:P),"")</f>
        <v>0.96335068510576005</v>
      </c>
      <c r="R88" s="3">
        <f t="shared" si="14"/>
        <v>9.6576119666033619E-2</v>
      </c>
      <c r="S88" s="8">
        <f t="shared" si="15"/>
        <v>10.354526599930333</v>
      </c>
    </row>
    <row r="89" spans="1:19" x14ac:dyDescent="0.25">
      <c r="A89" s="10">
        <v>11</v>
      </c>
      <c r="B89" s="11">
        <v>0.66666666666666663</v>
      </c>
      <c r="C89" s="10" t="s">
        <v>32</v>
      </c>
      <c r="D89" s="10">
        <v>6</v>
      </c>
      <c r="E89" s="10">
        <v>7</v>
      </c>
      <c r="F89" s="10" t="s">
        <v>121</v>
      </c>
      <c r="G89" s="2">
        <v>51.833433333333303</v>
      </c>
      <c r="H89" s="6">
        <f>1+COUNTIFS(A:A,A89,O:O,"&lt;"&amp;O89)</f>
        <v>4</v>
      </c>
      <c r="I89" s="2">
        <f>AVERAGEIF(A:A,A89,G:G)</f>
        <v>46.905466666666683</v>
      </c>
      <c r="J89" s="2">
        <f t="shared" si="8"/>
        <v>4.9279666666666202</v>
      </c>
      <c r="K89" s="2">
        <f t="shared" si="9"/>
        <v>94.92796666666662</v>
      </c>
      <c r="L89" s="2">
        <f t="shared" si="10"/>
        <v>297.57848341728527</v>
      </c>
      <c r="M89" s="2">
        <f>SUMIF(A:A,A89,L:L)</f>
        <v>3211.7317326605216</v>
      </c>
      <c r="N89" s="3">
        <f t="shared" si="11"/>
        <v>9.2653592574737986E-2</v>
      </c>
      <c r="O89" s="7">
        <f t="shared" si="12"/>
        <v>10.792889646382154</v>
      </c>
      <c r="P89" s="3">
        <f t="shared" si="13"/>
        <v>9.2653592574737986E-2</v>
      </c>
      <c r="Q89" s="3">
        <f>IF(ISNUMBER(P89),SUMIF(A:A,A89,P:P),"")</f>
        <v>0.96335068510576005</v>
      </c>
      <c r="R89" s="3">
        <f t="shared" si="14"/>
        <v>9.6178467516806879E-2</v>
      </c>
      <c r="S89" s="8">
        <f t="shared" si="15"/>
        <v>10.397337635113111</v>
      </c>
    </row>
    <row r="90" spans="1:19" x14ac:dyDescent="0.25">
      <c r="A90" s="1">
        <v>11</v>
      </c>
      <c r="B90" s="5">
        <v>0.66666666666666663</v>
      </c>
      <c r="C90" s="1" t="s">
        <v>32</v>
      </c>
      <c r="D90" s="1">
        <v>6</v>
      </c>
      <c r="E90" s="1">
        <v>12</v>
      </c>
      <c r="F90" s="1" t="s">
        <v>125</v>
      </c>
      <c r="G90" s="2">
        <v>49.772766666666698</v>
      </c>
      <c r="H90" s="6">
        <f>1+COUNTIFS(A:A,A90,O:O,"&lt;"&amp;O90)</f>
        <v>5</v>
      </c>
      <c r="I90" s="2">
        <f>AVERAGEIF(A:A,A90,G:G)</f>
        <v>46.905466666666683</v>
      </c>
      <c r="J90" s="2">
        <f t="shared" si="8"/>
        <v>2.8673000000000144</v>
      </c>
      <c r="K90" s="2">
        <f t="shared" si="9"/>
        <v>92.867300000000014</v>
      </c>
      <c r="L90" s="2">
        <f t="shared" si="10"/>
        <v>262.96948530762552</v>
      </c>
      <c r="M90" s="2">
        <f>SUMIF(A:A,A90,L:L)</f>
        <v>3211.7317326605216</v>
      </c>
      <c r="N90" s="3">
        <f t="shared" si="11"/>
        <v>8.1877786564006669E-2</v>
      </c>
      <c r="O90" s="7">
        <f t="shared" si="12"/>
        <v>12.21332478520613</v>
      </c>
      <c r="P90" s="3">
        <f t="shared" si="13"/>
        <v>8.1877786564006669E-2</v>
      </c>
      <c r="Q90" s="3">
        <f>IF(ISNUMBER(P90),SUMIF(A:A,A90,P:P),"")</f>
        <v>0.96335068510576005</v>
      </c>
      <c r="R90" s="3">
        <f t="shared" si="14"/>
        <v>8.499271120050933E-2</v>
      </c>
      <c r="S90" s="8">
        <f t="shared" si="15"/>
        <v>11.765714799247483</v>
      </c>
    </row>
    <row r="91" spans="1:19" x14ac:dyDescent="0.25">
      <c r="A91" s="10">
        <v>11</v>
      </c>
      <c r="B91" s="11">
        <v>0.66666666666666663</v>
      </c>
      <c r="C91" s="10" t="s">
        <v>32</v>
      </c>
      <c r="D91" s="10">
        <v>6</v>
      </c>
      <c r="E91" s="10">
        <v>2</v>
      </c>
      <c r="F91" s="10" t="s">
        <v>117</v>
      </c>
      <c r="G91" s="2">
        <v>48.898766666666695</v>
      </c>
      <c r="H91" s="6">
        <f>1+COUNTIFS(A:A,A91,O:O,"&lt;"&amp;O91)</f>
        <v>6</v>
      </c>
      <c r="I91" s="2">
        <f>AVERAGEIF(A:A,A91,G:G)</f>
        <v>46.905466666666683</v>
      </c>
      <c r="J91" s="2">
        <f t="shared" si="8"/>
        <v>1.9933000000000121</v>
      </c>
      <c r="K91" s="2">
        <f t="shared" si="9"/>
        <v>91.993300000000005</v>
      </c>
      <c r="L91" s="2">
        <f t="shared" si="10"/>
        <v>249.53470407305124</v>
      </c>
      <c r="M91" s="2">
        <f>SUMIF(A:A,A91,L:L)</f>
        <v>3211.7317326605216</v>
      </c>
      <c r="N91" s="3">
        <f t="shared" si="11"/>
        <v>7.7694753125082047E-2</v>
      </c>
      <c r="O91" s="7">
        <f t="shared" si="12"/>
        <v>12.870882006537606</v>
      </c>
      <c r="P91" s="3">
        <f t="shared" si="13"/>
        <v>7.7694753125082047E-2</v>
      </c>
      <c r="Q91" s="3">
        <f>IF(ISNUMBER(P91),SUMIF(A:A,A91,P:P),"")</f>
        <v>0.96335068510576005</v>
      </c>
      <c r="R91" s="3">
        <f t="shared" si="14"/>
        <v>8.0650540168093046E-2</v>
      </c>
      <c r="S91" s="8">
        <f t="shared" si="15"/>
        <v>12.399172998913402</v>
      </c>
    </row>
    <row r="92" spans="1:19" x14ac:dyDescent="0.25">
      <c r="A92" s="10">
        <v>11</v>
      </c>
      <c r="B92" s="11">
        <v>0.66666666666666663</v>
      </c>
      <c r="C92" s="10" t="s">
        <v>32</v>
      </c>
      <c r="D92" s="10">
        <v>6</v>
      </c>
      <c r="E92" s="10">
        <v>3</v>
      </c>
      <c r="F92" s="10" t="s">
        <v>118</v>
      </c>
      <c r="G92" s="2">
        <v>48.6407666666667</v>
      </c>
      <c r="H92" s="6">
        <f>1+COUNTIFS(A:A,A92,O:O,"&lt;"&amp;O92)</f>
        <v>7</v>
      </c>
      <c r="I92" s="2">
        <f>AVERAGEIF(A:A,A92,G:G)</f>
        <v>46.905466666666683</v>
      </c>
      <c r="J92" s="2">
        <f t="shared" si="8"/>
        <v>1.7353000000000165</v>
      </c>
      <c r="K92" s="2">
        <f t="shared" si="9"/>
        <v>91.735300000000024</v>
      </c>
      <c r="L92" s="2">
        <f t="shared" si="10"/>
        <v>245.70165122573206</v>
      </c>
      <c r="M92" s="2">
        <f>SUMIF(A:A,A92,L:L)</f>
        <v>3211.7317326605216</v>
      </c>
      <c r="N92" s="3">
        <f t="shared" si="11"/>
        <v>7.6501299509906043E-2</v>
      </c>
      <c r="O92" s="7">
        <f t="shared" si="12"/>
        <v>13.071673375568103</v>
      </c>
      <c r="P92" s="3">
        <f t="shared" si="13"/>
        <v>7.6501299509906043E-2</v>
      </c>
      <c r="Q92" s="3">
        <f>IF(ISNUMBER(P92),SUMIF(A:A,A92,P:P),"")</f>
        <v>0.96335068510576005</v>
      </c>
      <c r="R92" s="3">
        <f t="shared" si="14"/>
        <v>7.9411683297352362E-2</v>
      </c>
      <c r="S92" s="8">
        <f t="shared" si="15"/>
        <v>12.592605501832256</v>
      </c>
    </row>
    <row r="93" spans="1:19" x14ac:dyDescent="0.25">
      <c r="A93" s="10">
        <v>11</v>
      </c>
      <c r="B93" s="11">
        <v>0.66666666666666663</v>
      </c>
      <c r="C93" s="10" t="s">
        <v>32</v>
      </c>
      <c r="D93" s="10">
        <v>6</v>
      </c>
      <c r="E93" s="10">
        <v>1</v>
      </c>
      <c r="F93" s="10" t="s">
        <v>116</v>
      </c>
      <c r="G93" s="2">
        <v>47.716366666666701</v>
      </c>
      <c r="H93" s="6">
        <f>1+COUNTIFS(A:A,A93,O:O,"&lt;"&amp;O93)</f>
        <v>8</v>
      </c>
      <c r="I93" s="2">
        <f>AVERAGEIF(A:A,A93,G:G)</f>
        <v>46.905466666666683</v>
      </c>
      <c r="J93" s="2">
        <f t="shared" si="8"/>
        <v>0.81090000000001794</v>
      </c>
      <c r="K93" s="2">
        <f t="shared" si="9"/>
        <v>90.810900000000018</v>
      </c>
      <c r="L93" s="2">
        <f t="shared" si="10"/>
        <v>232.4450841676296</v>
      </c>
      <c r="M93" s="2">
        <f>SUMIF(A:A,A93,L:L)</f>
        <v>3211.7317326605216</v>
      </c>
      <c r="N93" s="3">
        <f t="shared" si="11"/>
        <v>7.2373754571051191E-2</v>
      </c>
      <c r="O93" s="7">
        <f t="shared" si="12"/>
        <v>13.817163499763911</v>
      </c>
      <c r="P93" s="3">
        <f t="shared" si="13"/>
        <v>7.2373754571051191E-2</v>
      </c>
      <c r="Q93" s="3">
        <f>IF(ISNUMBER(P93),SUMIF(A:A,A93,P:P),"")</f>
        <v>0.96335068510576005</v>
      </c>
      <c r="R93" s="3">
        <f t="shared" si="14"/>
        <v>7.5127111746545072E-2</v>
      </c>
      <c r="S93" s="8">
        <f t="shared" si="15"/>
        <v>13.310773923715866</v>
      </c>
    </row>
    <row r="94" spans="1:19" x14ac:dyDescent="0.25">
      <c r="A94" s="1">
        <v>11</v>
      </c>
      <c r="B94" s="5">
        <v>0.66666666666666663</v>
      </c>
      <c r="C94" s="1" t="s">
        <v>32</v>
      </c>
      <c r="D94" s="1">
        <v>6</v>
      </c>
      <c r="E94" s="1">
        <v>13</v>
      </c>
      <c r="F94" s="1" t="s">
        <v>126</v>
      </c>
      <c r="G94" s="2">
        <v>47.2130333333333</v>
      </c>
      <c r="H94" s="6">
        <f>1+COUNTIFS(A:A,A94,O:O,"&lt;"&amp;O94)</f>
        <v>9</v>
      </c>
      <c r="I94" s="2">
        <f>AVERAGEIF(A:A,A94,G:G)</f>
        <v>46.905466666666683</v>
      </c>
      <c r="J94" s="2">
        <f t="shared" si="8"/>
        <v>0.30756666666661658</v>
      </c>
      <c r="K94" s="2">
        <f t="shared" si="9"/>
        <v>90.307566666666617</v>
      </c>
      <c r="L94" s="2">
        <f t="shared" si="10"/>
        <v>225.5301831782422</v>
      </c>
      <c r="M94" s="2">
        <f>SUMIF(A:A,A94,L:L)</f>
        <v>3211.7317326605216</v>
      </c>
      <c r="N94" s="3">
        <f t="shared" si="11"/>
        <v>7.0220741316840432E-2</v>
      </c>
      <c r="O94" s="7">
        <f t="shared" si="12"/>
        <v>14.240806651241927</v>
      </c>
      <c r="P94" s="3">
        <f t="shared" si="13"/>
        <v>7.0220741316840432E-2</v>
      </c>
      <c r="Q94" s="3">
        <f>IF(ISNUMBER(P94),SUMIF(A:A,A94,P:P),"")</f>
        <v>0.96335068510576005</v>
      </c>
      <c r="R94" s="3">
        <f t="shared" si="14"/>
        <v>7.2892190146863656E-2</v>
      </c>
      <c r="S94" s="8">
        <f t="shared" si="15"/>
        <v>13.718890843932574</v>
      </c>
    </row>
    <row r="95" spans="1:19" x14ac:dyDescent="0.25">
      <c r="A95" s="10">
        <v>11</v>
      </c>
      <c r="B95" s="11">
        <v>0.66666666666666663</v>
      </c>
      <c r="C95" s="10" t="s">
        <v>32</v>
      </c>
      <c r="D95" s="10">
        <v>6</v>
      </c>
      <c r="E95" s="10">
        <v>5</v>
      </c>
      <c r="F95" s="10" t="s">
        <v>120</v>
      </c>
      <c r="G95" s="2">
        <v>44.1987666666667</v>
      </c>
      <c r="H95" s="6">
        <f>1+COUNTIFS(A:A,A95,O:O,"&lt;"&amp;O95)</f>
        <v>10</v>
      </c>
      <c r="I95" s="2">
        <f>AVERAGEIF(A:A,A95,G:G)</f>
        <v>46.905466666666683</v>
      </c>
      <c r="J95" s="2">
        <f t="shared" si="8"/>
        <v>-2.7066999999999837</v>
      </c>
      <c r="K95" s="2">
        <f t="shared" si="9"/>
        <v>87.293300000000016</v>
      </c>
      <c r="L95" s="2">
        <f t="shared" si="10"/>
        <v>188.21746066005451</v>
      </c>
      <c r="M95" s="2">
        <f>SUMIF(A:A,A95,L:L)</f>
        <v>3211.7317326605216</v>
      </c>
      <c r="N95" s="3">
        <f t="shared" si="11"/>
        <v>5.8603107708544412E-2</v>
      </c>
      <c r="O95" s="7">
        <f t="shared" si="12"/>
        <v>17.063941471728448</v>
      </c>
      <c r="P95" s="3">
        <f t="shared" si="13"/>
        <v>5.8603107708544412E-2</v>
      </c>
      <c r="Q95" s="3">
        <f>IF(ISNUMBER(P95),SUMIF(A:A,A95,P:P),"")</f>
        <v>0.96335068510576005</v>
      </c>
      <c r="R95" s="3">
        <f t="shared" si="14"/>
        <v>6.0832580092171476E-2</v>
      </c>
      <c r="S95" s="8">
        <f t="shared" si="15"/>
        <v>16.438559707394191</v>
      </c>
    </row>
    <row r="96" spans="1:19" x14ac:dyDescent="0.25">
      <c r="A96" s="1">
        <v>11</v>
      </c>
      <c r="B96" s="5">
        <v>0.66666666666666663</v>
      </c>
      <c r="C96" s="1" t="s">
        <v>32</v>
      </c>
      <c r="D96" s="1">
        <v>6</v>
      </c>
      <c r="E96" s="1">
        <v>9</v>
      </c>
      <c r="F96" s="1" t="s">
        <v>123</v>
      </c>
      <c r="G96" s="2">
        <v>25.319299999999998</v>
      </c>
      <c r="H96" s="6">
        <f>1+COUNTIFS(A:A,A96,O:O,"&lt;"&amp;O96)</f>
        <v>11</v>
      </c>
      <c r="I96" s="2">
        <f>AVERAGEIF(A:A,A96,G:G)</f>
        <v>46.905466666666683</v>
      </c>
      <c r="J96" s="2">
        <f t="shared" si="8"/>
        <v>-21.586166666666685</v>
      </c>
      <c r="K96" s="2">
        <f t="shared" si="9"/>
        <v>68.413833333333315</v>
      </c>
      <c r="L96" s="2">
        <f t="shared" si="10"/>
        <v>60.632436157270845</v>
      </c>
      <c r="M96" s="2">
        <f>SUMIF(A:A,A96,L:L)</f>
        <v>3211.7317326605216</v>
      </c>
      <c r="N96" s="3">
        <f t="shared" si="11"/>
        <v>1.8878424851207727E-2</v>
      </c>
      <c r="O96" s="7">
        <f t="shared" si="12"/>
        <v>52.970520998526318</v>
      </c>
      <c r="P96" s="3" t="str">
        <f t="shared" si="13"/>
        <v/>
      </c>
      <c r="Q96" s="3" t="str">
        <f>IF(ISNUMBER(P96),SUMIF(A:A,A96,P:P),"")</f>
        <v/>
      </c>
      <c r="R96" s="3" t="str">
        <f t="shared" si="14"/>
        <v/>
      </c>
      <c r="S96" s="8" t="str">
        <f t="shared" si="15"/>
        <v/>
      </c>
    </row>
    <row r="97" spans="1:19" x14ac:dyDescent="0.25">
      <c r="A97" s="1">
        <v>11</v>
      </c>
      <c r="B97" s="5">
        <v>0.66666666666666663</v>
      </c>
      <c r="C97" s="1" t="s">
        <v>32</v>
      </c>
      <c r="D97" s="1">
        <v>6</v>
      </c>
      <c r="E97" s="1">
        <v>11</v>
      </c>
      <c r="F97" s="1" t="s">
        <v>124</v>
      </c>
      <c r="G97" s="2">
        <v>24.311666666666699</v>
      </c>
      <c r="H97" s="6">
        <f>1+COUNTIFS(A:A,A97,O:O,"&lt;"&amp;O97)</f>
        <v>12</v>
      </c>
      <c r="I97" s="2">
        <f>AVERAGEIF(A:A,A97,G:G)</f>
        <v>46.905466666666683</v>
      </c>
      <c r="J97" s="2">
        <f t="shared" si="8"/>
        <v>-22.593799999999984</v>
      </c>
      <c r="K97" s="2">
        <f t="shared" si="9"/>
        <v>67.406200000000013</v>
      </c>
      <c r="L97" s="2">
        <f t="shared" si="10"/>
        <v>57.075331468827407</v>
      </c>
      <c r="M97" s="2">
        <f>SUMIF(A:A,A97,L:L)</f>
        <v>3211.7317326605216</v>
      </c>
      <c r="N97" s="3">
        <f t="shared" si="11"/>
        <v>1.7770890043032197E-2</v>
      </c>
      <c r="O97" s="7">
        <f t="shared" si="12"/>
        <v>56.271801669950172</v>
      </c>
      <c r="P97" s="3" t="str">
        <f t="shared" si="13"/>
        <v/>
      </c>
      <c r="Q97" s="3" t="str">
        <f>IF(ISNUMBER(P97),SUMIF(A:A,A97,P:P),"")</f>
        <v/>
      </c>
      <c r="R97" s="3" t="str">
        <f t="shared" si="14"/>
        <v/>
      </c>
      <c r="S97" s="8" t="str">
        <f t="shared" si="15"/>
        <v/>
      </c>
    </row>
    <row r="98" spans="1:19" x14ac:dyDescent="0.25">
      <c r="A98" s="1">
        <v>12</v>
      </c>
      <c r="B98" s="5">
        <v>0.68055555555555547</v>
      </c>
      <c r="C98" s="1" t="s">
        <v>47</v>
      </c>
      <c r="D98" s="1">
        <v>6</v>
      </c>
      <c r="E98" s="1">
        <v>5</v>
      </c>
      <c r="F98" s="1" t="s">
        <v>131</v>
      </c>
      <c r="G98" s="2">
        <v>77.066766666666695</v>
      </c>
      <c r="H98" s="6">
        <f>1+COUNTIFS(A:A,A98,O:O,"&lt;"&amp;O98)</f>
        <v>1</v>
      </c>
      <c r="I98" s="2">
        <f>AVERAGEIF(A:A,A98,G:G)</f>
        <v>47.673196969696939</v>
      </c>
      <c r="J98" s="2">
        <f t="shared" si="8"/>
        <v>29.393569696969756</v>
      </c>
      <c r="K98" s="2">
        <f t="shared" si="9"/>
        <v>119.39356969696976</v>
      </c>
      <c r="L98" s="2">
        <f t="shared" si="10"/>
        <v>1291.5704781510312</v>
      </c>
      <c r="M98" s="2">
        <f>SUMIF(A:A,A98,L:L)</f>
        <v>3495.0975688961666</v>
      </c>
      <c r="N98" s="3">
        <f t="shared" si="11"/>
        <v>0.36953774614050028</v>
      </c>
      <c r="O98" s="7">
        <f t="shared" si="12"/>
        <v>2.706083506878874</v>
      </c>
      <c r="P98" s="3">
        <f t="shared" si="13"/>
        <v>0.36953774614050028</v>
      </c>
      <c r="Q98" s="3">
        <f>IF(ISNUMBER(P98),SUMIF(A:A,A98,P:P),"")</f>
        <v>0.78776070573434076</v>
      </c>
      <c r="R98" s="3">
        <f t="shared" si="14"/>
        <v>0.46909898329597666</v>
      </c>
      <c r="S98" s="8">
        <f t="shared" si="15"/>
        <v>2.1317462531549611</v>
      </c>
    </row>
    <row r="99" spans="1:19" x14ac:dyDescent="0.25">
      <c r="A99" s="1">
        <v>12</v>
      </c>
      <c r="B99" s="5">
        <v>0.68055555555555547</v>
      </c>
      <c r="C99" s="1" t="s">
        <v>47</v>
      </c>
      <c r="D99" s="1">
        <v>6</v>
      </c>
      <c r="E99" s="1">
        <v>10</v>
      </c>
      <c r="F99" s="1" t="s">
        <v>133</v>
      </c>
      <c r="G99" s="2">
        <v>59.602533333333298</v>
      </c>
      <c r="H99" s="6">
        <f>1+COUNTIFS(A:A,A99,O:O,"&lt;"&amp;O99)</f>
        <v>2</v>
      </c>
      <c r="I99" s="2">
        <f>AVERAGEIF(A:A,A99,G:G)</f>
        <v>47.673196969696939</v>
      </c>
      <c r="J99" s="2">
        <f t="shared" si="8"/>
        <v>11.929336363636359</v>
      </c>
      <c r="K99" s="2">
        <f t="shared" si="9"/>
        <v>101.92933636363637</v>
      </c>
      <c r="L99" s="2">
        <f t="shared" si="10"/>
        <v>452.94023346281659</v>
      </c>
      <c r="M99" s="2">
        <f>SUMIF(A:A,A99,L:L)</f>
        <v>3495.0975688961666</v>
      </c>
      <c r="N99" s="3">
        <f t="shared" si="11"/>
        <v>0.12959301551225813</v>
      </c>
      <c r="O99" s="7">
        <f t="shared" si="12"/>
        <v>7.7164652434946275</v>
      </c>
      <c r="P99" s="3">
        <f t="shared" si="13"/>
        <v>0.12959301551225813</v>
      </c>
      <c r="Q99" s="3">
        <f>IF(ISNUMBER(P99),SUMIF(A:A,A99,P:P),"")</f>
        <v>0.78776070573434076</v>
      </c>
      <c r="R99" s="3">
        <f t="shared" si="14"/>
        <v>0.16450809816853348</v>
      </c>
      <c r="S99" s="8">
        <f t="shared" si="15"/>
        <v>6.078728105989839</v>
      </c>
    </row>
    <row r="100" spans="1:19" x14ac:dyDescent="0.25">
      <c r="A100" s="1">
        <v>12</v>
      </c>
      <c r="B100" s="5">
        <v>0.68055555555555547</v>
      </c>
      <c r="C100" s="1" t="s">
        <v>47</v>
      </c>
      <c r="D100" s="1">
        <v>6</v>
      </c>
      <c r="E100" s="1">
        <v>2</v>
      </c>
      <c r="F100" s="1" t="s">
        <v>128</v>
      </c>
      <c r="G100" s="2">
        <v>57.392733333333304</v>
      </c>
      <c r="H100" s="6">
        <f>1+COUNTIFS(A:A,A100,O:O,"&lt;"&amp;O100)</f>
        <v>3</v>
      </c>
      <c r="I100" s="2">
        <f>AVERAGEIF(A:A,A100,G:G)</f>
        <v>47.673196969696939</v>
      </c>
      <c r="J100" s="2">
        <f t="shared" si="8"/>
        <v>9.7195363636363652</v>
      </c>
      <c r="K100" s="2">
        <f t="shared" si="9"/>
        <v>99.719536363636365</v>
      </c>
      <c r="L100" s="2">
        <f t="shared" si="10"/>
        <v>396.69676861313678</v>
      </c>
      <c r="M100" s="2">
        <f>SUMIF(A:A,A100,L:L)</f>
        <v>3495.0975688961666</v>
      </c>
      <c r="N100" s="3">
        <f t="shared" si="11"/>
        <v>0.11350091400693654</v>
      </c>
      <c r="O100" s="7">
        <f t="shared" si="12"/>
        <v>8.8105017369189262</v>
      </c>
      <c r="P100" s="3">
        <f t="shared" si="13"/>
        <v>0.11350091400693654</v>
      </c>
      <c r="Q100" s="3">
        <f>IF(ISNUMBER(P100),SUMIF(A:A,A100,P:P),"")</f>
        <v>0.78776070573434076</v>
      </c>
      <c r="R100" s="3">
        <f t="shared" si="14"/>
        <v>0.14408044623288541</v>
      </c>
      <c r="S100" s="8">
        <f t="shared" si="15"/>
        <v>6.9405670661488879</v>
      </c>
    </row>
    <row r="101" spans="1:19" x14ac:dyDescent="0.25">
      <c r="A101" s="1">
        <v>12</v>
      </c>
      <c r="B101" s="5">
        <v>0.68055555555555547</v>
      </c>
      <c r="C101" s="1" t="s">
        <v>47</v>
      </c>
      <c r="D101" s="1">
        <v>6</v>
      </c>
      <c r="E101" s="1">
        <v>1</v>
      </c>
      <c r="F101" s="1" t="s">
        <v>127</v>
      </c>
      <c r="G101" s="2">
        <v>54.044833333333301</v>
      </c>
      <c r="H101" s="6">
        <f>1+COUNTIFS(A:A,A101,O:O,"&lt;"&amp;O101)</f>
        <v>4</v>
      </c>
      <c r="I101" s="2">
        <f>AVERAGEIF(A:A,A101,G:G)</f>
        <v>47.673196969696939</v>
      </c>
      <c r="J101" s="2">
        <f t="shared" si="8"/>
        <v>6.3716363636363624</v>
      </c>
      <c r="K101" s="2">
        <f t="shared" si="9"/>
        <v>96.371636363636355</v>
      </c>
      <c r="L101" s="2">
        <f t="shared" si="10"/>
        <v>324.50410354717076</v>
      </c>
      <c r="M101" s="2">
        <f>SUMIF(A:A,A101,L:L)</f>
        <v>3495.0975688961666</v>
      </c>
      <c r="N101" s="3">
        <f t="shared" si="11"/>
        <v>9.284550635582306E-2</v>
      </c>
      <c r="O101" s="7">
        <f t="shared" si="12"/>
        <v>10.770580497106442</v>
      </c>
      <c r="P101" s="3">
        <f t="shared" si="13"/>
        <v>9.284550635582306E-2</v>
      </c>
      <c r="Q101" s="3">
        <f>IF(ISNUMBER(P101),SUMIF(A:A,A101,P:P),"")</f>
        <v>0.78776070573434076</v>
      </c>
      <c r="R101" s="3">
        <f t="shared" si="14"/>
        <v>0.11786003754690155</v>
      </c>
      <c r="S101" s="8">
        <f t="shared" si="15"/>
        <v>8.4846400935690962</v>
      </c>
    </row>
    <row r="102" spans="1:19" x14ac:dyDescent="0.25">
      <c r="A102" s="1">
        <v>12</v>
      </c>
      <c r="B102" s="5">
        <v>0.68055555555555547</v>
      </c>
      <c r="C102" s="1" t="s">
        <v>47</v>
      </c>
      <c r="D102" s="1">
        <v>6</v>
      </c>
      <c r="E102" s="1">
        <v>3</v>
      </c>
      <c r="F102" s="1" t="s">
        <v>129</v>
      </c>
      <c r="G102" s="2">
        <v>52.032066666666601</v>
      </c>
      <c r="H102" s="6">
        <f>1+COUNTIFS(A:A,A102,O:O,"&lt;"&amp;O102)</f>
        <v>5</v>
      </c>
      <c r="I102" s="2">
        <f>AVERAGEIF(A:A,A102,G:G)</f>
        <v>47.673196969696939</v>
      </c>
      <c r="J102" s="2">
        <f t="shared" si="8"/>
        <v>4.3588696969696628</v>
      </c>
      <c r="K102" s="2">
        <f t="shared" si="9"/>
        <v>94.358869696969663</v>
      </c>
      <c r="L102" s="2">
        <f t="shared" si="10"/>
        <v>287.58894370986792</v>
      </c>
      <c r="M102" s="2">
        <f>SUMIF(A:A,A102,L:L)</f>
        <v>3495.0975688961666</v>
      </c>
      <c r="N102" s="3">
        <f t="shared" si="11"/>
        <v>8.2283523718822887E-2</v>
      </c>
      <c r="O102" s="7">
        <f t="shared" si="12"/>
        <v>12.153101311231808</v>
      </c>
      <c r="P102" s="3">
        <f t="shared" si="13"/>
        <v>8.2283523718822887E-2</v>
      </c>
      <c r="Q102" s="3">
        <f>IF(ISNUMBER(P102),SUMIF(A:A,A102,P:P),"")</f>
        <v>0.78776070573434076</v>
      </c>
      <c r="R102" s="3">
        <f t="shared" si="14"/>
        <v>0.10445243475570315</v>
      </c>
      <c r="S102" s="8">
        <f t="shared" si="15"/>
        <v>9.5737356657969102</v>
      </c>
    </row>
    <row r="103" spans="1:19" x14ac:dyDescent="0.25">
      <c r="A103" s="1">
        <v>12</v>
      </c>
      <c r="B103" s="5">
        <v>0.68055555555555547</v>
      </c>
      <c r="C103" s="1" t="s">
        <v>47</v>
      </c>
      <c r="D103" s="1">
        <v>6</v>
      </c>
      <c r="E103" s="1">
        <v>7</v>
      </c>
      <c r="F103" s="1" t="s">
        <v>132</v>
      </c>
      <c r="G103" s="2">
        <v>42.782166666666697</v>
      </c>
      <c r="H103" s="6">
        <f>1+COUNTIFS(A:A,A103,O:O,"&lt;"&amp;O103)</f>
        <v>6</v>
      </c>
      <c r="I103" s="2">
        <f>AVERAGEIF(A:A,A103,G:G)</f>
        <v>47.673196969696939</v>
      </c>
      <c r="J103" s="2">
        <f t="shared" si="8"/>
        <v>-4.8910303030302416</v>
      </c>
      <c r="K103" s="2">
        <f t="shared" si="9"/>
        <v>85.108969696969751</v>
      </c>
      <c r="L103" s="2">
        <f t="shared" si="10"/>
        <v>165.09782579460236</v>
      </c>
      <c r="M103" s="2">
        <f>SUMIF(A:A,A103,L:L)</f>
        <v>3495.0975688961666</v>
      </c>
      <c r="N103" s="3">
        <f t="shared" si="11"/>
        <v>4.7236971941456873E-2</v>
      </c>
      <c r="O103" s="7">
        <f t="shared" si="12"/>
        <v>21.16985824661559</v>
      </c>
      <c r="P103" s="3" t="str">
        <f t="shared" si="13"/>
        <v/>
      </c>
      <c r="Q103" s="3" t="str">
        <f>IF(ISNUMBER(P103),SUMIF(A:A,A103,P:P),"")</f>
        <v/>
      </c>
      <c r="R103" s="3" t="str">
        <f t="shared" si="14"/>
        <v/>
      </c>
      <c r="S103" s="8" t="str">
        <f t="shared" si="15"/>
        <v/>
      </c>
    </row>
    <row r="104" spans="1:19" x14ac:dyDescent="0.25">
      <c r="A104" s="1">
        <v>12</v>
      </c>
      <c r="B104" s="5">
        <v>0.68055555555555547</v>
      </c>
      <c r="C104" s="1" t="s">
        <v>47</v>
      </c>
      <c r="D104" s="1">
        <v>6</v>
      </c>
      <c r="E104" s="1">
        <v>4</v>
      </c>
      <c r="F104" s="1" t="s">
        <v>130</v>
      </c>
      <c r="G104" s="2">
        <v>40.960133333333296</v>
      </c>
      <c r="H104" s="6">
        <f>1+COUNTIFS(A:A,A104,O:O,"&lt;"&amp;O104)</f>
        <v>7</v>
      </c>
      <c r="I104" s="2">
        <f>AVERAGEIF(A:A,A104,G:G)</f>
        <v>47.673196969696939</v>
      </c>
      <c r="J104" s="2">
        <f t="shared" si="8"/>
        <v>-6.7130636363636427</v>
      </c>
      <c r="K104" s="2">
        <f t="shared" si="9"/>
        <v>83.286936363636357</v>
      </c>
      <c r="L104" s="2">
        <f t="shared" si="10"/>
        <v>148.00057839313192</v>
      </c>
      <c r="M104" s="2">
        <f>SUMIF(A:A,A104,L:L)</f>
        <v>3495.0975688961666</v>
      </c>
      <c r="N104" s="3">
        <f t="shared" si="11"/>
        <v>4.2345192223023964E-2</v>
      </c>
      <c r="O104" s="7">
        <f t="shared" si="12"/>
        <v>23.615431823598598</v>
      </c>
      <c r="P104" s="3" t="str">
        <f t="shared" si="13"/>
        <v/>
      </c>
      <c r="Q104" s="3" t="str">
        <f>IF(ISNUMBER(P104),SUMIF(A:A,A104,P:P),"")</f>
        <v/>
      </c>
      <c r="R104" s="3" t="str">
        <f t="shared" si="14"/>
        <v/>
      </c>
      <c r="S104" s="8" t="str">
        <f t="shared" si="15"/>
        <v/>
      </c>
    </row>
    <row r="105" spans="1:19" x14ac:dyDescent="0.25">
      <c r="A105" s="1">
        <v>12</v>
      </c>
      <c r="B105" s="5">
        <v>0.68055555555555547</v>
      </c>
      <c r="C105" s="1" t="s">
        <v>47</v>
      </c>
      <c r="D105" s="1">
        <v>6</v>
      </c>
      <c r="E105" s="1">
        <v>14</v>
      </c>
      <c r="F105" s="1" t="s">
        <v>136</v>
      </c>
      <c r="G105" s="2">
        <v>39.441099999999999</v>
      </c>
      <c r="H105" s="6">
        <f>1+COUNTIFS(A:A,A105,O:O,"&lt;"&amp;O105)</f>
        <v>8</v>
      </c>
      <c r="I105" s="2">
        <f>AVERAGEIF(A:A,A105,G:G)</f>
        <v>47.673196969696939</v>
      </c>
      <c r="J105" s="2">
        <f t="shared" si="8"/>
        <v>-8.2320969696969399</v>
      </c>
      <c r="K105" s="2">
        <f t="shared" si="9"/>
        <v>81.76790303030306</v>
      </c>
      <c r="L105" s="2">
        <f t="shared" si="10"/>
        <v>135.10796260335232</v>
      </c>
      <c r="M105" s="2">
        <f>SUMIF(A:A,A105,L:L)</f>
        <v>3495.0975688961666</v>
      </c>
      <c r="N105" s="3">
        <f t="shared" si="11"/>
        <v>3.8656420869538861E-2</v>
      </c>
      <c r="O105" s="7">
        <f t="shared" si="12"/>
        <v>25.868923648541834</v>
      </c>
      <c r="P105" s="3" t="str">
        <f t="shared" si="13"/>
        <v/>
      </c>
      <c r="Q105" s="3" t="str">
        <f>IF(ISNUMBER(P105),SUMIF(A:A,A105,P:P),"")</f>
        <v/>
      </c>
      <c r="R105" s="3" t="str">
        <f t="shared" si="14"/>
        <v/>
      </c>
      <c r="S105" s="8" t="str">
        <f t="shared" si="15"/>
        <v/>
      </c>
    </row>
    <row r="106" spans="1:19" x14ac:dyDescent="0.25">
      <c r="A106" s="1">
        <v>12</v>
      </c>
      <c r="B106" s="5">
        <v>0.68055555555555547</v>
      </c>
      <c r="C106" s="1" t="s">
        <v>47</v>
      </c>
      <c r="D106" s="1">
        <v>6</v>
      </c>
      <c r="E106" s="1">
        <v>13</v>
      </c>
      <c r="F106" s="1" t="s">
        <v>135</v>
      </c>
      <c r="G106" s="2">
        <v>37.921699999999902</v>
      </c>
      <c r="H106" s="6">
        <f>1+COUNTIFS(A:A,A106,O:O,"&lt;"&amp;O106)</f>
        <v>9</v>
      </c>
      <c r="I106" s="2">
        <f>AVERAGEIF(A:A,A106,G:G)</f>
        <v>47.673196969696939</v>
      </c>
      <c r="J106" s="2">
        <f t="shared" si="8"/>
        <v>-9.7514969696970368</v>
      </c>
      <c r="K106" s="2">
        <f t="shared" si="9"/>
        <v>80.24850303030297</v>
      </c>
      <c r="L106" s="2">
        <f t="shared" si="10"/>
        <v>123.33573402128656</v>
      </c>
      <c r="M106" s="2">
        <f>SUMIF(A:A,A106,L:L)</f>
        <v>3495.0975688961666</v>
      </c>
      <c r="N106" s="3">
        <f t="shared" si="11"/>
        <v>3.528820915298192E-2</v>
      </c>
      <c r="O106" s="7">
        <f t="shared" si="12"/>
        <v>28.338077335259111</v>
      </c>
      <c r="P106" s="3" t="str">
        <f t="shared" si="13"/>
        <v/>
      </c>
      <c r="Q106" s="3" t="str">
        <f>IF(ISNUMBER(P106),SUMIF(A:A,A106,P:P),"")</f>
        <v/>
      </c>
      <c r="R106" s="3" t="str">
        <f t="shared" si="14"/>
        <v/>
      </c>
      <c r="S106" s="8" t="str">
        <f t="shared" si="15"/>
        <v/>
      </c>
    </row>
    <row r="107" spans="1:19" x14ac:dyDescent="0.25">
      <c r="A107" s="1">
        <v>12</v>
      </c>
      <c r="B107" s="5">
        <v>0.68055555555555547</v>
      </c>
      <c r="C107" s="1" t="s">
        <v>47</v>
      </c>
      <c r="D107" s="1">
        <v>6</v>
      </c>
      <c r="E107" s="1">
        <v>12</v>
      </c>
      <c r="F107" s="1" t="s">
        <v>134</v>
      </c>
      <c r="G107" s="2">
        <v>33.906633333333303</v>
      </c>
      <c r="H107" s="6">
        <f>1+COUNTIFS(A:A,A107,O:O,"&lt;"&amp;O107)</f>
        <v>10</v>
      </c>
      <c r="I107" s="2">
        <f>AVERAGEIF(A:A,A107,G:G)</f>
        <v>47.673196969696939</v>
      </c>
      <c r="J107" s="2">
        <f t="shared" si="8"/>
        <v>-13.766563636363635</v>
      </c>
      <c r="K107" s="2">
        <f t="shared" si="9"/>
        <v>76.233436363636372</v>
      </c>
      <c r="L107" s="2">
        <f t="shared" si="10"/>
        <v>96.931658807687441</v>
      </c>
      <c r="M107" s="2">
        <f>SUMIF(A:A,A107,L:L)</f>
        <v>3495.0975688961666</v>
      </c>
      <c r="N107" s="3">
        <f t="shared" si="11"/>
        <v>2.773360597149244E-2</v>
      </c>
      <c r="O107" s="7">
        <f t="shared" si="12"/>
        <v>36.057337838718368</v>
      </c>
      <c r="P107" s="3" t="str">
        <f t="shared" si="13"/>
        <v/>
      </c>
      <c r="Q107" s="3" t="str">
        <f>IF(ISNUMBER(P107),SUMIF(A:A,A107,P:P),"")</f>
        <v/>
      </c>
      <c r="R107" s="3" t="str">
        <f t="shared" si="14"/>
        <v/>
      </c>
      <c r="S107" s="8" t="str">
        <f t="shared" si="15"/>
        <v/>
      </c>
    </row>
    <row r="108" spans="1:19" x14ac:dyDescent="0.25">
      <c r="A108" s="1">
        <v>12</v>
      </c>
      <c r="B108" s="5">
        <v>0.68055555555555547</v>
      </c>
      <c r="C108" s="1" t="s">
        <v>47</v>
      </c>
      <c r="D108" s="1">
        <v>6</v>
      </c>
      <c r="E108" s="1">
        <v>15</v>
      </c>
      <c r="F108" s="1" t="s">
        <v>137</v>
      </c>
      <c r="G108" s="2">
        <v>29.2545</v>
      </c>
      <c r="H108" s="6">
        <f>1+COUNTIFS(A:A,A108,O:O,"&lt;"&amp;O108)</f>
        <v>11</v>
      </c>
      <c r="I108" s="2">
        <f>AVERAGEIF(A:A,A108,G:G)</f>
        <v>47.673196969696939</v>
      </c>
      <c r="J108" s="2">
        <f t="shared" si="8"/>
        <v>-18.418696969696938</v>
      </c>
      <c r="K108" s="2">
        <f t="shared" si="9"/>
        <v>71.581303030303062</v>
      </c>
      <c r="L108" s="2">
        <f t="shared" si="10"/>
        <v>73.323281792082582</v>
      </c>
      <c r="M108" s="2">
        <f>SUMIF(A:A,A108,L:L)</f>
        <v>3495.0975688961666</v>
      </c>
      <c r="N108" s="3">
        <f t="shared" si="11"/>
        <v>2.0978894107165021E-2</v>
      </c>
      <c r="O108" s="7">
        <f t="shared" si="12"/>
        <v>47.666954935363599</v>
      </c>
      <c r="P108" s="3" t="str">
        <f t="shared" si="13"/>
        <v/>
      </c>
      <c r="Q108" s="3" t="str">
        <f>IF(ISNUMBER(P108),SUMIF(A:A,A108,P:P),"")</f>
        <v/>
      </c>
      <c r="R108" s="3" t="str">
        <f t="shared" si="14"/>
        <v/>
      </c>
      <c r="S108" s="8" t="str">
        <f t="shared" si="15"/>
        <v/>
      </c>
    </row>
    <row r="109" spans="1:19" x14ac:dyDescent="0.25">
      <c r="A109" s="1">
        <v>13</v>
      </c>
      <c r="B109" s="5">
        <v>0.6875</v>
      </c>
      <c r="C109" s="1" t="s">
        <v>32</v>
      </c>
      <c r="D109" s="1">
        <v>7</v>
      </c>
      <c r="E109" s="1">
        <v>1</v>
      </c>
      <c r="F109" s="1" t="s">
        <v>138</v>
      </c>
      <c r="G109" s="2">
        <v>74.9986999999999</v>
      </c>
      <c r="H109" s="6">
        <f>1+COUNTIFS(A:A,A109,O:O,"&lt;"&amp;O109)</f>
        <v>1</v>
      </c>
      <c r="I109" s="2">
        <f>AVERAGEIF(A:A,A109,G:G)</f>
        <v>48.935858333333329</v>
      </c>
      <c r="J109" s="2">
        <f t="shared" si="8"/>
        <v>26.062841666666571</v>
      </c>
      <c r="K109" s="2">
        <f t="shared" si="9"/>
        <v>116.06284166666657</v>
      </c>
      <c r="L109" s="2">
        <f t="shared" si="10"/>
        <v>1057.613781572353</v>
      </c>
      <c r="M109" s="2">
        <f>SUMIF(A:A,A109,L:L)</f>
        <v>3539.1894344844791</v>
      </c>
      <c r="N109" s="3">
        <f t="shared" si="11"/>
        <v>0.29882937919834907</v>
      </c>
      <c r="O109" s="7">
        <f t="shared" si="12"/>
        <v>3.3463911837672642</v>
      </c>
      <c r="P109" s="3">
        <f t="shared" si="13"/>
        <v>0.29882937919834907</v>
      </c>
      <c r="Q109" s="3">
        <f>IF(ISNUMBER(P109),SUMIF(A:A,A109,P:P),"")</f>
        <v>0.88069115408295884</v>
      </c>
      <c r="R109" s="3">
        <f t="shared" si="14"/>
        <v>0.33931234328055954</v>
      </c>
      <c r="S109" s="8">
        <f t="shared" si="15"/>
        <v>2.9471371136450304</v>
      </c>
    </row>
    <row r="110" spans="1:19" x14ac:dyDescent="0.25">
      <c r="A110" s="10">
        <v>13</v>
      </c>
      <c r="B110" s="11">
        <v>0.6875</v>
      </c>
      <c r="C110" s="10" t="s">
        <v>32</v>
      </c>
      <c r="D110" s="10">
        <v>7</v>
      </c>
      <c r="E110" s="10">
        <v>7</v>
      </c>
      <c r="F110" s="10" t="s">
        <v>143</v>
      </c>
      <c r="G110" s="2">
        <v>62.989233333333303</v>
      </c>
      <c r="H110" s="6">
        <f>1+COUNTIFS(A:A,A110,O:O,"&lt;"&amp;O110)</f>
        <v>2</v>
      </c>
      <c r="I110" s="2">
        <f>AVERAGEIF(A:A,A110,G:G)</f>
        <v>48.935858333333329</v>
      </c>
      <c r="J110" s="2">
        <f t="shared" si="8"/>
        <v>14.053374999999974</v>
      </c>
      <c r="K110" s="2">
        <f t="shared" si="9"/>
        <v>104.05337499999997</v>
      </c>
      <c r="L110" s="2">
        <f t="shared" si="10"/>
        <v>514.50357307387935</v>
      </c>
      <c r="M110" s="2">
        <f>SUMIF(A:A,A110,L:L)</f>
        <v>3539.1894344844791</v>
      </c>
      <c r="N110" s="3">
        <f t="shared" si="11"/>
        <v>0.14537327899455099</v>
      </c>
      <c r="O110" s="7">
        <f t="shared" si="12"/>
        <v>6.8788432572775831</v>
      </c>
      <c r="P110" s="3">
        <f t="shared" si="13"/>
        <v>0.14537327899455099</v>
      </c>
      <c r="Q110" s="3">
        <f>IF(ISNUMBER(P110),SUMIF(A:A,A110,P:P),"")</f>
        <v>0.88069115408295884</v>
      </c>
      <c r="R110" s="3">
        <f t="shared" si="14"/>
        <v>0.16506726372870686</v>
      </c>
      <c r="S110" s="8">
        <f t="shared" si="15"/>
        <v>6.0581364070075745</v>
      </c>
    </row>
    <row r="111" spans="1:19" x14ac:dyDescent="0.25">
      <c r="A111" s="10">
        <v>13</v>
      </c>
      <c r="B111" s="11">
        <v>0.6875</v>
      </c>
      <c r="C111" s="10" t="s">
        <v>32</v>
      </c>
      <c r="D111" s="10">
        <v>7</v>
      </c>
      <c r="E111" s="10">
        <v>9</v>
      </c>
      <c r="F111" s="10" t="s">
        <v>145</v>
      </c>
      <c r="G111" s="2">
        <v>60.908066666666606</v>
      </c>
      <c r="H111" s="6">
        <f>1+COUNTIFS(A:A,A111,O:O,"&lt;"&amp;O111)</f>
        <v>3</v>
      </c>
      <c r="I111" s="2">
        <f>AVERAGEIF(A:A,A111,G:G)</f>
        <v>48.935858333333329</v>
      </c>
      <c r="J111" s="2">
        <f t="shared" si="8"/>
        <v>11.972208333333278</v>
      </c>
      <c r="K111" s="2">
        <f t="shared" si="9"/>
        <v>101.97220833333327</v>
      </c>
      <c r="L111" s="2">
        <f t="shared" si="10"/>
        <v>454.1068396585236</v>
      </c>
      <c r="M111" s="2">
        <f>SUMIF(A:A,A111,L:L)</f>
        <v>3539.1894344844791</v>
      </c>
      <c r="N111" s="3">
        <f t="shared" si="11"/>
        <v>0.12830814740626315</v>
      </c>
      <c r="O111" s="7">
        <f t="shared" si="12"/>
        <v>7.793737344158604</v>
      </c>
      <c r="P111" s="3">
        <f t="shared" si="13"/>
        <v>0.12830814740626315</v>
      </c>
      <c r="Q111" s="3">
        <f>IF(ISNUMBER(P111),SUMIF(A:A,A111,P:P),"")</f>
        <v>0.88069115408295884</v>
      </c>
      <c r="R111" s="3">
        <f t="shared" si="14"/>
        <v>0.1456902874650389</v>
      </c>
      <c r="S111" s="8">
        <f t="shared" si="15"/>
        <v>6.8638755362464963</v>
      </c>
    </row>
    <row r="112" spans="1:19" x14ac:dyDescent="0.25">
      <c r="A112" s="10">
        <v>13</v>
      </c>
      <c r="B112" s="11">
        <v>0.6875</v>
      </c>
      <c r="C112" s="10" t="s">
        <v>32</v>
      </c>
      <c r="D112" s="10">
        <v>7</v>
      </c>
      <c r="E112" s="10">
        <v>3</v>
      </c>
      <c r="F112" s="10" t="s">
        <v>140</v>
      </c>
      <c r="G112" s="2">
        <v>52.815400000000004</v>
      </c>
      <c r="H112" s="6">
        <f>1+COUNTIFS(A:A,A112,O:O,"&lt;"&amp;O112)</f>
        <v>4</v>
      </c>
      <c r="I112" s="2">
        <f>AVERAGEIF(A:A,A112,G:G)</f>
        <v>48.935858333333329</v>
      </c>
      <c r="J112" s="2">
        <f t="shared" si="8"/>
        <v>3.8795416666666753</v>
      </c>
      <c r="K112" s="2">
        <f t="shared" si="9"/>
        <v>93.879541666666682</v>
      </c>
      <c r="L112" s="2">
        <f t="shared" si="10"/>
        <v>279.43578034853743</v>
      </c>
      <c r="M112" s="2">
        <f>SUMIF(A:A,A112,L:L)</f>
        <v>3539.1894344844791</v>
      </c>
      <c r="N112" s="3">
        <f t="shared" si="11"/>
        <v>7.8954739643440491E-2</v>
      </c>
      <c r="O112" s="7">
        <f t="shared" si="12"/>
        <v>12.665484105400116</v>
      </c>
      <c r="P112" s="3">
        <f t="shared" si="13"/>
        <v>7.8954739643440491E-2</v>
      </c>
      <c r="Q112" s="3">
        <f>IF(ISNUMBER(P112),SUMIF(A:A,A112,P:P),"")</f>
        <v>0.88069115408295884</v>
      </c>
      <c r="R112" s="3">
        <f t="shared" si="14"/>
        <v>8.9650883033626061E-2</v>
      </c>
      <c r="S112" s="8">
        <f t="shared" si="15"/>
        <v>11.1543798138042</v>
      </c>
    </row>
    <row r="113" spans="1:19" x14ac:dyDescent="0.25">
      <c r="A113" s="1">
        <v>13</v>
      </c>
      <c r="B113" s="5">
        <v>0.6875</v>
      </c>
      <c r="C113" s="1" t="s">
        <v>32</v>
      </c>
      <c r="D113" s="1">
        <v>7</v>
      </c>
      <c r="E113" s="1">
        <v>2</v>
      </c>
      <c r="F113" s="1" t="s">
        <v>139</v>
      </c>
      <c r="G113" s="2">
        <v>50.210733333333302</v>
      </c>
      <c r="H113" s="6">
        <f>1+COUNTIFS(A:A,A113,O:O,"&lt;"&amp;O113)</f>
        <v>5</v>
      </c>
      <c r="I113" s="2">
        <f>AVERAGEIF(A:A,A113,G:G)</f>
        <v>48.935858333333329</v>
      </c>
      <c r="J113" s="2">
        <f t="shared" si="8"/>
        <v>1.2748749999999731</v>
      </c>
      <c r="K113" s="2">
        <f t="shared" si="9"/>
        <v>91.27487499999998</v>
      </c>
      <c r="L113" s="2">
        <f t="shared" si="10"/>
        <v>239.00691868850939</v>
      </c>
      <c r="M113" s="2">
        <f>SUMIF(A:A,A113,L:L)</f>
        <v>3539.1894344844791</v>
      </c>
      <c r="N113" s="3">
        <f t="shared" si="11"/>
        <v>6.7531541646151896E-2</v>
      </c>
      <c r="O113" s="7">
        <f t="shared" si="12"/>
        <v>14.807895327486312</v>
      </c>
      <c r="P113" s="3">
        <f t="shared" si="13"/>
        <v>6.7531541646151896E-2</v>
      </c>
      <c r="Q113" s="3">
        <f>IF(ISNUMBER(P113),SUMIF(A:A,A113,P:P),"")</f>
        <v>0.88069115408295884</v>
      </c>
      <c r="R113" s="3">
        <f t="shared" si="14"/>
        <v>7.6680163452386166E-2</v>
      </c>
      <c r="S113" s="8">
        <f t="shared" si="15"/>
        <v>13.041182425503575</v>
      </c>
    </row>
    <row r="114" spans="1:19" x14ac:dyDescent="0.25">
      <c r="A114" s="10">
        <v>13</v>
      </c>
      <c r="B114" s="11">
        <v>0.6875</v>
      </c>
      <c r="C114" s="10" t="s">
        <v>32</v>
      </c>
      <c r="D114" s="10">
        <v>7</v>
      </c>
      <c r="E114" s="10">
        <v>8</v>
      </c>
      <c r="F114" s="10" t="s">
        <v>144</v>
      </c>
      <c r="G114" s="2">
        <v>48.8352</v>
      </c>
      <c r="H114" s="6">
        <f>1+COUNTIFS(A:A,A114,O:O,"&lt;"&amp;O114)</f>
        <v>6</v>
      </c>
      <c r="I114" s="2">
        <f>AVERAGEIF(A:A,A114,G:G)</f>
        <v>48.935858333333329</v>
      </c>
      <c r="J114" s="2">
        <f t="shared" si="8"/>
        <v>-0.10065833333332819</v>
      </c>
      <c r="K114" s="2">
        <f t="shared" si="9"/>
        <v>89.899341666666672</v>
      </c>
      <c r="L114" s="2">
        <f t="shared" si="10"/>
        <v>220.0732619982285</v>
      </c>
      <c r="M114" s="2">
        <f>SUMIF(A:A,A114,L:L)</f>
        <v>3539.1894344844791</v>
      </c>
      <c r="N114" s="3">
        <f t="shared" si="11"/>
        <v>6.218182611360687E-2</v>
      </c>
      <c r="O114" s="7">
        <f t="shared" si="12"/>
        <v>16.081869293658073</v>
      </c>
      <c r="P114" s="3">
        <f t="shared" si="13"/>
        <v>6.218182611360687E-2</v>
      </c>
      <c r="Q114" s="3">
        <f>IF(ISNUMBER(P114),SUMIF(A:A,A114,P:P),"")</f>
        <v>0.88069115408295884</v>
      </c>
      <c r="R114" s="3">
        <f t="shared" si="14"/>
        <v>7.0605712144747507E-2</v>
      </c>
      <c r="S114" s="8">
        <f t="shared" si="15"/>
        <v>14.163160028043027</v>
      </c>
    </row>
    <row r="115" spans="1:19" x14ac:dyDescent="0.25">
      <c r="A115" s="1">
        <v>13</v>
      </c>
      <c r="B115" s="5">
        <v>0.6875</v>
      </c>
      <c r="C115" s="1" t="s">
        <v>32</v>
      </c>
      <c r="D115" s="1">
        <v>7</v>
      </c>
      <c r="E115" s="1">
        <v>10</v>
      </c>
      <c r="F115" s="1" t="s">
        <v>146</v>
      </c>
      <c r="G115" s="2">
        <v>45.430100000000003</v>
      </c>
      <c r="H115" s="6">
        <f>1+COUNTIFS(A:A,A115,O:O,"&lt;"&amp;O115)</f>
        <v>7</v>
      </c>
      <c r="I115" s="2">
        <f>AVERAGEIF(A:A,A115,G:G)</f>
        <v>48.935858333333329</v>
      </c>
      <c r="J115" s="2">
        <f t="shared" ref="J115:J170" si="16">G115-I115</f>
        <v>-3.5057583333333255</v>
      </c>
      <c r="K115" s="2">
        <f t="shared" ref="K115:K170" si="17">90+J115</f>
        <v>86.494241666666682</v>
      </c>
      <c r="L115" s="2">
        <f t="shared" ref="L115:L170" si="18">EXP(0.06*K115)</f>
        <v>179.40655725716405</v>
      </c>
      <c r="M115" s="2">
        <f>SUMIF(A:A,A115,L:L)</f>
        <v>3539.1894344844791</v>
      </c>
      <c r="N115" s="3">
        <f t="shared" ref="N115:N170" si="19">L115/M115</f>
        <v>5.0691425417666726E-2</v>
      </c>
      <c r="O115" s="7">
        <f t="shared" ref="O115:O170" si="20">1/N115</f>
        <v>19.727202219322184</v>
      </c>
      <c r="P115" s="3">
        <f t="shared" ref="P115:P170" si="21">IF(O115&gt;21,"",N115)</f>
        <v>5.0691425417666726E-2</v>
      </c>
      <c r="Q115" s="3">
        <f>IF(ISNUMBER(P115),SUMIF(A:A,A115,P:P),"")</f>
        <v>0.88069115408295884</v>
      </c>
      <c r="R115" s="3">
        <f t="shared" ref="R115:R170" si="22">IFERROR(P115*(1/Q115),"")</f>
        <v>5.7558685792013446E-2</v>
      </c>
      <c r="S115" s="8">
        <f t="shared" ref="S115:S170" si="23">IFERROR(1/R115,"")</f>
        <v>17.373572489362761</v>
      </c>
    </row>
    <row r="116" spans="1:19" x14ac:dyDescent="0.25">
      <c r="A116" s="10">
        <v>13</v>
      </c>
      <c r="B116" s="11">
        <v>0.6875</v>
      </c>
      <c r="C116" s="10" t="s">
        <v>32</v>
      </c>
      <c r="D116" s="10">
        <v>7</v>
      </c>
      <c r="E116" s="10">
        <v>4</v>
      </c>
      <c r="F116" s="10" t="s">
        <v>141</v>
      </c>
      <c r="G116" s="2">
        <v>44.803433333333395</v>
      </c>
      <c r="H116" s="6">
        <f>1+COUNTIFS(A:A,A116,O:O,"&lt;"&amp;O116)</f>
        <v>8</v>
      </c>
      <c r="I116" s="2">
        <f>AVERAGEIF(A:A,A116,G:G)</f>
        <v>48.935858333333329</v>
      </c>
      <c r="J116" s="2">
        <f t="shared" si="16"/>
        <v>-4.1324249999999338</v>
      </c>
      <c r="K116" s="2">
        <f t="shared" si="17"/>
        <v>85.867575000000073</v>
      </c>
      <c r="L116" s="2">
        <f t="shared" si="18"/>
        <v>172.78611497715502</v>
      </c>
      <c r="M116" s="2">
        <f>SUMIF(A:A,A116,L:L)</f>
        <v>3539.1894344844791</v>
      </c>
      <c r="N116" s="3">
        <f t="shared" si="19"/>
        <v>4.8820815662929659E-2</v>
      </c>
      <c r="O116" s="7">
        <f t="shared" si="20"/>
        <v>20.48306621716921</v>
      </c>
      <c r="P116" s="3">
        <f t="shared" si="21"/>
        <v>4.8820815662929659E-2</v>
      </c>
      <c r="Q116" s="3">
        <f>IF(ISNUMBER(P116),SUMIF(A:A,A116,P:P),"")</f>
        <v>0.88069115408295884</v>
      </c>
      <c r="R116" s="3">
        <f t="shared" si="22"/>
        <v>5.5434661102921515E-2</v>
      </c>
      <c r="S116" s="8">
        <f t="shared" si="23"/>
        <v>18.039255225956421</v>
      </c>
    </row>
    <row r="117" spans="1:19" x14ac:dyDescent="0.25">
      <c r="A117" s="1">
        <v>13</v>
      </c>
      <c r="B117" s="5">
        <v>0.6875</v>
      </c>
      <c r="C117" s="1" t="s">
        <v>32</v>
      </c>
      <c r="D117" s="1">
        <v>7</v>
      </c>
      <c r="E117" s="1">
        <v>13</v>
      </c>
      <c r="F117" s="1" t="s">
        <v>149</v>
      </c>
      <c r="G117" s="2">
        <v>37.626599999999996</v>
      </c>
      <c r="H117" s="6">
        <f>1+COUNTIFS(A:A,A117,O:O,"&lt;"&amp;O117)</f>
        <v>9</v>
      </c>
      <c r="I117" s="2">
        <f>AVERAGEIF(A:A,A117,G:G)</f>
        <v>48.935858333333329</v>
      </c>
      <c r="J117" s="2">
        <f t="shared" si="16"/>
        <v>-11.309258333333332</v>
      </c>
      <c r="K117" s="2">
        <f t="shared" si="17"/>
        <v>78.690741666666668</v>
      </c>
      <c r="L117" s="2">
        <f t="shared" si="18"/>
        <v>112.33039678918558</v>
      </c>
      <c r="M117" s="2">
        <f>SUMIF(A:A,A117,L:L)</f>
        <v>3539.1894344844791</v>
      </c>
      <c r="N117" s="3">
        <f t="shared" si="19"/>
        <v>3.1739017893386005E-2</v>
      </c>
      <c r="O117" s="7">
        <f t="shared" si="20"/>
        <v>31.506961033233068</v>
      </c>
      <c r="P117" s="3" t="str">
        <f t="shared" si="21"/>
        <v/>
      </c>
      <c r="Q117" s="3" t="str">
        <f>IF(ISNUMBER(P117),SUMIF(A:A,A117,P:P),"")</f>
        <v/>
      </c>
      <c r="R117" s="3" t="str">
        <f t="shared" si="22"/>
        <v/>
      </c>
      <c r="S117" s="8" t="str">
        <f t="shared" si="23"/>
        <v/>
      </c>
    </row>
    <row r="118" spans="1:19" x14ac:dyDescent="0.25">
      <c r="A118" s="1">
        <v>13</v>
      </c>
      <c r="B118" s="5">
        <v>0.6875</v>
      </c>
      <c r="C118" s="1" t="s">
        <v>32</v>
      </c>
      <c r="D118" s="1">
        <v>7</v>
      </c>
      <c r="E118" s="1">
        <v>12</v>
      </c>
      <c r="F118" s="1" t="s">
        <v>148</v>
      </c>
      <c r="G118" s="2">
        <v>36.925766666666696</v>
      </c>
      <c r="H118" s="6">
        <f>1+COUNTIFS(A:A,A118,O:O,"&lt;"&amp;O118)</f>
        <v>10</v>
      </c>
      <c r="I118" s="2">
        <f>AVERAGEIF(A:A,A118,G:G)</f>
        <v>48.935858333333329</v>
      </c>
      <c r="J118" s="2">
        <f t="shared" si="16"/>
        <v>-12.010091666666632</v>
      </c>
      <c r="K118" s="2">
        <f t="shared" si="17"/>
        <v>77.989908333333375</v>
      </c>
      <c r="L118" s="2">
        <f t="shared" si="18"/>
        <v>107.70483754435631</v>
      </c>
      <c r="M118" s="2">
        <f>SUMIF(A:A,A118,L:L)</f>
        <v>3539.1894344844791</v>
      </c>
      <c r="N118" s="3">
        <f t="shared" si="19"/>
        <v>3.0432063481802486E-2</v>
      </c>
      <c r="O118" s="7">
        <f t="shared" si="20"/>
        <v>32.860078666633029</v>
      </c>
      <c r="P118" s="3" t="str">
        <f t="shared" si="21"/>
        <v/>
      </c>
      <c r="Q118" s="3" t="str">
        <f>IF(ISNUMBER(P118),SUMIF(A:A,A118,P:P),"")</f>
        <v/>
      </c>
      <c r="R118" s="3" t="str">
        <f t="shared" si="22"/>
        <v/>
      </c>
      <c r="S118" s="8" t="str">
        <f t="shared" si="23"/>
        <v/>
      </c>
    </row>
    <row r="119" spans="1:19" x14ac:dyDescent="0.25">
      <c r="A119" s="10">
        <v>13</v>
      </c>
      <c r="B119" s="11">
        <v>0.6875</v>
      </c>
      <c r="C119" s="10" t="s">
        <v>32</v>
      </c>
      <c r="D119" s="10">
        <v>7</v>
      </c>
      <c r="E119" s="10">
        <v>5</v>
      </c>
      <c r="F119" s="10" t="s">
        <v>142</v>
      </c>
      <c r="G119" s="2">
        <v>36.831333333333298</v>
      </c>
      <c r="H119" s="6">
        <f>1+COUNTIFS(A:A,A119,O:O,"&lt;"&amp;O119)</f>
        <v>11</v>
      </c>
      <c r="I119" s="2">
        <f>AVERAGEIF(A:A,A119,G:G)</f>
        <v>48.935858333333329</v>
      </c>
      <c r="J119" s="2">
        <f t="shared" si="16"/>
        <v>-12.104525000000031</v>
      </c>
      <c r="K119" s="2">
        <f t="shared" si="17"/>
        <v>77.895474999999976</v>
      </c>
      <c r="L119" s="2">
        <f t="shared" si="18"/>
        <v>107.0963075283621</v>
      </c>
      <c r="M119" s="2">
        <f>SUMIF(A:A,A119,L:L)</f>
        <v>3539.1894344844791</v>
      </c>
      <c r="N119" s="3">
        <f t="shared" si="19"/>
        <v>3.0260122977554559E-2</v>
      </c>
      <c r="O119" s="7">
        <f t="shared" si="20"/>
        <v>33.046792332660047</v>
      </c>
      <c r="P119" s="3" t="str">
        <f t="shared" si="21"/>
        <v/>
      </c>
      <c r="Q119" s="3" t="str">
        <f>IF(ISNUMBER(P119),SUMIF(A:A,A119,P:P),"")</f>
        <v/>
      </c>
      <c r="R119" s="3" t="str">
        <f t="shared" si="22"/>
        <v/>
      </c>
      <c r="S119" s="8" t="str">
        <f t="shared" si="23"/>
        <v/>
      </c>
    </row>
    <row r="120" spans="1:19" x14ac:dyDescent="0.25">
      <c r="A120" s="1">
        <v>13</v>
      </c>
      <c r="B120" s="5">
        <v>0.6875</v>
      </c>
      <c r="C120" s="1" t="s">
        <v>32</v>
      </c>
      <c r="D120" s="1">
        <v>7</v>
      </c>
      <c r="E120" s="1">
        <v>11</v>
      </c>
      <c r="F120" s="1" t="s">
        <v>147</v>
      </c>
      <c r="G120" s="2">
        <v>34.855733333333397</v>
      </c>
      <c r="H120" s="6">
        <f>1+COUNTIFS(A:A,A120,O:O,"&lt;"&amp;O120)</f>
        <v>12</v>
      </c>
      <c r="I120" s="2">
        <f>AVERAGEIF(A:A,A120,G:G)</f>
        <v>48.935858333333329</v>
      </c>
      <c r="J120" s="2">
        <f t="shared" si="16"/>
        <v>-14.080124999999931</v>
      </c>
      <c r="K120" s="2">
        <f t="shared" si="17"/>
        <v>75.919875000000076</v>
      </c>
      <c r="L120" s="2">
        <f t="shared" si="18"/>
        <v>95.125065048224144</v>
      </c>
      <c r="M120" s="2">
        <f>SUMIF(A:A,A120,L:L)</f>
        <v>3539.1894344844791</v>
      </c>
      <c r="N120" s="3">
        <f t="shared" si="19"/>
        <v>2.6877641564297935E-2</v>
      </c>
      <c r="O120" s="7">
        <f t="shared" si="20"/>
        <v>37.205645354253043</v>
      </c>
      <c r="P120" s="3" t="str">
        <f t="shared" si="21"/>
        <v/>
      </c>
      <c r="Q120" s="3" t="str">
        <f>IF(ISNUMBER(P120),SUMIF(A:A,A120,P:P),"")</f>
        <v/>
      </c>
      <c r="R120" s="3" t="str">
        <f t="shared" si="22"/>
        <v/>
      </c>
      <c r="S120" s="8" t="str">
        <f t="shared" si="23"/>
        <v/>
      </c>
    </row>
    <row r="121" spans="1:19" x14ac:dyDescent="0.25">
      <c r="A121" s="1">
        <v>14</v>
      </c>
      <c r="B121" s="5">
        <v>0.69444444444444453</v>
      </c>
      <c r="C121" s="1" t="s">
        <v>38</v>
      </c>
      <c r="D121" s="1">
        <v>6</v>
      </c>
      <c r="E121" s="1">
        <v>3</v>
      </c>
      <c r="F121" s="1" t="s">
        <v>152</v>
      </c>
      <c r="G121" s="2">
        <v>71.899100000000004</v>
      </c>
      <c r="H121" s="6">
        <f>1+COUNTIFS(A:A,A121,O:O,"&lt;"&amp;O121)</f>
        <v>1</v>
      </c>
      <c r="I121" s="2">
        <f>AVERAGEIF(A:A,A121,G:G)</f>
        <v>49.177313333333323</v>
      </c>
      <c r="J121" s="2">
        <f t="shared" si="16"/>
        <v>22.721786666666681</v>
      </c>
      <c r="K121" s="2">
        <f t="shared" si="17"/>
        <v>112.72178666666667</v>
      </c>
      <c r="L121" s="2">
        <f t="shared" si="18"/>
        <v>865.49984886963659</v>
      </c>
      <c r="M121" s="2">
        <f>SUMIF(A:A,A121,L:L)</f>
        <v>2881.0280375564353</v>
      </c>
      <c r="N121" s="3">
        <f t="shared" si="19"/>
        <v>0.30041354599371289</v>
      </c>
      <c r="O121" s="7">
        <f t="shared" si="20"/>
        <v>3.3287447032129776</v>
      </c>
      <c r="P121" s="3">
        <f t="shared" si="21"/>
        <v>0.30041354599371289</v>
      </c>
      <c r="Q121" s="3">
        <f>IF(ISNUMBER(P121),SUMIF(A:A,A121,P:P),"")</f>
        <v>0.94408394823076047</v>
      </c>
      <c r="R121" s="3">
        <f t="shared" si="22"/>
        <v>0.31820639102772186</v>
      </c>
      <c r="S121" s="8">
        <f t="shared" si="23"/>
        <v>3.1426144420615389</v>
      </c>
    </row>
    <row r="122" spans="1:19" x14ac:dyDescent="0.25">
      <c r="A122" s="1">
        <v>14</v>
      </c>
      <c r="B122" s="5">
        <v>0.69444444444444453</v>
      </c>
      <c r="C122" s="1" t="s">
        <v>38</v>
      </c>
      <c r="D122" s="1">
        <v>6</v>
      </c>
      <c r="E122" s="1">
        <v>2</v>
      </c>
      <c r="F122" s="1" t="s">
        <v>151</v>
      </c>
      <c r="G122" s="2">
        <v>64.690566666666598</v>
      </c>
      <c r="H122" s="6">
        <f>1+COUNTIFS(A:A,A122,O:O,"&lt;"&amp;O122)</f>
        <v>2</v>
      </c>
      <c r="I122" s="2">
        <f>AVERAGEIF(A:A,A122,G:G)</f>
        <v>49.177313333333323</v>
      </c>
      <c r="J122" s="2">
        <f t="shared" si="16"/>
        <v>15.513253333333274</v>
      </c>
      <c r="K122" s="2">
        <f t="shared" si="17"/>
        <v>105.51325333333327</v>
      </c>
      <c r="L122" s="2">
        <f t="shared" si="18"/>
        <v>561.60300304519114</v>
      </c>
      <c r="M122" s="2">
        <f>SUMIF(A:A,A122,L:L)</f>
        <v>2881.0280375564353</v>
      </c>
      <c r="N122" s="3">
        <f t="shared" si="19"/>
        <v>0.19493146048016902</v>
      </c>
      <c r="O122" s="7">
        <f t="shared" si="20"/>
        <v>5.1300082477027003</v>
      </c>
      <c r="P122" s="3">
        <f t="shared" si="21"/>
        <v>0.19493146048016902</v>
      </c>
      <c r="Q122" s="3">
        <f>IF(ISNUMBER(P122),SUMIF(A:A,A122,P:P),"")</f>
        <v>0.94408394823076047</v>
      </c>
      <c r="R122" s="3">
        <f t="shared" si="22"/>
        <v>0.20647682957164559</v>
      </c>
      <c r="S122" s="8">
        <f t="shared" si="23"/>
        <v>4.8431584409475308</v>
      </c>
    </row>
    <row r="123" spans="1:19" x14ac:dyDescent="0.25">
      <c r="A123" s="10">
        <v>14</v>
      </c>
      <c r="B123" s="11">
        <v>0.69444444444444453</v>
      </c>
      <c r="C123" s="10" t="s">
        <v>38</v>
      </c>
      <c r="D123" s="10">
        <v>6</v>
      </c>
      <c r="E123" s="10">
        <v>8</v>
      </c>
      <c r="F123" s="10" t="s">
        <v>157</v>
      </c>
      <c r="G123" s="2">
        <v>52.948933333333301</v>
      </c>
      <c r="H123" s="6">
        <f>1+COUNTIFS(A:A,A123,O:O,"&lt;"&amp;O123)</f>
        <v>3</v>
      </c>
      <c r="I123" s="2">
        <f>AVERAGEIF(A:A,A123,G:G)</f>
        <v>49.177313333333323</v>
      </c>
      <c r="J123" s="2">
        <f t="shared" si="16"/>
        <v>3.7716199999999773</v>
      </c>
      <c r="K123" s="2">
        <f t="shared" si="17"/>
        <v>93.771619999999984</v>
      </c>
      <c r="L123" s="2">
        <f t="shared" si="18"/>
        <v>277.63219551841928</v>
      </c>
      <c r="M123" s="2">
        <f>SUMIF(A:A,A123,L:L)</f>
        <v>2881.0280375564353</v>
      </c>
      <c r="N123" s="3">
        <f t="shared" si="19"/>
        <v>9.6365669441348112E-2</v>
      </c>
      <c r="O123" s="7">
        <f t="shared" si="20"/>
        <v>10.377139553922145</v>
      </c>
      <c r="P123" s="3">
        <f t="shared" si="21"/>
        <v>9.6365669441348112E-2</v>
      </c>
      <c r="Q123" s="3">
        <f>IF(ISNUMBER(P123),SUMIF(A:A,A123,P:P),"")</f>
        <v>0.94408394823076047</v>
      </c>
      <c r="R123" s="3">
        <f t="shared" si="22"/>
        <v>0.1020731997635804</v>
      </c>
      <c r="S123" s="8">
        <f t="shared" si="23"/>
        <v>9.7968908814084106</v>
      </c>
    </row>
    <row r="124" spans="1:19" x14ac:dyDescent="0.25">
      <c r="A124" s="1">
        <v>14</v>
      </c>
      <c r="B124" s="5">
        <v>0.69444444444444453</v>
      </c>
      <c r="C124" s="1" t="s">
        <v>38</v>
      </c>
      <c r="D124" s="1">
        <v>6</v>
      </c>
      <c r="E124" s="1">
        <v>6</v>
      </c>
      <c r="F124" s="1" t="s">
        <v>155</v>
      </c>
      <c r="G124" s="2">
        <v>51.984866666666697</v>
      </c>
      <c r="H124" s="6">
        <f>1+COUNTIFS(A:A,A124,O:O,"&lt;"&amp;O124)</f>
        <v>4</v>
      </c>
      <c r="I124" s="2">
        <f>AVERAGEIF(A:A,A124,G:G)</f>
        <v>49.177313333333323</v>
      </c>
      <c r="J124" s="2">
        <f t="shared" si="16"/>
        <v>2.8075533333333738</v>
      </c>
      <c r="K124" s="2">
        <f t="shared" si="17"/>
        <v>92.807553333333374</v>
      </c>
      <c r="L124" s="2">
        <f t="shared" si="18"/>
        <v>262.02847996239757</v>
      </c>
      <c r="M124" s="2">
        <f>SUMIF(A:A,A124,L:L)</f>
        <v>2881.0280375564353</v>
      </c>
      <c r="N124" s="3">
        <f t="shared" si="19"/>
        <v>9.0949645941189428E-2</v>
      </c>
      <c r="O124" s="7">
        <f t="shared" si="20"/>
        <v>10.995095029249788</v>
      </c>
      <c r="P124" s="3">
        <f t="shared" si="21"/>
        <v>9.0949645941189428E-2</v>
      </c>
      <c r="Q124" s="3">
        <f>IF(ISNUMBER(P124),SUMIF(A:A,A124,P:P),"")</f>
        <v>0.94408394823076047</v>
      </c>
      <c r="R124" s="3">
        <f t="shared" si="22"/>
        <v>9.6336396897364451E-2</v>
      </c>
      <c r="S124" s="8">
        <f t="shared" si="23"/>
        <v>10.38029272638655</v>
      </c>
    </row>
    <row r="125" spans="1:19" x14ac:dyDescent="0.25">
      <c r="A125" s="1">
        <v>14</v>
      </c>
      <c r="B125" s="5">
        <v>0.69444444444444453</v>
      </c>
      <c r="C125" s="1" t="s">
        <v>38</v>
      </c>
      <c r="D125" s="1">
        <v>6</v>
      </c>
      <c r="E125" s="1">
        <v>5</v>
      </c>
      <c r="F125" s="1" t="s">
        <v>154</v>
      </c>
      <c r="G125" s="2">
        <v>47.820800000000006</v>
      </c>
      <c r="H125" s="6">
        <f>1+COUNTIFS(A:A,A125,O:O,"&lt;"&amp;O125)</f>
        <v>5</v>
      </c>
      <c r="I125" s="2">
        <f>AVERAGEIF(A:A,A125,G:G)</f>
        <v>49.177313333333323</v>
      </c>
      <c r="J125" s="2">
        <f t="shared" si="16"/>
        <v>-1.3565133333333179</v>
      </c>
      <c r="K125" s="2">
        <f t="shared" si="17"/>
        <v>88.643486666666689</v>
      </c>
      <c r="L125" s="2">
        <f t="shared" si="18"/>
        <v>204.09982247067279</v>
      </c>
      <c r="M125" s="2">
        <f>SUMIF(A:A,A125,L:L)</f>
        <v>2881.0280375564353</v>
      </c>
      <c r="N125" s="3">
        <f t="shared" si="19"/>
        <v>7.084270607924438E-2</v>
      </c>
      <c r="O125" s="7">
        <f t="shared" si="20"/>
        <v>14.115779243122134</v>
      </c>
      <c r="P125" s="3">
        <f t="shared" si="21"/>
        <v>7.084270607924438E-2</v>
      </c>
      <c r="Q125" s="3">
        <f>IF(ISNUMBER(P125),SUMIF(A:A,A125,P:P),"")</f>
        <v>0.94408394823076047</v>
      </c>
      <c r="R125" s="3">
        <f t="shared" si="22"/>
        <v>7.5038566445288654E-2</v>
      </c>
      <c r="S125" s="8">
        <f t="shared" si="23"/>
        <v>13.326480600200561</v>
      </c>
    </row>
    <row r="126" spans="1:19" x14ac:dyDescent="0.25">
      <c r="A126" s="1">
        <v>14</v>
      </c>
      <c r="B126" s="5">
        <v>0.69444444444444453</v>
      </c>
      <c r="C126" s="1" t="s">
        <v>38</v>
      </c>
      <c r="D126" s="1">
        <v>6</v>
      </c>
      <c r="E126" s="1">
        <v>4</v>
      </c>
      <c r="F126" s="1" t="s">
        <v>153</v>
      </c>
      <c r="G126" s="2">
        <v>47.276899999999998</v>
      </c>
      <c r="H126" s="6">
        <f>1+COUNTIFS(A:A,A126,O:O,"&lt;"&amp;O126)</f>
        <v>6</v>
      </c>
      <c r="I126" s="2">
        <f>AVERAGEIF(A:A,A126,G:G)</f>
        <v>49.177313333333323</v>
      </c>
      <c r="J126" s="2">
        <f t="shared" si="16"/>
        <v>-1.9004133333333257</v>
      </c>
      <c r="K126" s="2">
        <f t="shared" si="17"/>
        <v>88.099586666666681</v>
      </c>
      <c r="L126" s="2">
        <f t="shared" si="18"/>
        <v>197.54673712176722</v>
      </c>
      <c r="M126" s="2">
        <f>SUMIF(A:A,A126,L:L)</f>
        <v>2881.0280375564353</v>
      </c>
      <c r="N126" s="3">
        <f t="shared" si="19"/>
        <v>6.8568141144963624E-2</v>
      </c>
      <c r="O126" s="7">
        <f t="shared" si="20"/>
        <v>14.584032515710843</v>
      </c>
      <c r="P126" s="3">
        <f t="shared" si="21"/>
        <v>6.8568141144963624E-2</v>
      </c>
      <c r="Q126" s="3">
        <f>IF(ISNUMBER(P126),SUMIF(A:A,A126,P:P),"")</f>
        <v>0.94408394823076047</v>
      </c>
      <c r="R126" s="3">
        <f t="shared" si="22"/>
        <v>7.2629283946053974E-2</v>
      </c>
      <c r="S126" s="8">
        <f t="shared" si="23"/>
        <v>13.768550998558084</v>
      </c>
    </row>
    <row r="127" spans="1:19" x14ac:dyDescent="0.25">
      <c r="A127" s="1">
        <v>14</v>
      </c>
      <c r="B127" s="5">
        <v>0.69444444444444453</v>
      </c>
      <c r="C127" s="1" t="s">
        <v>38</v>
      </c>
      <c r="D127" s="1">
        <v>6</v>
      </c>
      <c r="E127" s="1">
        <v>1</v>
      </c>
      <c r="F127" s="1" t="s">
        <v>150</v>
      </c>
      <c r="G127" s="2">
        <v>46.614833333333301</v>
      </c>
      <c r="H127" s="6">
        <f>1+COUNTIFS(A:A,A127,O:O,"&lt;"&amp;O127)</f>
        <v>7</v>
      </c>
      <c r="I127" s="2">
        <f>AVERAGEIF(A:A,A127,G:G)</f>
        <v>49.177313333333323</v>
      </c>
      <c r="J127" s="2">
        <f t="shared" si="16"/>
        <v>-2.5624800000000221</v>
      </c>
      <c r="K127" s="2">
        <f t="shared" si="17"/>
        <v>87.437519999999978</v>
      </c>
      <c r="L127" s="2">
        <f t="shared" si="18"/>
        <v>189.85321102137172</v>
      </c>
      <c r="M127" s="2">
        <f>SUMIF(A:A,A127,L:L)</f>
        <v>2881.0280375564353</v>
      </c>
      <c r="N127" s="3">
        <f t="shared" si="19"/>
        <v>6.5897731138499116E-2</v>
      </c>
      <c r="O127" s="7">
        <f t="shared" si="20"/>
        <v>15.175029287400985</v>
      </c>
      <c r="P127" s="3">
        <f t="shared" si="21"/>
        <v>6.5897731138499116E-2</v>
      </c>
      <c r="Q127" s="3">
        <f>IF(ISNUMBER(P127),SUMIF(A:A,A127,P:P),"")</f>
        <v>0.94408394823076047</v>
      </c>
      <c r="R127" s="3">
        <f t="shared" si="22"/>
        <v>6.9800711326565068E-2</v>
      </c>
      <c r="S127" s="8">
        <f t="shared" si="23"/>
        <v>14.326501564166946</v>
      </c>
    </row>
    <row r="128" spans="1:19" x14ac:dyDescent="0.25">
      <c r="A128" s="10">
        <v>14</v>
      </c>
      <c r="B128" s="11">
        <v>0.69444444444444453</v>
      </c>
      <c r="C128" s="10" t="s">
        <v>38</v>
      </c>
      <c r="D128" s="10">
        <v>6</v>
      </c>
      <c r="E128" s="10">
        <v>7</v>
      </c>
      <c r="F128" s="10" t="s">
        <v>156</v>
      </c>
      <c r="G128" s="2">
        <v>43.936500000000002</v>
      </c>
      <c r="H128" s="6">
        <f>1+COUNTIFS(A:A,A128,O:O,"&lt;"&amp;O128)</f>
        <v>8</v>
      </c>
      <c r="I128" s="2">
        <f>AVERAGEIF(A:A,A128,G:G)</f>
        <v>49.177313333333323</v>
      </c>
      <c r="J128" s="2">
        <f t="shared" si="16"/>
        <v>-5.2408133333333211</v>
      </c>
      <c r="K128" s="2">
        <f t="shared" si="17"/>
        <v>84.759186666666679</v>
      </c>
      <c r="L128" s="2">
        <f t="shared" si="18"/>
        <v>161.66902665034314</v>
      </c>
      <c r="M128" s="2">
        <f>SUMIF(A:A,A128,L:L)</f>
        <v>2881.0280375564353</v>
      </c>
      <c r="N128" s="3">
        <f t="shared" si="19"/>
        <v>5.6115048011634035E-2</v>
      </c>
      <c r="O128" s="7">
        <f t="shared" si="20"/>
        <v>17.820531843662955</v>
      </c>
      <c r="P128" s="3">
        <f t="shared" si="21"/>
        <v>5.6115048011634035E-2</v>
      </c>
      <c r="Q128" s="3">
        <f>IF(ISNUMBER(P128),SUMIF(A:A,A128,P:P),"")</f>
        <v>0.94408394823076047</v>
      </c>
      <c r="R128" s="3">
        <f t="shared" si="22"/>
        <v>5.9438621021780096E-2</v>
      </c>
      <c r="S128" s="8">
        <f t="shared" si="23"/>
        <v>16.824078062537318</v>
      </c>
    </row>
    <row r="129" spans="1:19" x14ac:dyDescent="0.25">
      <c r="A129" s="10">
        <v>14</v>
      </c>
      <c r="B129" s="11">
        <v>0.69444444444444453</v>
      </c>
      <c r="C129" s="10" t="s">
        <v>38</v>
      </c>
      <c r="D129" s="10">
        <v>6</v>
      </c>
      <c r="E129" s="10">
        <v>10</v>
      </c>
      <c r="F129" s="10" t="s">
        <v>159</v>
      </c>
      <c r="G129" s="2">
        <v>33.204633333333298</v>
      </c>
      <c r="H129" s="6">
        <f>1+COUNTIFS(A:A,A129,O:O,"&lt;"&amp;O129)</f>
        <v>9</v>
      </c>
      <c r="I129" s="2">
        <f>AVERAGEIF(A:A,A129,G:G)</f>
        <v>49.177313333333323</v>
      </c>
      <c r="J129" s="2">
        <f t="shared" si="16"/>
        <v>-15.972680000000025</v>
      </c>
      <c r="K129" s="2">
        <f t="shared" si="17"/>
        <v>74.027319999999975</v>
      </c>
      <c r="L129" s="2">
        <f t="shared" si="18"/>
        <v>84.914018714620823</v>
      </c>
      <c r="M129" s="2">
        <f>SUMIF(A:A,A129,L:L)</f>
        <v>2881.0280375564353</v>
      </c>
      <c r="N129" s="3">
        <f t="shared" si="19"/>
        <v>2.947351348466614E-2</v>
      </c>
      <c r="O129" s="7">
        <f t="shared" si="20"/>
        <v>33.928767960435358</v>
      </c>
      <c r="P129" s="3" t="str">
        <f t="shared" si="21"/>
        <v/>
      </c>
      <c r="Q129" s="3" t="str">
        <f>IF(ISNUMBER(P129),SUMIF(A:A,A129,P:P),"")</f>
        <v/>
      </c>
      <c r="R129" s="3" t="str">
        <f t="shared" si="22"/>
        <v/>
      </c>
      <c r="S129" s="8" t="str">
        <f t="shared" si="23"/>
        <v/>
      </c>
    </row>
    <row r="130" spans="1:19" x14ac:dyDescent="0.25">
      <c r="A130" s="10">
        <v>14</v>
      </c>
      <c r="B130" s="11">
        <v>0.69444444444444453</v>
      </c>
      <c r="C130" s="10" t="s">
        <v>38</v>
      </c>
      <c r="D130" s="10">
        <v>6</v>
      </c>
      <c r="E130" s="10">
        <v>9</v>
      </c>
      <c r="F130" s="10" t="s">
        <v>158</v>
      </c>
      <c r="G130" s="2">
        <v>31.396000000000001</v>
      </c>
      <c r="H130" s="6">
        <f>1+COUNTIFS(A:A,A130,O:O,"&lt;"&amp;O130)</f>
        <v>10</v>
      </c>
      <c r="I130" s="2">
        <f>AVERAGEIF(A:A,A130,G:G)</f>
        <v>49.177313333333323</v>
      </c>
      <c r="J130" s="2">
        <f t="shared" si="16"/>
        <v>-17.781313333333323</v>
      </c>
      <c r="K130" s="2">
        <f t="shared" si="17"/>
        <v>72.218686666666684</v>
      </c>
      <c r="L130" s="2">
        <f t="shared" si="18"/>
        <v>76.18169418201451</v>
      </c>
      <c r="M130" s="2">
        <f>SUMIF(A:A,A130,L:L)</f>
        <v>2881.0280375564353</v>
      </c>
      <c r="N130" s="3">
        <f t="shared" si="19"/>
        <v>2.6442538284573089E-2</v>
      </c>
      <c r="O130" s="7">
        <f t="shared" si="20"/>
        <v>37.81785202456954</v>
      </c>
      <c r="P130" s="3" t="str">
        <f t="shared" si="21"/>
        <v/>
      </c>
      <c r="Q130" s="3" t="str">
        <f>IF(ISNUMBER(P130),SUMIF(A:A,A130,P:P),"")</f>
        <v/>
      </c>
      <c r="R130" s="3" t="str">
        <f t="shared" si="22"/>
        <v/>
      </c>
      <c r="S130" s="8" t="str">
        <f t="shared" si="23"/>
        <v/>
      </c>
    </row>
    <row r="131" spans="1:19" x14ac:dyDescent="0.25">
      <c r="A131" s="10">
        <v>15</v>
      </c>
      <c r="B131" s="11">
        <v>0.70486111111111116</v>
      </c>
      <c r="C131" s="10" t="s">
        <v>47</v>
      </c>
      <c r="D131" s="10">
        <v>7</v>
      </c>
      <c r="E131" s="10">
        <v>4</v>
      </c>
      <c r="F131" s="10" t="s">
        <v>163</v>
      </c>
      <c r="G131" s="2">
        <v>73.846933333333297</v>
      </c>
      <c r="H131" s="6">
        <f>1+COUNTIFS(A:A,A131,O:O,"&lt;"&amp;O131)</f>
        <v>1</v>
      </c>
      <c r="I131" s="2">
        <f>AVERAGEIF(A:A,A131,G:G)</f>
        <v>48.831666666666663</v>
      </c>
      <c r="J131" s="2">
        <f t="shared" si="16"/>
        <v>25.015266666666633</v>
      </c>
      <c r="K131" s="2">
        <f t="shared" si="17"/>
        <v>115.01526666666663</v>
      </c>
      <c r="L131" s="2">
        <f t="shared" si="18"/>
        <v>993.18405565868022</v>
      </c>
      <c r="M131" s="2">
        <f>SUMIF(A:A,A131,L:L)</f>
        <v>4265.0268788591002</v>
      </c>
      <c r="N131" s="3">
        <f t="shared" si="19"/>
        <v>0.23286700972078239</v>
      </c>
      <c r="O131" s="7">
        <f t="shared" si="20"/>
        <v>4.2942965652328482</v>
      </c>
      <c r="P131" s="3">
        <f t="shared" si="21"/>
        <v>0.23286700972078239</v>
      </c>
      <c r="Q131" s="3">
        <f>IF(ISNUMBER(P131),SUMIF(A:A,A131,P:P),"")</f>
        <v>0.7398102591071547</v>
      </c>
      <c r="R131" s="3">
        <f t="shared" si="22"/>
        <v>0.31476585631810461</v>
      </c>
      <c r="S131" s="8">
        <f t="shared" si="23"/>
        <v>3.1769646546078776</v>
      </c>
    </row>
    <row r="132" spans="1:19" x14ac:dyDescent="0.25">
      <c r="A132" s="10">
        <v>15</v>
      </c>
      <c r="B132" s="11">
        <v>0.70486111111111116</v>
      </c>
      <c r="C132" s="10" t="s">
        <v>47</v>
      </c>
      <c r="D132" s="10">
        <v>7</v>
      </c>
      <c r="E132" s="10">
        <v>3</v>
      </c>
      <c r="F132" s="10" t="s">
        <v>162</v>
      </c>
      <c r="G132" s="2">
        <v>71.570599999999999</v>
      </c>
      <c r="H132" s="6">
        <f>1+COUNTIFS(A:A,A132,O:O,"&lt;"&amp;O132)</f>
        <v>2</v>
      </c>
      <c r="I132" s="2">
        <f>AVERAGEIF(A:A,A132,G:G)</f>
        <v>48.831666666666663</v>
      </c>
      <c r="J132" s="2">
        <f t="shared" si="16"/>
        <v>22.738933333333335</v>
      </c>
      <c r="K132" s="2">
        <f t="shared" si="17"/>
        <v>112.73893333333334</v>
      </c>
      <c r="L132" s="2">
        <f t="shared" si="18"/>
        <v>866.39073330653014</v>
      </c>
      <c r="M132" s="2">
        <f>SUMIF(A:A,A132,L:L)</f>
        <v>4265.0268788591002</v>
      </c>
      <c r="N132" s="3">
        <f t="shared" si="19"/>
        <v>0.20313839933836261</v>
      </c>
      <c r="O132" s="7">
        <f t="shared" si="20"/>
        <v>4.9227521889365917</v>
      </c>
      <c r="P132" s="3">
        <f t="shared" si="21"/>
        <v>0.20313839933836261</v>
      </c>
      <c r="Q132" s="3">
        <f>IF(ISNUMBER(P132),SUMIF(A:A,A132,P:P),"")</f>
        <v>0.7398102591071547</v>
      </c>
      <c r="R132" s="3">
        <f t="shared" si="22"/>
        <v>0.2745817550347594</v>
      </c>
      <c r="S132" s="8">
        <f t="shared" si="23"/>
        <v>3.6419025724174925</v>
      </c>
    </row>
    <row r="133" spans="1:19" x14ac:dyDescent="0.25">
      <c r="A133" s="10">
        <v>15</v>
      </c>
      <c r="B133" s="11">
        <v>0.70486111111111116</v>
      </c>
      <c r="C133" s="10" t="s">
        <v>47</v>
      </c>
      <c r="D133" s="10">
        <v>7</v>
      </c>
      <c r="E133" s="10">
        <v>2</v>
      </c>
      <c r="F133" s="10" t="s">
        <v>161</v>
      </c>
      <c r="G133" s="2">
        <v>60.184666666666601</v>
      </c>
      <c r="H133" s="6">
        <f>1+COUNTIFS(A:A,A133,O:O,"&lt;"&amp;O133)</f>
        <v>3</v>
      </c>
      <c r="I133" s="2">
        <f>AVERAGEIF(A:A,A133,G:G)</f>
        <v>48.831666666666663</v>
      </c>
      <c r="J133" s="2">
        <f t="shared" si="16"/>
        <v>11.352999999999938</v>
      </c>
      <c r="K133" s="2">
        <f t="shared" si="17"/>
        <v>101.35299999999994</v>
      </c>
      <c r="L133" s="2">
        <f t="shared" si="18"/>
        <v>437.54519354759367</v>
      </c>
      <c r="M133" s="2">
        <f>SUMIF(A:A,A133,L:L)</f>
        <v>4265.0268788591002</v>
      </c>
      <c r="N133" s="3">
        <f t="shared" si="19"/>
        <v>0.10258908231420984</v>
      </c>
      <c r="O133" s="7">
        <f t="shared" si="20"/>
        <v>9.7476259407136521</v>
      </c>
      <c r="P133" s="3">
        <f t="shared" si="21"/>
        <v>0.10258908231420984</v>
      </c>
      <c r="Q133" s="3">
        <f>IF(ISNUMBER(P133),SUMIF(A:A,A133,P:P),"")</f>
        <v>0.7398102591071547</v>
      </c>
      <c r="R133" s="3">
        <f t="shared" si="22"/>
        <v>0.13866945078325923</v>
      </c>
      <c r="S133" s="8">
        <f t="shared" si="23"/>
        <v>7.2113936728789891</v>
      </c>
    </row>
    <row r="134" spans="1:19" x14ac:dyDescent="0.25">
      <c r="A134" s="10">
        <v>15</v>
      </c>
      <c r="B134" s="11">
        <v>0.70486111111111116</v>
      </c>
      <c r="C134" s="10" t="s">
        <v>47</v>
      </c>
      <c r="D134" s="10">
        <v>7</v>
      </c>
      <c r="E134" s="10">
        <v>7</v>
      </c>
      <c r="F134" s="10" t="s">
        <v>166</v>
      </c>
      <c r="G134" s="2">
        <v>56.828833333333293</v>
      </c>
      <c r="H134" s="6">
        <f>1+COUNTIFS(A:A,A134,O:O,"&lt;"&amp;O134)</f>
        <v>4</v>
      </c>
      <c r="I134" s="2">
        <f>AVERAGEIF(A:A,A134,G:G)</f>
        <v>48.831666666666663</v>
      </c>
      <c r="J134" s="2">
        <f t="shared" si="16"/>
        <v>7.9971666666666295</v>
      </c>
      <c r="K134" s="2">
        <f t="shared" si="17"/>
        <v>97.997166666666629</v>
      </c>
      <c r="L134" s="2">
        <f t="shared" si="18"/>
        <v>357.74841930781173</v>
      </c>
      <c r="M134" s="2">
        <f>SUMIF(A:A,A134,L:L)</f>
        <v>4265.0268788591002</v>
      </c>
      <c r="N134" s="3">
        <f t="shared" si="19"/>
        <v>8.3879522795295924E-2</v>
      </c>
      <c r="O134" s="7">
        <f t="shared" si="20"/>
        <v>11.921860862757333</v>
      </c>
      <c r="P134" s="3">
        <f t="shared" si="21"/>
        <v>8.3879522795295924E-2</v>
      </c>
      <c r="Q134" s="3">
        <f>IF(ISNUMBER(P134),SUMIF(A:A,A134,P:P),"")</f>
        <v>0.7398102591071547</v>
      </c>
      <c r="R134" s="3">
        <f t="shared" si="22"/>
        <v>0.11337977780482057</v>
      </c>
      <c r="S134" s="8">
        <f t="shared" si="23"/>
        <v>8.8199149739159477</v>
      </c>
    </row>
    <row r="135" spans="1:19" x14ac:dyDescent="0.25">
      <c r="A135" s="10">
        <v>15</v>
      </c>
      <c r="B135" s="11">
        <v>0.70486111111111116</v>
      </c>
      <c r="C135" s="10" t="s">
        <v>47</v>
      </c>
      <c r="D135" s="10">
        <v>7</v>
      </c>
      <c r="E135" s="10">
        <v>1</v>
      </c>
      <c r="F135" s="10" t="s">
        <v>160</v>
      </c>
      <c r="G135" s="2">
        <v>53.076500000000003</v>
      </c>
      <c r="H135" s="6">
        <f>1+COUNTIFS(A:A,A135,O:O,"&lt;"&amp;O135)</f>
        <v>5</v>
      </c>
      <c r="I135" s="2">
        <f>AVERAGEIF(A:A,A135,G:G)</f>
        <v>48.831666666666663</v>
      </c>
      <c r="J135" s="2">
        <f t="shared" si="16"/>
        <v>4.2448333333333395</v>
      </c>
      <c r="K135" s="2">
        <f t="shared" si="17"/>
        <v>94.244833333333332</v>
      </c>
      <c r="L135" s="2">
        <f t="shared" si="18"/>
        <v>285.62792434412609</v>
      </c>
      <c r="M135" s="2">
        <f>SUMIF(A:A,A135,L:L)</f>
        <v>4265.0268788591002</v>
      </c>
      <c r="N135" s="3">
        <f t="shared" si="19"/>
        <v>6.6969782947893616E-2</v>
      </c>
      <c r="O135" s="7">
        <f t="shared" si="20"/>
        <v>14.932107526435589</v>
      </c>
      <c r="P135" s="3">
        <f t="shared" si="21"/>
        <v>6.6969782947893616E-2</v>
      </c>
      <c r="Q135" s="3">
        <f>IF(ISNUMBER(P135),SUMIF(A:A,A135,P:P),"")</f>
        <v>0.7398102591071547</v>
      </c>
      <c r="R135" s="3">
        <f t="shared" si="22"/>
        <v>9.0522917360887342E-2</v>
      </c>
      <c r="S135" s="8">
        <f t="shared" si="23"/>
        <v>11.046926338148207</v>
      </c>
    </row>
    <row r="136" spans="1:19" x14ac:dyDescent="0.25">
      <c r="A136" s="1">
        <v>15</v>
      </c>
      <c r="B136" s="5">
        <v>0.70486111111111116</v>
      </c>
      <c r="C136" s="1" t="s">
        <v>47</v>
      </c>
      <c r="D136" s="1">
        <v>7</v>
      </c>
      <c r="E136" s="1">
        <v>9</v>
      </c>
      <c r="F136" s="1" t="s">
        <v>168</v>
      </c>
      <c r="G136" s="2">
        <v>48.3279</v>
      </c>
      <c r="H136" s="6">
        <f>1+COUNTIFS(A:A,A136,O:O,"&lt;"&amp;O136)</f>
        <v>6</v>
      </c>
      <c r="I136" s="2">
        <f>AVERAGEIF(A:A,A136,G:G)</f>
        <v>48.831666666666663</v>
      </c>
      <c r="J136" s="2">
        <f t="shared" si="16"/>
        <v>-0.50376666666666381</v>
      </c>
      <c r="K136" s="2">
        <f t="shared" si="17"/>
        <v>89.496233333333336</v>
      </c>
      <c r="L136" s="2">
        <f t="shared" si="18"/>
        <v>214.81431418298871</v>
      </c>
      <c r="M136" s="2">
        <f>SUMIF(A:A,A136,L:L)</f>
        <v>4265.0268788591002</v>
      </c>
      <c r="N136" s="3">
        <f t="shared" si="19"/>
        <v>5.0366461990610428E-2</v>
      </c>
      <c r="O136" s="7">
        <f t="shared" si="20"/>
        <v>19.854481741966016</v>
      </c>
      <c r="P136" s="3">
        <f t="shared" si="21"/>
        <v>5.0366461990610428E-2</v>
      </c>
      <c r="Q136" s="3">
        <f>IF(ISNUMBER(P136),SUMIF(A:A,A136,P:P),"")</f>
        <v>0.7398102591071547</v>
      </c>
      <c r="R136" s="3">
        <f t="shared" si="22"/>
        <v>6.8080242698169063E-2</v>
      </c>
      <c r="S136" s="8">
        <f t="shared" si="23"/>
        <v>14.688549281962148</v>
      </c>
    </row>
    <row r="137" spans="1:19" x14ac:dyDescent="0.25">
      <c r="A137" s="10">
        <v>15</v>
      </c>
      <c r="B137" s="11">
        <v>0.70486111111111116</v>
      </c>
      <c r="C137" s="10" t="s">
        <v>47</v>
      </c>
      <c r="D137" s="10">
        <v>7</v>
      </c>
      <c r="E137" s="10">
        <v>8</v>
      </c>
      <c r="F137" s="10" t="s">
        <v>167</v>
      </c>
      <c r="G137" s="2">
        <v>46.442533333333301</v>
      </c>
      <c r="H137" s="6">
        <f>1+COUNTIFS(A:A,A137,O:O,"&lt;"&amp;O137)</f>
        <v>7</v>
      </c>
      <c r="I137" s="2">
        <f>AVERAGEIF(A:A,A137,G:G)</f>
        <v>48.831666666666663</v>
      </c>
      <c r="J137" s="2">
        <f t="shared" si="16"/>
        <v>-2.389133333333362</v>
      </c>
      <c r="K137" s="2">
        <f t="shared" si="17"/>
        <v>87.610866666666638</v>
      </c>
      <c r="L137" s="2">
        <f t="shared" si="18"/>
        <v>191.83814083400597</v>
      </c>
      <c r="M137" s="2">
        <f>SUMIF(A:A,A137,L:L)</f>
        <v>4265.0268788591002</v>
      </c>
      <c r="N137" s="3">
        <f t="shared" si="19"/>
        <v>4.4979350959054892E-2</v>
      </c>
      <c r="O137" s="7">
        <f t="shared" si="20"/>
        <v>22.232423960726088</v>
      </c>
      <c r="P137" s="3" t="str">
        <f t="shared" si="21"/>
        <v/>
      </c>
      <c r="Q137" s="3" t="str">
        <f>IF(ISNUMBER(P137),SUMIF(A:A,A137,P:P),"")</f>
        <v/>
      </c>
      <c r="R137" s="3" t="str">
        <f t="shared" si="22"/>
        <v/>
      </c>
      <c r="S137" s="8" t="str">
        <f t="shared" si="23"/>
        <v/>
      </c>
    </row>
    <row r="138" spans="1:19" x14ac:dyDescent="0.25">
      <c r="A138" s="1">
        <v>15</v>
      </c>
      <c r="B138" s="5">
        <v>0.70486111111111116</v>
      </c>
      <c r="C138" s="1" t="s">
        <v>47</v>
      </c>
      <c r="D138" s="1">
        <v>7</v>
      </c>
      <c r="E138" s="1">
        <v>10</v>
      </c>
      <c r="F138" s="1" t="s">
        <v>169</v>
      </c>
      <c r="G138" s="2">
        <v>45.162500000000001</v>
      </c>
      <c r="H138" s="6">
        <f>1+COUNTIFS(A:A,A138,O:O,"&lt;"&amp;O138)</f>
        <v>8</v>
      </c>
      <c r="I138" s="2">
        <f>AVERAGEIF(A:A,A138,G:G)</f>
        <v>48.831666666666663</v>
      </c>
      <c r="J138" s="2">
        <f t="shared" si="16"/>
        <v>-3.669166666666662</v>
      </c>
      <c r="K138" s="2">
        <f t="shared" si="17"/>
        <v>86.330833333333345</v>
      </c>
      <c r="L138" s="2">
        <f t="shared" si="18"/>
        <v>177.65616057054729</v>
      </c>
      <c r="M138" s="2">
        <f>SUMIF(A:A,A138,L:L)</f>
        <v>4265.0268788591002</v>
      </c>
      <c r="N138" s="3">
        <f t="shared" si="19"/>
        <v>4.1654171384277544E-2</v>
      </c>
      <c r="O138" s="7">
        <f t="shared" si="20"/>
        <v>24.007199441673496</v>
      </c>
      <c r="P138" s="3" t="str">
        <f t="shared" si="21"/>
        <v/>
      </c>
      <c r="Q138" s="3" t="str">
        <f>IF(ISNUMBER(P138),SUMIF(A:A,A138,P:P),"")</f>
        <v/>
      </c>
      <c r="R138" s="3" t="str">
        <f t="shared" si="22"/>
        <v/>
      </c>
      <c r="S138" s="8" t="str">
        <f t="shared" si="23"/>
        <v/>
      </c>
    </row>
    <row r="139" spans="1:19" x14ac:dyDescent="0.25">
      <c r="A139" s="1">
        <v>15</v>
      </c>
      <c r="B139" s="5">
        <v>0.70486111111111116</v>
      </c>
      <c r="C139" s="1" t="s">
        <v>47</v>
      </c>
      <c r="D139" s="1">
        <v>7</v>
      </c>
      <c r="E139" s="1">
        <v>12</v>
      </c>
      <c r="F139" s="1" t="s">
        <v>171</v>
      </c>
      <c r="G139" s="2">
        <v>44.8100666666667</v>
      </c>
      <c r="H139" s="6">
        <f>1+COUNTIFS(A:A,A139,O:O,"&lt;"&amp;O139)</f>
        <v>9</v>
      </c>
      <c r="I139" s="2">
        <f>AVERAGEIF(A:A,A139,G:G)</f>
        <v>48.831666666666663</v>
      </c>
      <c r="J139" s="2">
        <f t="shared" si="16"/>
        <v>-4.0215999999999639</v>
      </c>
      <c r="K139" s="2">
        <f t="shared" si="17"/>
        <v>85.978400000000036</v>
      </c>
      <c r="L139" s="2">
        <f t="shared" si="18"/>
        <v>173.93888467218414</v>
      </c>
      <c r="M139" s="2">
        <f>SUMIF(A:A,A139,L:L)</f>
        <v>4265.0268788591002</v>
      </c>
      <c r="N139" s="3">
        <f t="shared" si="19"/>
        <v>4.0782599878646721E-2</v>
      </c>
      <c r="O139" s="7">
        <f t="shared" si="20"/>
        <v>24.520261164702941</v>
      </c>
      <c r="P139" s="3" t="str">
        <f t="shared" si="21"/>
        <v/>
      </c>
      <c r="Q139" s="3" t="str">
        <f>IF(ISNUMBER(P139),SUMIF(A:A,A139,P:P),"")</f>
        <v/>
      </c>
      <c r="R139" s="3" t="str">
        <f t="shared" si="22"/>
        <v/>
      </c>
      <c r="S139" s="8" t="str">
        <f t="shared" si="23"/>
        <v/>
      </c>
    </row>
    <row r="140" spans="1:19" x14ac:dyDescent="0.25">
      <c r="A140" s="10">
        <v>15</v>
      </c>
      <c r="B140" s="11">
        <v>0.70486111111111116</v>
      </c>
      <c r="C140" s="10" t="s">
        <v>47</v>
      </c>
      <c r="D140" s="10">
        <v>7</v>
      </c>
      <c r="E140" s="10">
        <v>6</v>
      </c>
      <c r="F140" s="10" t="s">
        <v>165</v>
      </c>
      <c r="G140" s="2">
        <v>43.028566666666698</v>
      </c>
      <c r="H140" s="6">
        <f>1+COUNTIFS(A:A,A140,O:O,"&lt;"&amp;O140)</f>
        <v>10</v>
      </c>
      <c r="I140" s="2">
        <f>AVERAGEIF(A:A,A140,G:G)</f>
        <v>48.831666666666663</v>
      </c>
      <c r="J140" s="2">
        <f t="shared" si="16"/>
        <v>-5.8030999999999651</v>
      </c>
      <c r="K140" s="2">
        <f t="shared" si="17"/>
        <v>84.196900000000028</v>
      </c>
      <c r="L140" s="2">
        <f t="shared" si="18"/>
        <v>156.30574609571272</v>
      </c>
      <c r="M140" s="2">
        <f>SUMIF(A:A,A140,L:L)</f>
        <v>4265.0268788591002</v>
      </c>
      <c r="N140" s="3">
        <f t="shared" si="19"/>
        <v>3.6648244087391237E-2</v>
      </c>
      <c r="O140" s="7">
        <f t="shared" si="20"/>
        <v>27.28643690582841</v>
      </c>
      <c r="P140" s="3" t="str">
        <f t="shared" si="21"/>
        <v/>
      </c>
      <c r="Q140" s="3" t="str">
        <f>IF(ISNUMBER(P140),SUMIF(A:A,A140,P:P),"")</f>
        <v/>
      </c>
      <c r="R140" s="3" t="str">
        <f t="shared" si="22"/>
        <v/>
      </c>
      <c r="S140" s="8" t="str">
        <f t="shared" si="23"/>
        <v/>
      </c>
    </row>
    <row r="141" spans="1:19" x14ac:dyDescent="0.25">
      <c r="A141" s="1">
        <v>15</v>
      </c>
      <c r="B141" s="5">
        <v>0.70486111111111116</v>
      </c>
      <c r="C141" s="1" t="s">
        <v>47</v>
      </c>
      <c r="D141" s="1">
        <v>7</v>
      </c>
      <c r="E141" s="1">
        <v>13</v>
      </c>
      <c r="F141" s="1" t="s">
        <v>172</v>
      </c>
      <c r="G141" s="2">
        <v>40.635266666666595</v>
      </c>
      <c r="H141" s="6">
        <f>1+COUNTIFS(A:A,A141,O:O,"&lt;"&amp;O141)</f>
        <v>11</v>
      </c>
      <c r="I141" s="2">
        <f>AVERAGEIF(A:A,A141,G:G)</f>
        <v>48.831666666666663</v>
      </c>
      <c r="J141" s="2">
        <f t="shared" si="16"/>
        <v>-8.1964000000000681</v>
      </c>
      <c r="K141" s="2">
        <f t="shared" si="17"/>
        <v>81.803599999999932</v>
      </c>
      <c r="L141" s="2">
        <f t="shared" si="18"/>
        <v>135.39764941165834</v>
      </c>
      <c r="M141" s="2">
        <f>SUMIF(A:A,A141,L:L)</f>
        <v>4265.0268788591002</v>
      </c>
      <c r="N141" s="3">
        <f t="shared" si="19"/>
        <v>3.1746024880358402E-2</v>
      </c>
      <c r="O141" s="7">
        <f t="shared" si="20"/>
        <v>31.500006812465848</v>
      </c>
      <c r="P141" s="3" t="str">
        <f t="shared" si="21"/>
        <v/>
      </c>
      <c r="Q141" s="3" t="str">
        <f>IF(ISNUMBER(P141),SUMIF(A:A,A141,P:P),"")</f>
        <v/>
      </c>
      <c r="R141" s="3" t="str">
        <f t="shared" si="22"/>
        <v/>
      </c>
      <c r="S141" s="8" t="str">
        <f t="shared" si="23"/>
        <v/>
      </c>
    </row>
    <row r="142" spans="1:19" x14ac:dyDescent="0.25">
      <c r="A142" s="10">
        <v>15</v>
      </c>
      <c r="B142" s="11">
        <v>0.70486111111111116</v>
      </c>
      <c r="C142" s="10" t="s">
        <v>47</v>
      </c>
      <c r="D142" s="10">
        <v>7</v>
      </c>
      <c r="E142" s="10">
        <v>5</v>
      </c>
      <c r="F142" s="10" t="s">
        <v>164</v>
      </c>
      <c r="G142" s="2">
        <v>40.5471</v>
      </c>
      <c r="H142" s="6">
        <f>1+COUNTIFS(A:A,A142,O:O,"&lt;"&amp;O142)</f>
        <v>12</v>
      </c>
      <c r="I142" s="2">
        <f>AVERAGEIF(A:A,A142,G:G)</f>
        <v>48.831666666666663</v>
      </c>
      <c r="J142" s="2">
        <f t="shared" si="16"/>
        <v>-8.2845666666666631</v>
      </c>
      <c r="K142" s="2">
        <f t="shared" si="17"/>
        <v>81.715433333333337</v>
      </c>
      <c r="L142" s="2">
        <f t="shared" si="18"/>
        <v>134.68328700074639</v>
      </c>
      <c r="M142" s="2">
        <f>SUMIF(A:A,A142,L:L)</f>
        <v>4265.0268788591002</v>
      </c>
      <c r="N142" s="3">
        <f t="shared" si="19"/>
        <v>3.157853181848512E-2</v>
      </c>
      <c r="O142" s="7">
        <f t="shared" si="20"/>
        <v>31.667083376391496</v>
      </c>
      <c r="P142" s="3" t="str">
        <f t="shared" si="21"/>
        <v/>
      </c>
      <c r="Q142" s="3" t="str">
        <f>IF(ISNUMBER(P142),SUMIF(A:A,A142,P:P),"")</f>
        <v/>
      </c>
      <c r="R142" s="3" t="str">
        <f t="shared" si="22"/>
        <v/>
      </c>
      <c r="S142" s="8" t="str">
        <f t="shared" si="23"/>
        <v/>
      </c>
    </row>
    <row r="143" spans="1:19" x14ac:dyDescent="0.25">
      <c r="A143" s="1">
        <v>15</v>
      </c>
      <c r="B143" s="5">
        <v>0.70486111111111116</v>
      </c>
      <c r="C143" s="1" t="s">
        <v>47</v>
      </c>
      <c r="D143" s="1">
        <v>7</v>
      </c>
      <c r="E143" s="1">
        <v>11</v>
      </c>
      <c r="F143" s="1" t="s">
        <v>170</v>
      </c>
      <c r="G143" s="2">
        <v>30.696566666666701</v>
      </c>
      <c r="H143" s="6">
        <f>1+COUNTIFS(A:A,A143,O:O,"&lt;"&amp;O143)</f>
        <v>13</v>
      </c>
      <c r="I143" s="2">
        <f>AVERAGEIF(A:A,A143,G:G)</f>
        <v>48.831666666666663</v>
      </c>
      <c r="J143" s="2">
        <f t="shared" si="16"/>
        <v>-18.135099999999962</v>
      </c>
      <c r="K143" s="2">
        <f t="shared" si="17"/>
        <v>71.864900000000034</v>
      </c>
      <c r="L143" s="2">
        <f t="shared" si="18"/>
        <v>74.581612828533693</v>
      </c>
      <c r="M143" s="2">
        <f>SUMIF(A:A,A143,L:L)</f>
        <v>4265.0268788591002</v>
      </c>
      <c r="N143" s="3">
        <f t="shared" si="19"/>
        <v>1.748678612043926E-2</v>
      </c>
      <c r="O143" s="7">
        <f t="shared" si="20"/>
        <v>57.186037108966509</v>
      </c>
      <c r="P143" s="3" t="str">
        <f t="shared" si="21"/>
        <v/>
      </c>
      <c r="Q143" s="3" t="str">
        <f>IF(ISNUMBER(P143),SUMIF(A:A,A143,P:P),"")</f>
        <v/>
      </c>
      <c r="R143" s="3" t="str">
        <f t="shared" si="22"/>
        <v/>
      </c>
      <c r="S143" s="8" t="str">
        <f t="shared" si="23"/>
        <v/>
      </c>
    </row>
    <row r="144" spans="1:19" x14ac:dyDescent="0.25">
      <c r="A144" s="1">
        <v>15</v>
      </c>
      <c r="B144" s="5">
        <v>0.70486111111111116</v>
      </c>
      <c r="C144" s="1" t="s">
        <v>47</v>
      </c>
      <c r="D144" s="1">
        <v>7</v>
      </c>
      <c r="E144" s="1">
        <v>15</v>
      </c>
      <c r="F144" s="1" t="s">
        <v>173</v>
      </c>
      <c r="G144" s="2">
        <v>28.485300000000002</v>
      </c>
      <c r="H144" s="6">
        <f>1+COUNTIFS(A:A,A144,O:O,"&lt;"&amp;O144)</f>
        <v>14</v>
      </c>
      <c r="I144" s="2">
        <f>AVERAGEIF(A:A,A144,G:G)</f>
        <v>48.831666666666663</v>
      </c>
      <c r="J144" s="2">
        <f t="shared" si="16"/>
        <v>-20.346366666666661</v>
      </c>
      <c r="K144" s="2">
        <f t="shared" si="17"/>
        <v>69.653633333333346</v>
      </c>
      <c r="L144" s="2">
        <f t="shared" si="18"/>
        <v>65.31475709798184</v>
      </c>
      <c r="M144" s="2">
        <f>SUMIF(A:A,A144,L:L)</f>
        <v>4265.0268788591002</v>
      </c>
      <c r="N144" s="3">
        <f t="shared" si="19"/>
        <v>1.5314031764192215E-2</v>
      </c>
      <c r="O144" s="7">
        <f t="shared" si="20"/>
        <v>65.299590297196175</v>
      </c>
      <c r="P144" s="3" t="str">
        <f t="shared" si="21"/>
        <v/>
      </c>
      <c r="Q144" s="3" t="str">
        <f>IF(ISNUMBER(P144),SUMIF(A:A,A144,P:P),"")</f>
        <v/>
      </c>
      <c r="R144" s="3" t="str">
        <f t="shared" si="22"/>
        <v/>
      </c>
      <c r="S144" s="8" t="str">
        <f t="shared" si="23"/>
        <v/>
      </c>
    </row>
    <row r="145" spans="1:19" x14ac:dyDescent="0.25">
      <c r="A145" s="1">
        <v>16</v>
      </c>
      <c r="B145" s="5">
        <v>0.70833333333333337</v>
      </c>
      <c r="C145" s="1" t="s">
        <v>32</v>
      </c>
      <c r="D145" s="1">
        <v>8</v>
      </c>
      <c r="E145" s="1">
        <v>1</v>
      </c>
      <c r="F145" s="1" t="s">
        <v>174</v>
      </c>
      <c r="G145" s="2">
        <v>67.190133333333407</v>
      </c>
      <c r="H145" s="6">
        <f>1+COUNTIFS(A:A,A145,O:O,"&lt;"&amp;O145)</f>
        <v>1</v>
      </c>
      <c r="I145" s="2">
        <f>AVERAGEIF(A:A,A145,G:G)</f>
        <v>44.199663636363624</v>
      </c>
      <c r="J145" s="2">
        <f t="shared" si="16"/>
        <v>22.990469696969782</v>
      </c>
      <c r="K145" s="2">
        <f t="shared" si="17"/>
        <v>112.99046969696978</v>
      </c>
      <c r="L145" s="2">
        <f t="shared" si="18"/>
        <v>879.56562866338209</v>
      </c>
      <c r="M145" s="2">
        <f>SUMIF(A:A,A145,L:L)</f>
        <v>3059.9876706055356</v>
      </c>
      <c r="N145" s="3">
        <f t="shared" si="19"/>
        <v>0.28744090609009754</v>
      </c>
      <c r="O145" s="7">
        <f t="shared" si="20"/>
        <v>3.4789759523181885</v>
      </c>
      <c r="P145" s="3">
        <f t="shared" si="21"/>
        <v>0.28744090609009754</v>
      </c>
      <c r="Q145" s="3">
        <f>IF(ISNUMBER(P145),SUMIF(A:A,A145,P:P),"")</f>
        <v>0.88661795641446406</v>
      </c>
      <c r="R145" s="3">
        <f t="shared" si="22"/>
        <v>0.32419928336724163</v>
      </c>
      <c r="S145" s="8">
        <f t="shared" si="23"/>
        <v>3.0845225492594164</v>
      </c>
    </row>
    <row r="146" spans="1:19" x14ac:dyDescent="0.25">
      <c r="A146" s="1">
        <v>16</v>
      </c>
      <c r="B146" s="5">
        <v>0.70833333333333337</v>
      </c>
      <c r="C146" s="1" t="s">
        <v>32</v>
      </c>
      <c r="D146" s="1">
        <v>8</v>
      </c>
      <c r="E146" s="1">
        <v>5</v>
      </c>
      <c r="F146" s="1" t="s">
        <v>176</v>
      </c>
      <c r="G146" s="2">
        <v>56.805966666666599</v>
      </c>
      <c r="H146" s="6">
        <f>1+COUNTIFS(A:A,A146,O:O,"&lt;"&amp;O146)</f>
        <v>2</v>
      </c>
      <c r="I146" s="2">
        <f>AVERAGEIF(A:A,A146,G:G)</f>
        <v>44.199663636363624</v>
      </c>
      <c r="J146" s="2">
        <f t="shared" si="16"/>
        <v>12.606303030302975</v>
      </c>
      <c r="K146" s="2">
        <f t="shared" si="17"/>
        <v>102.60630303030297</v>
      </c>
      <c r="L146" s="2">
        <f t="shared" si="18"/>
        <v>471.71650579251923</v>
      </c>
      <c r="M146" s="2">
        <f>SUMIF(A:A,A146,L:L)</f>
        <v>3059.9876706055356</v>
      </c>
      <c r="N146" s="3">
        <f t="shared" si="19"/>
        <v>0.15415634197610087</v>
      </c>
      <c r="O146" s="7">
        <f t="shared" si="20"/>
        <v>6.4869209218458996</v>
      </c>
      <c r="P146" s="3">
        <f t="shared" si="21"/>
        <v>0.15415634197610087</v>
      </c>
      <c r="Q146" s="3">
        <f>IF(ISNUMBER(P146),SUMIF(A:A,A146,P:P),"")</f>
        <v>0.88661795641446406</v>
      </c>
      <c r="R146" s="3">
        <f t="shared" si="22"/>
        <v>0.17387008785556105</v>
      </c>
      <c r="S146" s="8">
        <f t="shared" si="23"/>
        <v>5.751420571149243</v>
      </c>
    </row>
    <row r="147" spans="1:19" x14ac:dyDescent="0.25">
      <c r="A147" s="1">
        <v>16</v>
      </c>
      <c r="B147" s="5">
        <v>0.70833333333333337</v>
      </c>
      <c r="C147" s="1" t="s">
        <v>32</v>
      </c>
      <c r="D147" s="1">
        <v>8</v>
      </c>
      <c r="E147" s="1">
        <v>3</v>
      </c>
      <c r="F147" s="1" t="s">
        <v>175</v>
      </c>
      <c r="G147" s="2">
        <v>51.096733333333297</v>
      </c>
      <c r="H147" s="6">
        <f>1+COUNTIFS(A:A,A147,O:O,"&lt;"&amp;O147)</f>
        <v>3</v>
      </c>
      <c r="I147" s="2">
        <f>AVERAGEIF(A:A,A147,G:G)</f>
        <v>44.199663636363624</v>
      </c>
      <c r="J147" s="2">
        <f t="shared" si="16"/>
        <v>6.8970696969696732</v>
      </c>
      <c r="K147" s="2">
        <f t="shared" si="17"/>
        <v>96.89706969696968</v>
      </c>
      <c r="L147" s="2">
        <f t="shared" si="18"/>
        <v>334.89738846601773</v>
      </c>
      <c r="M147" s="2">
        <f>SUMIF(A:A,A147,L:L)</f>
        <v>3059.9876706055356</v>
      </c>
      <c r="N147" s="3">
        <f t="shared" si="19"/>
        <v>0.109444031975379</v>
      </c>
      <c r="O147" s="7">
        <f t="shared" si="20"/>
        <v>9.1370902729987531</v>
      </c>
      <c r="P147" s="3">
        <f t="shared" si="21"/>
        <v>0.109444031975379</v>
      </c>
      <c r="Q147" s="3">
        <f>IF(ISNUMBER(P147),SUMIF(A:A,A147,P:P),"")</f>
        <v>0.88661795641446406</v>
      </c>
      <c r="R147" s="3">
        <f t="shared" si="22"/>
        <v>0.12343990010982543</v>
      </c>
      <c r="S147" s="8">
        <f t="shared" si="23"/>
        <v>8.1011083054206328</v>
      </c>
    </row>
    <row r="148" spans="1:19" x14ac:dyDescent="0.25">
      <c r="A148" s="1">
        <v>16</v>
      </c>
      <c r="B148" s="5">
        <v>0.70833333333333337</v>
      </c>
      <c r="C148" s="1" t="s">
        <v>32</v>
      </c>
      <c r="D148" s="1">
        <v>8</v>
      </c>
      <c r="E148" s="1">
        <v>12</v>
      </c>
      <c r="F148" s="1" t="s">
        <v>182</v>
      </c>
      <c r="G148" s="2">
        <v>48.815199999999997</v>
      </c>
      <c r="H148" s="6">
        <f>1+COUNTIFS(A:A,A148,O:O,"&lt;"&amp;O148)</f>
        <v>4</v>
      </c>
      <c r="I148" s="2">
        <f>AVERAGEIF(A:A,A148,G:G)</f>
        <v>44.199663636363624</v>
      </c>
      <c r="J148" s="2">
        <f t="shared" si="16"/>
        <v>4.6155363636363731</v>
      </c>
      <c r="K148" s="2">
        <f t="shared" si="17"/>
        <v>94.61553636363638</v>
      </c>
      <c r="L148" s="2">
        <f t="shared" si="18"/>
        <v>292.05209147445981</v>
      </c>
      <c r="M148" s="2">
        <f>SUMIF(A:A,A148,L:L)</f>
        <v>3059.9876706055356</v>
      </c>
      <c r="N148" s="3">
        <f t="shared" si="19"/>
        <v>9.5442244516189878E-2</v>
      </c>
      <c r="O148" s="7">
        <f t="shared" si="20"/>
        <v>10.477540685145662</v>
      </c>
      <c r="P148" s="3">
        <f t="shared" si="21"/>
        <v>9.5442244516189878E-2</v>
      </c>
      <c r="Q148" s="3">
        <f>IF(ISNUMBER(P148),SUMIF(A:A,A148,P:P),"")</f>
        <v>0.88661795641446406</v>
      </c>
      <c r="R148" s="3">
        <f t="shared" si="22"/>
        <v>0.10764754291934715</v>
      </c>
      <c r="S148" s="8">
        <f t="shared" si="23"/>
        <v>9.289575710513251</v>
      </c>
    </row>
    <row r="149" spans="1:19" x14ac:dyDescent="0.25">
      <c r="A149" s="1">
        <v>16</v>
      </c>
      <c r="B149" s="5">
        <v>0.70833333333333337</v>
      </c>
      <c r="C149" s="1" t="s">
        <v>32</v>
      </c>
      <c r="D149" s="1">
        <v>8</v>
      </c>
      <c r="E149" s="1">
        <v>8</v>
      </c>
      <c r="F149" s="1" t="s">
        <v>178</v>
      </c>
      <c r="G149" s="2">
        <v>43.8904</v>
      </c>
      <c r="H149" s="6">
        <f>1+COUNTIFS(A:A,A149,O:O,"&lt;"&amp;O149)</f>
        <v>5</v>
      </c>
      <c r="I149" s="2">
        <f>AVERAGEIF(A:A,A149,G:G)</f>
        <v>44.199663636363624</v>
      </c>
      <c r="J149" s="2">
        <f t="shared" si="16"/>
        <v>-0.30926363636362453</v>
      </c>
      <c r="K149" s="2">
        <f t="shared" si="17"/>
        <v>89.690736363636375</v>
      </c>
      <c r="L149" s="2">
        <f t="shared" si="18"/>
        <v>217.33592147570531</v>
      </c>
      <c r="M149" s="2">
        <f>SUMIF(A:A,A149,L:L)</f>
        <v>3059.9876706055356</v>
      </c>
      <c r="N149" s="3">
        <f t="shared" si="19"/>
        <v>7.1025097115079899E-2</v>
      </c>
      <c r="O149" s="7">
        <f t="shared" si="20"/>
        <v>14.079530202960921</v>
      </c>
      <c r="P149" s="3">
        <f t="shared" si="21"/>
        <v>7.1025097115079899E-2</v>
      </c>
      <c r="Q149" s="3">
        <f>IF(ISNUMBER(P149),SUMIF(A:A,A149,P:P),"")</f>
        <v>0.88661795641446406</v>
      </c>
      <c r="R149" s="3">
        <f t="shared" si="22"/>
        <v>8.0107893824200929E-2</v>
      </c>
      <c r="S149" s="8">
        <f t="shared" si="23"/>
        <v>12.483164295824936</v>
      </c>
    </row>
    <row r="150" spans="1:19" x14ac:dyDescent="0.25">
      <c r="A150" s="1">
        <v>16</v>
      </c>
      <c r="B150" s="5">
        <v>0.70833333333333337</v>
      </c>
      <c r="C150" s="1" t="s">
        <v>32</v>
      </c>
      <c r="D150" s="1">
        <v>8</v>
      </c>
      <c r="E150" s="1">
        <v>10</v>
      </c>
      <c r="F150" s="1" t="s">
        <v>180</v>
      </c>
      <c r="G150" s="2">
        <v>43.677666666666696</v>
      </c>
      <c r="H150" s="6">
        <f>1+COUNTIFS(A:A,A150,O:O,"&lt;"&amp;O150)</f>
        <v>6</v>
      </c>
      <c r="I150" s="2">
        <f>AVERAGEIF(A:A,A150,G:G)</f>
        <v>44.199663636363624</v>
      </c>
      <c r="J150" s="2">
        <f t="shared" si="16"/>
        <v>-0.52199696969692866</v>
      </c>
      <c r="K150" s="2">
        <f t="shared" si="17"/>
        <v>89.478003030303071</v>
      </c>
      <c r="L150" s="2">
        <f t="shared" si="18"/>
        <v>214.57947483960712</v>
      </c>
      <c r="M150" s="2">
        <f>SUMIF(A:A,A150,L:L)</f>
        <v>3059.9876706055356</v>
      </c>
      <c r="N150" s="3">
        <f t="shared" si="19"/>
        <v>7.0124293931270759E-2</v>
      </c>
      <c r="O150" s="7">
        <f t="shared" si="20"/>
        <v>14.260393138219772</v>
      </c>
      <c r="P150" s="3">
        <f t="shared" si="21"/>
        <v>7.0124293931270759E-2</v>
      </c>
      <c r="Q150" s="3">
        <f>IF(ISNUMBER(P150),SUMIF(A:A,A150,P:P),"")</f>
        <v>0.88661795641446406</v>
      </c>
      <c r="R150" s="3">
        <f t="shared" si="22"/>
        <v>7.9091894568498911E-2</v>
      </c>
      <c r="S150" s="8">
        <f t="shared" si="23"/>
        <v>12.643520621875261</v>
      </c>
    </row>
    <row r="151" spans="1:19" x14ac:dyDescent="0.25">
      <c r="A151" s="1">
        <v>16</v>
      </c>
      <c r="B151" s="5">
        <v>0.70833333333333337</v>
      </c>
      <c r="C151" s="1" t="s">
        <v>32</v>
      </c>
      <c r="D151" s="1">
        <v>8</v>
      </c>
      <c r="E151" s="1">
        <v>11</v>
      </c>
      <c r="F151" s="1" t="s">
        <v>181</v>
      </c>
      <c r="G151" s="2">
        <v>38.379300000000001</v>
      </c>
      <c r="H151" s="6">
        <f>1+COUNTIFS(A:A,A151,O:O,"&lt;"&amp;O151)</f>
        <v>7</v>
      </c>
      <c r="I151" s="2">
        <f>AVERAGEIF(A:A,A151,G:G)</f>
        <v>44.199663636363624</v>
      </c>
      <c r="J151" s="2">
        <f t="shared" si="16"/>
        <v>-5.8203636363636235</v>
      </c>
      <c r="K151" s="2">
        <f t="shared" si="17"/>
        <v>84.179636363636376</v>
      </c>
      <c r="L151" s="2">
        <f t="shared" si="18"/>
        <v>156.14392558476604</v>
      </c>
      <c r="M151" s="2">
        <f>SUMIF(A:A,A151,L:L)</f>
        <v>3059.9876706055356</v>
      </c>
      <c r="N151" s="3">
        <f t="shared" si="19"/>
        <v>5.1027632262932283E-2</v>
      </c>
      <c r="O151" s="7">
        <f t="shared" si="20"/>
        <v>19.597225182764838</v>
      </c>
      <c r="P151" s="3">
        <f t="shared" si="21"/>
        <v>5.1027632262932283E-2</v>
      </c>
      <c r="Q151" s="3">
        <f>IF(ISNUMBER(P151),SUMIF(A:A,A151,P:P),"")</f>
        <v>0.88661795641446406</v>
      </c>
      <c r="R151" s="3">
        <f t="shared" si="22"/>
        <v>5.7553122958721788E-2</v>
      </c>
      <c r="S151" s="8">
        <f t="shared" si="23"/>
        <v>17.375251742937031</v>
      </c>
    </row>
    <row r="152" spans="1:19" x14ac:dyDescent="0.25">
      <c r="A152" s="1">
        <v>16</v>
      </c>
      <c r="B152" s="5">
        <v>0.70833333333333337</v>
      </c>
      <c r="C152" s="1" t="s">
        <v>32</v>
      </c>
      <c r="D152" s="1">
        <v>8</v>
      </c>
      <c r="E152" s="1">
        <v>13</v>
      </c>
      <c r="F152" s="1" t="s">
        <v>183</v>
      </c>
      <c r="G152" s="2">
        <v>37.345066666666597</v>
      </c>
      <c r="H152" s="6">
        <f>1+COUNTIFS(A:A,A152,O:O,"&lt;"&amp;O152)</f>
        <v>8</v>
      </c>
      <c r="I152" s="2">
        <f>AVERAGEIF(A:A,A152,G:G)</f>
        <v>44.199663636363624</v>
      </c>
      <c r="J152" s="2">
        <f t="shared" si="16"/>
        <v>-6.8545969696970275</v>
      </c>
      <c r="K152" s="2">
        <f t="shared" si="17"/>
        <v>83.145403030302973</v>
      </c>
      <c r="L152" s="2">
        <f t="shared" si="18"/>
        <v>146.74907886927932</v>
      </c>
      <c r="M152" s="2">
        <f>SUMIF(A:A,A152,L:L)</f>
        <v>3059.9876706055356</v>
      </c>
      <c r="N152" s="3">
        <f t="shared" si="19"/>
        <v>4.7957408547413982E-2</v>
      </c>
      <c r="O152" s="7">
        <f t="shared" si="20"/>
        <v>20.851835624340115</v>
      </c>
      <c r="P152" s="3">
        <f t="shared" si="21"/>
        <v>4.7957408547413982E-2</v>
      </c>
      <c r="Q152" s="3">
        <f>IF(ISNUMBER(P152),SUMIF(A:A,A152,P:P),"")</f>
        <v>0.88661795641446406</v>
      </c>
      <c r="R152" s="3">
        <f t="shared" si="22"/>
        <v>5.4090274396603251E-2</v>
      </c>
      <c r="S152" s="8">
        <f t="shared" si="23"/>
        <v>18.487611888742752</v>
      </c>
    </row>
    <row r="153" spans="1:19" x14ac:dyDescent="0.25">
      <c r="A153" s="1">
        <v>16</v>
      </c>
      <c r="B153" s="5">
        <v>0.70833333333333337</v>
      </c>
      <c r="C153" s="1" t="s">
        <v>32</v>
      </c>
      <c r="D153" s="1">
        <v>8</v>
      </c>
      <c r="E153" s="1">
        <v>6</v>
      </c>
      <c r="F153" s="1" t="s">
        <v>177</v>
      </c>
      <c r="G153" s="2">
        <v>36.176400000000001</v>
      </c>
      <c r="H153" s="6">
        <f>1+COUNTIFS(A:A,A153,O:O,"&lt;"&amp;O153)</f>
        <v>9</v>
      </c>
      <c r="I153" s="2">
        <f>AVERAGEIF(A:A,A153,G:G)</f>
        <v>44.199663636363624</v>
      </c>
      <c r="J153" s="2">
        <f t="shared" si="16"/>
        <v>-8.0232636363636232</v>
      </c>
      <c r="K153" s="2">
        <f t="shared" si="17"/>
        <v>81.976736363636377</v>
      </c>
      <c r="L153" s="2">
        <f t="shared" si="18"/>
        <v>136.81151584762316</v>
      </c>
      <c r="M153" s="2">
        <f>SUMIF(A:A,A153,L:L)</f>
        <v>3059.9876706055356</v>
      </c>
      <c r="N153" s="3">
        <f t="shared" si="19"/>
        <v>4.4709825847288387E-2</v>
      </c>
      <c r="O153" s="7">
        <f t="shared" si="20"/>
        <v>22.366448114014499</v>
      </c>
      <c r="P153" s="3" t="str">
        <f t="shared" si="21"/>
        <v/>
      </c>
      <c r="Q153" s="3" t="str">
        <f>IF(ISNUMBER(P153),SUMIF(A:A,A153,P:P),"")</f>
        <v/>
      </c>
      <c r="R153" s="3" t="str">
        <f t="shared" si="22"/>
        <v/>
      </c>
      <c r="S153" s="8" t="str">
        <f t="shared" si="23"/>
        <v/>
      </c>
    </row>
    <row r="154" spans="1:19" x14ac:dyDescent="0.25">
      <c r="A154" s="1">
        <v>16</v>
      </c>
      <c r="B154" s="5">
        <v>0.70833333333333337</v>
      </c>
      <c r="C154" s="1" t="s">
        <v>32</v>
      </c>
      <c r="D154" s="1">
        <v>8</v>
      </c>
      <c r="E154" s="1">
        <v>9</v>
      </c>
      <c r="F154" s="1" t="s">
        <v>179</v>
      </c>
      <c r="G154" s="2">
        <v>34.918999999999997</v>
      </c>
      <c r="H154" s="6">
        <f>1+COUNTIFS(A:A,A154,O:O,"&lt;"&amp;O154)</f>
        <v>10</v>
      </c>
      <c r="I154" s="2">
        <f>AVERAGEIF(A:A,A154,G:G)</f>
        <v>44.199663636363624</v>
      </c>
      <c r="J154" s="2">
        <f t="shared" si="16"/>
        <v>-9.2806636363636272</v>
      </c>
      <c r="K154" s="2">
        <f t="shared" si="17"/>
        <v>80.719336363636373</v>
      </c>
      <c r="L154" s="2">
        <f t="shared" si="18"/>
        <v>126.86965005060684</v>
      </c>
      <c r="M154" s="2">
        <f>SUMIF(A:A,A154,L:L)</f>
        <v>3059.9876706055356</v>
      </c>
      <c r="N154" s="3">
        <f t="shared" si="19"/>
        <v>4.1460837005758533E-2</v>
      </c>
      <c r="O154" s="7">
        <f t="shared" si="20"/>
        <v>24.119146457682682</v>
      </c>
      <c r="P154" s="3" t="str">
        <f t="shared" si="21"/>
        <v/>
      </c>
      <c r="Q154" s="3" t="str">
        <f>IF(ISNUMBER(P154),SUMIF(A:A,A154,P:P),"")</f>
        <v/>
      </c>
      <c r="R154" s="3" t="str">
        <f t="shared" si="22"/>
        <v/>
      </c>
      <c r="S154" s="8" t="str">
        <f t="shared" si="23"/>
        <v/>
      </c>
    </row>
    <row r="155" spans="1:19" x14ac:dyDescent="0.25">
      <c r="A155" s="1">
        <v>16</v>
      </c>
      <c r="B155" s="5">
        <v>0.70833333333333337</v>
      </c>
      <c r="C155" s="1" t="s">
        <v>32</v>
      </c>
      <c r="D155" s="1">
        <v>8</v>
      </c>
      <c r="E155" s="1">
        <v>14</v>
      </c>
      <c r="F155" s="1" t="s">
        <v>184</v>
      </c>
      <c r="G155" s="2">
        <v>27.900433333333304</v>
      </c>
      <c r="H155" s="6">
        <f>1+COUNTIFS(A:A,A155,O:O,"&lt;"&amp;O155)</f>
        <v>11</v>
      </c>
      <c r="I155" s="2">
        <f>AVERAGEIF(A:A,A155,G:G)</f>
        <v>44.199663636363624</v>
      </c>
      <c r="J155" s="2">
        <f t="shared" si="16"/>
        <v>-16.29923030303032</v>
      </c>
      <c r="K155" s="2">
        <f t="shared" si="17"/>
        <v>73.700769696969672</v>
      </c>
      <c r="L155" s="2">
        <f t="shared" si="18"/>
        <v>83.266489541569769</v>
      </c>
      <c r="M155" s="2">
        <f>SUMIF(A:A,A155,L:L)</f>
        <v>3059.9876706055356</v>
      </c>
      <c r="N155" s="3">
        <f t="shared" si="19"/>
        <v>2.7211380732489132E-2</v>
      </c>
      <c r="O155" s="7">
        <f t="shared" si="20"/>
        <v>36.749329621706636</v>
      </c>
      <c r="P155" s="3" t="str">
        <f t="shared" si="21"/>
        <v/>
      </c>
      <c r="Q155" s="3" t="str">
        <f>IF(ISNUMBER(P155),SUMIF(A:A,A155,P:P),"")</f>
        <v/>
      </c>
      <c r="R155" s="3" t="str">
        <f t="shared" si="22"/>
        <v/>
      </c>
      <c r="S155" s="8" t="str">
        <f t="shared" si="23"/>
        <v/>
      </c>
    </row>
    <row r="156" spans="1:19" x14ac:dyDescent="0.25">
      <c r="A156" s="1">
        <v>17</v>
      </c>
      <c r="B156" s="5">
        <v>0.72222222222222221</v>
      </c>
      <c r="C156" s="1" t="s">
        <v>38</v>
      </c>
      <c r="D156" s="1">
        <v>7</v>
      </c>
      <c r="E156" s="1">
        <v>2</v>
      </c>
      <c r="F156" s="1" t="s">
        <v>186</v>
      </c>
      <c r="G156" s="2">
        <v>71.594533333333302</v>
      </c>
      <c r="H156" s="6">
        <f>1+COUNTIFS(A:A,A156,O:O,"&lt;"&amp;O156)</f>
        <v>1</v>
      </c>
      <c r="I156" s="2">
        <f>AVERAGEIF(A:A,A156,G:G)</f>
        <v>47.96567575757576</v>
      </c>
      <c r="J156" s="2">
        <f t="shared" si="16"/>
        <v>23.628857575757543</v>
      </c>
      <c r="K156" s="2">
        <f t="shared" si="17"/>
        <v>113.62885757575754</v>
      </c>
      <c r="L156" s="2">
        <f t="shared" si="18"/>
        <v>913.90941163494369</v>
      </c>
      <c r="M156" s="2">
        <f>SUMIF(A:A,A156,L:L)</f>
        <v>3469.3298501645932</v>
      </c>
      <c r="N156" s="3">
        <f t="shared" si="19"/>
        <v>0.26342534469346746</v>
      </c>
      <c r="O156" s="7">
        <f t="shared" si="20"/>
        <v>3.7961419436069868</v>
      </c>
      <c r="P156" s="3">
        <f t="shared" si="21"/>
        <v>0.26342534469346746</v>
      </c>
      <c r="Q156" s="3">
        <f>IF(ISNUMBER(P156),SUMIF(A:A,A156,P:P),"")</f>
        <v>0.89518791702958234</v>
      </c>
      <c r="R156" s="3">
        <f t="shared" si="22"/>
        <v>0.2942682085874963</v>
      </c>
      <c r="S156" s="8">
        <f t="shared" si="23"/>
        <v>3.3982603992461686</v>
      </c>
    </row>
    <row r="157" spans="1:19" x14ac:dyDescent="0.25">
      <c r="A157" s="1">
        <v>17</v>
      </c>
      <c r="B157" s="5">
        <v>0.72222222222222221</v>
      </c>
      <c r="C157" s="1" t="s">
        <v>38</v>
      </c>
      <c r="D157" s="1">
        <v>7</v>
      </c>
      <c r="E157" s="1">
        <v>4</v>
      </c>
      <c r="F157" s="1" t="s">
        <v>188</v>
      </c>
      <c r="G157" s="2">
        <v>70.446266666666702</v>
      </c>
      <c r="H157" s="6">
        <f>1+COUNTIFS(A:A,A157,O:O,"&lt;"&amp;O157)</f>
        <v>2</v>
      </c>
      <c r="I157" s="2">
        <f>AVERAGEIF(A:A,A157,G:G)</f>
        <v>47.96567575757576</v>
      </c>
      <c r="J157" s="2">
        <f t="shared" si="16"/>
        <v>22.480590909090942</v>
      </c>
      <c r="K157" s="2">
        <f t="shared" si="17"/>
        <v>112.48059090909095</v>
      </c>
      <c r="L157" s="2">
        <f t="shared" si="18"/>
        <v>853.06475117437685</v>
      </c>
      <c r="M157" s="2">
        <f>SUMIF(A:A,A157,L:L)</f>
        <v>3469.3298501645932</v>
      </c>
      <c r="N157" s="3">
        <f t="shared" si="19"/>
        <v>0.24588747337872915</v>
      </c>
      <c r="O157" s="7">
        <f t="shared" si="20"/>
        <v>4.0669009537535326</v>
      </c>
      <c r="P157" s="3">
        <f t="shared" si="21"/>
        <v>0.24588747337872915</v>
      </c>
      <c r="Q157" s="3">
        <f>IF(ISNUMBER(P157),SUMIF(A:A,A157,P:P),"")</f>
        <v>0.89518791702958234</v>
      </c>
      <c r="R157" s="3">
        <f t="shared" si="22"/>
        <v>0.27467693508937696</v>
      </c>
      <c r="S157" s="8">
        <f t="shared" si="23"/>
        <v>3.6406405935562467</v>
      </c>
    </row>
    <row r="158" spans="1:19" x14ac:dyDescent="0.25">
      <c r="A158" s="1">
        <v>17</v>
      </c>
      <c r="B158" s="5">
        <v>0.72222222222222221</v>
      </c>
      <c r="C158" s="1" t="s">
        <v>38</v>
      </c>
      <c r="D158" s="1">
        <v>7</v>
      </c>
      <c r="E158" s="1">
        <v>5</v>
      </c>
      <c r="F158" s="1" t="s">
        <v>189</v>
      </c>
      <c r="G158" s="2">
        <v>54.960433333333306</v>
      </c>
      <c r="H158" s="6">
        <f>1+COUNTIFS(A:A,A158,O:O,"&lt;"&amp;O158)</f>
        <v>3</v>
      </c>
      <c r="I158" s="2">
        <f>AVERAGEIF(A:A,A158,G:G)</f>
        <v>47.96567575757576</v>
      </c>
      <c r="J158" s="2">
        <f t="shared" si="16"/>
        <v>6.9947575757575464</v>
      </c>
      <c r="K158" s="2">
        <f t="shared" si="17"/>
        <v>96.994757575757546</v>
      </c>
      <c r="L158" s="2">
        <f t="shared" si="18"/>
        <v>336.86607727035732</v>
      </c>
      <c r="M158" s="2">
        <f>SUMIF(A:A,A158,L:L)</f>
        <v>3469.3298501645932</v>
      </c>
      <c r="N158" s="3">
        <f t="shared" si="19"/>
        <v>9.7098313455082866E-2</v>
      </c>
      <c r="O158" s="7">
        <f t="shared" si="20"/>
        <v>10.298840056193091</v>
      </c>
      <c r="P158" s="3">
        <f t="shared" si="21"/>
        <v>9.7098313455082866E-2</v>
      </c>
      <c r="Q158" s="3">
        <f>IF(ISNUMBER(P158),SUMIF(A:A,A158,P:P),"")</f>
        <v>0.89518791702958234</v>
      </c>
      <c r="R158" s="3">
        <f t="shared" si="22"/>
        <v>0.10846696163781461</v>
      </c>
      <c r="S158" s="8">
        <f t="shared" si="23"/>
        <v>9.2193971777243195</v>
      </c>
    </row>
    <row r="159" spans="1:19" x14ac:dyDescent="0.25">
      <c r="A159" s="1">
        <v>17</v>
      </c>
      <c r="B159" s="5">
        <v>0.72222222222222221</v>
      </c>
      <c r="C159" s="1" t="s">
        <v>38</v>
      </c>
      <c r="D159" s="1">
        <v>7</v>
      </c>
      <c r="E159" s="1">
        <v>1</v>
      </c>
      <c r="F159" s="1" t="s">
        <v>185</v>
      </c>
      <c r="G159" s="2">
        <v>51.992166666666591</v>
      </c>
      <c r="H159" s="6">
        <f>1+COUNTIFS(A:A,A159,O:O,"&lt;"&amp;O159)</f>
        <v>4</v>
      </c>
      <c r="I159" s="2">
        <f>AVERAGEIF(A:A,A159,G:G)</f>
        <v>47.96567575757576</v>
      </c>
      <c r="J159" s="2">
        <f t="shared" si="16"/>
        <v>4.0264909090908318</v>
      </c>
      <c r="K159" s="2">
        <f t="shared" si="17"/>
        <v>94.026490909090825</v>
      </c>
      <c r="L159" s="2">
        <f t="shared" si="18"/>
        <v>281.91044639986717</v>
      </c>
      <c r="M159" s="2">
        <f>SUMIF(A:A,A159,L:L)</f>
        <v>3469.3298501645932</v>
      </c>
      <c r="N159" s="3">
        <f t="shared" si="19"/>
        <v>8.1257896647242311E-2</v>
      </c>
      <c r="O159" s="7">
        <f t="shared" si="20"/>
        <v>12.306496245419829</v>
      </c>
      <c r="P159" s="3">
        <f t="shared" si="21"/>
        <v>8.1257896647242311E-2</v>
      </c>
      <c r="Q159" s="3">
        <f>IF(ISNUMBER(P159),SUMIF(A:A,A159,P:P),"")</f>
        <v>0.89518791702958234</v>
      </c>
      <c r="R159" s="3">
        <f t="shared" si="22"/>
        <v>9.077188722215189E-2</v>
      </c>
      <c r="S159" s="8">
        <f t="shared" si="23"/>
        <v>11.016626739869752</v>
      </c>
    </row>
    <row r="160" spans="1:19" x14ac:dyDescent="0.25">
      <c r="A160" s="1">
        <v>17</v>
      </c>
      <c r="B160" s="5">
        <v>0.72222222222222221</v>
      </c>
      <c r="C160" s="1" t="s">
        <v>38</v>
      </c>
      <c r="D160" s="1">
        <v>7</v>
      </c>
      <c r="E160" s="1">
        <v>3</v>
      </c>
      <c r="F160" s="1" t="s">
        <v>187</v>
      </c>
      <c r="G160" s="2">
        <v>51.545733333333303</v>
      </c>
      <c r="H160" s="6">
        <f>1+COUNTIFS(A:A,A160,O:O,"&lt;"&amp;O160)</f>
        <v>5</v>
      </c>
      <c r="I160" s="2">
        <f>AVERAGEIF(A:A,A160,G:G)</f>
        <v>47.96567575757576</v>
      </c>
      <c r="J160" s="2">
        <f t="shared" si="16"/>
        <v>3.580057575757543</v>
      </c>
      <c r="K160" s="2">
        <f t="shared" si="17"/>
        <v>93.580057575757536</v>
      </c>
      <c r="L160" s="2">
        <f t="shared" si="18"/>
        <v>274.45943014038181</v>
      </c>
      <c r="M160" s="2">
        <f>SUMIF(A:A,A160,L:L)</f>
        <v>3469.3298501645932</v>
      </c>
      <c r="N160" s="3">
        <f t="shared" si="19"/>
        <v>7.9110214938876683E-2</v>
      </c>
      <c r="O160" s="7">
        <f t="shared" si="20"/>
        <v>12.640592631086074</v>
      </c>
      <c r="P160" s="3">
        <f t="shared" si="21"/>
        <v>7.9110214938876683E-2</v>
      </c>
      <c r="Q160" s="3">
        <f>IF(ISNUMBER(P160),SUMIF(A:A,A160,P:P),"")</f>
        <v>0.89518791702958234</v>
      </c>
      <c r="R160" s="3">
        <f t="shared" si="22"/>
        <v>8.8372746586415793E-2</v>
      </c>
      <c r="S160" s="8">
        <f t="shared" si="23"/>
        <v>11.315705787441429</v>
      </c>
    </row>
    <row r="161" spans="1:19" x14ac:dyDescent="0.25">
      <c r="A161" s="1">
        <v>17</v>
      </c>
      <c r="B161" s="5">
        <v>0.72222222222222221</v>
      </c>
      <c r="C161" s="1" t="s">
        <v>38</v>
      </c>
      <c r="D161" s="1">
        <v>7</v>
      </c>
      <c r="E161" s="1">
        <v>8</v>
      </c>
      <c r="F161" s="1" t="s">
        <v>190</v>
      </c>
      <c r="G161" s="2">
        <v>51.225833333333306</v>
      </c>
      <c r="H161" s="6">
        <f>1+COUNTIFS(A:A,A161,O:O,"&lt;"&amp;O161)</f>
        <v>6</v>
      </c>
      <c r="I161" s="2">
        <f>AVERAGEIF(A:A,A161,G:G)</f>
        <v>47.96567575757576</v>
      </c>
      <c r="J161" s="2">
        <f t="shared" si="16"/>
        <v>3.2601575757575461</v>
      </c>
      <c r="K161" s="2">
        <f t="shared" si="17"/>
        <v>93.260157575757546</v>
      </c>
      <c r="L161" s="2">
        <f t="shared" si="18"/>
        <v>269.2416906717558</v>
      </c>
      <c r="M161" s="2">
        <f>SUMIF(A:A,A161,L:L)</f>
        <v>3469.3298501645932</v>
      </c>
      <c r="N161" s="3">
        <f t="shared" si="19"/>
        <v>7.7606253167015055E-2</v>
      </c>
      <c r="O161" s="7">
        <f t="shared" si="20"/>
        <v>12.885559593347685</v>
      </c>
      <c r="P161" s="3">
        <f t="shared" si="21"/>
        <v>7.7606253167015055E-2</v>
      </c>
      <c r="Q161" s="3">
        <f>IF(ISNUMBER(P161),SUMIF(A:A,A161,P:P),"")</f>
        <v>0.89518791702958234</v>
      </c>
      <c r="R161" s="3">
        <f t="shared" si="22"/>
        <v>8.6692695120962504E-2</v>
      </c>
      <c r="S161" s="8">
        <f t="shared" si="23"/>
        <v>11.534997252129465</v>
      </c>
    </row>
    <row r="162" spans="1:19" x14ac:dyDescent="0.25">
      <c r="A162" s="1">
        <v>17</v>
      </c>
      <c r="B162" s="5">
        <v>0.72222222222222221</v>
      </c>
      <c r="C162" s="1" t="s">
        <v>38</v>
      </c>
      <c r="D162" s="1">
        <v>7</v>
      </c>
      <c r="E162" s="1">
        <v>7</v>
      </c>
      <c r="F162" s="1" t="s">
        <v>26</v>
      </c>
      <c r="G162" s="2">
        <v>44.164099999999998</v>
      </c>
      <c r="H162" s="6">
        <f>1+COUNTIFS(A:A,A162,O:O,"&lt;"&amp;O162)</f>
        <v>7</v>
      </c>
      <c r="I162" s="2">
        <f>AVERAGEIF(A:A,A162,G:G)</f>
        <v>47.96567575757576</v>
      </c>
      <c r="J162" s="2">
        <f t="shared" si="16"/>
        <v>-3.8015757575757618</v>
      </c>
      <c r="K162" s="2">
        <f t="shared" si="17"/>
        <v>86.198424242424238</v>
      </c>
      <c r="L162" s="2">
        <f t="shared" si="18"/>
        <v>176.25035476571176</v>
      </c>
      <c r="M162" s="2">
        <f>SUMIF(A:A,A162,L:L)</f>
        <v>3469.3298501645932</v>
      </c>
      <c r="N162" s="3">
        <f t="shared" si="19"/>
        <v>5.080242074916861E-2</v>
      </c>
      <c r="O162" s="7">
        <f t="shared" si="20"/>
        <v>19.684101372597784</v>
      </c>
      <c r="P162" s="3">
        <f t="shared" si="21"/>
        <v>5.080242074916861E-2</v>
      </c>
      <c r="Q162" s="3">
        <f>IF(ISNUMBER(P162),SUMIF(A:A,A162,P:P),"")</f>
        <v>0.89518791702958234</v>
      </c>
      <c r="R162" s="3">
        <f t="shared" si="22"/>
        <v>5.6750565755781752E-2</v>
      </c>
      <c r="S162" s="8">
        <f t="shared" si="23"/>
        <v>17.620969706334954</v>
      </c>
    </row>
    <row r="163" spans="1:19" x14ac:dyDescent="0.25">
      <c r="A163" s="1">
        <v>17</v>
      </c>
      <c r="B163" s="5">
        <v>0.72222222222222221</v>
      </c>
      <c r="C163" s="1" t="s">
        <v>38</v>
      </c>
      <c r="D163" s="1">
        <v>7</v>
      </c>
      <c r="E163" s="1">
        <v>6</v>
      </c>
      <c r="F163" s="1" t="s">
        <v>23</v>
      </c>
      <c r="G163" s="2">
        <v>37.2152666666667</v>
      </c>
      <c r="H163" s="6">
        <f>1+COUNTIFS(A:A,A163,O:O,"&lt;"&amp;O163)</f>
        <v>8</v>
      </c>
      <c r="I163" s="2">
        <f>AVERAGEIF(A:A,A163,G:G)</f>
        <v>47.96567575757576</v>
      </c>
      <c r="J163" s="2">
        <f t="shared" si="16"/>
        <v>-10.750409090909059</v>
      </c>
      <c r="K163" s="2">
        <f t="shared" si="17"/>
        <v>79.249590909090941</v>
      </c>
      <c r="L163" s="2">
        <f t="shared" si="18"/>
        <v>116.16080190972357</v>
      </c>
      <c r="M163" s="2">
        <f>SUMIF(A:A,A163,L:L)</f>
        <v>3469.3298501645932</v>
      </c>
      <c r="N163" s="3">
        <f t="shared" si="19"/>
        <v>3.3482201729597039E-2</v>
      </c>
      <c r="O163" s="7">
        <f t="shared" si="20"/>
        <v>29.866614151483255</v>
      </c>
      <c r="P163" s="3" t="str">
        <f t="shared" si="21"/>
        <v/>
      </c>
      <c r="Q163" s="3" t="str">
        <f>IF(ISNUMBER(P163),SUMIF(A:A,A163,P:P),"")</f>
        <v/>
      </c>
      <c r="R163" s="3" t="str">
        <f t="shared" si="22"/>
        <v/>
      </c>
      <c r="S163" s="8" t="str">
        <f t="shared" si="23"/>
        <v/>
      </c>
    </row>
    <row r="164" spans="1:19" x14ac:dyDescent="0.25">
      <c r="A164" s="1">
        <v>17</v>
      </c>
      <c r="B164" s="5">
        <v>0.72222222222222221</v>
      </c>
      <c r="C164" s="1" t="s">
        <v>38</v>
      </c>
      <c r="D164" s="1">
        <v>7</v>
      </c>
      <c r="E164" s="1">
        <v>9</v>
      </c>
      <c r="F164" s="1" t="s">
        <v>191</v>
      </c>
      <c r="G164" s="2">
        <v>32.323966666666699</v>
      </c>
      <c r="H164" s="6">
        <f>1+COUNTIFS(A:A,A164,O:O,"&lt;"&amp;O164)</f>
        <v>9</v>
      </c>
      <c r="I164" s="2">
        <f>AVERAGEIF(A:A,A164,G:G)</f>
        <v>47.96567575757576</v>
      </c>
      <c r="J164" s="2">
        <f t="shared" si="16"/>
        <v>-15.64170909090906</v>
      </c>
      <c r="K164" s="2">
        <f t="shared" si="17"/>
        <v>74.35829090909094</v>
      </c>
      <c r="L164" s="2">
        <f t="shared" si="18"/>
        <v>86.617117226873845</v>
      </c>
      <c r="M164" s="2">
        <f>SUMIF(A:A,A164,L:L)</f>
        <v>3469.3298501645932</v>
      </c>
      <c r="N164" s="3">
        <f t="shared" si="19"/>
        <v>2.4966526957004253E-2</v>
      </c>
      <c r="O164" s="7">
        <f t="shared" si="20"/>
        <v>40.053628673388801</v>
      </c>
      <c r="P164" s="3" t="str">
        <f t="shared" si="21"/>
        <v/>
      </c>
      <c r="Q164" s="3" t="str">
        <f>IF(ISNUMBER(P164),SUMIF(A:A,A164,P:P),"")</f>
        <v/>
      </c>
      <c r="R164" s="3" t="str">
        <f t="shared" si="22"/>
        <v/>
      </c>
      <c r="S164" s="8" t="str">
        <f t="shared" si="23"/>
        <v/>
      </c>
    </row>
    <row r="165" spans="1:19" x14ac:dyDescent="0.25">
      <c r="A165" s="1">
        <v>17</v>
      </c>
      <c r="B165" s="5">
        <v>0.72222222222222221</v>
      </c>
      <c r="C165" s="1" t="s">
        <v>38</v>
      </c>
      <c r="D165" s="1">
        <v>7</v>
      </c>
      <c r="E165" s="1">
        <v>10</v>
      </c>
      <c r="F165" s="1" t="s">
        <v>192</v>
      </c>
      <c r="G165" s="2">
        <v>31.673499999999997</v>
      </c>
      <c r="H165" s="6">
        <f>1+COUNTIFS(A:A,A165,O:O,"&lt;"&amp;O165)</f>
        <v>10</v>
      </c>
      <c r="I165" s="2">
        <f>AVERAGEIF(A:A,A165,G:G)</f>
        <v>47.96567575757576</v>
      </c>
      <c r="J165" s="2">
        <f t="shared" si="16"/>
        <v>-16.292175757575762</v>
      </c>
      <c r="K165" s="2">
        <f t="shared" si="17"/>
        <v>73.707824242424238</v>
      </c>
      <c r="L165" s="2">
        <f t="shared" si="18"/>
        <v>83.301741435744958</v>
      </c>
      <c r="M165" s="2">
        <f>SUMIF(A:A,A165,L:L)</f>
        <v>3469.3298501645932</v>
      </c>
      <c r="N165" s="3">
        <f t="shared" si="19"/>
        <v>2.4010902691132964E-2</v>
      </c>
      <c r="O165" s="7">
        <f t="shared" si="20"/>
        <v>41.647746978263008</v>
      </c>
      <c r="P165" s="3" t="str">
        <f t="shared" si="21"/>
        <v/>
      </c>
      <c r="Q165" s="3" t="str">
        <f>IF(ISNUMBER(P165),SUMIF(A:A,A165,P:P),"")</f>
        <v/>
      </c>
      <c r="R165" s="3" t="str">
        <f t="shared" si="22"/>
        <v/>
      </c>
      <c r="S165" s="8" t="str">
        <f t="shared" si="23"/>
        <v/>
      </c>
    </row>
    <row r="166" spans="1:19" x14ac:dyDescent="0.25">
      <c r="A166" s="1">
        <v>17</v>
      </c>
      <c r="B166" s="5">
        <v>0.72222222222222221</v>
      </c>
      <c r="C166" s="1" t="s">
        <v>38</v>
      </c>
      <c r="D166" s="1">
        <v>7</v>
      </c>
      <c r="E166" s="1">
        <v>11</v>
      </c>
      <c r="F166" s="1" t="s">
        <v>24</v>
      </c>
      <c r="G166" s="2">
        <v>30.480633333333401</v>
      </c>
      <c r="H166" s="6">
        <f>1+COUNTIFS(A:A,A166,O:O,"&lt;"&amp;O166)</f>
        <v>11</v>
      </c>
      <c r="I166" s="2">
        <f>AVERAGEIF(A:A,A166,G:G)</f>
        <v>47.96567575757576</v>
      </c>
      <c r="J166" s="2">
        <f t="shared" si="16"/>
        <v>-17.485042424242359</v>
      </c>
      <c r="K166" s="2">
        <f t="shared" si="17"/>
        <v>72.514957575757649</v>
      </c>
      <c r="L166" s="2">
        <f t="shared" si="18"/>
        <v>77.548027534856757</v>
      </c>
      <c r="M166" s="2">
        <f>SUMIF(A:A,A166,L:L)</f>
        <v>3469.3298501645932</v>
      </c>
      <c r="N166" s="3">
        <f t="shared" si="19"/>
        <v>2.2352451592683727E-2</v>
      </c>
      <c r="O166" s="7">
        <f t="shared" si="20"/>
        <v>44.73782197239224</v>
      </c>
      <c r="P166" s="3" t="str">
        <f t="shared" si="21"/>
        <v/>
      </c>
      <c r="Q166" s="3" t="str">
        <f>IF(ISNUMBER(P166),SUMIF(A:A,A166,P:P),"")</f>
        <v/>
      </c>
      <c r="R166" s="3" t="str">
        <f t="shared" si="22"/>
        <v/>
      </c>
      <c r="S166" s="8" t="str">
        <f t="shared" si="23"/>
        <v/>
      </c>
    </row>
    <row r="167" spans="1:19" x14ac:dyDescent="0.25">
      <c r="A167" s="1">
        <v>18</v>
      </c>
      <c r="B167" s="5">
        <v>0.73263888888888884</v>
      </c>
      <c r="C167" s="1" t="s">
        <v>47</v>
      </c>
      <c r="D167" s="1">
        <v>8</v>
      </c>
      <c r="E167" s="1">
        <v>1</v>
      </c>
      <c r="F167" s="1" t="s">
        <v>193</v>
      </c>
      <c r="G167" s="2">
        <v>80.164199999999994</v>
      </c>
      <c r="H167" s="6">
        <f>1+COUNTIFS(A:A,A167,O:O,"&lt;"&amp;O167)</f>
        <v>1</v>
      </c>
      <c r="I167" s="2">
        <f>AVERAGEIF(A:A,A167,G:G)</f>
        <v>48.894658333333318</v>
      </c>
      <c r="J167" s="2">
        <f t="shared" si="16"/>
        <v>31.269541666666676</v>
      </c>
      <c r="K167" s="2">
        <f t="shared" si="17"/>
        <v>121.26954166666667</v>
      </c>
      <c r="L167" s="2">
        <f t="shared" si="18"/>
        <v>1445.4449832117882</v>
      </c>
      <c r="M167" s="2">
        <f>SUMIF(A:A,A167,L:L)</f>
        <v>3635.4545620450822</v>
      </c>
      <c r="N167" s="3">
        <f t="shared" si="19"/>
        <v>0.39759676776118752</v>
      </c>
      <c r="O167" s="7">
        <f t="shared" si="20"/>
        <v>2.515110989535609</v>
      </c>
      <c r="P167" s="3">
        <f t="shared" si="21"/>
        <v>0.39759676776118752</v>
      </c>
      <c r="Q167" s="3">
        <f>IF(ISNUMBER(P167),SUMIF(A:A,A167,P:P),"")</f>
        <v>0.94720278336479147</v>
      </c>
      <c r="R167" s="3">
        <f t="shared" si="22"/>
        <v>0.41975886762999842</v>
      </c>
      <c r="S167" s="8">
        <f t="shared" si="23"/>
        <v>2.3823201297595031</v>
      </c>
    </row>
    <row r="168" spans="1:19" x14ac:dyDescent="0.25">
      <c r="A168" s="1">
        <v>18</v>
      </c>
      <c r="B168" s="5">
        <v>0.73263888888888884</v>
      </c>
      <c r="C168" s="1" t="s">
        <v>47</v>
      </c>
      <c r="D168" s="1">
        <v>8</v>
      </c>
      <c r="E168" s="1">
        <v>12</v>
      </c>
      <c r="F168" s="1" t="s">
        <v>200</v>
      </c>
      <c r="G168" s="2">
        <v>53.102600000000002</v>
      </c>
      <c r="H168" s="6">
        <f>1+COUNTIFS(A:A,A168,O:O,"&lt;"&amp;O168)</f>
        <v>2</v>
      </c>
      <c r="I168" s="2">
        <f>AVERAGEIF(A:A,A168,G:G)</f>
        <v>48.894658333333318</v>
      </c>
      <c r="J168" s="2">
        <f t="shared" si="16"/>
        <v>4.2079416666666845</v>
      </c>
      <c r="K168" s="2">
        <f t="shared" si="17"/>
        <v>94.207941666666684</v>
      </c>
      <c r="L168" s="2">
        <f t="shared" si="18"/>
        <v>284.99638614634711</v>
      </c>
      <c r="M168" s="2">
        <f>SUMIF(A:A,A168,L:L)</f>
        <v>3635.4545620450822</v>
      </c>
      <c r="N168" s="3">
        <f t="shared" si="19"/>
        <v>7.839360423364107E-2</v>
      </c>
      <c r="O168" s="7">
        <f t="shared" si="20"/>
        <v>12.756142669746898</v>
      </c>
      <c r="P168" s="3">
        <f t="shared" si="21"/>
        <v>7.839360423364107E-2</v>
      </c>
      <c r="Q168" s="3">
        <f>IF(ISNUMBER(P168),SUMIF(A:A,A168,P:P),"")</f>
        <v>0.94720278336479147</v>
      </c>
      <c r="R168" s="3">
        <f t="shared" si="22"/>
        <v>8.2763274781731441E-2</v>
      </c>
      <c r="S168" s="8">
        <f t="shared" si="23"/>
        <v>12.082653841782644</v>
      </c>
    </row>
    <row r="169" spans="1:19" x14ac:dyDescent="0.25">
      <c r="A169" s="1">
        <v>18</v>
      </c>
      <c r="B169" s="5">
        <v>0.73263888888888884</v>
      </c>
      <c r="C169" s="1" t="s">
        <v>47</v>
      </c>
      <c r="D169" s="1">
        <v>8</v>
      </c>
      <c r="E169" s="1">
        <v>10</v>
      </c>
      <c r="F169" s="1" t="s">
        <v>198</v>
      </c>
      <c r="G169" s="2">
        <v>52.815066666666596</v>
      </c>
      <c r="H169" s="6">
        <f>1+COUNTIFS(A:A,A169,O:O,"&lt;"&amp;O169)</f>
        <v>3</v>
      </c>
      <c r="I169" s="2">
        <f>AVERAGEIF(A:A,A169,G:G)</f>
        <v>48.894658333333318</v>
      </c>
      <c r="J169" s="2">
        <f t="shared" si="16"/>
        <v>3.9204083333332775</v>
      </c>
      <c r="K169" s="2">
        <f t="shared" si="17"/>
        <v>93.920408333333285</v>
      </c>
      <c r="L169" s="2">
        <f t="shared" si="18"/>
        <v>280.12179759538367</v>
      </c>
      <c r="M169" s="2">
        <f>SUMIF(A:A,A169,L:L)</f>
        <v>3635.4545620450822</v>
      </c>
      <c r="N169" s="3">
        <f t="shared" si="19"/>
        <v>7.7052757176479317E-2</v>
      </c>
      <c r="O169" s="7">
        <f t="shared" si="20"/>
        <v>12.978120921872142</v>
      </c>
      <c r="P169" s="3">
        <f t="shared" si="21"/>
        <v>7.7052757176479317E-2</v>
      </c>
      <c r="Q169" s="3">
        <f>IF(ISNUMBER(P169),SUMIF(A:A,A169,P:P),"")</f>
        <v>0.94720278336479147</v>
      </c>
      <c r="R169" s="3">
        <f t="shared" si="22"/>
        <v>8.134768872063626E-2</v>
      </c>
      <c r="S169" s="8">
        <f t="shared" si="23"/>
        <v>12.292912260042126</v>
      </c>
    </row>
    <row r="170" spans="1:19" x14ac:dyDescent="0.25">
      <c r="A170" s="1">
        <v>18</v>
      </c>
      <c r="B170" s="5">
        <v>0.73263888888888884</v>
      </c>
      <c r="C170" s="1" t="s">
        <v>47</v>
      </c>
      <c r="D170" s="1">
        <v>8</v>
      </c>
      <c r="E170" s="1">
        <v>11</v>
      </c>
      <c r="F170" s="1" t="s">
        <v>199</v>
      </c>
      <c r="G170" s="2">
        <v>50.424966666666705</v>
      </c>
      <c r="H170" s="6">
        <f>1+COUNTIFS(A:A,A170,O:O,"&lt;"&amp;O170)</f>
        <v>4</v>
      </c>
      <c r="I170" s="2">
        <f>AVERAGEIF(A:A,A170,G:G)</f>
        <v>48.894658333333318</v>
      </c>
      <c r="J170" s="2">
        <f t="shared" si="16"/>
        <v>1.5303083333333873</v>
      </c>
      <c r="K170" s="2">
        <f t="shared" si="17"/>
        <v>91.53030833333338</v>
      </c>
      <c r="L170" s="2">
        <f t="shared" si="18"/>
        <v>242.69815239684203</v>
      </c>
      <c r="M170" s="2">
        <f>SUMIF(A:A,A170,L:L)</f>
        <v>3635.4545620450822</v>
      </c>
      <c r="N170" s="3">
        <f t="shared" si="19"/>
        <v>6.6758681274870627E-2</v>
      </c>
      <c r="O170" s="7">
        <f t="shared" si="20"/>
        <v>14.979325248841024</v>
      </c>
      <c r="P170" s="3">
        <f t="shared" si="21"/>
        <v>6.6758681274870627E-2</v>
      </c>
      <c r="Q170" s="3">
        <f>IF(ISNUMBER(P170),SUMIF(A:A,A170,P:P),"")</f>
        <v>0.94720278336479147</v>
      </c>
      <c r="R170" s="3">
        <f t="shared" si="22"/>
        <v>7.0479819577515104E-2</v>
      </c>
      <c r="S170" s="8">
        <f t="shared" si="23"/>
        <v>14.188458568628715</v>
      </c>
    </row>
    <row r="171" spans="1:19" x14ac:dyDescent="0.25">
      <c r="A171" s="1">
        <v>18</v>
      </c>
      <c r="B171" s="5">
        <v>0.73263888888888884</v>
      </c>
      <c r="C171" s="1" t="s">
        <v>47</v>
      </c>
      <c r="D171" s="1">
        <v>8</v>
      </c>
      <c r="E171" s="1">
        <v>7</v>
      </c>
      <c r="F171" s="1" t="s">
        <v>197</v>
      </c>
      <c r="G171" s="2">
        <v>49.130566666666695</v>
      </c>
      <c r="H171" s="6">
        <f>1+COUNTIFS(A:A,A171,O:O,"&lt;"&amp;O171)</f>
        <v>5</v>
      </c>
      <c r="I171" s="2">
        <f>AVERAGEIF(A:A,A171,G:G)</f>
        <v>48.894658333333318</v>
      </c>
      <c r="J171" s="2">
        <f t="shared" ref="J171:J218" si="24">G171-I171</f>
        <v>0.23590833333337713</v>
      </c>
      <c r="K171" s="2">
        <f t="shared" ref="K171:K218" si="25">90+J171</f>
        <v>90.235908333333384</v>
      </c>
      <c r="L171" s="2">
        <f t="shared" ref="L171:L218" si="26">EXP(0.06*K171)</f>
        <v>224.56259771306327</v>
      </c>
      <c r="M171" s="2">
        <f>SUMIF(A:A,A171,L:L)</f>
        <v>3635.4545620450822</v>
      </c>
      <c r="N171" s="3">
        <f t="shared" ref="N171:N218" si="27">L171/M171</f>
        <v>6.1770156628429489E-2</v>
      </c>
      <c r="O171" s="7">
        <f t="shared" ref="O171:O218" si="28">1/N171</f>
        <v>16.189047504207778</v>
      </c>
      <c r="P171" s="3">
        <f t="shared" ref="P171:P218" si="29">IF(O171&gt;21,"",N171)</f>
        <v>6.1770156628429489E-2</v>
      </c>
      <c r="Q171" s="3">
        <f>IF(ISNUMBER(P171),SUMIF(A:A,A171,P:P),"")</f>
        <v>0.94720278336479147</v>
      </c>
      <c r="R171" s="3">
        <f t="shared" ref="R171:R218" si="30">IFERROR(P171*(1/Q171),"")</f>
        <v>6.5213233864242423E-2</v>
      </c>
      <c r="S171" s="8">
        <f t="shared" ref="S171:S218" si="31">IFERROR(1/R171,"")</f>
        <v>15.334310856010436</v>
      </c>
    </row>
    <row r="172" spans="1:19" x14ac:dyDescent="0.25">
      <c r="A172" s="1">
        <v>18</v>
      </c>
      <c r="B172" s="5">
        <v>0.73263888888888884</v>
      </c>
      <c r="C172" s="1" t="s">
        <v>47</v>
      </c>
      <c r="D172" s="1">
        <v>8</v>
      </c>
      <c r="E172" s="1">
        <v>2</v>
      </c>
      <c r="F172" s="1" t="s">
        <v>194</v>
      </c>
      <c r="G172" s="2">
        <v>48.987899999999904</v>
      </c>
      <c r="H172" s="6">
        <f>1+COUNTIFS(A:A,A172,O:O,"&lt;"&amp;O172)</f>
        <v>6</v>
      </c>
      <c r="I172" s="2">
        <f>AVERAGEIF(A:A,A172,G:G)</f>
        <v>48.894658333333318</v>
      </c>
      <c r="J172" s="2">
        <f t="shared" si="24"/>
        <v>9.3241666666585843E-2</v>
      </c>
      <c r="K172" s="2">
        <f t="shared" si="25"/>
        <v>90.093241666666586</v>
      </c>
      <c r="L172" s="2">
        <f t="shared" si="26"/>
        <v>222.64854570666751</v>
      </c>
      <c r="M172" s="2">
        <f>SUMIF(A:A,A172,L:L)</f>
        <v>3635.4545620450822</v>
      </c>
      <c r="N172" s="3">
        <f t="shared" si="27"/>
        <v>6.1243660705091907E-2</v>
      </c>
      <c r="O172" s="7">
        <f t="shared" si="28"/>
        <v>16.328220561721881</v>
      </c>
      <c r="P172" s="3">
        <f t="shared" si="29"/>
        <v>6.1243660705091907E-2</v>
      </c>
      <c r="Q172" s="3">
        <f>IF(ISNUMBER(P172),SUMIF(A:A,A172,P:P),"")</f>
        <v>0.94720278336479147</v>
      </c>
      <c r="R172" s="3">
        <f t="shared" si="30"/>
        <v>6.4657390983938273E-2</v>
      </c>
      <c r="S172" s="8">
        <f t="shared" si="31"/>
        <v>15.466135963457184</v>
      </c>
    </row>
    <row r="173" spans="1:19" x14ac:dyDescent="0.25">
      <c r="A173" s="1">
        <v>18</v>
      </c>
      <c r="B173" s="5">
        <v>0.73263888888888884</v>
      </c>
      <c r="C173" s="1" t="s">
        <v>47</v>
      </c>
      <c r="D173" s="1">
        <v>8</v>
      </c>
      <c r="E173" s="1">
        <v>6</v>
      </c>
      <c r="F173" s="1" t="s">
        <v>196</v>
      </c>
      <c r="G173" s="2">
        <v>47.627666666666599</v>
      </c>
      <c r="H173" s="6">
        <f>1+COUNTIFS(A:A,A173,O:O,"&lt;"&amp;O173)</f>
        <v>7</v>
      </c>
      <c r="I173" s="2">
        <f>AVERAGEIF(A:A,A173,G:G)</f>
        <v>48.894658333333318</v>
      </c>
      <c r="J173" s="2">
        <f t="shared" si="24"/>
        <v>-1.2669916666667191</v>
      </c>
      <c r="K173" s="2">
        <f t="shared" si="25"/>
        <v>88.733008333333288</v>
      </c>
      <c r="L173" s="2">
        <f t="shared" si="26"/>
        <v>205.1990533537176</v>
      </c>
      <c r="M173" s="2">
        <f>SUMIF(A:A,A173,L:L)</f>
        <v>3635.4545620450822</v>
      </c>
      <c r="N173" s="3">
        <f t="shared" si="27"/>
        <v>5.6443850377347393E-2</v>
      </c>
      <c r="O173" s="7">
        <f t="shared" si="28"/>
        <v>17.716721898216388</v>
      </c>
      <c r="P173" s="3">
        <f t="shared" si="29"/>
        <v>5.6443850377347393E-2</v>
      </c>
      <c r="Q173" s="3">
        <f>IF(ISNUMBER(P173),SUMIF(A:A,A173,P:P),"")</f>
        <v>0.94720278336479147</v>
      </c>
      <c r="R173" s="3">
        <f t="shared" si="30"/>
        <v>5.9590038552082107E-2</v>
      </c>
      <c r="S173" s="8">
        <f t="shared" si="31"/>
        <v>16.781328294090514</v>
      </c>
    </row>
    <row r="174" spans="1:19" x14ac:dyDescent="0.25">
      <c r="A174" s="1">
        <v>18</v>
      </c>
      <c r="B174" s="5">
        <v>0.73263888888888884</v>
      </c>
      <c r="C174" s="1" t="s">
        <v>47</v>
      </c>
      <c r="D174" s="1">
        <v>8</v>
      </c>
      <c r="E174" s="1">
        <v>14</v>
      </c>
      <c r="F174" s="1" t="s">
        <v>202</v>
      </c>
      <c r="G174" s="2">
        <v>45.956800000000001</v>
      </c>
      <c r="H174" s="6">
        <f>1+COUNTIFS(A:A,A174,O:O,"&lt;"&amp;O174)</f>
        <v>8</v>
      </c>
      <c r="I174" s="2">
        <f>AVERAGEIF(A:A,A174,G:G)</f>
        <v>48.894658333333318</v>
      </c>
      <c r="J174" s="2">
        <f t="shared" si="24"/>
        <v>-2.9378583333333168</v>
      </c>
      <c r="K174" s="2">
        <f t="shared" si="25"/>
        <v>87.06214166666669</v>
      </c>
      <c r="L174" s="2">
        <f t="shared" si="26"/>
        <v>185.62499822598872</v>
      </c>
      <c r="M174" s="2">
        <f>SUMIF(A:A,A174,L:L)</f>
        <v>3635.4545620450822</v>
      </c>
      <c r="N174" s="3">
        <f t="shared" si="27"/>
        <v>5.1059639188989772E-2</v>
      </c>
      <c r="O174" s="7">
        <f t="shared" si="28"/>
        <v>19.584940588762223</v>
      </c>
      <c r="P174" s="3">
        <f t="shared" si="29"/>
        <v>5.1059639188989772E-2</v>
      </c>
      <c r="Q174" s="3">
        <f>IF(ISNUMBER(P174),SUMIF(A:A,A174,P:P),"")</f>
        <v>0.94720278336479147</v>
      </c>
      <c r="R174" s="3">
        <f t="shared" si="30"/>
        <v>5.3905710673281912E-2</v>
      </c>
      <c r="S174" s="8">
        <f t="shared" si="31"/>
        <v>18.550910237709655</v>
      </c>
    </row>
    <row r="175" spans="1:19" x14ac:dyDescent="0.25">
      <c r="A175" s="1">
        <v>18</v>
      </c>
      <c r="B175" s="5">
        <v>0.73263888888888884</v>
      </c>
      <c r="C175" s="1" t="s">
        <v>47</v>
      </c>
      <c r="D175" s="1">
        <v>8</v>
      </c>
      <c r="E175" s="1">
        <v>13</v>
      </c>
      <c r="F175" s="1" t="s">
        <v>201</v>
      </c>
      <c r="G175" s="2">
        <v>45.129066666666603</v>
      </c>
      <c r="H175" s="6">
        <f>1+COUNTIFS(A:A,A175,O:O,"&lt;"&amp;O175)</f>
        <v>9</v>
      </c>
      <c r="I175" s="2">
        <f>AVERAGEIF(A:A,A175,G:G)</f>
        <v>48.894658333333318</v>
      </c>
      <c r="J175" s="2">
        <f t="shared" si="24"/>
        <v>-3.7655916666667153</v>
      </c>
      <c r="K175" s="2">
        <f t="shared" si="25"/>
        <v>86.234408333333278</v>
      </c>
      <c r="L175" s="2">
        <f t="shared" si="26"/>
        <v>176.63129838234207</v>
      </c>
      <c r="M175" s="2">
        <f>SUMIF(A:A,A175,L:L)</f>
        <v>3635.4545620450822</v>
      </c>
      <c r="N175" s="3">
        <f t="shared" si="27"/>
        <v>4.8585753271794492E-2</v>
      </c>
      <c r="O175" s="7">
        <f t="shared" si="28"/>
        <v>20.582165195749479</v>
      </c>
      <c r="P175" s="3">
        <f t="shared" si="29"/>
        <v>4.8585753271794492E-2</v>
      </c>
      <c r="Q175" s="3">
        <f>IF(ISNUMBER(P175),SUMIF(A:A,A175,P:P),"")</f>
        <v>0.94720278336479147</v>
      </c>
      <c r="R175" s="3">
        <f t="shared" si="30"/>
        <v>5.1293930006414377E-2</v>
      </c>
      <c r="S175" s="8">
        <f t="shared" si="31"/>
        <v>19.495484161087845</v>
      </c>
    </row>
    <row r="176" spans="1:19" x14ac:dyDescent="0.25">
      <c r="A176" s="1">
        <v>18</v>
      </c>
      <c r="B176" s="5">
        <v>0.73263888888888884</v>
      </c>
      <c r="C176" s="1" t="s">
        <v>47</v>
      </c>
      <c r="D176" s="1">
        <v>8</v>
      </c>
      <c r="E176" s="1">
        <v>8</v>
      </c>
      <c r="F176" s="1" t="s">
        <v>22</v>
      </c>
      <c r="G176" s="2">
        <v>45.0300333333333</v>
      </c>
      <c r="H176" s="6">
        <f>1+COUNTIFS(A:A,A176,O:O,"&lt;"&amp;O176)</f>
        <v>10</v>
      </c>
      <c r="I176" s="2">
        <f>AVERAGEIF(A:A,A176,G:G)</f>
        <v>48.894658333333318</v>
      </c>
      <c r="J176" s="2">
        <f t="shared" si="24"/>
        <v>-3.864625000000018</v>
      </c>
      <c r="K176" s="2">
        <f t="shared" si="25"/>
        <v>86.135374999999982</v>
      </c>
      <c r="L176" s="2">
        <f t="shared" si="26"/>
        <v>175.58486723319075</v>
      </c>
      <c r="M176" s="2">
        <f>SUMIF(A:A,A176,L:L)</f>
        <v>3635.4545620450822</v>
      </c>
      <c r="N176" s="3">
        <f t="shared" si="27"/>
        <v>4.8297912746959916E-2</v>
      </c>
      <c r="O176" s="7">
        <f t="shared" si="28"/>
        <v>20.704828493089369</v>
      </c>
      <c r="P176" s="3">
        <f t="shared" si="29"/>
        <v>4.8297912746959916E-2</v>
      </c>
      <c r="Q176" s="3">
        <f>IF(ISNUMBER(P176),SUMIF(A:A,A176,P:P),"")</f>
        <v>0.94720278336479147</v>
      </c>
      <c r="R176" s="3">
        <f t="shared" si="30"/>
        <v>5.0990045210159804E-2</v>
      </c>
      <c r="S176" s="8">
        <f t="shared" si="31"/>
        <v>19.611671177744892</v>
      </c>
    </row>
    <row r="177" spans="1:19" x14ac:dyDescent="0.25">
      <c r="A177" s="1">
        <v>18</v>
      </c>
      <c r="B177" s="5">
        <v>0.73263888888888884</v>
      </c>
      <c r="C177" s="1" t="s">
        <v>47</v>
      </c>
      <c r="D177" s="1">
        <v>8</v>
      </c>
      <c r="E177" s="1">
        <v>5</v>
      </c>
      <c r="F177" s="1" t="s">
        <v>195</v>
      </c>
      <c r="G177" s="2">
        <v>39.317600000000006</v>
      </c>
      <c r="H177" s="6">
        <f>1+COUNTIFS(A:A,A177,O:O,"&lt;"&amp;O177)</f>
        <v>11</v>
      </c>
      <c r="I177" s="2">
        <f>AVERAGEIF(A:A,A177,G:G)</f>
        <v>48.894658333333318</v>
      </c>
      <c r="J177" s="2">
        <f t="shared" si="24"/>
        <v>-9.5770583333333121</v>
      </c>
      <c r="K177" s="2">
        <f t="shared" si="25"/>
        <v>80.422941666666688</v>
      </c>
      <c r="L177" s="2">
        <f t="shared" si="26"/>
        <v>124.63338401985611</v>
      </c>
      <c r="M177" s="2">
        <f>SUMIF(A:A,A177,L:L)</f>
        <v>3635.4545620450822</v>
      </c>
      <c r="N177" s="3">
        <f t="shared" si="27"/>
        <v>3.4282751136833094E-2</v>
      </c>
      <c r="O177" s="7">
        <f t="shared" si="28"/>
        <v>29.169187618831693</v>
      </c>
      <c r="P177" s="3" t="str">
        <f t="shared" si="29"/>
        <v/>
      </c>
      <c r="Q177" s="3" t="str">
        <f>IF(ISNUMBER(P177),SUMIF(A:A,A177,P:P),"")</f>
        <v/>
      </c>
      <c r="R177" s="3" t="str">
        <f t="shared" si="30"/>
        <v/>
      </c>
      <c r="S177" s="8" t="str">
        <f t="shared" si="31"/>
        <v/>
      </c>
    </row>
    <row r="178" spans="1:19" x14ac:dyDescent="0.25">
      <c r="A178" s="1">
        <v>18</v>
      </c>
      <c r="B178" s="5">
        <v>0.73263888888888884</v>
      </c>
      <c r="C178" s="1" t="s">
        <v>47</v>
      </c>
      <c r="D178" s="1">
        <v>8</v>
      </c>
      <c r="E178" s="1">
        <v>19</v>
      </c>
      <c r="F178" s="1" t="s">
        <v>203</v>
      </c>
      <c r="G178" s="2">
        <v>29.049433333333301</v>
      </c>
      <c r="H178" s="6">
        <f>1+COUNTIFS(A:A,A178,O:O,"&lt;"&amp;O178)</f>
        <v>12</v>
      </c>
      <c r="I178" s="2">
        <f>AVERAGEIF(A:A,A178,G:G)</f>
        <v>48.894658333333318</v>
      </c>
      <c r="J178" s="2">
        <f t="shared" si="24"/>
        <v>-19.845225000000017</v>
      </c>
      <c r="K178" s="2">
        <f t="shared" si="25"/>
        <v>70.154774999999987</v>
      </c>
      <c r="L178" s="2">
        <f t="shared" si="26"/>
        <v>67.308498059894504</v>
      </c>
      <c r="M178" s="2">
        <f>SUMIF(A:A,A178,L:L)</f>
        <v>3635.4545620450822</v>
      </c>
      <c r="N178" s="3">
        <f t="shared" si="27"/>
        <v>1.8514465498375231E-2</v>
      </c>
      <c r="O178" s="7">
        <f t="shared" si="28"/>
        <v>54.011821193960841</v>
      </c>
      <c r="P178" s="3" t="str">
        <f t="shared" si="29"/>
        <v/>
      </c>
      <c r="Q178" s="3" t="str">
        <f>IF(ISNUMBER(P178),SUMIF(A:A,A178,P:P),"")</f>
        <v/>
      </c>
      <c r="R178" s="3" t="str">
        <f t="shared" si="30"/>
        <v/>
      </c>
      <c r="S178" s="8" t="str">
        <f t="shared" si="31"/>
        <v/>
      </c>
    </row>
    <row r="179" spans="1:19" x14ac:dyDescent="0.25">
      <c r="A179" s="1">
        <v>19</v>
      </c>
      <c r="B179" s="5">
        <v>0.74652777777777779</v>
      </c>
      <c r="C179" s="1" t="s">
        <v>38</v>
      </c>
      <c r="D179" s="1">
        <v>8</v>
      </c>
      <c r="E179" s="1">
        <v>6</v>
      </c>
      <c r="F179" s="1" t="s">
        <v>207</v>
      </c>
      <c r="G179" s="2">
        <v>66.518600000000006</v>
      </c>
      <c r="H179" s="6">
        <f>1+COUNTIFS(A:A,A179,O:O,"&lt;"&amp;O179)</f>
        <v>1</v>
      </c>
      <c r="I179" s="2">
        <f>AVERAGEIF(A:A,A179,G:G)</f>
        <v>48.323290000000014</v>
      </c>
      <c r="J179" s="2">
        <f t="shared" si="24"/>
        <v>18.195309999999992</v>
      </c>
      <c r="K179" s="2">
        <f t="shared" si="25"/>
        <v>108.19530999999999</v>
      </c>
      <c r="L179" s="2">
        <f t="shared" si="26"/>
        <v>659.65607452727579</v>
      </c>
      <c r="M179" s="2">
        <f>SUMIF(A:A,A179,L:L)</f>
        <v>2907.1523482239859</v>
      </c>
      <c r="N179" s="3">
        <f t="shared" si="27"/>
        <v>0.22690798262783426</v>
      </c>
      <c r="O179" s="7">
        <f t="shared" si="28"/>
        <v>4.407072807306923</v>
      </c>
      <c r="P179" s="3">
        <f t="shared" si="29"/>
        <v>0.22690798262783426</v>
      </c>
      <c r="Q179" s="3">
        <f>IF(ISNUMBER(P179),SUMIF(A:A,A179,P:P),"")</f>
        <v>0.84716779243809492</v>
      </c>
      <c r="R179" s="3">
        <f t="shared" si="30"/>
        <v>0.26784302313336006</v>
      </c>
      <c r="S179" s="8">
        <f t="shared" si="31"/>
        <v>3.733530141280164</v>
      </c>
    </row>
    <row r="180" spans="1:19" x14ac:dyDescent="0.25">
      <c r="A180" s="1">
        <v>19</v>
      </c>
      <c r="B180" s="5">
        <v>0.74652777777777779</v>
      </c>
      <c r="C180" s="1" t="s">
        <v>38</v>
      </c>
      <c r="D180" s="1">
        <v>8</v>
      </c>
      <c r="E180" s="1">
        <v>1</v>
      </c>
      <c r="F180" s="1" t="s">
        <v>204</v>
      </c>
      <c r="G180" s="2">
        <v>66.034199999999998</v>
      </c>
      <c r="H180" s="6">
        <f>1+COUNTIFS(A:A,A180,O:O,"&lt;"&amp;O180)</f>
        <v>2</v>
      </c>
      <c r="I180" s="2">
        <f>AVERAGEIF(A:A,A180,G:G)</f>
        <v>48.323290000000014</v>
      </c>
      <c r="J180" s="2">
        <f t="shared" si="24"/>
        <v>17.710909999999984</v>
      </c>
      <c r="K180" s="2">
        <f t="shared" si="25"/>
        <v>107.71090999999998</v>
      </c>
      <c r="L180" s="2">
        <f t="shared" si="26"/>
        <v>640.75976174414927</v>
      </c>
      <c r="M180" s="2">
        <f>SUMIF(A:A,A180,L:L)</f>
        <v>2907.1523482239859</v>
      </c>
      <c r="N180" s="3">
        <f t="shared" si="27"/>
        <v>0.22040804367737971</v>
      </c>
      <c r="O180" s="7">
        <f t="shared" si="28"/>
        <v>4.5370394987205689</v>
      </c>
      <c r="P180" s="3">
        <f t="shared" si="29"/>
        <v>0.22040804367737971</v>
      </c>
      <c r="Q180" s="3">
        <f>IF(ISNUMBER(P180),SUMIF(A:A,A180,P:P),"")</f>
        <v>0.84716779243809492</v>
      </c>
      <c r="R180" s="3">
        <f t="shared" si="30"/>
        <v>0.26017047112126324</v>
      </c>
      <c r="S180" s="8">
        <f t="shared" si="31"/>
        <v>3.8436337363355451</v>
      </c>
    </row>
    <row r="181" spans="1:19" x14ac:dyDescent="0.25">
      <c r="A181" s="1">
        <v>19</v>
      </c>
      <c r="B181" s="5">
        <v>0.74652777777777779</v>
      </c>
      <c r="C181" s="1" t="s">
        <v>38</v>
      </c>
      <c r="D181" s="1">
        <v>8</v>
      </c>
      <c r="E181" s="1">
        <v>5</v>
      </c>
      <c r="F181" s="1" t="s">
        <v>206</v>
      </c>
      <c r="G181" s="2">
        <v>57.888466666666602</v>
      </c>
      <c r="H181" s="6">
        <f>1+COUNTIFS(A:A,A181,O:O,"&lt;"&amp;O181)</f>
        <v>3</v>
      </c>
      <c r="I181" s="2">
        <f>AVERAGEIF(A:A,A181,G:G)</f>
        <v>48.323290000000014</v>
      </c>
      <c r="J181" s="2">
        <f t="shared" si="24"/>
        <v>9.5651766666665878</v>
      </c>
      <c r="K181" s="2">
        <f t="shared" si="25"/>
        <v>99.565176666666588</v>
      </c>
      <c r="L181" s="2">
        <f t="shared" si="26"/>
        <v>393.03969033947106</v>
      </c>
      <c r="M181" s="2">
        <f>SUMIF(A:A,A181,L:L)</f>
        <v>2907.1523482239859</v>
      </c>
      <c r="N181" s="3">
        <f t="shared" si="27"/>
        <v>0.13519748649553359</v>
      </c>
      <c r="O181" s="7">
        <f t="shared" si="28"/>
        <v>7.3965872141641933</v>
      </c>
      <c r="P181" s="3">
        <f t="shared" si="29"/>
        <v>0.13519748649553359</v>
      </c>
      <c r="Q181" s="3">
        <f>IF(ISNUMBER(P181),SUMIF(A:A,A181,P:P),"")</f>
        <v>0.84716779243809492</v>
      </c>
      <c r="R181" s="3">
        <f t="shared" si="30"/>
        <v>0.15958761381431161</v>
      </c>
      <c r="S181" s="8">
        <f t="shared" si="31"/>
        <v>6.2661504617993184</v>
      </c>
    </row>
    <row r="182" spans="1:19" x14ac:dyDescent="0.25">
      <c r="A182" s="1">
        <v>19</v>
      </c>
      <c r="B182" s="5">
        <v>0.74652777777777779</v>
      </c>
      <c r="C182" s="1" t="s">
        <v>38</v>
      </c>
      <c r="D182" s="1">
        <v>8</v>
      </c>
      <c r="E182" s="1">
        <v>3</v>
      </c>
      <c r="F182" s="1" t="s">
        <v>205</v>
      </c>
      <c r="G182" s="2">
        <v>54.310966666666701</v>
      </c>
      <c r="H182" s="6">
        <f>1+COUNTIFS(A:A,A182,O:O,"&lt;"&amp;O182)</f>
        <v>4</v>
      </c>
      <c r="I182" s="2">
        <f>AVERAGEIF(A:A,A182,G:G)</f>
        <v>48.323290000000014</v>
      </c>
      <c r="J182" s="2">
        <f t="shared" si="24"/>
        <v>5.9876766666666867</v>
      </c>
      <c r="K182" s="2">
        <f t="shared" si="25"/>
        <v>95.987676666666687</v>
      </c>
      <c r="L182" s="2">
        <f t="shared" si="26"/>
        <v>317.11376829119911</v>
      </c>
      <c r="M182" s="2">
        <f>SUMIF(A:A,A182,L:L)</f>
        <v>2907.1523482239859</v>
      </c>
      <c r="N182" s="3">
        <f t="shared" si="27"/>
        <v>0.10908054697750109</v>
      </c>
      <c r="O182" s="7">
        <f t="shared" si="28"/>
        <v>9.1675374547421331</v>
      </c>
      <c r="P182" s="3">
        <f t="shared" si="29"/>
        <v>0.10908054697750109</v>
      </c>
      <c r="Q182" s="3">
        <f>IF(ISNUMBER(P182),SUMIF(A:A,A182,P:P),"")</f>
        <v>0.84716779243809492</v>
      </c>
      <c r="R182" s="3">
        <f t="shared" si="30"/>
        <v>0.12875908167327069</v>
      </c>
      <c r="S182" s="8">
        <f t="shared" si="31"/>
        <v>7.7664424676274439</v>
      </c>
    </row>
    <row r="183" spans="1:19" x14ac:dyDescent="0.25">
      <c r="A183" s="1">
        <v>19</v>
      </c>
      <c r="B183" s="5">
        <v>0.74652777777777779</v>
      </c>
      <c r="C183" s="1" t="s">
        <v>38</v>
      </c>
      <c r="D183" s="1">
        <v>8</v>
      </c>
      <c r="E183" s="1">
        <v>8</v>
      </c>
      <c r="F183" s="1" t="s">
        <v>209</v>
      </c>
      <c r="G183" s="2">
        <v>51.423099999999998</v>
      </c>
      <c r="H183" s="6">
        <f>1+COUNTIFS(A:A,A183,O:O,"&lt;"&amp;O183)</f>
        <v>5</v>
      </c>
      <c r="I183" s="2">
        <f>AVERAGEIF(A:A,A183,G:G)</f>
        <v>48.323290000000014</v>
      </c>
      <c r="J183" s="2">
        <f t="shared" si="24"/>
        <v>3.0998099999999837</v>
      </c>
      <c r="K183" s="2">
        <f t="shared" si="25"/>
        <v>93.099809999999991</v>
      </c>
      <c r="L183" s="2">
        <f t="shared" si="26"/>
        <v>266.66377628237962</v>
      </c>
      <c r="M183" s="2">
        <f>SUMIF(A:A,A183,L:L)</f>
        <v>2907.1523482239859</v>
      </c>
      <c r="N183" s="3">
        <f t="shared" si="27"/>
        <v>9.1726798028072973E-2</v>
      </c>
      <c r="O183" s="7">
        <f t="shared" si="28"/>
        <v>10.901939471319496</v>
      </c>
      <c r="P183" s="3">
        <f t="shared" si="29"/>
        <v>9.1726798028072973E-2</v>
      </c>
      <c r="Q183" s="3">
        <f>IF(ISNUMBER(P183),SUMIF(A:A,A183,P:P),"")</f>
        <v>0.84716779243809492</v>
      </c>
      <c r="R183" s="3">
        <f t="shared" si="30"/>
        <v>0.10827465213719834</v>
      </c>
      <c r="S183" s="8">
        <f t="shared" si="31"/>
        <v>9.2357719952114685</v>
      </c>
    </row>
    <row r="184" spans="1:19" x14ac:dyDescent="0.25">
      <c r="A184" s="1">
        <v>19</v>
      </c>
      <c r="B184" s="5">
        <v>0.74652777777777779</v>
      </c>
      <c r="C184" s="1" t="s">
        <v>38</v>
      </c>
      <c r="D184" s="1">
        <v>8</v>
      </c>
      <c r="E184" s="1">
        <v>7</v>
      </c>
      <c r="F184" s="1" t="s">
        <v>208</v>
      </c>
      <c r="G184" s="2">
        <v>45.384333333333302</v>
      </c>
      <c r="H184" s="6">
        <f>1+COUNTIFS(A:A,A184,O:O,"&lt;"&amp;O184)</f>
        <v>6</v>
      </c>
      <c r="I184" s="2">
        <f>AVERAGEIF(A:A,A184,G:G)</f>
        <v>48.323290000000014</v>
      </c>
      <c r="J184" s="2">
        <f t="shared" si="24"/>
        <v>-2.9389566666667122</v>
      </c>
      <c r="K184" s="2">
        <f t="shared" si="25"/>
        <v>87.061043333333288</v>
      </c>
      <c r="L184" s="2">
        <f t="shared" si="26"/>
        <v>185.61276594166316</v>
      </c>
      <c r="M184" s="2">
        <f>SUMIF(A:A,A184,L:L)</f>
        <v>2907.1523482239859</v>
      </c>
      <c r="N184" s="3">
        <f t="shared" si="27"/>
        <v>6.3846934631773322E-2</v>
      </c>
      <c r="O184" s="7">
        <f t="shared" si="28"/>
        <v>15.662459063498275</v>
      </c>
      <c r="P184" s="3">
        <f t="shared" si="29"/>
        <v>6.3846934631773322E-2</v>
      </c>
      <c r="Q184" s="3">
        <f>IF(ISNUMBER(P184),SUMIF(A:A,A184,P:P),"")</f>
        <v>0.84716779243809492</v>
      </c>
      <c r="R184" s="3">
        <f t="shared" si="30"/>
        <v>7.5365158120596049E-2</v>
      </c>
      <c r="S184" s="8">
        <f t="shared" si="31"/>
        <v>13.268730868975867</v>
      </c>
    </row>
    <row r="185" spans="1:19" x14ac:dyDescent="0.25">
      <c r="A185" s="1">
        <v>19</v>
      </c>
      <c r="B185" s="5">
        <v>0.74652777777777779</v>
      </c>
      <c r="C185" s="1" t="s">
        <v>38</v>
      </c>
      <c r="D185" s="1">
        <v>8</v>
      </c>
      <c r="E185" s="1">
        <v>9</v>
      </c>
      <c r="F185" s="1" t="s">
        <v>210</v>
      </c>
      <c r="G185" s="2">
        <v>40.3742333333334</v>
      </c>
      <c r="H185" s="6">
        <f>1+COUNTIFS(A:A,A185,O:O,"&lt;"&amp;O185)</f>
        <v>7</v>
      </c>
      <c r="I185" s="2">
        <f>AVERAGEIF(A:A,A185,G:G)</f>
        <v>48.323290000000014</v>
      </c>
      <c r="J185" s="2">
        <f t="shared" si="24"/>
        <v>-7.949056666666614</v>
      </c>
      <c r="K185" s="2">
        <f t="shared" si="25"/>
        <v>82.050943333333379</v>
      </c>
      <c r="L185" s="2">
        <f t="shared" si="26"/>
        <v>137.42201602075357</v>
      </c>
      <c r="M185" s="2">
        <f>SUMIF(A:A,A185,L:L)</f>
        <v>2907.1523482239859</v>
      </c>
      <c r="N185" s="3">
        <f t="shared" si="27"/>
        <v>4.7270318015740151E-2</v>
      </c>
      <c r="O185" s="7">
        <f t="shared" si="28"/>
        <v>21.154924315656569</v>
      </c>
      <c r="P185" s="3" t="str">
        <f t="shared" si="29"/>
        <v/>
      </c>
      <c r="Q185" s="3" t="str">
        <f>IF(ISNUMBER(P185),SUMIF(A:A,A185,P:P),"")</f>
        <v/>
      </c>
      <c r="R185" s="3" t="str">
        <f t="shared" si="30"/>
        <v/>
      </c>
      <c r="S185" s="8" t="str">
        <f t="shared" si="31"/>
        <v/>
      </c>
    </row>
    <row r="186" spans="1:19" x14ac:dyDescent="0.25">
      <c r="A186" s="1">
        <v>19</v>
      </c>
      <c r="B186" s="5">
        <v>0.74652777777777779</v>
      </c>
      <c r="C186" s="1" t="s">
        <v>38</v>
      </c>
      <c r="D186" s="1">
        <v>8</v>
      </c>
      <c r="E186" s="1">
        <v>11</v>
      </c>
      <c r="F186" s="1" t="s">
        <v>212</v>
      </c>
      <c r="G186" s="2">
        <v>39.862866666666704</v>
      </c>
      <c r="H186" s="6">
        <f>1+COUNTIFS(A:A,A186,O:O,"&lt;"&amp;O186)</f>
        <v>8</v>
      </c>
      <c r="I186" s="2">
        <f>AVERAGEIF(A:A,A186,G:G)</f>
        <v>48.323290000000014</v>
      </c>
      <c r="J186" s="2">
        <f t="shared" si="24"/>
        <v>-8.4604233333333099</v>
      </c>
      <c r="K186" s="2">
        <f t="shared" si="25"/>
        <v>81.53957666666669</v>
      </c>
      <c r="L186" s="2">
        <f t="shared" si="26"/>
        <v>133.26966074943465</v>
      </c>
      <c r="M186" s="2">
        <f>SUMIF(A:A,A186,L:L)</f>
        <v>2907.1523482239859</v>
      </c>
      <c r="N186" s="3">
        <f t="shared" si="27"/>
        <v>4.5841994084297191E-2</v>
      </c>
      <c r="O186" s="7">
        <f t="shared" si="28"/>
        <v>21.814059793322603</v>
      </c>
      <c r="P186" s="3" t="str">
        <f t="shared" si="29"/>
        <v/>
      </c>
      <c r="Q186" s="3" t="str">
        <f>IF(ISNUMBER(P186),SUMIF(A:A,A186,P:P),"")</f>
        <v/>
      </c>
      <c r="R186" s="3" t="str">
        <f t="shared" si="30"/>
        <v/>
      </c>
      <c r="S186" s="8" t="str">
        <f t="shared" si="31"/>
        <v/>
      </c>
    </row>
    <row r="187" spans="1:19" x14ac:dyDescent="0.25">
      <c r="A187" s="1">
        <v>19</v>
      </c>
      <c r="B187" s="5">
        <v>0.74652777777777779</v>
      </c>
      <c r="C187" s="1" t="s">
        <v>38</v>
      </c>
      <c r="D187" s="1">
        <v>8</v>
      </c>
      <c r="E187" s="1">
        <v>12</v>
      </c>
      <c r="F187" s="1" t="s">
        <v>213</v>
      </c>
      <c r="G187" s="2">
        <v>39.047466666666701</v>
      </c>
      <c r="H187" s="6">
        <f>1+COUNTIFS(A:A,A187,O:O,"&lt;"&amp;O187)</f>
        <v>9</v>
      </c>
      <c r="I187" s="2">
        <f>AVERAGEIF(A:A,A187,G:G)</f>
        <v>48.323290000000014</v>
      </c>
      <c r="J187" s="2">
        <f t="shared" si="24"/>
        <v>-9.2758233333333138</v>
      </c>
      <c r="K187" s="2">
        <f t="shared" si="25"/>
        <v>80.724176666666693</v>
      </c>
      <c r="L187" s="2">
        <f t="shared" si="26"/>
        <v>126.90650065448629</v>
      </c>
      <c r="M187" s="2">
        <f>SUMIF(A:A,A187,L:L)</f>
        <v>2907.1523482239859</v>
      </c>
      <c r="N187" s="3">
        <f t="shared" si="27"/>
        <v>4.3653199231892675E-2</v>
      </c>
      <c r="O187" s="7">
        <f t="shared" si="28"/>
        <v>22.907828466084293</v>
      </c>
      <c r="P187" s="3" t="str">
        <f t="shared" si="29"/>
        <v/>
      </c>
      <c r="Q187" s="3" t="str">
        <f>IF(ISNUMBER(P187),SUMIF(A:A,A187,P:P),"")</f>
        <v/>
      </c>
      <c r="R187" s="3" t="str">
        <f t="shared" si="30"/>
        <v/>
      </c>
      <c r="S187" s="8" t="str">
        <f t="shared" si="31"/>
        <v/>
      </c>
    </row>
    <row r="188" spans="1:19" x14ac:dyDescent="0.25">
      <c r="A188" s="1">
        <v>19</v>
      </c>
      <c r="B188" s="5">
        <v>0.74652777777777779</v>
      </c>
      <c r="C188" s="1" t="s">
        <v>38</v>
      </c>
      <c r="D188" s="1">
        <v>8</v>
      </c>
      <c r="E188" s="1">
        <v>10</v>
      </c>
      <c r="F188" s="1" t="s">
        <v>211</v>
      </c>
      <c r="G188" s="2">
        <v>22.388666666666701</v>
      </c>
      <c r="H188" s="6">
        <f>1+COUNTIFS(A:A,A188,O:O,"&lt;"&amp;O188)</f>
        <v>10</v>
      </c>
      <c r="I188" s="2">
        <f>AVERAGEIF(A:A,A188,G:G)</f>
        <v>48.323290000000014</v>
      </c>
      <c r="J188" s="2">
        <f t="shared" si="24"/>
        <v>-25.934623333333313</v>
      </c>
      <c r="K188" s="2">
        <f t="shared" si="25"/>
        <v>64.06537666666668</v>
      </c>
      <c r="L188" s="2">
        <f t="shared" si="26"/>
        <v>46.7083336731732</v>
      </c>
      <c r="M188" s="2">
        <f>SUMIF(A:A,A188,L:L)</f>
        <v>2907.1523482239859</v>
      </c>
      <c r="N188" s="3">
        <f t="shared" si="27"/>
        <v>1.6066696229974971E-2</v>
      </c>
      <c r="O188" s="7">
        <f t="shared" si="28"/>
        <v>62.240549375318452</v>
      </c>
      <c r="P188" s="3" t="str">
        <f t="shared" si="29"/>
        <v/>
      </c>
      <c r="Q188" s="3" t="str">
        <f>IF(ISNUMBER(P188),SUMIF(A:A,A188,P:P),"")</f>
        <v/>
      </c>
      <c r="R188" s="3" t="str">
        <f t="shared" si="30"/>
        <v/>
      </c>
      <c r="S188" s="8" t="str">
        <f t="shared" si="31"/>
        <v/>
      </c>
    </row>
    <row r="189" spans="1:19" x14ac:dyDescent="0.25">
      <c r="A189" s="1">
        <v>20</v>
      </c>
      <c r="B189" s="5">
        <v>0.75902777777777775</v>
      </c>
      <c r="C189" s="1" t="s">
        <v>214</v>
      </c>
      <c r="D189" s="1">
        <v>3</v>
      </c>
      <c r="E189" s="1">
        <v>3</v>
      </c>
      <c r="F189" s="1" t="s">
        <v>216</v>
      </c>
      <c r="G189" s="2">
        <v>74.849100000000007</v>
      </c>
      <c r="H189" s="6">
        <f>1+COUNTIFS(A:A,A189,O:O,"&lt;"&amp;O189)</f>
        <v>1</v>
      </c>
      <c r="I189" s="2">
        <f>AVERAGEIF(A:A,A189,G:G)</f>
        <v>54.200266666666707</v>
      </c>
      <c r="J189" s="2">
        <f t="shared" si="24"/>
        <v>20.6488333333333</v>
      </c>
      <c r="K189" s="2">
        <f t="shared" si="25"/>
        <v>110.6488333333333</v>
      </c>
      <c r="L189" s="2">
        <f t="shared" si="26"/>
        <v>764.27677919996279</v>
      </c>
      <c r="M189" s="2">
        <f>SUMIF(A:A,A189,L:L)</f>
        <v>2320.6160322040801</v>
      </c>
      <c r="N189" s="3">
        <f t="shared" si="27"/>
        <v>0.32934219560401218</v>
      </c>
      <c r="O189" s="7">
        <f t="shared" si="28"/>
        <v>3.0363555394595103</v>
      </c>
      <c r="P189" s="3">
        <f t="shared" si="29"/>
        <v>0.32934219560401218</v>
      </c>
      <c r="Q189" s="3">
        <f>IF(ISNUMBER(P189),SUMIF(A:A,A189,P:P),"")</f>
        <v>0.92211075617738669</v>
      </c>
      <c r="R189" s="3">
        <f t="shared" si="30"/>
        <v>0.3571612123572892</v>
      </c>
      <c r="S189" s="8">
        <f t="shared" si="31"/>
        <v>2.7998561025144064</v>
      </c>
    </row>
    <row r="190" spans="1:19" x14ac:dyDescent="0.25">
      <c r="A190" s="1">
        <v>20</v>
      </c>
      <c r="B190" s="5">
        <v>0.75902777777777775</v>
      </c>
      <c r="C190" s="1" t="s">
        <v>214</v>
      </c>
      <c r="D190" s="1">
        <v>3</v>
      </c>
      <c r="E190" s="1">
        <v>6</v>
      </c>
      <c r="F190" s="1" t="s">
        <v>219</v>
      </c>
      <c r="G190" s="2">
        <v>67.709699999999998</v>
      </c>
      <c r="H190" s="6">
        <f>1+COUNTIFS(A:A,A190,O:O,"&lt;"&amp;O190)</f>
        <v>2</v>
      </c>
      <c r="I190" s="2">
        <f>AVERAGEIF(A:A,A190,G:G)</f>
        <v>54.200266666666707</v>
      </c>
      <c r="J190" s="2">
        <f t="shared" si="24"/>
        <v>13.509433333333291</v>
      </c>
      <c r="K190" s="2">
        <f t="shared" si="25"/>
        <v>103.50943333333329</v>
      </c>
      <c r="L190" s="2">
        <f t="shared" si="26"/>
        <v>497.98302993086793</v>
      </c>
      <c r="M190" s="2">
        <f>SUMIF(A:A,A190,L:L)</f>
        <v>2320.6160322040801</v>
      </c>
      <c r="N190" s="3">
        <f t="shared" si="27"/>
        <v>0.21459087717233966</v>
      </c>
      <c r="O190" s="7">
        <f t="shared" si="28"/>
        <v>4.6600303478739775</v>
      </c>
      <c r="P190" s="3">
        <f t="shared" si="29"/>
        <v>0.21459087717233966</v>
      </c>
      <c r="Q190" s="3">
        <f>IF(ISNUMBER(P190),SUMIF(A:A,A190,P:P),"")</f>
        <v>0.92211075617738669</v>
      </c>
      <c r="R190" s="3">
        <f t="shared" si="30"/>
        <v>0.23271703071974439</v>
      </c>
      <c r="S190" s="8">
        <f t="shared" si="31"/>
        <v>4.2970641078876444</v>
      </c>
    </row>
    <row r="191" spans="1:19" x14ac:dyDescent="0.25">
      <c r="A191" s="1">
        <v>20</v>
      </c>
      <c r="B191" s="5">
        <v>0.75902777777777775</v>
      </c>
      <c r="C191" s="1" t="s">
        <v>214</v>
      </c>
      <c r="D191" s="1">
        <v>3</v>
      </c>
      <c r="E191" s="1">
        <v>11</v>
      </c>
      <c r="F191" s="1" t="s">
        <v>222</v>
      </c>
      <c r="G191" s="2">
        <v>60.915300000000002</v>
      </c>
      <c r="H191" s="6">
        <f>1+COUNTIFS(A:A,A191,O:O,"&lt;"&amp;O191)</f>
        <v>3</v>
      </c>
      <c r="I191" s="2">
        <f>AVERAGEIF(A:A,A191,G:G)</f>
        <v>54.200266666666707</v>
      </c>
      <c r="J191" s="2">
        <f t="shared" si="24"/>
        <v>6.7150333333332952</v>
      </c>
      <c r="K191" s="2">
        <f t="shared" si="25"/>
        <v>96.715033333333295</v>
      </c>
      <c r="L191" s="2">
        <f t="shared" si="26"/>
        <v>331.25948140492221</v>
      </c>
      <c r="M191" s="2">
        <f>SUMIF(A:A,A191,L:L)</f>
        <v>2320.6160322040801</v>
      </c>
      <c r="N191" s="3">
        <f t="shared" si="27"/>
        <v>0.14274635562622473</v>
      </c>
      <c r="O191" s="7">
        <f t="shared" si="28"/>
        <v>7.0054327874993705</v>
      </c>
      <c r="P191" s="3">
        <f t="shared" si="29"/>
        <v>0.14274635562622473</v>
      </c>
      <c r="Q191" s="3">
        <f>IF(ISNUMBER(P191),SUMIF(A:A,A191,P:P),"")</f>
        <v>0.92211075617738669</v>
      </c>
      <c r="R191" s="3">
        <f t="shared" si="30"/>
        <v>0.15480391554912581</v>
      </c>
      <c r="S191" s="8">
        <f t="shared" si="31"/>
        <v>6.4597849250309034</v>
      </c>
    </row>
    <row r="192" spans="1:19" x14ac:dyDescent="0.25">
      <c r="A192" s="1">
        <v>20</v>
      </c>
      <c r="B192" s="5">
        <v>0.75902777777777775</v>
      </c>
      <c r="C192" s="1" t="s">
        <v>214</v>
      </c>
      <c r="D192" s="1">
        <v>3</v>
      </c>
      <c r="E192" s="1">
        <v>4</v>
      </c>
      <c r="F192" s="1" t="s">
        <v>217</v>
      </c>
      <c r="G192" s="2">
        <v>53.786166666666702</v>
      </c>
      <c r="H192" s="6">
        <f>1+COUNTIFS(A:A,A192,O:O,"&lt;"&amp;O192)</f>
        <v>4</v>
      </c>
      <c r="I192" s="2">
        <f>AVERAGEIF(A:A,A192,G:G)</f>
        <v>54.200266666666707</v>
      </c>
      <c r="J192" s="2">
        <f t="shared" si="24"/>
        <v>-0.4141000000000048</v>
      </c>
      <c r="K192" s="2">
        <f t="shared" si="25"/>
        <v>89.585899999999995</v>
      </c>
      <c r="L192" s="2">
        <f t="shared" si="26"/>
        <v>215.97312961169627</v>
      </c>
      <c r="M192" s="2">
        <f>SUMIF(A:A,A192,L:L)</f>
        <v>2320.6160322040801</v>
      </c>
      <c r="N192" s="3">
        <f t="shared" si="27"/>
        <v>9.3067153986077053E-2</v>
      </c>
      <c r="O192" s="7">
        <f t="shared" si="28"/>
        <v>10.744929410322369</v>
      </c>
      <c r="P192" s="3">
        <f t="shared" si="29"/>
        <v>9.3067153986077053E-2</v>
      </c>
      <c r="Q192" s="3">
        <f>IF(ISNUMBER(P192),SUMIF(A:A,A192,P:P),"")</f>
        <v>0.92211075617738669</v>
      </c>
      <c r="R192" s="3">
        <f t="shared" si="30"/>
        <v>0.10092838996032022</v>
      </c>
      <c r="S192" s="8">
        <f t="shared" si="31"/>
        <v>9.9080149836250033</v>
      </c>
    </row>
    <row r="193" spans="1:19" x14ac:dyDescent="0.25">
      <c r="A193" s="1">
        <v>20</v>
      </c>
      <c r="B193" s="5">
        <v>0.75902777777777775</v>
      </c>
      <c r="C193" s="1" t="s">
        <v>214</v>
      </c>
      <c r="D193" s="1">
        <v>3</v>
      </c>
      <c r="E193" s="1">
        <v>1</v>
      </c>
      <c r="F193" s="1" t="s">
        <v>215</v>
      </c>
      <c r="G193" s="2">
        <v>52.543800000000097</v>
      </c>
      <c r="H193" s="6">
        <f>1+COUNTIFS(A:A,A193,O:O,"&lt;"&amp;O193)</f>
        <v>5</v>
      </c>
      <c r="I193" s="2">
        <f>AVERAGEIF(A:A,A193,G:G)</f>
        <v>54.200266666666707</v>
      </c>
      <c r="J193" s="2">
        <f t="shared" si="24"/>
        <v>-1.6564666666666099</v>
      </c>
      <c r="K193" s="2">
        <f t="shared" si="25"/>
        <v>88.343533333333397</v>
      </c>
      <c r="L193" s="2">
        <f t="shared" si="26"/>
        <v>200.4594536276268</v>
      </c>
      <c r="M193" s="2">
        <f>SUMIF(A:A,A193,L:L)</f>
        <v>2320.6160322040801</v>
      </c>
      <c r="N193" s="3">
        <f t="shared" si="27"/>
        <v>8.6381999799093848E-2</v>
      </c>
      <c r="O193" s="7">
        <f t="shared" si="28"/>
        <v>11.576485868882259</v>
      </c>
      <c r="P193" s="3">
        <f t="shared" si="29"/>
        <v>8.6381999799093848E-2</v>
      </c>
      <c r="Q193" s="3">
        <f>IF(ISNUMBER(P193),SUMIF(A:A,A193,P:P),"")</f>
        <v>0.92211075617738669</v>
      </c>
      <c r="R193" s="3">
        <f t="shared" si="30"/>
        <v>9.3678551324128043E-2</v>
      </c>
      <c r="S193" s="8">
        <f t="shared" si="31"/>
        <v>10.674802138431852</v>
      </c>
    </row>
    <row r="194" spans="1:19" x14ac:dyDescent="0.25">
      <c r="A194" s="1">
        <v>20</v>
      </c>
      <c r="B194" s="5">
        <v>0.75902777777777775</v>
      </c>
      <c r="C194" s="1" t="s">
        <v>214</v>
      </c>
      <c r="D194" s="1">
        <v>3</v>
      </c>
      <c r="E194" s="1">
        <v>10</v>
      </c>
      <c r="F194" s="1" t="s">
        <v>221</v>
      </c>
      <c r="G194" s="2">
        <v>45.314700000000101</v>
      </c>
      <c r="H194" s="6">
        <f>1+COUNTIFS(A:A,A194,O:O,"&lt;"&amp;O194)</f>
        <v>6</v>
      </c>
      <c r="I194" s="2">
        <f>AVERAGEIF(A:A,A194,G:G)</f>
        <v>54.200266666666707</v>
      </c>
      <c r="J194" s="2">
        <f t="shared" si="24"/>
        <v>-8.8855666666666053</v>
      </c>
      <c r="K194" s="2">
        <f t="shared" si="25"/>
        <v>81.114433333333395</v>
      </c>
      <c r="L194" s="2">
        <f t="shared" si="26"/>
        <v>129.91313047799514</v>
      </c>
      <c r="M194" s="2">
        <f>SUMIF(A:A,A194,L:L)</f>
        <v>2320.6160322040801</v>
      </c>
      <c r="N194" s="3">
        <f t="shared" si="27"/>
        <v>5.5982173989639269E-2</v>
      </c>
      <c r="O194" s="7">
        <f t="shared" si="28"/>
        <v>17.862828981687493</v>
      </c>
      <c r="P194" s="3">
        <f t="shared" si="29"/>
        <v>5.5982173989639269E-2</v>
      </c>
      <c r="Q194" s="3">
        <f>IF(ISNUMBER(P194),SUMIF(A:A,A194,P:P),"")</f>
        <v>0.92211075617738669</v>
      </c>
      <c r="R194" s="3">
        <f t="shared" si="30"/>
        <v>6.0710900089392256E-2</v>
      </c>
      <c r="S194" s="8">
        <f t="shared" si="31"/>
        <v>16.471506739771193</v>
      </c>
    </row>
    <row r="195" spans="1:19" x14ac:dyDescent="0.25">
      <c r="A195" s="1">
        <v>20</v>
      </c>
      <c r="B195" s="5">
        <v>0.75902777777777775</v>
      </c>
      <c r="C195" s="1" t="s">
        <v>214</v>
      </c>
      <c r="D195" s="1">
        <v>3</v>
      </c>
      <c r="E195" s="1">
        <v>7</v>
      </c>
      <c r="F195" s="1" t="s">
        <v>220</v>
      </c>
      <c r="G195" s="2">
        <v>40.151233333333302</v>
      </c>
      <c r="H195" s="6">
        <f>1+COUNTIFS(A:A,A195,O:O,"&lt;"&amp;O195)</f>
        <v>7</v>
      </c>
      <c r="I195" s="2">
        <f>AVERAGEIF(A:A,A195,G:G)</f>
        <v>54.200266666666707</v>
      </c>
      <c r="J195" s="2">
        <f t="shared" si="24"/>
        <v>-14.049033333333405</v>
      </c>
      <c r="K195" s="2">
        <f t="shared" si="25"/>
        <v>75.950966666666602</v>
      </c>
      <c r="L195" s="2">
        <f t="shared" si="26"/>
        <v>95.302686481951611</v>
      </c>
      <c r="M195" s="2">
        <f>SUMIF(A:A,A195,L:L)</f>
        <v>2320.6160322040801</v>
      </c>
      <c r="N195" s="3">
        <f t="shared" si="27"/>
        <v>4.1067839383766909E-2</v>
      </c>
      <c r="O195" s="7">
        <f t="shared" si="28"/>
        <v>24.349954003065353</v>
      </c>
      <c r="P195" s="3" t="str">
        <f t="shared" si="29"/>
        <v/>
      </c>
      <c r="Q195" s="3" t="str">
        <f>IF(ISNUMBER(P195),SUMIF(A:A,A195,P:P),"")</f>
        <v/>
      </c>
      <c r="R195" s="3" t="str">
        <f t="shared" si="30"/>
        <v/>
      </c>
      <c r="S195" s="8" t="str">
        <f t="shared" si="31"/>
        <v/>
      </c>
    </row>
    <row r="196" spans="1:19" x14ac:dyDescent="0.25">
      <c r="A196" s="1">
        <v>20</v>
      </c>
      <c r="B196" s="5">
        <v>0.75902777777777775</v>
      </c>
      <c r="C196" s="1" t="s">
        <v>214</v>
      </c>
      <c r="D196" s="1">
        <v>3</v>
      </c>
      <c r="E196" s="1">
        <v>5</v>
      </c>
      <c r="F196" s="1" t="s">
        <v>218</v>
      </c>
      <c r="G196" s="2">
        <v>38.332133333333402</v>
      </c>
      <c r="H196" s="6">
        <f>1+COUNTIFS(A:A,A196,O:O,"&lt;"&amp;O196)</f>
        <v>8</v>
      </c>
      <c r="I196" s="2">
        <f>AVERAGEIF(A:A,A196,G:G)</f>
        <v>54.200266666666707</v>
      </c>
      <c r="J196" s="2">
        <f t="shared" si="24"/>
        <v>-15.868133333333304</v>
      </c>
      <c r="K196" s="2">
        <f t="shared" si="25"/>
        <v>74.131866666666696</v>
      </c>
      <c r="L196" s="2">
        <f t="shared" si="26"/>
        <v>85.448341469057141</v>
      </c>
      <c r="M196" s="2">
        <f>SUMIF(A:A,A196,L:L)</f>
        <v>2320.6160322040801</v>
      </c>
      <c r="N196" s="3">
        <f t="shared" si="27"/>
        <v>3.6821404438846274E-2</v>
      </c>
      <c r="O196" s="7">
        <f t="shared" si="28"/>
        <v>27.158116732370164</v>
      </c>
      <c r="P196" s="3" t="str">
        <f t="shared" si="29"/>
        <v/>
      </c>
      <c r="Q196" s="3" t="str">
        <f>IF(ISNUMBER(P196),SUMIF(A:A,A196,P:P),"")</f>
        <v/>
      </c>
      <c r="R196" s="3" t="str">
        <f t="shared" si="30"/>
        <v/>
      </c>
      <c r="S196" s="8" t="str">
        <f t="shared" si="31"/>
        <v/>
      </c>
    </row>
    <row r="197" spans="1:19" x14ac:dyDescent="0.25">
      <c r="A197" s="1">
        <v>21</v>
      </c>
      <c r="B197" s="5">
        <v>0.78125</v>
      </c>
      <c r="C197" s="1" t="s">
        <v>214</v>
      </c>
      <c r="D197" s="1">
        <v>4</v>
      </c>
      <c r="E197" s="1">
        <v>2</v>
      </c>
      <c r="F197" s="1" t="s">
        <v>224</v>
      </c>
      <c r="G197" s="2">
        <v>66.836766666666705</v>
      </c>
      <c r="H197" s="6">
        <f>1+COUNTIFS(A:A,A197,O:O,"&lt;"&amp;O197)</f>
        <v>1</v>
      </c>
      <c r="I197" s="2">
        <f>AVERAGEIF(A:A,A197,G:G)</f>
        <v>53.180873333333338</v>
      </c>
      <c r="J197" s="2">
        <f t="shared" si="24"/>
        <v>13.655893333333367</v>
      </c>
      <c r="K197" s="2">
        <f t="shared" si="25"/>
        <v>103.65589333333337</v>
      </c>
      <c r="L197" s="2">
        <f t="shared" si="26"/>
        <v>502.37838965142635</v>
      </c>
      <c r="M197" s="2">
        <f>SUMIF(A:A,A197,L:L)</f>
        <v>1230.8290264116645</v>
      </c>
      <c r="N197" s="3">
        <f t="shared" si="27"/>
        <v>0.40816261143600974</v>
      </c>
      <c r="O197" s="7">
        <f t="shared" si="28"/>
        <v>2.450003924861639</v>
      </c>
      <c r="P197" s="3">
        <f t="shared" si="29"/>
        <v>0.40816261143600974</v>
      </c>
      <c r="Q197" s="3">
        <f>IF(ISNUMBER(P197),SUMIF(A:A,A197,P:P),"")</f>
        <v>1.0000000000000002</v>
      </c>
      <c r="R197" s="3">
        <f t="shared" si="30"/>
        <v>0.40816261143600963</v>
      </c>
      <c r="S197" s="8">
        <f t="shared" si="31"/>
        <v>2.4500039248616399</v>
      </c>
    </row>
    <row r="198" spans="1:19" x14ac:dyDescent="0.25">
      <c r="A198" s="1">
        <v>21</v>
      </c>
      <c r="B198" s="5">
        <v>0.78125</v>
      </c>
      <c r="C198" s="1" t="s">
        <v>214</v>
      </c>
      <c r="D198" s="1">
        <v>4</v>
      </c>
      <c r="E198" s="1">
        <v>3</v>
      </c>
      <c r="F198" s="1" t="s">
        <v>225</v>
      </c>
      <c r="G198" s="2">
        <v>52.372633333333297</v>
      </c>
      <c r="H198" s="6">
        <f>1+COUNTIFS(A:A,A198,O:O,"&lt;"&amp;O198)</f>
        <v>2</v>
      </c>
      <c r="I198" s="2">
        <f>AVERAGEIF(A:A,A198,G:G)</f>
        <v>53.180873333333338</v>
      </c>
      <c r="J198" s="2">
        <f t="shared" si="24"/>
        <v>-0.80824000000004048</v>
      </c>
      <c r="K198" s="2">
        <f t="shared" si="25"/>
        <v>89.19175999999996</v>
      </c>
      <c r="L198" s="2">
        <f t="shared" si="26"/>
        <v>210.9256285465332</v>
      </c>
      <c r="M198" s="2">
        <f>SUMIF(A:A,A198,L:L)</f>
        <v>1230.8290264116645</v>
      </c>
      <c r="N198" s="3">
        <f t="shared" si="27"/>
        <v>0.1713687474217778</v>
      </c>
      <c r="O198" s="7">
        <f t="shared" si="28"/>
        <v>5.8353697219877008</v>
      </c>
      <c r="P198" s="3">
        <f t="shared" si="29"/>
        <v>0.1713687474217778</v>
      </c>
      <c r="Q198" s="3">
        <f>IF(ISNUMBER(P198),SUMIF(A:A,A198,P:P),"")</f>
        <v>1.0000000000000002</v>
      </c>
      <c r="R198" s="3">
        <f t="shared" si="30"/>
        <v>0.17136874742177777</v>
      </c>
      <c r="S198" s="8">
        <f t="shared" si="31"/>
        <v>5.8353697219877017</v>
      </c>
    </row>
    <row r="199" spans="1:19" x14ac:dyDescent="0.25">
      <c r="A199" s="1">
        <v>21</v>
      </c>
      <c r="B199" s="5">
        <v>0.78125</v>
      </c>
      <c r="C199" s="1" t="s">
        <v>214</v>
      </c>
      <c r="D199" s="1">
        <v>4</v>
      </c>
      <c r="E199" s="1">
        <v>6</v>
      </c>
      <c r="F199" s="1" t="s">
        <v>227</v>
      </c>
      <c r="G199" s="2">
        <v>51.715733333333404</v>
      </c>
      <c r="H199" s="6">
        <f>1+COUNTIFS(A:A,A199,O:O,"&lt;"&amp;O199)</f>
        <v>3</v>
      </c>
      <c r="I199" s="2">
        <f>AVERAGEIF(A:A,A199,G:G)</f>
        <v>53.180873333333338</v>
      </c>
      <c r="J199" s="2">
        <f t="shared" si="24"/>
        <v>-1.4651399999999342</v>
      </c>
      <c r="K199" s="2">
        <f t="shared" si="25"/>
        <v>88.534860000000066</v>
      </c>
      <c r="L199" s="2">
        <f t="shared" si="26"/>
        <v>202.77390705453556</v>
      </c>
      <c r="M199" s="2">
        <f>SUMIF(A:A,A199,L:L)</f>
        <v>1230.8290264116645</v>
      </c>
      <c r="N199" s="3">
        <f t="shared" si="27"/>
        <v>0.16474579547875853</v>
      </c>
      <c r="O199" s="7">
        <f t="shared" si="28"/>
        <v>6.0699576404602977</v>
      </c>
      <c r="P199" s="3">
        <f t="shared" si="29"/>
        <v>0.16474579547875853</v>
      </c>
      <c r="Q199" s="3">
        <f>IF(ISNUMBER(P199),SUMIF(A:A,A199,P:P),"")</f>
        <v>1.0000000000000002</v>
      </c>
      <c r="R199" s="3">
        <f t="shared" si="30"/>
        <v>0.16474579547875851</v>
      </c>
      <c r="S199" s="8">
        <f t="shared" si="31"/>
        <v>6.0699576404602995</v>
      </c>
    </row>
    <row r="200" spans="1:19" x14ac:dyDescent="0.25">
      <c r="A200" s="1">
        <v>21</v>
      </c>
      <c r="B200" s="5">
        <v>0.78125</v>
      </c>
      <c r="C200" s="1" t="s">
        <v>214</v>
      </c>
      <c r="D200" s="1">
        <v>4</v>
      </c>
      <c r="E200" s="1">
        <v>5</v>
      </c>
      <c r="F200" s="1" t="s">
        <v>226</v>
      </c>
      <c r="G200" s="2">
        <v>47.737266666666699</v>
      </c>
      <c r="H200" s="6">
        <f>1+COUNTIFS(A:A,A200,O:O,"&lt;"&amp;O200)</f>
        <v>4</v>
      </c>
      <c r="I200" s="2">
        <f>AVERAGEIF(A:A,A200,G:G)</f>
        <v>53.180873333333338</v>
      </c>
      <c r="J200" s="2">
        <f t="shared" si="24"/>
        <v>-5.4436066666666392</v>
      </c>
      <c r="K200" s="2">
        <f t="shared" si="25"/>
        <v>84.556393333333361</v>
      </c>
      <c r="L200" s="2">
        <f t="shared" si="26"/>
        <v>159.71382179930549</v>
      </c>
      <c r="M200" s="2">
        <f>SUMIF(A:A,A200,L:L)</f>
        <v>1230.8290264116645</v>
      </c>
      <c r="N200" s="3">
        <f t="shared" si="27"/>
        <v>0.12976117590022404</v>
      </c>
      <c r="O200" s="7">
        <f t="shared" si="28"/>
        <v>7.7064653049146221</v>
      </c>
      <c r="P200" s="3">
        <f t="shared" si="29"/>
        <v>0.12976117590022404</v>
      </c>
      <c r="Q200" s="3">
        <f>IF(ISNUMBER(P200),SUMIF(A:A,A200,P:P),"")</f>
        <v>1.0000000000000002</v>
      </c>
      <c r="R200" s="3">
        <f t="shared" si="30"/>
        <v>0.12976117590022401</v>
      </c>
      <c r="S200" s="8">
        <f t="shared" si="31"/>
        <v>7.7064653049146239</v>
      </c>
    </row>
    <row r="201" spans="1:19" x14ac:dyDescent="0.25">
      <c r="A201" s="1">
        <v>21</v>
      </c>
      <c r="B201" s="5">
        <v>0.78125</v>
      </c>
      <c r="C201" s="1" t="s">
        <v>214</v>
      </c>
      <c r="D201" s="1">
        <v>4</v>
      </c>
      <c r="E201" s="1">
        <v>1</v>
      </c>
      <c r="F201" s="1" t="s">
        <v>223</v>
      </c>
      <c r="G201" s="2">
        <v>47.241966666666599</v>
      </c>
      <c r="H201" s="6">
        <f>1+COUNTIFS(A:A,A201,O:O,"&lt;"&amp;O201)</f>
        <v>5</v>
      </c>
      <c r="I201" s="2">
        <f>AVERAGEIF(A:A,A201,G:G)</f>
        <v>53.180873333333338</v>
      </c>
      <c r="J201" s="2">
        <f t="shared" si="24"/>
        <v>-5.9389066666667389</v>
      </c>
      <c r="K201" s="2">
        <f t="shared" si="25"/>
        <v>84.061093333333261</v>
      </c>
      <c r="L201" s="2">
        <f t="shared" si="26"/>
        <v>155.03727935986404</v>
      </c>
      <c r="M201" s="2">
        <f>SUMIF(A:A,A201,L:L)</f>
        <v>1230.8290264116645</v>
      </c>
      <c r="N201" s="3">
        <f t="shared" si="27"/>
        <v>0.12596166976323006</v>
      </c>
      <c r="O201" s="7">
        <f t="shared" si="28"/>
        <v>7.9389230222153957</v>
      </c>
      <c r="P201" s="3">
        <f t="shared" si="29"/>
        <v>0.12596166976323006</v>
      </c>
      <c r="Q201" s="3">
        <f>IF(ISNUMBER(P201),SUMIF(A:A,A201,P:P),"")</f>
        <v>1.0000000000000002</v>
      </c>
      <c r="R201" s="3">
        <f t="shared" si="30"/>
        <v>0.12596166976323003</v>
      </c>
      <c r="S201" s="8">
        <f t="shared" si="31"/>
        <v>7.9389230222153975</v>
      </c>
    </row>
    <row r="202" spans="1:19" x14ac:dyDescent="0.25">
      <c r="A202" s="1">
        <v>22</v>
      </c>
      <c r="B202" s="5">
        <v>0.79166666666666663</v>
      </c>
      <c r="C202" s="1" t="s">
        <v>228</v>
      </c>
      <c r="D202" s="1">
        <v>2</v>
      </c>
      <c r="E202" s="1">
        <v>4</v>
      </c>
      <c r="F202" s="1" t="s">
        <v>231</v>
      </c>
      <c r="G202" s="2">
        <v>72.108133333333399</v>
      </c>
      <c r="H202" s="6">
        <f>1+COUNTIFS(A:A,A202,O:O,"&lt;"&amp;O202)</f>
        <v>1</v>
      </c>
      <c r="I202" s="2">
        <f>AVERAGEIF(A:A,A202,G:G)</f>
        <v>49.393799999999999</v>
      </c>
      <c r="J202" s="2">
        <f t="shared" si="24"/>
        <v>22.7143333333334</v>
      </c>
      <c r="K202" s="2">
        <f t="shared" si="25"/>
        <v>112.7143333333334</v>
      </c>
      <c r="L202" s="2">
        <f t="shared" si="26"/>
        <v>865.11288386904835</v>
      </c>
      <c r="M202" s="2">
        <f>SUMIF(A:A,A202,L:L)</f>
        <v>2030.4067784431511</v>
      </c>
      <c r="N202" s="3">
        <f t="shared" si="27"/>
        <v>0.42607860309272033</v>
      </c>
      <c r="O202" s="7">
        <f t="shared" si="28"/>
        <v>2.3469847881152268</v>
      </c>
      <c r="P202" s="3">
        <f t="shared" si="29"/>
        <v>0.42607860309272033</v>
      </c>
      <c r="Q202" s="3">
        <f>IF(ISNUMBER(P202),SUMIF(A:A,A202,P:P),"")</f>
        <v>0.96118713190604854</v>
      </c>
      <c r="R202" s="3">
        <f t="shared" si="30"/>
        <v>0.44328371546943213</v>
      </c>
      <c r="S202" s="8">
        <f t="shared" si="31"/>
        <v>2.2558915771155998</v>
      </c>
    </row>
    <row r="203" spans="1:19" x14ac:dyDescent="0.25">
      <c r="A203" s="1">
        <v>22</v>
      </c>
      <c r="B203" s="5">
        <v>0.79166666666666663</v>
      </c>
      <c r="C203" s="1" t="s">
        <v>228</v>
      </c>
      <c r="D203" s="1">
        <v>2</v>
      </c>
      <c r="E203" s="1">
        <v>7</v>
      </c>
      <c r="F203" s="1" t="s">
        <v>234</v>
      </c>
      <c r="G203" s="2">
        <v>54.3121333333333</v>
      </c>
      <c r="H203" s="6">
        <f>1+COUNTIFS(A:A,A203,O:O,"&lt;"&amp;O203)</f>
        <v>2</v>
      </c>
      <c r="I203" s="2">
        <f>AVERAGEIF(A:A,A203,G:G)</f>
        <v>49.393799999999999</v>
      </c>
      <c r="J203" s="2">
        <f t="shared" si="24"/>
        <v>4.918333333333301</v>
      </c>
      <c r="K203" s="2">
        <f t="shared" si="25"/>
        <v>94.918333333333294</v>
      </c>
      <c r="L203" s="2">
        <f t="shared" si="26"/>
        <v>297.40653275239941</v>
      </c>
      <c r="M203" s="2">
        <f>SUMIF(A:A,A203,L:L)</f>
        <v>2030.4067784431511</v>
      </c>
      <c r="N203" s="3">
        <f t="shared" si="27"/>
        <v>0.14647632972366303</v>
      </c>
      <c r="O203" s="7">
        <f t="shared" si="28"/>
        <v>6.8270416243127059</v>
      </c>
      <c r="P203" s="3">
        <f t="shared" si="29"/>
        <v>0.14647632972366303</v>
      </c>
      <c r="Q203" s="3">
        <f>IF(ISNUMBER(P203),SUMIF(A:A,A203,P:P),"")</f>
        <v>0.96118713190604854</v>
      </c>
      <c r="R203" s="3">
        <f t="shared" si="30"/>
        <v>0.1523910639889636</v>
      </c>
      <c r="S203" s="8">
        <f t="shared" si="31"/>
        <v>6.5620645582763411</v>
      </c>
    </row>
    <row r="204" spans="1:19" x14ac:dyDescent="0.25">
      <c r="A204" s="1">
        <v>22</v>
      </c>
      <c r="B204" s="5">
        <v>0.79166666666666663</v>
      </c>
      <c r="C204" s="1" t="s">
        <v>228</v>
      </c>
      <c r="D204" s="1">
        <v>2</v>
      </c>
      <c r="E204" s="1">
        <v>6</v>
      </c>
      <c r="F204" s="1" t="s">
        <v>233</v>
      </c>
      <c r="G204" s="2">
        <v>52.958599999999997</v>
      </c>
      <c r="H204" s="6">
        <f>1+COUNTIFS(A:A,A204,O:O,"&lt;"&amp;O204)</f>
        <v>3</v>
      </c>
      <c r="I204" s="2">
        <f>AVERAGEIF(A:A,A204,G:G)</f>
        <v>49.393799999999999</v>
      </c>
      <c r="J204" s="2">
        <f t="shared" si="24"/>
        <v>3.5647999999999982</v>
      </c>
      <c r="K204" s="2">
        <f t="shared" si="25"/>
        <v>93.564799999999991</v>
      </c>
      <c r="L204" s="2">
        <f t="shared" si="26"/>
        <v>274.20828997875782</v>
      </c>
      <c r="M204" s="2">
        <f>SUMIF(A:A,A204,L:L)</f>
        <v>2030.4067784431511</v>
      </c>
      <c r="N204" s="3">
        <f t="shared" si="27"/>
        <v>0.13505091338840569</v>
      </c>
      <c r="O204" s="7">
        <f t="shared" si="28"/>
        <v>7.4046148590199126</v>
      </c>
      <c r="P204" s="3">
        <f t="shared" si="29"/>
        <v>0.13505091338840569</v>
      </c>
      <c r="Q204" s="3">
        <f>IF(ISNUMBER(P204),SUMIF(A:A,A204,P:P),"")</f>
        <v>0.96118713190604854</v>
      </c>
      <c r="R204" s="3">
        <f t="shared" si="30"/>
        <v>0.14050428777650997</v>
      </c>
      <c r="S204" s="8">
        <f t="shared" si="31"/>
        <v>7.1172205192102593</v>
      </c>
    </row>
    <row r="205" spans="1:19" x14ac:dyDescent="0.25">
      <c r="A205" s="1">
        <v>22</v>
      </c>
      <c r="B205" s="5">
        <v>0.79166666666666663</v>
      </c>
      <c r="C205" s="1" t="s">
        <v>228</v>
      </c>
      <c r="D205" s="1">
        <v>2</v>
      </c>
      <c r="E205" s="1">
        <v>2</v>
      </c>
      <c r="F205" s="1" t="s">
        <v>229</v>
      </c>
      <c r="G205" s="2">
        <v>49.595966666666705</v>
      </c>
      <c r="H205" s="6">
        <f>1+COUNTIFS(A:A,A205,O:O,"&lt;"&amp;O205)</f>
        <v>4</v>
      </c>
      <c r="I205" s="2">
        <f>AVERAGEIF(A:A,A205,G:G)</f>
        <v>49.393799999999999</v>
      </c>
      <c r="J205" s="2">
        <f t="shared" si="24"/>
        <v>0.20216666666670591</v>
      </c>
      <c r="K205" s="2">
        <f t="shared" si="25"/>
        <v>90.202166666666699</v>
      </c>
      <c r="L205" s="2">
        <f t="shared" si="26"/>
        <v>224.10843061975393</v>
      </c>
      <c r="M205" s="2">
        <f>SUMIF(A:A,A205,L:L)</f>
        <v>2030.4067784431511</v>
      </c>
      <c r="N205" s="3">
        <f t="shared" si="27"/>
        <v>0.11037612413390034</v>
      </c>
      <c r="O205" s="7">
        <f t="shared" si="28"/>
        <v>9.0599303775776026</v>
      </c>
      <c r="P205" s="3">
        <f t="shared" si="29"/>
        <v>0.11037612413390034</v>
      </c>
      <c r="Q205" s="3">
        <f>IF(ISNUMBER(P205),SUMIF(A:A,A205,P:P),"")</f>
        <v>0.96118713190604854</v>
      </c>
      <c r="R205" s="3">
        <f t="shared" si="30"/>
        <v>0.11483312715082111</v>
      </c>
      <c r="S205" s="8">
        <f t="shared" si="31"/>
        <v>8.7082884948922992</v>
      </c>
    </row>
    <row r="206" spans="1:19" x14ac:dyDescent="0.25">
      <c r="A206" s="1">
        <v>22</v>
      </c>
      <c r="B206" s="5">
        <v>0.79166666666666663</v>
      </c>
      <c r="C206" s="1" t="s">
        <v>228</v>
      </c>
      <c r="D206" s="1">
        <v>2</v>
      </c>
      <c r="E206" s="1">
        <v>3</v>
      </c>
      <c r="F206" s="1" t="s">
        <v>230</v>
      </c>
      <c r="G206" s="2">
        <v>43.945266666666598</v>
      </c>
      <c r="H206" s="6">
        <f>1+COUNTIFS(A:A,A206,O:O,"&lt;"&amp;O206)</f>
        <v>5</v>
      </c>
      <c r="I206" s="2">
        <f>AVERAGEIF(A:A,A206,G:G)</f>
        <v>49.393799999999999</v>
      </c>
      <c r="J206" s="2">
        <f t="shared" si="24"/>
        <v>-5.4485333333334012</v>
      </c>
      <c r="K206" s="2">
        <f t="shared" si="25"/>
        <v>84.551466666666599</v>
      </c>
      <c r="L206" s="2">
        <f t="shared" si="26"/>
        <v>159.666617370739</v>
      </c>
      <c r="M206" s="2">
        <f>SUMIF(A:A,A206,L:L)</f>
        <v>2030.4067784431511</v>
      </c>
      <c r="N206" s="3">
        <f t="shared" si="27"/>
        <v>7.8637748389101661E-2</v>
      </c>
      <c r="O206" s="7">
        <f t="shared" si="28"/>
        <v>12.716539072964977</v>
      </c>
      <c r="P206" s="3">
        <f t="shared" si="29"/>
        <v>7.8637748389101661E-2</v>
      </c>
      <c r="Q206" s="3">
        <f>IF(ISNUMBER(P206),SUMIF(A:A,A206,P:P),"")</f>
        <v>0.96118713190604854</v>
      </c>
      <c r="R206" s="3">
        <f t="shared" si="30"/>
        <v>8.1813151444466201E-2</v>
      </c>
      <c r="S206" s="8">
        <f t="shared" si="31"/>
        <v>12.222973719314409</v>
      </c>
    </row>
    <row r="207" spans="1:19" x14ac:dyDescent="0.25">
      <c r="A207" s="1">
        <v>22</v>
      </c>
      <c r="B207" s="5">
        <v>0.79166666666666663</v>
      </c>
      <c r="C207" s="1" t="s">
        <v>228</v>
      </c>
      <c r="D207" s="1">
        <v>2</v>
      </c>
      <c r="E207" s="1">
        <v>5</v>
      </c>
      <c r="F207" s="1" t="s">
        <v>232</v>
      </c>
      <c r="G207" s="2">
        <v>40.659566666666706</v>
      </c>
      <c r="H207" s="6">
        <f>1+COUNTIFS(A:A,A207,O:O,"&lt;"&amp;O207)</f>
        <v>6</v>
      </c>
      <c r="I207" s="2">
        <f>AVERAGEIF(A:A,A207,G:G)</f>
        <v>49.393799999999999</v>
      </c>
      <c r="J207" s="2">
        <f t="shared" si="24"/>
        <v>-8.7342333333332931</v>
      </c>
      <c r="K207" s="2">
        <f t="shared" si="25"/>
        <v>81.265766666666707</v>
      </c>
      <c r="L207" s="2">
        <f t="shared" si="26"/>
        <v>131.09811338367365</v>
      </c>
      <c r="M207" s="2">
        <f>SUMIF(A:A,A207,L:L)</f>
        <v>2030.4067784431511</v>
      </c>
      <c r="N207" s="3">
        <f t="shared" si="27"/>
        <v>6.4567413178257496E-2</v>
      </c>
      <c r="O207" s="7">
        <f t="shared" si="28"/>
        <v>15.487688770172708</v>
      </c>
      <c r="P207" s="3">
        <f t="shared" si="29"/>
        <v>6.4567413178257496E-2</v>
      </c>
      <c r="Q207" s="3">
        <f>IF(ISNUMBER(P207),SUMIF(A:A,A207,P:P),"")</f>
        <v>0.96118713190604854</v>
      </c>
      <c r="R207" s="3">
        <f t="shared" si="30"/>
        <v>6.7174654169807016E-2</v>
      </c>
      <c r="S207" s="8">
        <f t="shared" si="31"/>
        <v>14.886567148855823</v>
      </c>
    </row>
    <row r="208" spans="1:19" x14ac:dyDescent="0.25">
      <c r="A208" s="1">
        <v>22</v>
      </c>
      <c r="B208" s="5">
        <v>0.79166666666666663</v>
      </c>
      <c r="C208" s="1" t="s">
        <v>228</v>
      </c>
      <c r="D208" s="1">
        <v>2</v>
      </c>
      <c r="E208" s="1">
        <v>8</v>
      </c>
      <c r="F208" s="1" t="s">
        <v>235</v>
      </c>
      <c r="G208" s="2">
        <v>32.176933333333302</v>
      </c>
      <c r="H208" s="6">
        <f>1+COUNTIFS(A:A,A208,O:O,"&lt;"&amp;O208)</f>
        <v>7</v>
      </c>
      <c r="I208" s="2">
        <f>AVERAGEIF(A:A,A208,G:G)</f>
        <v>49.393799999999999</v>
      </c>
      <c r="J208" s="2">
        <f t="shared" si="24"/>
        <v>-17.216866666666697</v>
      </c>
      <c r="K208" s="2">
        <f t="shared" si="25"/>
        <v>72.783133333333296</v>
      </c>
      <c r="L208" s="2">
        <f t="shared" si="26"/>
        <v>78.805910468778805</v>
      </c>
      <c r="M208" s="2">
        <f>SUMIF(A:A,A208,L:L)</f>
        <v>2030.4067784431511</v>
      </c>
      <c r="N208" s="3">
        <f t="shared" si="27"/>
        <v>3.8812868093951389E-2</v>
      </c>
      <c r="O208" s="7">
        <f t="shared" si="28"/>
        <v>25.764650980684429</v>
      </c>
      <c r="P208" s="3" t="str">
        <f t="shared" si="29"/>
        <v/>
      </c>
      <c r="Q208" s="3" t="str">
        <f>IF(ISNUMBER(P208),SUMIF(A:A,A208,P:P),"")</f>
        <v/>
      </c>
      <c r="R208" s="3" t="str">
        <f t="shared" si="30"/>
        <v/>
      </c>
      <c r="S208" s="8" t="str">
        <f t="shared" si="31"/>
        <v/>
      </c>
    </row>
    <row r="209" spans="1:19" x14ac:dyDescent="0.25">
      <c r="A209" s="1">
        <v>23</v>
      </c>
      <c r="B209" s="5">
        <v>0.80208333333333337</v>
      </c>
      <c r="C209" s="1" t="s">
        <v>214</v>
      </c>
      <c r="D209" s="1">
        <v>5</v>
      </c>
      <c r="E209" s="1">
        <v>10</v>
      </c>
      <c r="F209" s="1" t="s">
        <v>244</v>
      </c>
      <c r="G209" s="2">
        <v>61.665633333333403</v>
      </c>
      <c r="H209" s="6">
        <f>1+COUNTIFS(A:A,A209,O:O,"&lt;"&amp;O209)</f>
        <v>1</v>
      </c>
      <c r="I209" s="2">
        <f>AVERAGEIF(A:A,A209,G:G)</f>
        <v>49.321266666666673</v>
      </c>
      <c r="J209" s="2">
        <f t="shared" si="24"/>
        <v>12.34436666666673</v>
      </c>
      <c r="K209" s="2">
        <f t="shared" si="25"/>
        <v>102.34436666666673</v>
      </c>
      <c r="L209" s="2">
        <f t="shared" si="26"/>
        <v>464.36087602997532</v>
      </c>
      <c r="M209" s="2">
        <f>SUMIF(A:A,A209,L:L)</f>
        <v>2227.7227442161179</v>
      </c>
      <c r="N209" s="3">
        <f t="shared" si="27"/>
        <v>0.20844644031022486</v>
      </c>
      <c r="O209" s="7">
        <f t="shared" si="28"/>
        <v>4.7973954293089811</v>
      </c>
      <c r="P209" s="3">
        <f t="shared" si="29"/>
        <v>0.20844644031022486</v>
      </c>
      <c r="Q209" s="3">
        <f>IF(ISNUMBER(P209),SUMIF(A:A,A209,P:P),"")</f>
        <v>0.9531996759411907</v>
      </c>
      <c r="R209" s="3">
        <f t="shared" si="30"/>
        <v>0.21868077127114477</v>
      </c>
      <c r="S209" s="8">
        <f t="shared" si="31"/>
        <v>4.5728757685790704</v>
      </c>
    </row>
    <row r="210" spans="1:19" x14ac:dyDescent="0.25">
      <c r="A210" s="1">
        <v>23</v>
      </c>
      <c r="B210" s="5">
        <v>0.80208333333333337</v>
      </c>
      <c r="C210" s="1" t="s">
        <v>214</v>
      </c>
      <c r="D210" s="1">
        <v>5</v>
      </c>
      <c r="E210" s="1">
        <v>8</v>
      </c>
      <c r="F210" s="1" t="s">
        <v>242</v>
      </c>
      <c r="G210" s="2">
        <v>58.442433333333298</v>
      </c>
      <c r="H210" s="6">
        <f>1+COUNTIFS(A:A,A210,O:O,"&lt;"&amp;O210)</f>
        <v>2</v>
      </c>
      <c r="I210" s="2">
        <f>AVERAGEIF(A:A,A210,G:G)</f>
        <v>49.321266666666673</v>
      </c>
      <c r="J210" s="2">
        <f t="shared" si="24"/>
        <v>9.1211666666666247</v>
      </c>
      <c r="K210" s="2">
        <f t="shared" si="25"/>
        <v>99.121166666666625</v>
      </c>
      <c r="L210" s="2">
        <f t="shared" si="26"/>
        <v>382.7071211826576</v>
      </c>
      <c r="M210" s="2">
        <f>SUMIF(A:A,A210,L:L)</f>
        <v>2227.7227442161179</v>
      </c>
      <c r="N210" s="3">
        <f t="shared" si="27"/>
        <v>0.17179297656150791</v>
      </c>
      <c r="O210" s="7">
        <f t="shared" si="28"/>
        <v>5.8209597389562955</v>
      </c>
      <c r="P210" s="3">
        <f t="shared" si="29"/>
        <v>0.17179297656150791</v>
      </c>
      <c r="Q210" s="3">
        <f>IF(ISNUMBER(P210),SUMIF(A:A,A210,P:P),"")</f>
        <v>0.9531996759411907</v>
      </c>
      <c r="R210" s="3">
        <f t="shared" si="30"/>
        <v>0.18022769089999874</v>
      </c>
      <c r="S210" s="8">
        <f t="shared" si="31"/>
        <v>5.5485369368398594</v>
      </c>
    </row>
    <row r="211" spans="1:19" x14ac:dyDescent="0.25">
      <c r="A211" s="1">
        <v>23</v>
      </c>
      <c r="B211" s="5">
        <v>0.80208333333333337</v>
      </c>
      <c r="C211" s="1" t="s">
        <v>214</v>
      </c>
      <c r="D211" s="1">
        <v>5</v>
      </c>
      <c r="E211" s="1">
        <v>3</v>
      </c>
      <c r="F211" s="1" t="s">
        <v>237</v>
      </c>
      <c r="G211" s="2">
        <v>55.159866666666701</v>
      </c>
      <c r="H211" s="6">
        <f>1+COUNTIFS(A:A,A211,O:O,"&lt;"&amp;O211)</f>
        <v>3</v>
      </c>
      <c r="I211" s="2">
        <f>AVERAGEIF(A:A,A211,G:G)</f>
        <v>49.321266666666673</v>
      </c>
      <c r="J211" s="2">
        <f t="shared" si="24"/>
        <v>5.838600000000028</v>
      </c>
      <c r="K211" s="2">
        <f t="shared" si="25"/>
        <v>95.838600000000028</v>
      </c>
      <c r="L211" s="2">
        <f t="shared" si="26"/>
        <v>314.28996022290875</v>
      </c>
      <c r="M211" s="2">
        <f>SUMIF(A:A,A211,L:L)</f>
        <v>2227.7227442161179</v>
      </c>
      <c r="N211" s="3">
        <f t="shared" si="27"/>
        <v>0.14108127281049951</v>
      </c>
      <c r="O211" s="7">
        <f t="shared" si="28"/>
        <v>7.0881129726069378</v>
      </c>
      <c r="P211" s="3">
        <f t="shared" si="29"/>
        <v>0.14108127281049951</v>
      </c>
      <c r="Q211" s="3">
        <f>IF(ISNUMBER(P211),SUMIF(A:A,A211,P:P),"")</f>
        <v>0.9531996759411907</v>
      </c>
      <c r="R211" s="3">
        <f t="shared" si="30"/>
        <v>0.14800809984665139</v>
      </c>
      <c r="S211" s="8">
        <f t="shared" si="31"/>
        <v>6.7563869885234835</v>
      </c>
    </row>
    <row r="212" spans="1:19" x14ac:dyDescent="0.25">
      <c r="A212" s="1">
        <v>23</v>
      </c>
      <c r="B212" s="5">
        <v>0.80208333333333337</v>
      </c>
      <c r="C212" s="1" t="s">
        <v>214</v>
      </c>
      <c r="D212" s="1">
        <v>5</v>
      </c>
      <c r="E212" s="1">
        <v>7</v>
      </c>
      <c r="F212" s="1" t="s">
        <v>241</v>
      </c>
      <c r="G212" s="2">
        <v>50.871566666666702</v>
      </c>
      <c r="H212" s="6">
        <f>1+COUNTIFS(A:A,A212,O:O,"&lt;"&amp;O212)</f>
        <v>4</v>
      </c>
      <c r="I212" s="2">
        <f>AVERAGEIF(A:A,A212,G:G)</f>
        <v>49.321266666666673</v>
      </c>
      <c r="J212" s="2">
        <f t="shared" si="24"/>
        <v>1.5503000000000284</v>
      </c>
      <c r="K212" s="2">
        <f t="shared" si="25"/>
        <v>91.550300000000021</v>
      </c>
      <c r="L212" s="2">
        <f t="shared" si="26"/>
        <v>242.98944349755351</v>
      </c>
      <c r="M212" s="2">
        <f>SUMIF(A:A,A212,L:L)</f>
        <v>2227.7227442161179</v>
      </c>
      <c r="N212" s="3">
        <f t="shared" si="27"/>
        <v>0.1090752626772932</v>
      </c>
      <c r="O212" s="7">
        <f t="shared" si="28"/>
        <v>9.1679815886262865</v>
      </c>
      <c r="P212" s="3">
        <f t="shared" si="29"/>
        <v>0.1090752626772932</v>
      </c>
      <c r="Q212" s="3">
        <f>IF(ISNUMBER(P212),SUMIF(A:A,A212,P:P),"")</f>
        <v>0.9531996759411907</v>
      </c>
      <c r="R212" s="3">
        <f t="shared" si="30"/>
        <v>0.11443065438476165</v>
      </c>
      <c r="S212" s="8">
        <f t="shared" si="31"/>
        <v>8.7389170793133797</v>
      </c>
    </row>
    <row r="213" spans="1:19" x14ac:dyDescent="0.25">
      <c r="A213" s="1">
        <v>23</v>
      </c>
      <c r="B213" s="5">
        <v>0.80208333333333337</v>
      </c>
      <c r="C213" s="1" t="s">
        <v>214</v>
      </c>
      <c r="D213" s="1">
        <v>5</v>
      </c>
      <c r="E213" s="1">
        <v>6</v>
      </c>
      <c r="F213" s="1" t="s">
        <v>240</v>
      </c>
      <c r="G213" s="2">
        <v>49.229466666666696</v>
      </c>
      <c r="H213" s="6">
        <f>1+COUNTIFS(A:A,A213,O:O,"&lt;"&amp;O213)</f>
        <v>5</v>
      </c>
      <c r="I213" s="2">
        <f>AVERAGEIF(A:A,A213,G:G)</f>
        <v>49.321266666666673</v>
      </c>
      <c r="J213" s="2">
        <f t="shared" si="24"/>
        <v>-9.1799999999977899E-2</v>
      </c>
      <c r="K213" s="2">
        <f t="shared" si="25"/>
        <v>89.908200000000022</v>
      </c>
      <c r="L213" s="2">
        <f t="shared" si="26"/>
        <v>220.19026202698413</v>
      </c>
      <c r="M213" s="2">
        <f>SUMIF(A:A,A213,L:L)</f>
        <v>2227.7227442161179</v>
      </c>
      <c r="N213" s="3">
        <f t="shared" si="27"/>
        <v>9.8840963310478647E-2</v>
      </c>
      <c r="O213" s="7">
        <f t="shared" si="28"/>
        <v>10.117262787684554</v>
      </c>
      <c r="P213" s="3">
        <f t="shared" si="29"/>
        <v>9.8840963310478647E-2</v>
      </c>
      <c r="Q213" s="3">
        <f>IF(ISNUMBER(P213),SUMIF(A:A,A213,P:P),"")</f>
        <v>0.9531996759411907</v>
      </c>
      <c r="R213" s="3">
        <f t="shared" si="30"/>
        <v>0.1036938700308337</v>
      </c>
      <c r="S213" s="8">
        <f t="shared" si="31"/>
        <v>9.6437716106327862</v>
      </c>
    </row>
    <row r="214" spans="1:19" x14ac:dyDescent="0.25">
      <c r="A214" s="1">
        <v>23</v>
      </c>
      <c r="B214" s="5">
        <v>0.80208333333333337</v>
      </c>
      <c r="C214" s="1" t="s">
        <v>214</v>
      </c>
      <c r="D214" s="1">
        <v>5</v>
      </c>
      <c r="E214" s="1">
        <v>4</v>
      </c>
      <c r="F214" s="1" t="s">
        <v>238</v>
      </c>
      <c r="G214" s="2">
        <v>48.6096</v>
      </c>
      <c r="H214" s="6">
        <f>1+COUNTIFS(A:A,A214,O:O,"&lt;"&amp;O214)</f>
        <v>6</v>
      </c>
      <c r="I214" s="2">
        <f>AVERAGEIF(A:A,A214,G:G)</f>
        <v>49.321266666666673</v>
      </c>
      <c r="J214" s="2">
        <f t="shared" si="24"/>
        <v>-0.71166666666667311</v>
      </c>
      <c r="K214" s="2">
        <f t="shared" si="25"/>
        <v>89.288333333333327</v>
      </c>
      <c r="L214" s="2">
        <f t="shared" si="26"/>
        <v>212.1513637791893</v>
      </c>
      <c r="M214" s="2">
        <f>SUMIF(A:A,A214,L:L)</f>
        <v>2227.7227442161179</v>
      </c>
      <c r="N214" s="3">
        <f t="shared" si="27"/>
        <v>9.5232391162680466E-2</v>
      </c>
      <c r="O214" s="7">
        <f t="shared" si="28"/>
        <v>10.500628911981773</v>
      </c>
      <c r="P214" s="3">
        <f t="shared" si="29"/>
        <v>9.5232391162680466E-2</v>
      </c>
      <c r="Q214" s="3">
        <f>IF(ISNUMBER(P214),SUMIF(A:A,A214,P:P),"")</f>
        <v>0.9531996759411907</v>
      </c>
      <c r="R214" s="3">
        <f t="shared" si="30"/>
        <v>9.9908123729320258E-2</v>
      </c>
      <c r="S214" s="8">
        <f t="shared" si="31"/>
        <v>10.009196076079725</v>
      </c>
    </row>
    <row r="215" spans="1:19" x14ac:dyDescent="0.25">
      <c r="A215" s="1">
        <v>23</v>
      </c>
      <c r="B215" s="5">
        <v>0.80208333333333337</v>
      </c>
      <c r="C215" s="1" t="s">
        <v>214</v>
      </c>
      <c r="D215" s="1">
        <v>5</v>
      </c>
      <c r="E215" s="1">
        <v>2</v>
      </c>
      <c r="F215" s="1" t="s">
        <v>236</v>
      </c>
      <c r="G215" s="2">
        <v>45.710333333333296</v>
      </c>
      <c r="H215" s="6">
        <f>1+COUNTIFS(A:A,A215,O:O,"&lt;"&amp;O215)</f>
        <v>7</v>
      </c>
      <c r="I215" s="2">
        <f>AVERAGEIF(A:A,A215,G:G)</f>
        <v>49.321266666666673</v>
      </c>
      <c r="J215" s="2">
        <f t="shared" si="24"/>
        <v>-3.610933333333378</v>
      </c>
      <c r="K215" s="2">
        <f t="shared" si="25"/>
        <v>86.389066666666622</v>
      </c>
      <c r="L215" s="2">
        <f t="shared" si="26"/>
        <v>178.27797687606969</v>
      </c>
      <c r="M215" s="2">
        <f>SUMIF(A:A,A215,L:L)</f>
        <v>2227.7227442161179</v>
      </c>
      <c r="N215" s="3">
        <f t="shared" si="27"/>
        <v>8.002700396130373E-2</v>
      </c>
      <c r="O215" s="7">
        <f t="shared" si="28"/>
        <v>12.49578205481165</v>
      </c>
      <c r="P215" s="3">
        <f t="shared" si="29"/>
        <v>8.002700396130373E-2</v>
      </c>
      <c r="Q215" s="3">
        <f>IF(ISNUMBER(P215),SUMIF(A:A,A215,P:P),"")</f>
        <v>0.9531996759411907</v>
      </c>
      <c r="R215" s="3">
        <f t="shared" si="30"/>
        <v>8.3956180411292047E-2</v>
      </c>
      <c r="S215" s="8">
        <f t="shared" si="31"/>
        <v>11.910975405278212</v>
      </c>
    </row>
    <row r="216" spans="1:19" x14ac:dyDescent="0.25">
      <c r="A216" s="1">
        <v>23</v>
      </c>
      <c r="B216" s="5">
        <v>0.80208333333333337</v>
      </c>
      <c r="C216" s="1" t="s">
        <v>214</v>
      </c>
      <c r="D216" s="1">
        <v>5</v>
      </c>
      <c r="E216" s="1">
        <v>5</v>
      </c>
      <c r="F216" s="1" t="s">
        <v>239</v>
      </c>
      <c r="G216" s="2">
        <v>37.433399999999999</v>
      </c>
      <c r="H216" s="6">
        <f>1+COUNTIFS(A:A,A216,O:O,"&lt;"&amp;O216)</f>
        <v>8</v>
      </c>
      <c r="I216" s="2">
        <f>AVERAGEIF(A:A,A216,G:G)</f>
        <v>49.321266666666673</v>
      </c>
      <c r="J216" s="2">
        <f t="shared" si="24"/>
        <v>-11.887866666666675</v>
      </c>
      <c r="K216" s="2">
        <f t="shared" si="25"/>
        <v>78.112133333333333</v>
      </c>
      <c r="L216" s="2">
        <f t="shared" si="26"/>
        <v>108.49759425828549</v>
      </c>
      <c r="M216" s="2">
        <f>SUMIF(A:A,A216,L:L)</f>
        <v>2227.7227442161179</v>
      </c>
      <c r="N216" s="3">
        <f t="shared" si="27"/>
        <v>4.8703365147202457E-2</v>
      </c>
      <c r="O216" s="7">
        <f t="shared" si="28"/>
        <v>20.532462119969967</v>
      </c>
      <c r="P216" s="3">
        <f t="shared" si="29"/>
        <v>4.8703365147202457E-2</v>
      </c>
      <c r="Q216" s="3">
        <f>IF(ISNUMBER(P216),SUMIF(A:A,A216,P:P),"")</f>
        <v>0.9531996759411907</v>
      </c>
      <c r="R216" s="3">
        <f t="shared" si="30"/>
        <v>5.1094609425997424E-2</v>
      </c>
      <c r="S216" s="8">
        <f t="shared" si="31"/>
        <v>19.571536239030149</v>
      </c>
    </row>
    <row r="217" spans="1:19" x14ac:dyDescent="0.25">
      <c r="A217" s="1">
        <v>23</v>
      </c>
      <c r="B217" s="5">
        <v>0.80208333333333337</v>
      </c>
      <c r="C217" s="1" t="s">
        <v>214</v>
      </c>
      <c r="D217" s="1">
        <v>5</v>
      </c>
      <c r="E217" s="1">
        <v>9</v>
      </c>
      <c r="F217" s="1" t="s">
        <v>243</v>
      </c>
      <c r="G217" s="2">
        <v>36.769100000000002</v>
      </c>
      <c r="H217" s="6">
        <f>1+COUNTIFS(A:A,A217,O:O,"&lt;"&amp;O217)</f>
        <v>9</v>
      </c>
      <c r="I217" s="2">
        <f>AVERAGEIF(A:A,A217,G:G)</f>
        <v>49.321266666666673</v>
      </c>
      <c r="J217" s="2">
        <f t="shared" si="24"/>
        <v>-12.552166666666672</v>
      </c>
      <c r="K217" s="2">
        <f t="shared" si="25"/>
        <v>77.447833333333335</v>
      </c>
      <c r="L217" s="2">
        <f t="shared" si="26"/>
        <v>104.25814634249421</v>
      </c>
      <c r="M217" s="2">
        <f>SUMIF(A:A,A217,L:L)</f>
        <v>2227.7227442161179</v>
      </c>
      <c r="N217" s="3">
        <f t="shared" si="27"/>
        <v>4.6800324058809281E-2</v>
      </c>
      <c r="O217" s="7">
        <f t="shared" si="28"/>
        <v>21.367373412701163</v>
      </c>
      <c r="P217" s="3" t="str">
        <f t="shared" si="29"/>
        <v/>
      </c>
      <c r="Q217" s="3" t="str">
        <f>IF(ISNUMBER(P217),SUMIF(A:A,A217,P:P),"")</f>
        <v/>
      </c>
      <c r="R217" s="3" t="str">
        <f t="shared" si="30"/>
        <v/>
      </c>
      <c r="S217" s="8" t="str">
        <f t="shared" si="31"/>
        <v/>
      </c>
    </row>
    <row r="218" spans="1:19" x14ac:dyDescent="0.25">
      <c r="A218" s="1">
        <v>24</v>
      </c>
      <c r="B218" s="5">
        <v>0.8125</v>
      </c>
      <c r="C218" s="1" t="s">
        <v>228</v>
      </c>
      <c r="D218" s="1">
        <v>3</v>
      </c>
      <c r="E218" s="1">
        <v>3</v>
      </c>
      <c r="F218" s="1" t="s">
        <v>246</v>
      </c>
      <c r="G218" s="2">
        <v>61.4975666666667</v>
      </c>
      <c r="H218" s="6">
        <f>1+COUNTIFS(A:A,A218,O:O,"&lt;"&amp;O218)</f>
        <v>1</v>
      </c>
      <c r="I218" s="2">
        <f>AVERAGEIF(A:A,A218,G:G)</f>
        <v>48.994263333333336</v>
      </c>
      <c r="J218" s="2">
        <f t="shared" si="24"/>
        <v>12.503303333333363</v>
      </c>
      <c r="K218" s="2">
        <f t="shared" si="25"/>
        <v>102.50330333333336</v>
      </c>
      <c r="L218" s="2">
        <f t="shared" si="26"/>
        <v>468.81029577545507</v>
      </c>
      <c r="M218" s="2">
        <f>SUMIF(A:A,A218,L:L)</f>
        <v>2501.5968007229576</v>
      </c>
      <c r="N218" s="3">
        <f t="shared" si="27"/>
        <v>0.18740441930528917</v>
      </c>
      <c r="O218" s="7">
        <f t="shared" si="28"/>
        <v>5.3360534597156999</v>
      </c>
      <c r="P218" s="3">
        <f t="shared" si="29"/>
        <v>0.18740441930528917</v>
      </c>
      <c r="Q218" s="3">
        <f>IF(ISNUMBER(P218),SUMIF(A:A,A218,P:P),"")</f>
        <v>0.96437374194707359</v>
      </c>
      <c r="R218" s="3">
        <f t="shared" si="30"/>
        <v>0.1943275839581852</v>
      </c>
      <c r="S218" s="8">
        <f t="shared" si="31"/>
        <v>5.145949842175658</v>
      </c>
    </row>
    <row r="219" spans="1:19" x14ac:dyDescent="0.25">
      <c r="A219" s="1">
        <v>24</v>
      </c>
      <c r="B219" s="5">
        <v>0.8125</v>
      </c>
      <c r="C219" s="1" t="s">
        <v>228</v>
      </c>
      <c r="D219" s="1">
        <v>3</v>
      </c>
      <c r="E219" s="1">
        <v>9</v>
      </c>
      <c r="F219" s="1" t="s">
        <v>249</v>
      </c>
      <c r="G219" s="2">
        <v>60.144500000000001</v>
      </c>
      <c r="H219" s="6">
        <f>1+COUNTIFS(A:A,A219,O:O,"&lt;"&amp;O219)</f>
        <v>2</v>
      </c>
      <c r="I219" s="2">
        <f>AVERAGEIF(A:A,A219,G:G)</f>
        <v>48.994263333333336</v>
      </c>
      <c r="J219" s="2">
        <f t="shared" ref="J219:J266" si="32">G219-I219</f>
        <v>11.150236666666665</v>
      </c>
      <c r="K219" s="2">
        <f t="shared" ref="K219:K266" si="33">90+J219</f>
        <v>101.15023666666667</v>
      </c>
      <c r="L219" s="2">
        <f t="shared" ref="L219:L266" si="34">EXP(0.06*K219)</f>
        <v>432.25435512941021</v>
      </c>
      <c r="M219" s="2">
        <f>SUMIF(A:A,A219,L:L)</f>
        <v>2501.5968007229576</v>
      </c>
      <c r="N219" s="3">
        <f t="shared" ref="N219:N266" si="35">L219/M219</f>
        <v>0.17279137669367398</v>
      </c>
      <c r="O219" s="7">
        <f t="shared" ref="O219:O266" si="36">1/N219</f>
        <v>5.7873258442335844</v>
      </c>
      <c r="P219" s="3">
        <f t="shared" ref="P219:P266" si="37">IF(O219&gt;21,"",N219)</f>
        <v>0.17279137669367398</v>
      </c>
      <c r="Q219" s="3">
        <f>IF(ISNUMBER(P219),SUMIF(A:A,A219,P:P),"")</f>
        <v>0.96437374194707359</v>
      </c>
      <c r="R219" s="3">
        <f t="shared" ref="R219:R266" si="38">IFERROR(P219*(1/Q219),"")</f>
        <v>0.17917470082170389</v>
      </c>
      <c r="S219" s="8">
        <f t="shared" ref="S219:S266" si="39">IFERROR(1/R219,"")</f>
        <v>5.5811450802705478</v>
      </c>
    </row>
    <row r="220" spans="1:19" x14ac:dyDescent="0.25">
      <c r="A220" s="1">
        <v>24</v>
      </c>
      <c r="B220" s="5">
        <v>0.8125</v>
      </c>
      <c r="C220" s="1" t="s">
        <v>228</v>
      </c>
      <c r="D220" s="1">
        <v>3</v>
      </c>
      <c r="E220" s="1">
        <v>1</v>
      </c>
      <c r="F220" s="1" t="s">
        <v>245</v>
      </c>
      <c r="G220" s="2">
        <v>56.600899999999996</v>
      </c>
      <c r="H220" s="6">
        <f>1+COUNTIFS(A:A,A220,O:O,"&lt;"&amp;O220)</f>
        <v>3</v>
      </c>
      <c r="I220" s="2">
        <f>AVERAGEIF(A:A,A220,G:G)</f>
        <v>48.994263333333336</v>
      </c>
      <c r="J220" s="2">
        <f t="shared" si="32"/>
        <v>7.6066366666666596</v>
      </c>
      <c r="K220" s="2">
        <f t="shared" si="33"/>
        <v>97.60663666666666</v>
      </c>
      <c r="L220" s="2">
        <f t="shared" si="34"/>
        <v>349.46317803482992</v>
      </c>
      <c r="M220" s="2">
        <f>SUMIF(A:A,A220,L:L)</f>
        <v>2501.5968007229576</v>
      </c>
      <c r="N220" s="3">
        <f t="shared" si="35"/>
        <v>0.139696044515981</v>
      </c>
      <c r="O220" s="7">
        <f t="shared" si="36"/>
        <v>7.1583988184117961</v>
      </c>
      <c r="P220" s="3">
        <f t="shared" si="37"/>
        <v>0.139696044515981</v>
      </c>
      <c r="Q220" s="3">
        <f>IF(ISNUMBER(P220),SUMIF(A:A,A220,P:P),"")</f>
        <v>0.96437374194707359</v>
      </c>
      <c r="R220" s="3">
        <f t="shared" si="38"/>
        <v>0.14485674841574828</v>
      </c>
      <c r="S220" s="8">
        <f t="shared" si="39"/>
        <v>6.9033718548612937</v>
      </c>
    </row>
    <row r="221" spans="1:19" x14ac:dyDescent="0.25">
      <c r="A221" s="1">
        <v>24</v>
      </c>
      <c r="B221" s="5">
        <v>0.8125</v>
      </c>
      <c r="C221" s="1" t="s">
        <v>228</v>
      </c>
      <c r="D221" s="1">
        <v>3</v>
      </c>
      <c r="E221" s="1">
        <v>10</v>
      </c>
      <c r="F221" s="1" t="s">
        <v>250</v>
      </c>
      <c r="G221" s="2">
        <v>51.874966666666602</v>
      </c>
      <c r="H221" s="6">
        <f>1+COUNTIFS(A:A,A221,O:O,"&lt;"&amp;O221)</f>
        <v>4</v>
      </c>
      <c r="I221" s="2">
        <f>AVERAGEIF(A:A,A221,G:G)</f>
        <v>48.994263333333336</v>
      </c>
      <c r="J221" s="2">
        <f t="shared" si="32"/>
        <v>2.8807033333332654</v>
      </c>
      <c r="K221" s="2">
        <f t="shared" si="33"/>
        <v>92.880703333333258</v>
      </c>
      <c r="L221" s="2">
        <f t="shared" si="34"/>
        <v>263.18105042664041</v>
      </c>
      <c r="M221" s="2">
        <f>SUMIF(A:A,A221,L:L)</f>
        <v>2501.5968007229576</v>
      </c>
      <c r="N221" s="3">
        <f t="shared" si="35"/>
        <v>0.10520522345990428</v>
      </c>
      <c r="O221" s="7">
        <f t="shared" si="36"/>
        <v>9.5052314620206957</v>
      </c>
      <c r="P221" s="3">
        <f t="shared" si="37"/>
        <v>0.10520522345990428</v>
      </c>
      <c r="Q221" s="3">
        <f>IF(ISNUMBER(P221),SUMIF(A:A,A221,P:P),"")</f>
        <v>0.96437374194707359</v>
      </c>
      <c r="R221" s="3">
        <f t="shared" si="38"/>
        <v>0.10909175445558546</v>
      </c>
      <c r="S221" s="8">
        <f t="shared" si="39"/>
        <v>9.1665956331019522</v>
      </c>
    </row>
    <row r="222" spans="1:19" x14ac:dyDescent="0.25">
      <c r="A222" s="1">
        <v>24</v>
      </c>
      <c r="B222" s="5">
        <v>0.8125</v>
      </c>
      <c r="C222" s="1" t="s">
        <v>228</v>
      </c>
      <c r="D222" s="1">
        <v>3</v>
      </c>
      <c r="E222" s="1">
        <v>7</v>
      </c>
      <c r="F222" s="1" t="s">
        <v>248</v>
      </c>
      <c r="G222" s="2">
        <v>50.884300000000003</v>
      </c>
      <c r="H222" s="6">
        <f>1+COUNTIFS(A:A,A222,O:O,"&lt;"&amp;O222)</f>
        <v>5</v>
      </c>
      <c r="I222" s="2">
        <f>AVERAGEIF(A:A,A222,G:G)</f>
        <v>48.994263333333336</v>
      </c>
      <c r="J222" s="2">
        <f t="shared" si="32"/>
        <v>1.890036666666667</v>
      </c>
      <c r="K222" s="2">
        <f t="shared" si="33"/>
        <v>91.890036666666674</v>
      </c>
      <c r="L222" s="2">
        <f t="shared" si="34"/>
        <v>247.99341663846627</v>
      </c>
      <c r="M222" s="2">
        <f>SUMIF(A:A,A222,L:L)</f>
        <v>2501.5968007229576</v>
      </c>
      <c r="N222" s="3">
        <f t="shared" si="35"/>
        <v>9.9134047727753957E-2</v>
      </c>
      <c r="O222" s="7">
        <f t="shared" si="36"/>
        <v>10.08735165082981</v>
      </c>
      <c r="P222" s="3">
        <f t="shared" si="37"/>
        <v>9.9134047727753957E-2</v>
      </c>
      <c r="Q222" s="3">
        <f>IF(ISNUMBER(P222),SUMIF(A:A,A222,P:P),"")</f>
        <v>0.96437374194707359</v>
      </c>
      <c r="R222" s="3">
        <f t="shared" si="38"/>
        <v>0.10279629506253665</v>
      </c>
      <c r="S222" s="8">
        <f t="shared" si="39"/>
        <v>9.7279770578467328</v>
      </c>
    </row>
    <row r="223" spans="1:19" x14ac:dyDescent="0.25">
      <c r="A223" s="1">
        <v>24</v>
      </c>
      <c r="B223" s="5">
        <v>0.8125</v>
      </c>
      <c r="C223" s="1" t="s">
        <v>228</v>
      </c>
      <c r="D223" s="1">
        <v>3</v>
      </c>
      <c r="E223" s="1">
        <v>2</v>
      </c>
      <c r="F223" s="1" t="s">
        <v>27</v>
      </c>
      <c r="G223" s="2">
        <v>45.743699999999997</v>
      </c>
      <c r="H223" s="6">
        <f>1+COUNTIFS(A:A,A223,O:O,"&lt;"&amp;O223)</f>
        <v>6</v>
      </c>
      <c r="I223" s="2">
        <f>AVERAGEIF(A:A,A223,G:G)</f>
        <v>48.994263333333336</v>
      </c>
      <c r="J223" s="2">
        <f t="shared" si="32"/>
        <v>-3.2505633333333392</v>
      </c>
      <c r="K223" s="2">
        <f t="shared" si="33"/>
        <v>86.749436666666668</v>
      </c>
      <c r="L223" s="2">
        <f t="shared" si="34"/>
        <v>182.17471515934542</v>
      </c>
      <c r="M223" s="2">
        <f>SUMIF(A:A,A223,L:L)</f>
        <v>2501.5968007229576</v>
      </c>
      <c r="N223" s="3">
        <f t="shared" si="35"/>
        <v>7.2823372298324501E-2</v>
      </c>
      <c r="O223" s="7">
        <f t="shared" si="36"/>
        <v>13.731855150890997</v>
      </c>
      <c r="P223" s="3">
        <f t="shared" si="37"/>
        <v>7.2823372298324501E-2</v>
      </c>
      <c r="Q223" s="3">
        <f>IF(ISNUMBER(P223),SUMIF(A:A,A223,P:P),"")</f>
        <v>0.96437374194707359</v>
      </c>
      <c r="R223" s="3">
        <f t="shared" si="38"/>
        <v>7.5513640750207361E-2</v>
      </c>
      <c r="S223" s="8">
        <f t="shared" si="39"/>
        <v>13.242640535739948</v>
      </c>
    </row>
    <row r="224" spans="1:19" x14ac:dyDescent="0.25">
      <c r="A224" s="1">
        <v>24</v>
      </c>
      <c r="B224" s="5">
        <v>0.8125</v>
      </c>
      <c r="C224" s="1" t="s">
        <v>228</v>
      </c>
      <c r="D224" s="1">
        <v>3</v>
      </c>
      <c r="E224" s="1">
        <v>11</v>
      </c>
      <c r="F224" s="1" t="s">
        <v>251</v>
      </c>
      <c r="G224" s="2">
        <v>44.28</v>
      </c>
      <c r="H224" s="6">
        <f>1+COUNTIFS(A:A,A224,O:O,"&lt;"&amp;O224)</f>
        <v>7</v>
      </c>
      <c r="I224" s="2">
        <f>AVERAGEIF(A:A,A224,G:G)</f>
        <v>48.994263333333336</v>
      </c>
      <c r="J224" s="2">
        <f t="shared" si="32"/>
        <v>-4.714263333333335</v>
      </c>
      <c r="K224" s="2">
        <f t="shared" si="33"/>
        <v>85.285736666666665</v>
      </c>
      <c r="L224" s="2">
        <f t="shared" si="34"/>
        <v>166.85817498308074</v>
      </c>
      <c r="M224" s="2">
        <f>SUMIF(A:A,A224,L:L)</f>
        <v>2501.5968007229576</v>
      </c>
      <c r="N224" s="3">
        <f t="shared" si="35"/>
        <v>6.6700666923965923E-2</v>
      </c>
      <c r="O224" s="7">
        <f t="shared" si="36"/>
        <v>14.992353841677922</v>
      </c>
      <c r="P224" s="3">
        <f t="shared" si="37"/>
        <v>6.6700666923965923E-2</v>
      </c>
      <c r="Q224" s="3">
        <f>IF(ISNUMBER(P224),SUMIF(A:A,A224,P:P),"")</f>
        <v>0.96437374194707359</v>
      </c>
      <c r="R224" s="3">
        <f t="shared" si="38"/>
        <v>6.916474808749673E-2</v>
      </c>
      <c r="S224" s="8">
        <f t="shared" si="39"/>
        <v>14.458232374893521</v>
      </c>
    </row>
    <row r="225" spans="1:19" x14ac:dyDescent="0.25">
      <c r="A225" s="1">
        <v>24</v>
      </c>
      <c r="B225" s="5">
        <v>0.8125</v>
      </c>
      <c r="C225" s="1" t="s">
        <v>228</v>
      </c>
      <c r="D225" s="1">
        <v>3</v>
      </c>
      <c r="E225" s="1">
        <v>4</v>
      </c>
      <c r="F225" s="1" t="s">
        <v>29</v>
      </c>
      <c r="G225" s="2">
        <v>43.920466666666705</v>
      </c>
      <c r="H225" s="6">
        <f>1+COUNTIFS(A:A,A225,O:O,"&lt;"&amp;O225)</f>
        <v>8</v>
      </c>
      <c r="I225" s="2">
        <f>AVERAGEIF(A:A,A225,G:G)</f>
        <v>48.994263333333336</v>
      </c>
      <c r="J225" s="2">
        <f t="shared" si="32"/>
        <v>-5.073796666666631</v>
      </c>
      <c r="K225" s="2">
        <f t="shared" si="33"/>
        <v>84.926203333333376</v>
      </c>
      <c r="L225" s="2">
        <f t="shared" si="34"/>
        <v>163.29725658689574</v>
      </c>
      <c r="M225" s="2">
        <f>SUMIF(A:A,A225,L:L)</f>
        <v>2501.5968007229576</v>
      </c>
      <c r="N225" s="3">
        <f t="shared" si="35"/>
        <v>6.5277208757103897E-2</v>
      </c>
      <c r="O225" s="7">
        <f t="shared" si="36"/>
        <v>15.319282473014342</v>
      </c>
      <c r="P225" s="3">
        <f t="shared" si="37"/>
        <v>6.5277208757103897E-2</v>
      </c>
      <c r="Q225" s="3">
        <f>IF(ISNUMBER(P225),SUMIF(A:A,A225,P:P),"")</f>
        <v>0.96437374194707359</v>
      </c>
      <c r="R225" s="3">
        <f t="shared" si="38"/>
        <v>6.7688703992820259E-2</v>
      </c>
      <c r="S225" s="8">
        <f t="shared" si="39"/>
        <v>14.773513762445059</v>
      </c>
    </row>
    <row r="226" spans="1:19" x14ac:dyDescent="0.25">
      <c r="A226" s="1">
        <v>24</v>
      </c>
      <c r="B226" s="5">
        <v>0.8125</v>
      </c>
      <c r="C226" s="1" t="s">
        <v>228</v>
      </c>
      <c r="D226" s="1">
        <v>3</v>
      </c>
      <c r="E226" s="1">
        <v>12</v>
      </c>
      <c r="F226" s="1" t="s">
        <v>252</v>
      </c>
      <c r="G226" s="2">
        <v>41.168433333333297</v>
      </c>
      <c r="H226" s="6">
        <f>1+COUNTIFS(A:A,A226,O:O,"&lt;"&amp;O226)</f>
        <v>9</v>
      </c>
      <c r="I226" s="2">
        <f>AVERAGEIF(A:A,A226,G:G)</f>
        <v>48.994263333333336</v>
      </c>
      <c r="J226" s="2">
        <f t="shared" si="32"/>
        <v>-7.8258300000000389</v>
      </c>
      <c r="K226" s="2">
        <f t="shared" si="33"/>
        <v>82.174169999999961</v>
      </c>
      <c r="L226" s="2">
        <f t="shared" si="34"/>
        <v>138.44182482190297</v>
      </c>
      <c r="M226" s="2">
        <f>SUMIF(A:A,A226,L:L)</f>
        <v>2501.5968007229576</v>
      </c>
      <c r="N226" s="3">
        <f t="shared" si="35"/>
        <v>5.5341382265077052E-2</v>
      </c>
      <c r="O226" s="7">
        <f t="shared" si="36"/>
        <v>18.069660696405226</v>
      </c>
      <c r="P226" s="3">
        <f t="shared" si="37"/>
        <v>5.5341382265077052E-2</v>
      </c>
      <c r="Q226" s="3">
        <f>IF(ISNUMBER(P226),SUMIF(A:A,A226,P:P),"")</f>
        <v>0.96437374194707359</v>
      </c>
      <c r="R226" s="3">
        <f t="shared" si="38"/>
        <v>5.7385824455716335E-2</v>
      </c>
      <c r="S226" s="8">
        <f t="shared" si="39"/>
        <v>17.425906301506274</v>
      </c>
    </row>
    <row r="227" spans="1:19" x14ac:dyDescent="0.25">
      <c r="A227" s="1">
        <v>24</v>
      </c>
      <c r="B227" s="5">
        <v>0.8125</v>
      </c>
      <c r="C227" s="1" t="s">
        <v>228</v>
      </c>
      <c r="D227" s="1">
        <v>3</v>
      </c>
      <c r="E227" s="1">
        <v>6</v>
      </c>
      <c r="F227" s="1" t="s">
        <v>247</v>
      </c>
      <c r="G227" s="2">
        <v>33.827800000000003</v>
      </c>
      <c r="H227" s="6">
        <f>1+COUNTIFS(A:A,A227,O:O,"&lt;"&amp;O227)</f>
        <v>10</v>
      </c>
      <c r="I227" s="2">
        <f>AVERAGEIF(A:A,A227,G:G)</f>
        <v>48.994263333333336</v>
      </c>
      <c r="J227" s="2">
        <f t="shared" si="32"/>
        <v>-15.166463333333333</v>
      </c>
      <c r="K227" s="2">
        <f t="shared" si="33"/>
        <v>74.833536666666674</v>
      </c>
      <c r="L227" s="2">
        <f t="shared" si="34"/>
        <v>89.122533166930879</v>
      </c>
      <c r="M227" s="2">
        <f>SUMIF(A:A,A227,L:L)</f>
        <v>2501.5968007229576</v>
      </c>
      <c r="N227" s="3">
        <f t="shared" si="35"/>
        <v>3.5626258052926275E-2</v>
      </c>
      <c r="O227" s="7">
        <f t="shared" si="36"/>
        <v>28.069184209983622</v>
      </c>
      <c r="P227" s="3" t="str">
        <f t="shared" si="37"/>
        <v/>
      </c>
      <c r="Q227" s="3" t="str">
        <f>IF(ISNUMBER(P227),SUMIF(A:A,A227,P:P),"")</f>
        <v/>
      </c>
      <c r="R227" s="3" t="str">
        <f t="shared" si="38"/>
        <v/>
      </c>
      <c r="S227" s="8" t="str">
        <f t="shared" si="39"/>
        <v/>
      </c>
    </row>
    <row r="228" spans="1:19" x14ac:dyDescent="0.25">
      <c r="A228" s="1">
        <v>25</v>
      </c>
      <c r="B228" s="5">
        <v>0.82291666666666663</v>
      </c>
      <c r="C228" s="1" t="s">
        <v>214</v>
      </c>
      <c r="D228" s="1">
        <v>6</v>
      </c>
      <c r="E228" s="1">
        <v>5</v>
      </c>
      <c r="F228" s="1" t="s">
        <v>255</v>
      </c>
      <c r="G228" s="2">
        <v>69.096966666666603</v>
      </c>
      <c r="H228" s="6">
        <f>1+COUNTIFS(A:A,A228,O:O,"&lt;"&amp;O228)</f>
        <v>1</v>
      </c>
      <c r="I228" s="2">
        <f>AVERAGEIF(A:A,A228,G:G)</f>
        <v>50.072481481481461</v>
      </c>
      <c r="J228" s="2">
        <f t="shared" si="32"/>
        <v>19.024485185185142</v>
      </c>
      <c r="K228" s="2">
        <f t="shared" si="33"/>
        <v>109.02448518518514</v>
      </c>
      <c r="L228" s="2">
        <f t="shared" si="34"/>
        <v>693.30437138305558</v>
      </c>
      <c r="M228" s="2">
        <f>SUMIF(A:A,A228,L:L)</f>
        <v>2449.0054961554783</v>
      </c>
      <c r="N228" s="3">
        <f t="shared" si="35"/>
        <v>0.28309629050299212</v>
      </c>
      <c r="O228" s="7">
        <f t="shared" si="36"/>
        <v>3.5323670197982717</v>
      </c>
      <c r="P228" s="3">
        <f t="shared" si="37"/>
        <v>0.28309629050299212</v>
      </c>
      <c r="Q228" s="3">
        <f>IF(ISNUMBER(P228),SUMIF(A:A,A228,P:P),"")</f>
        <v>0.97542594801479254</v>
      </c>
      <c r="R228" s="3">
        <f t="shared" si="38"/>
        <v>0.29022837774528726</v>
      </c>
      <c r="S228" s="8">
        <f t="shared" si="39"/>
        <v>3.4455624490229164</v>
      </c>
    </row>
    <row r="229" spans="1:19" x14ac:dyDescent="0.25">
      <c r="A229" s="1">
        <v>25</v>
      </c>
      <c r="B229" s="5">
        <v>0.82291666666666663</v>
      </c>
      <c r="C229" s="1" t="s">
        <v>214</v>
      </c>
      <c r="D229" s="1">
        <v>6</v>
      </c>
      <c r="E229" s="1">
        <v>8</v>
      </c>
      <c r="F229" s="1" t="s">
        <v>258</v>
      </c>
      <c r="G229" s="2">
        <v>58.176533333333303</v>
      </c>
      <c r="H229" s="6">
        <f>1+COUNTIFS(A:A,A229,O:O,"&lt;"&amp;O229)</f>
        <v>2</v>
      </c>
      <c r="I229" s="2">
        <f>AVERAGEIF(A:A,A229,G:G)</f>
        <v>50.072481481481461</v>
      </c>
      <c r="J229" s="2">
        <f t="shared" si="32"/>
        <v>8.1040518518518425</v>
      </c>
      <c r="K229" s="2">
        <f t="shared" si="33"/>
        <v>98.104051851851835</v>
      </c>
      <c r="L229" s="2">
        <f t="shared" si="34"/>
        <v>360.05007215987234</v>
      </c>
      <c r="M229" s="2">
        <f>SUMIF(A:A,A229,L:L)</f>
        <v>2449.0054961554783</v>
      </c>
      <c r="N229" s="3">
        <f t="shared" si="35"/>
        <v>0.14701889102539364</v>
      </c>
      <c r="O229" s="7">
        <f t="shared" si="36"/>
        <v>6.8018469805167845</v>
      </c>
      <c r="P229" s="3">
        <f t="shared" si="37"/>
        <v>0.14701889102539364</v>
      </c>
      <c r="Q229" s="3">
        <f>IF(ISNUMBER(P229),SUMIF(A:A,A229,P:P),"")</f>
        <v>0.97542594801479254</v>
      </c>
      <c r="R229" s="3">
        <f t="shared" si="38"/>
        <v>0.15072275996410553</v>
      </c>
      <c r="S229" s="8">
        <f t="shared" si="39"/>
        <v>6.6346980392221386</v>
      </c>
    </row>
    <row r="230" spans="1:19" x14ac:dyDescent="0.25">
      <c r="A230" s="1">
        <v>25</v>
      </c>
      <c r="B230" s="5">
        <v>0.82291666666666663</v>
      </c>
      <c r="C230" s="1" t="s">
        <v>214</v>
      </c>
      <c r="D230" s="1">
        <v>6</v>
      </c>
      <c r="E230" s="1">
        <v>3</v>
      </c>
      <c r="F230" s="1" t="s">
        <v>253</v>
      </c>
      <c r="G230" s="2">
        <v>55.278066666666703</v>
      </c>
      <c r="H230" s="6">
        <f>1+COUNTIFS(A:A,A230,O:O,"&lt;"&amp;O230)</f>
        <v>3</v>
      </c>
      <c r="I230" s="2">
        <f>AVERAGEIF(A:A,A230,G:G)</f>
        <v>50.072481481481461</v>
      </c>
      <c r="J230" s="2">
        <f t="shared" si="32"/>
        <v>5.2055851851852424</v>
      </c>
      <c r="K230" s="2">
        <f t="shared" si="33"/>
        <v>95.205585185185242</v>
      </c>
      <c r="L230" s="2">
        <f t="shared" si="34"/>
        <v>302.57679442225759</v>
      </c>
      <c r="M230" s="2">
        <f>SUMIF(A:A,A230,L:L)</f>
        <v>2449.0054961554783</v>
      </c>
      <c r="N230" s="3">
        <f t="shared" si="35"/>
        <v>0.12355088418431549</v>
      </c>
      <c r="O230" s="7">
        <f t="shared" si="36"/>
        <v>8.0938311902987401</v>
      </c>
      <c r="P230" s="3">
        <f t="shared" si="37"/>
        <v>0.12355088418431549</v>
      </c>
      <c r="Q230" s="3">
        <f>IF(ISNUMBER(P230),SUMIF(A:A,A230,P:P),"")</f>
        <v>0.97542594801479254</v>
      </c>
      <c r="R230" s="3">
        <f t="shared" si="38"/>
        <v>0.12666352011218163</v>
      </c>
      <c r="S230" s="8">
        <f t="shared" si="39"/>
        <v>7.894932961868844</v>
      </c>
    </row>
    <row r="231" spans="1:19" x14ac:dyDescent="0.25">
      <c r="A231" s="1">
        <v>25</v>
      </c>
      <c r="B231" s="5">
        <v>0.82291666666666663</v>
      </c>
      <c r="C231" s="1" t="s">
        <v>214</v>
      </c>
      <c r="D231" s="1">
        <v>6</v>
      </c>
      <c r="E231" s="1">
        <v>4</v>
      </c>
      <c r="F231" s="1" t="s">
        <v>254</v>
      </c>
      <c r="G231" s="2">
        <v>55.196833333333295</v>
      </c>
      <c r="H231" s="6">
        <f>1+COUNTIFS(A:A,A231,O:O,"&lt;"&amp;O231)</f>
        <v>4</v>
      </c>
      <c r="I231" s="2">
        <f>AVERAGEIF(A:A,A231,G:G)</f>
        <v>50.072481481481461</v>
      </c>
      <c r="J231" s="2">
        <f t="shared" si="32"/>
        <v>5.1243518518518343</v>
      </c>
      <c r="K231" s="2">
        <f t="shared" si="33"/>
        <v>95.124351851851827</v>
      </c>
      <c r="L231" s="2">
        <f t="shared" si="34"/>
        <v>301.10562328272101</v>
      </c>
      <c r="M231" s="2">
        <f>SUMIF(A:A,A231,L:L)</f>
        <v>2449.0054961554783</v>
      </c>
      <c r="N231" s="3">
        <f t="shared" si="35"/>
        <v>0.12295016232319836</v>
      </c>
      <c r="O231" s="7">
        <f t="shared" si="36"/>
        <v>8.133376817928113</v>
      </c>
      <c r="P231" s="3">
        <f t="shared" si="37"/>
        <v>0.12295016232319836</v>
      </c>
      <c r="Q231" s="3">
        <f>IF(ISNUMBER(P231),SUMIF(A:A,A231,P:P),"")</f>
        <v>0.97542594801479254</v>
      </c>
      <c r="R231" s="3">
        <f t="shared" si="38"/>
        <v>0.12604766417525504</v>
      </c>
      <c r="S231" s="8">
        <f t="shared" si="39"/>
        <v>7.9335067931890668</v>
      </c>
    </row>
    <row r="232" spans="1:19" x14ac:dyDescent="0.25">
      <c r="A232" s="1">
        <v>25</v>
      </c>
      <c r="B232" s="5">
        <v>0.82291666666666663</v>
      </c>
      <c r="C232" s="1" t="s">
        <v>214</v>
      </c>
      <c r="D232" s="1">
        <v>6</v>
      </c>
      <c r="E232" s="1">
        <v>9</v>
      </c>
      <c r="F232" s="1" t="s">
        <v>259</v>
      </c>
      <c r="G232" s="2">
        <v>52.300899999999992</v>
      </c>
      <c r="H232" s="6">
        <f>1+COUNTIFS(A:A,A232,O:O,"&lt;"&amp;O232)</f>
        <v>5</v>
      </c>
      <c r="I232" s="2">
        <f>AVERAGEIF(A:A,A232,G:G)</f>
        <v>50.072481481481461</v>
      </c>
      <c r="J232" s="2">
        <f t="shared" si="32"/>
        <v>2.2284185185185308</v>
      </c>
      <c r="K232" s="2">
        <f t="shared" si="33"/>
        <v>92.228418518518538</v>
      </c>
      <c r="L232" s="2">
        <f t="shared" si="34"/>
        <v>253.07986506598689</v>
      </c>
      <c r="M232" s="2">
        <f>SUMIF(A:A,A232,L:L)</f>
        <v>2449.0054961554783</v>
      </c>
      <c r="N232" s="3">
        <f t="shared" si="35"/>
        <v>0.10333985181465669</v>
      </c>
      <c r="O232" s="7">
        <f t="shared" si="36"/>
        <v>9.6768089216300783</v>
      </c>
      <c r="P232" s="3">
        <f t="shared" si="37"/>
        <v>0.10333985181465669</v>
      </c>
      <c r="Q232" s="3">
        <f>IF(ISNUMBER(P232),SUMIF(A:A,A232,P:P),"")</f>
        <v>0.97542594801479254</v>
      </c>
      <c r="R232" s="3">
        <f t="shared" si="38"/>
        <v>0.10594330817729027</v>
      </c>
      <c r="S232" s="8">
        <f t="shared" si="39"/>
        <v>9.439010516139021</v>
      </c>
    </row>
    <row r="233" spans="1:19" x14ac:dyDescent="0.25">
      <c r="A233" s="1">
        <v>25</v>
      </c>
      <c r="B233" s="5">
        <v>0.82291666666666663</v>
      </c>
      <c r="C233" s="1" t="s">
        <v>214</v>
      </c>
      <c r="D233" s="1">
        <v>6</v>
      </c>
      <c r="E233" s="1">
        <v>7</v>
      </c>
      <c r="F233" s="1" t="s">
        <v>257</v>
      </c>
      <c r="G233" s="2">
        <v>49.890799999999999</v>
      </c>
      <c r="H233" s="6">
        <f>1+COUNTIFS(A:A,A233,O:O,"&lt;"&amp;O233)</f>
        <v>6</v>
      </c>
      <c r="I233" s="2">
        <f>AVERAGEIF(A:A,A233,G:G)</f>
        <v>50.072481481481461</v>
      </c>
      <c r="J233" s="2">
        <f t="shared" si="32"/>
        <v>-0.18168148148146201</v>
      </c>
      <c r="K233" s="2">
        <f t="shared" si="33"/>
        <v>89.818318518518538</v>
      </c>
      <c r="L233" s="2">
        <f t="shared" si="34"/>
        <v>219.00599658561666</v>
      </c>
      <c r="M233" s="2">
        <f>SUMIF(A:A,A233,L:L)</f>
        <v>2449.0054961554783</v>
      </c>
      <c r="N233" s="3">
        <f t="shared" si="35"/>
        <v>8.9426502688302975E-2</v>
      </c>
      <c r="O233" s="7">
        <f t="shared" si="36"/>
        <v>11.182367306541224</v>
      </c>
      <c r="P233" s="3">
        <f t="shared" si="37"/>
        <v>8.9426502688302975E-2</v>
      </c>
      <c r="Q233" s="3">
        <f>IF(ISNUMBER(P233),SUMIF(A:A,A233,P:P),"")</f>
        <v>0.97542594801479254</v>
      </c>
      <c r="R233" s="3">
        <f t="shared" si="38"/>
        <v>9.1679437962774807E-2</v>
      </c>
      <c r="S233" s="8">
        <f t="shared" si="39"/>
        <v>10.907571231032595</v>
      </c>
    </row>
    <row r="234" spans="1:19" x14ac:dyDescent="0.25">
      <c r="A234" s="1">
        <v>25</v>
      </c>
      <c r="B234" s="5">
        <v>0.82291666666666663</v>
      </c>
      <c r="C234" s="1" t="s">
        <v>214</v>
      </c>
      <c r="D234" s="1">
        <v>6</v>
      </c>
      <c r="E234" s="1">
        <v>6</v>
      </c>
      <c r="F234" s="1" t="s">
        <v>256</v>
      </c>
      <c r="G234" s="2">
        <v>41.529333333333298</v>
      </c>
      <c r="H234" s="6">
        <f>1+COUNTIFS(A:A,A234,O:O,"&lt;"&amp;O234)</f>
        <v>7</v>
      </c>
      <c r="I234" s="2">
        <f>AVERAGEIF(A:A,A234,G:G)</f>
        <v>50.072481481481461</v>
      </c>
      <c r="J234" s="2">
        <f t="shared" si="32"/>
        <v>-8.5431481481481626</v>
      </c>
      <c r="K234" s="2">
        <f t="shared" si="33"/>
        <v>81.456851851851837</v>
      </c>
      <c r="L234" s="2">
        <f t="shared" si="34"/>
        <v>132.60981718684468</v>
      </c>
      <c r="M234" s="2">
        <f>SUMIF(A:A,A234,L:L)</f>
        <v>2449.0054961554783</v>
      </c>
      <c r="N234" s="3">
        <f t="shared" si="35"/>
        <v>5.4148435924304586E-2</v>
      </c>
      <c r="O234" s="7">
        <f t="shared" si="36"/>
        <v>18.467754108316708</v>
      </c>
      <c r="P234" s="3">
        <f t="shared" si="37"/>
        <v>5.4148435924304586E-2</v>
      </c>
      <c r="Q234" s="3">
        <f>IF(ISNUMBER(P234),SUMIF(A:A,A234,P:P),"")</f>
        <v>0.97542594801479254</v>
      </c>
      <c r="R234" s="3">
        <f t="shared" si="38"/>
        <v>5.5512605579653304E-2</v>
      </c>
      <c r="S234" s="8">
        <f t="shared" si="39"/>
        <v>18.013926558808905</v>
      </c>
    </row>
    <row r="235" spans="1:19" x14ac:dyDescent="0.25">
      <c r="A235" s="1">
        <v>25</v>
      </c>
      <c r="B235" s="5">
        <v>0.82291666666666663</v>
      </c>
      <c r="C235" s="1" t="s">
        <v>214</v>
      </c>
      <c r="D235" s="1">
        <v>6</v>
      </c>
      <c r="E235" s="1">
        <v>12</v>
      </c>
      <c r="F235" s="1" t="s">
        <v>261</v>
      </c>
      <c r="G235" s="2">
        <v>40.820866666666703</v>
      </c>
      <c r="H235" s="6">
        <f>1+COUNTIFS(A:A,A235,O:O,"&lt;"&amp;O235)</f>
        <v>8</v>
      </c>
      <c r="I235" s="2">
        <f>AVERAGEIF(A:A,A235,G:G)</f>
        <v>50.072481481481461</v>
      </c>
      <c r="J235" s="2">
        <f t="shared" si="32"/>
        <v>-9.2516148148147579</v>
      </c>
      <c r="K235" s="2">
        <f t="shared" si="33"/>
        <v>80.748385185185242</v>
      </c>
      <c r="L235" s="2">
        <f t="shared" si="34"/>
        <v>127.09096769453986</v>
      </c>
      <c r="M235" s="2">
        <f>SUMIF(A:A,A235,L:L)</f>
        <v>2449.0054961554783</v>
      </c>
      <c r="N235" s="3">
        <f t="shared" si="35"/>
        <v>5.1894929551628624E-2</v>
      </c>
      <c r="O235" s="7">
        <f t="shared" si="36"/>
        <v>19.269705318804444</v>
      </c>
      <c r="P235" s="3">
        <f t="shared" si="37"/>
        <v>5.1894929551628624E-2</v>
      </c>
      <c r="Q235" s="3">
        <f>IF(ISNUMBER(P235),SUMIF(A:A,A235,P:P),"")</f>
        <v>0.97542594801479254</v>
      </c>
      <c r="R235" s="3">
        <f t="shared" si="38"/>
        <v>5.3202326283452145E-2</v>
      </c>
      <c r="S235" s="8">
        <f t="shared" si="39"/>
        <v>18.796170578560513</v>
      </c>
    </row>
    <row r="236" spans="1:19" x14ac:dyDescent="0.25">
      <c r="A236" s="1">
        <v>25</v>
      </c>
      <c r="B236" s="5">
        <v>0.82291666666666663</v>
      </c>
      <c r="C236" s="1" t="s">
        <v>214</v>
      </c>
      <c r="D236" s="1">
        <v>6</v>
      </c>
      <c r="E236" s="1">
        <v>11</v>
      </c>
      <c r="F236" s="1" t="s">
        <v>260</v>
      </c>
      <c r="G236" s="2">
        <v>28.362033333333297</v>
      </c>
      <c r="H236" s="6">
        <f>1+COUNTIFS(A:A,A236,O:O,"&lt;"&amp;O236)</f>
        <v>9</v>
      </c>
      <c r="I236" s="2">
        <f>AVERAGEIF(A:A,A236,G:G)</f>
        <v>50.072481481481461</v>
      </c>
      <c r="J236" s="2">
        <f t="shared" si="32"/>
        <v>-21.710448148148163</v>
      </c>
      <c r="K236" s="2">
        <f t="shared" si="33"/>
        <v>68.28955185185184</v>
      </c>
      <c r="L236" s="2">
        <f t="shared" si="34"/>
        <v>60.18198837458403</v>
      </c>
      <c r="M236" s="2">
        <f>SUMIF(A:A,A236,L:L)</f>
        <v>2449.0054961554783</v>
      </c>
      <c r="N236" s="3">
        <f t="shared" si="35"/>
        <v>2.4574051985207672E-2</v>
      </c>
      <c r="O236" s="7">
        <f t="shared" si="36"/>
        <v>40.693329720387545</v>
      </c>
      <c r="P236" s="3" t="str">
        <f t="shared" si="37"/>
        <v/>
      </c>
      <c r="Q236" s="3" t="str">
        <f>IF(ISNUMBER(P236),SUMIF(A:A,A236,P:P),"")</f>
        <v/>
      </c>
      <c r="R236" s="3" t="str">
        <f t="shared" si="38"/>
        <v/>
      </c>
      <c r="S236" s="8" t="str">
        <f t="shared" si="39"/>
        <v/>
      </c>
    </row>
    <row r="237" spans="1:19" x14ac:dyDescent="0.25">
      <c r="A237" s="1">
        <v>26</v>
      </c>
      <c r="B237" s="5">
        <v>0.83333333333333337</v>
      </c>
      <c r="C237" s="1" t="s">
        <v>228</v>
      </c>
      <c r="D237" s="1">
        <v>4</v>
      </c>
      <c r="E237" s="1">
        <v>2</v>
      </c>
      <c r="F237" s="1" t="s">
        <v>262</v>
      </c>
      <c r="G237" s="2">
        <v>72.775733333333307</v>
      </c>
      <c r="H237" s="6">
        <f>1+COUNTIFS(A:A,A237,O:O,"&lt;"&amp;O237)</f>
        <v>1</v>
      </c>
      <c r="I237" s="2">
        <f>AVERAGEIF(A:A,A237,G:G)</f>
        <v>47.678408333333316</v>
      </c>
      <c r="J237" s="2">
        <f t="shared" si="32"/>
        <v>25.097324999999991</v>
      </c>
      <c r="K237" s="2">
        <f t="shared" si="33"/>
        <v>115.09732499999998</v>
      </c>
      <c r="L237" s="2">
        <f t="shared" si="34"/>
        <v>998.08605495109236</v>
      </c>
      <c r="M237" s="2">
        <f>SUMIF(A:A,A237,L:L)</f>
        <v>3479.7152134207936</v>
      </c>
      <c r="N237" s="3">
        <f t="shared" si="35"/>
        <v>0.28682981041138328</v>
      </c>
      <c r="O237" s="7">
        <f t="shared" si="36"/>
        <v>3.4863879684115062</v>
      </c>
      <c r="P237" s="3">
        <f t="shared" si="37"/>
        <v>0.28682981041138328</v>
      </c>
      <c r="Q237" s="3">
        <f>IF(ISNUMBER(P237),SUMIF(A:A,A237,P:P),"")</f>
        <v>0.88556927432942756</v>
      </c>
      <c r="R237" s="3">
        <f t="shared" si="38"/>
        <v>0.32389313713326051</v>
      </c>
      <c r="S237" s="8">
        <f t="shared" si="39"/>
        <v>3.0874380632170246</v>
      </c>
    </row>
    <row r="238" spans="1:19" x14ac:dyDescent="0.25">
      <c r="A238" s="1">
        <v>26</v>
      </c>
      <c r="B238" s="5">
        <v>0.83333333333333337</v>
      </c>
      <c r="C238" s="1" t="s">
        <v>228</v>
      </c>
      <c r="D238" s="1">
        <v>4</v>
      </c>
      <c r="E238" s="1">
        <v>9</v>
      </c>
      <c r="F238" s="1" t="s">
        <v>268</v>
      </c>
      <c r="G238" s="2">
        <v>60.946433333333303</v>
      </c>
      <c r="H238" s="6">
        <f>1+COUNTIFS(A:A,A238,O:O,"&lt;"&amp;O238)</f>
        <v>2</v>
      </c>
      <c r="I238" s="2">
        <f>AVERAGEIF(A:A,A238,G:G)</f>
        <v>47.678408333333316</v>
      </c>
      <c r="J238" s="2">
        <f t="shared" si="32"/>
        <v>13.268024999999987</v>
      </c>
      <c r="K238" s="2">
        <f t="shared" si="33"/>
        <v>103.26802499999999</v>
      </c>
      <c r="L238" s="2">
        <f t="shared" si="34"/>
        <v>490.82198203197231</v>
      </c>
      <c r="M238" s="2">
        <f>SUMIF(A:A,A238,L:L)</f>
        <v>3479.7152134207936</v>
      </c>
      <c r="N238" s="3">
        <f t="shared" si="35"/>
        <v>0.14105234248450504</v>
      </c>
      <c r="O238" s="7">
        <f t="shared" si="36"/>
        <v>7.0895667692286111</v>
      </c>
      <c r="P238" s="3">
        <f t="shared" si="37"/>
        <v>0.14105234248450504</v>
      </c>
      <c r="Q238" s="3">
        <f>IF(ISNUMBER(P238),SUMIF(A:A,A238,P:P),"")</f>
        <v>0.88556927432942756</v>
      </c>
      <c r="R238" s="3">
        <f t="shared" si="38"/>
        <v>0.15927872225615886</v>
      </c>
      <c r="S238" s="8">
        <f t="shared" si="39"/>
        <v>6.2783024991358056</v>
      </c>
    </row>
    <row r="239" spans="1:19" x14ac:dyDescent="0.25">
      <c r="A239" s="1">
        <v>26</v>
      </c>
      <c r="B239" s="5">
        <v>0.83333333333333337</v>
      </c>
      <c r="C239" s="1" t="s">
        <v>228</v>
      </c>
      <c r="D239" s="1">
        <v>4</v>
      </c>
      <c r="E239" s="1">
        <v>6</v>
      </c>
      <c r="F239" s="1" t="s">
        <v>265</v>
      </c>
      <c r="G239" s="2">
        <v>54.875099999999897</v>
      </c>
      <c r="H239" s="6">
        <f>1+COUNTIFS(A:A,A239,O:O,"&lt;"&amp;O239)</f>
        <v>3</v>
      </c>
      <c r="I239" s="2">
        <f>AVERAGEIF(A:A,A239,G:G)</f>
        <v>47.678408333333316</v>
      </c>
      <c r="J239" s="2">
        <f t="shared" si="32"/>
        <v>7.196691666666581</v>
      </c>
      <c r="K239" s="2">
        <f t="shared" si="33"/>
        <v>97.196691666666581</v>
      </c>
      <c r="L239" s="2">
        <f t="shared" si="34"/>
        <v>340.97238786431194</v>
      </c>
      <c r="M239" s="2">
        <f>SUMIF(A:A,A239,L:L)</f>
        <v>3479.7152134207936</v>
      </c>
      <c r="N239" s="3">
        <f t="shared" si="35"/>
        <v>9.7988590143592014E-2</v>
      </c>
      <c r="O239" s="7">
        <f t="shared" si="36"/>
        <v>10.205269802684219</v>
      </c>
      <c r="P239" s="3">
        <f t="shared" si="37"/>
        <v>9.7988590143592014E-2</v>
      </c>
      <c r="Q239" s="3">
        <f>IF(ISNUMBER(P239),SUMIF(A:A,A239,P:P),"")</f>
        <v>0.88556927432942756</v>
      </c>
      <c r="R239" s="3">
        <f t="shared" si="38"/>
        <v>0.11065039515716162</v>
      </c>
      <c r="S239" s="8">
        <f t="shared" si="39"/>
        <v>9.0374733734990826</v>
      </c>
    </row>
    <row r="240" spans="1:19" x14ac:dyDescent="0.25">
      <c r="A240" s="1">
        <v>26</v>
      </c>
      <c r="B240" s="5">
        <v>0.83333333333333337</v>
      </c>
      <c r="C240" s="1" t="s">
        <v>228</v>
      </c>
      <c r="D240" s="1">
        <v>4</v>
      </c>
      <c r="E240" s="1">
        <v>5</v>
      </c>
      <c r="F240" s="1" t="s">
        <v>264</v>
      </c>
      <c r="G240" s="2">
        <v>52.451533333333302</v>
      </c>
      <c r="H240" s="6">
        <f>1+COUNTIFS(A:A,A240,O:O,"&lt;"&amp;O240)</f>
        <v>4</v>
      </c>
      <c r="I240" s="2">
        <f>AVERAGEIF(A:A,A240,G:G)</f>
        <v>47.678408333333316</v>
      </c>
      <c r="J240" s="2">
        <f t="shared" si="32"/>
        <v>4.7731249999999861</v>
      </c>
      <c r="K240" s="2">
        <f t="shared" si="33"/>
        <v>94.773124999999993</v>
      </c>
      <c r="L240" s="2">
        <f t="shared" si="34"/>
        <v>294.82663334209008</v>
      </c>
      <c r="M240" s="2">
        <f>SUMIF(A:A,A240,L:L)</f>
        <v>3479.7152134207936</v>
      </c>
      <c r="N240" s="3">
        <f t="shared" si="35"/>
        <v>8.4727230609270385E-2</v>
      </c>
      <c r="O240" s="7">
        <f t="shared" si="36"/>
        <v>11.802580974369597</v>
      </c>
      <c r="P240" s="3">
        <f t="shared" si="37"/>
        <v>8.4727230609270385E-2</v>
      </c>
      <c r="Q240" s="3">
        <f>IF(ISNUMBER(P240),SUMIF(A:A,A240,P:P),"")</f>
        <v>0.88556927432942756</v>
      </c>
      <c r="R240" s="3">
        <f t="shared" si="38"/>
        <v>9.5675440719674584E-2</v>
      </c>
      <c r="S240" s="8">
        <f t="shared" si="39"/>
        <v>10.452003068686793</v>
      </c>
    </row>
    <row r="241" spans="1:19" x14ac:dyDescent="0.25">
      <c r="A241" s="1">
        <v>26</v>
      </c>
      <c r="B241" s="5">
        <v>0.83333333333333337</v>
      </c>
      <c r="C241" s="1" t="s">
        <v>228</v>
      </c>
      <c r="D241" s="1">
        <v>4</v>
      </c>
      <c r="E241" s="1">
        <v>15</v>
      </c>
      <c r="F241" s="1" t="s">
        <v>28</v>
      </c>
      <c r="G241" s="2">
        <v>51.705233333333403</v>
      </c>
      <c r="H241" s="6">
        <f>1+COUNTIFS(A:A,A241,O:O,"&lt;"&amp;O241)</f>
        <v>5</v>
      </c>
      <c r="I241" s="2">
        <f>AVERAGEIF(A:A,A241,G:G)</f>
        <v>47.678408333333316</v>
      </c>
      <c r="J241" s="2">
        <f t="shared" si="32"/>
        <v>4.0268250000000876</v>
      </c>
      <c r="K241" s="2">
        <f t="shared" si="33"/>
        <v>94.026825000000088</v>
      </c>
      <c r="L241" s="2">
        <f t="shared" si="34"/>
        <v>281.91609747954828</v>
      </c>
      <c r="M241" s="2">
        <f>SUMIF(A:A,A241,L:L)</f>
        <v>3479.7152134207936</v>
      </c>
      <c r="N241" s="3">
        <f t="shared" si="35"/>
        <v>8.1017002883522135E-2</v>
      </c>
      <c r="O241" s="7">
        <f t="shared" si="36"/>
        <v>12.343088048291499</v>
      </c>
      <c r="P241" s="3">
        <f t="shared" si="37"/>
        <v>8.1017002883522135E-2</v>
      </c>
      <c r="Q241" s="3">
        <f>IF(ISNUMBER(P241),SUMIF(A:A,A241,P:P),"")</f>
        <v>0.88556927432942756</v>
      </c>
      <c r="R241" s="3">
        <f t="shared" si="38"/>
        <v>9.1485787991989656E-2</v>
      </c>
      <c r="S241" s="8">
        <f t="shared" si="39"/>
        <v>10.930659525909734</v>
      </c>
    </row>
    <row r="242" spans="1:19" x14ac:dyDescent="0.25">
      <c r="A242" s="1">
        <v>26</v>
      </c>
      <c r="B242" s="5">
        <v>0.83333333333333337</v>
      </c>
      <c r="C242" s="1" t="s">
        <v>228</v>
      </c>
      <c r="D242" s="1">
        <v>4</v>
      </c>
      <c r="E242" s="1">
        <v>11</v>
      </c>
      <c r="F242" s="1" t="s">
        <v>269</v>
      </c>
      <c r="G242" s="2">
        <v>49.547033333333403</v>
      </c>
      <c r="H242" s="6">
        <f>1+COUNTIFS(A:A,A242,O:O,"&lt;"&amp;O242)</f>
        <v>6</v>
      </c>
      <c r="I242" s="2">
        <f>AVERAGEIF(A:A,A242,G:G)</f>
        <v>47.678408333333316</v>
      </c>
      <c r="J242" s="2">
        <f t="shared" si="32"/>
        <v>1.8686250000000868</v>
      </c>
      <c r="K242" s="2">
        <f t="shared" si="33"/>
        <v>91.868625000000094</v>
      </c>
      <c r="L242" s="2">
        <f t="shared" si="34"/>
        <v>247.67502405937651</v>
      </c>
      <c r="M242" s="2">
        <f>SUMIF(A:A,A242,L:L)</f>
        <v>3479.7152134207936</v>
      </c>
      <c r="N242" s="3">
        <f t="shared" si="35"/>
        <v>7.1176808695184959E-2</v>
      </c>
      <c r="O242" s="7">
        <f t="shared" si="36"/>
        <v>14.049520037945294</v>
      </c>
      <c r="P242" s="3">
        <f t="shared" si="37"/>
        <v>7.1176808695184959E-2</v>
      </c>
      <c r="Q242" s="3">
        <f>IF(ISNUMBER(P242),SUMIF(A:A,A242,P:P),"")</f>
        <v>0.88556927432942756</v>
      </c>
      <c r="R242" s="3">
        <f t="shared" si="38"/>
        <v>8.0374072089483453E-2</v>
      </c>
      <c r="S242" s="8">
        <f t="shared" si="39"/>
        <v>12.441823264679966</v>
      </c>
    </row>
    <row r="243" spans="1:19" x14ac:dyDescent="0.25">
      <c r="A243" s="1">
        <v>26</v>
      </c>
      <c r="B243" s="5">
        <v>0.83333333333333337</v>
      </c>
      <c r="C243" s="1" t="s">
        <v>228</v>
      </c>
      <c r="D243" s="1">
        <v>4</v>
      </c>
      <c r="E243" s="1">
        <v>14</v>
      </c>
      <c r="F243" s="1" t="s">
        <v>21</v>
      </c>
      <c r="G243" s="2">
        <v>48.334166666666597</v>
      </c>
      <c r="H243" s="6">
        <f>1+COUNTIFS(A:A,A243,O:O,"&lt;"&amp;O243)</f>
        <v>7</v>
      </c>
      <c r="I243" s="2">
        <f>AVERAGEIF(A:A,A243,G:G)</f>
        <v>47.678408333333316</v>
      </c>
      <c r="J243" s="2">
        <f t="shared" si="32"/>
        <v>0.65575833333328148</v>
      </c>
      <c r="K243" s="2">
        <f t="shared" si="33"/>
        <v>90.655758333333281</v>
      </c>
      <c r="L243" s="2">
        <f t="shared" si="34"/>
        <v>230.29140839808778</v>
      </c>
      <c r="M243" s="2">
        <f>SUMIF(A:A,A243,L:L)</f>
        <v>3479.7152134207936</v>
      </c>
      <c r="N243" s="3">
        <f t="shared" si="35"/>
        <v>6.618110801420897E-2</v>
      </c>
      <c r="O243" s="7">
        <f t="shared" si="36"/>
        <v>15.110052249129792</v>
      </c>
      <c r="P243" s="3">
        <f t="shared" si="37"/>
        <v>6.618110801420897E-2</v>
      </c>
      <c r="Q243" s="3">
        <f>IF(ISNUMBER(P243),SUMIF(A:A,A243,P:P),"")</f>
        <v>0.88556927432942756</v>
      </c>
      <c r="R243" s="3">
        <f t="shared" si="38"/>
        <v>7.4732841272437719E-2</v>
      </c>
      <c r="S243" s="8">
        <f t="shared" si="39"/>
        <v>13.380998005341606</v>
      </c>
    </row>
    <row r="244" spans="1:19" x14ac:dyDescent="0.25">
      <c r="A244" s="1">
        <v>26</v>
      </c>
      <c r="B244" s="5">
        <v>0.83333333333333337</v>
      </c>
      <c r="C244" s="1" t="s">
        <v>228</v>
      </c>
      <c r="D244" s="1">
        <v>4</v>
      </c>
      <c r="E244" s="1">
        <v>4</v>
      </c>
      <c r="F244" s="1" t="s">
        <v>263</v>
      </c>
      <c r="G244" s="2">
        <v>45.726666666666596</v>
      </c>
      <c r="H244" s="6">
        <f>1+COUNTIFS(A:A,A244,O:O,"&lt;"&amp;O244)</f>
        <v>8</v>
      </c>
      <c r="I244" s="2">
        <f>AVERAGEIF(A:A,A244,G:G)</f>
        <v>47.678408333333316</v>
      </c>
      <c r="J244" s="2">
        <f t="shared" si="32"/>
        <v>-1.9517416666667202</v>
      </c>
      <c r="K244" s="2">
        <f t="shared" si="33"/>
        <v>88.04825833333328</v>
      </c>
      <c r="L244" s="2">
        <f t="shared" si="34"/>
        <v>196.93928829564231</v>
      </c>
      <c r="M244" s="2">
        <f>SUMIF(A:A,A244,L:L)</f>
        <v>3479.7152134207936</v>
      </c>
      <c r="N244" s="3">
        <f t="shared" si="35"/>
        <v>5.6596381087760848E-2</v>
      </c>
      <c r="O244" s="7">
        <f t="shared" si="36"/>
        <v>17.668974248536419</v>
      </c>
      <c r="P244" s="3">
        <f t="shared" si="37"/>
        <v>5.6596381087760848E-2</v>
      </c>
      <c r="Q244" s="3">
        <f>IF(ISNUMBER(P244),SUMIF(A:A,A244,P:P),"")</f>
        <v>0.88556927432942756</v>
      </c>
      <c r="R244" s="3">
        <f t="shared" si="38"/>
        <v>6.3909603379833688E-2</v>
      </c>
      <c r="S244" s="8">
        <f t="shared" si="39"/>
        <v>15.647100703421739</v>
      </c>
    </row>
    <row r="245" spans="1:19" x14ac:dyDescent="0.25">
      <c r="A245" s="1">
        <v>26</v>
      </c>
      <c r="B245" s="5">
        <v>0.83333333333333337</v>
      </c>
      <c r="C245" s="1" t="s">
        <v>228</v>
      </c>
      <c r="D245" s="1">
        <v>4</v>
      </c>
      <c r="E245" s="1">
        <v>7</v>
      </c>
      <c r="F245" s="1" t="s">
        <v>266</v>
      </c>
      <c r="G245" s="2">
        <v>37.058533333333301</v>
      </c>
      <c r="H245" s="6">
        <f>1+COUNTIFS(A:A,A245,O:O,"&lt;"&amp;O245)</f>
        <v>9</v>
      </c>
      <c r="I245" s="2">
        <f>AVERAGEIF(A:A,A245,G:G)</f>
        <v>47.678408333333316</v>
      </c>
      <c r="J245" s="2">
        <f t="shared" si="32"/>
        <v>-10.619875000000015</v>
      </c>
      <c r="K245" s="2">
        <f t="shared" si="33"/>
        <v>79.380124999999992</v>
      </c>
      <c r="L245" s="2">
        <f t="shared" si="34"/>
        <v>117.07415061580703</v>
      </c>
      <c r="M245" s="2">
        <f>SUMIF(A:A,A245,L:L)</f>
        <v>3479.7152134207936</v>
      </c>
      <c r="N245" s="3">
        <f t="shared" si="35"/>
        <v>3.3644750629093952E-2</v>
      </c>
      <c r="O245" s="7">
        <f t="shared" si="36"/>
        <v>29.722318676817903</v>
      </c>
      <c r="P245" s="3" t="str">
        <f t="shared" si="37"/>
        <v/>
      </c>
      <c r="Q245" s="3" t="str">
        <f>IF(ISNUMBER(P245),SUMIF(A:A,A245,P:P),"")</f>
        <v/>
      </c>
      <c r="R245" s="3" t="str">
        <f t="shared" si="38"/>
        <v/>
      </c>
      <c r="S245" s="8" t="str">
        <f t="shared" si="39"/>
        <v/>
      </c>
    </row>
    <row r="246" spans="1:19" x14ac:dyDescent="0.25">
      <c r="A246" s="1">
        <v>26</v>
      </c>
      <c r="B246" s="5">
        <v>0.83333333333333337</v>
      </c>
      <c r="C246" s="1" t="s">
        <v>228</v>
      </c>
      <c r="D246" s="1">
        <v>4</v>
      </c>
      <c r="E246" s="1">
        <v>13</v>
      </c>
      <c r="F246" s="1" t="s">
        <v>270</v>
      </c>
      <c r="G246" s="2">
        <v>36.813833333333299</v>
      </c>
      <c r="H246" s="6">
        <f>1+COUNTIFS(A:A,A246,O:O,"&lt;"&amp;O246)</f>
        <v>10</v>
      </c>
      <c r="I246" s="2">
        <f>AVERAGEIF(A:A,A246,G:G)</f>
        <v>47.678408333333316</v>
      </c>
      <c r="J246" s="2">
        <f t="shared" si="32"/>
        <v>-10.864575000000016</v>
      </c>
      <c r="K246" s="2">
        <f t="shared" si="33"/>
        <v>79.135424999999984</v>
      </c>
      <c r="L246" s="2">
        <f t="shared" si="34"/>
        <v>115.36782472617193</v>
      </c>
      <c r="M246" s="2">
        <f>SUMIF(A:A,A246,L:L)</f>
        <v>3479.7152134207936</v>
      </c>
      <c r="N246" s="3">
        <f t="shared" si="35"/>
        <v>3.3154386968569656E-2</v>
      </c>
      <c r="O246" s="7">
        <f t="shared" si="36"/>
        <v>30.161920983428214</v>
      </c>
      <c r="P246" s="3" t="str">
        <f t="shared" si="37"/>
        <v/>
      </c>
      <c r="Q246" s="3" t="str">
        <f>IF(ISNUMBER(P246),SUMIF(A:A,A246,P:P),"")</f>
        <v/>
      </c>
      <c r="R246" s="3" t="str">
        <f t="shared" si="38"/>
        <v/>
      </c>
      <c r="S246" s="8" t="str">
        <f t="shared" si="39"/>
        <v/>
      </c>
    </row>
    <row r="247" spans="1:19" x14ac:dyDescent="0.25">
      <c r="A247" s="1">
        <v>26</v>
      </c>
      <c r="B247" s="5">
        <v>0.83333333333333337</v>
      </c>
      <c r="C247" s="1" t="s">
        <v>228</v>
      </c>
      <c r="D247" s="1">
        <v>4</v>
      </c>
      <c r="E247" s="1">
        <v>16</v>
      </c>
      <c r="F247" s="1" t="s">
        <v>271</v>
      </c>
      <c r="G247" s="2">
        <v>34.3648666666667</v>
      </c>
      <c r="H247" s="6">
        <f>1+COUNTIFS(A:A,A247,O:O,"&lt;"&amp;O247)</f>
        <v>11</v>
      </c>
      <c r="I247" s="2">
        <f>AVERAGEIF(A:A,A247,G:G)</f>
        <v>47.678408333333316</v>
      </c>
      <c r="J247" s="2">
        <f t="shared" si="32"/>
        <v>-13.313541666666616</v>
      </c>
      <c r="K247" s="2">
        <f t="shared" si="33"/>
        <v>76.686458333333377</v>
      </c>
      <c r="L247" s="2">
        <f t="shared" si="34"/>
        <v>99.602523438747269</v>
      </c>
      <c r="M247" s="2">
        <f>SUMIF(A:A,A247,L:L)</f>
        <v>3479.7152134207936</v>
      </c>
      <c r="N247" s="3">
        <f t="shared" si="35"/>
        <v>2.8623757212829868E-2</v>
      </c>
      <c r="O247" s="7">
        <f t="shared" si="36"/>
        <v>34.936014603693451</v>
      </c>
      <c r="P247" s="3" t="str">
        <f t="shared" si="37"/>
        <v/>
      </c>
      <c r="Q247" s="3" t="str">
        <f>IF(ISNUMBER(P247),SUMIF(A:A,A247,P:P),"")</f>
        <v/>
      </c>
      <c r="R247" s="3" t="str">
        <f t="shared" si="38"/>
        <v/>
      </c>
      <c r="S247" s="8" t="str">
        <f t="shared" si="39"/>
        <v/>
      </c>
    </row>
    <row r="248" spans="1:19" x14ac:dyDescent="0.25">
      <c r="A248" s="1">
        <v>26</v>
      </c>
      <c r="B248" s="5">
        <v>0.83333333333333337</v>
      </c>
      <c r="C248" s="1" t="s">
        <v>228</v>
      </c>
      <c r="D248" s="1">
        <v>4</v>
      </c>
      <c r="E248" s="1">
        <v>8</v>
      </c>
      <c r="F248" s="1" t="s">
        <v>267</v>
      </c>
      <c r="G248" s="2">
        <v>27.5417666666667</v>
      </c>
      <c r="H248" s="6">
        <f>1+COUNTIFS(A:A,A248,O:O,"&lt;"&amp;O248)</f>
        <v>12</v>
      </c>
      <c r="I248" s="2">
        <f>AVERAGEIF(A:A,A248,G:G)</f>
        <v>47.678408333333316</v>
      </c>
      <c r="J248" s="2">
        <f t="shared" si="32"/>
        <v>-20.136641666666616</v>
      </c>
      <c r="K248" s="2">
        <f t="shared" si="33"/>
        <v>69.86335833333338</v>
      </c>
      <c r="L248" s="2">
        <f t="shared" si="34"/>
        <v>66.141838217946173</v>
      </c>
      <c r="M248" s="2">
        <f>SUMIF(A:A,A248,L:L)</f>
        <v>3479.7152134207936</v>
      </c>
      <c r="N248" s="3">
        <f t="shared" si="35"/>
        <v>1.9007830860079008E-2</v>
      </c>
      <c r="O248" s="7">
        <f t="shared" si="36"/>
        <v>52.609895750926491</v>
      </c>
      <c r="P248" s="3" t="str">
        <f t="shared" si="37"/>
        <v/>
      </c>
      <c r="Q248" s="3" t="str">
        <f>IF(ISNUMBER(P248),SUMIF(A:A,A248,P:P),"")</f>
        <v/>
      </c>
      <c r="R248" s="3" t="str">
        <f t="shared" si="38"/>
        <v/>
      </c>
      <c r="S248" s="8" t="str">
        <f t="shared" si="39"/>
        <v/>
      </c>
    </row>
    <row r="249" spans="1:19" x14ac:dyDescent="0.25">
      <c r="A249" s="1">
        <v>27</v>
      </c>
      <c r="B249" s="5">
        <v>0.84375</v>
      </c>
      <c r="C249" s="1" t="s">
        <v>214</v>
      </c>
      <c r="D249" s="1">
        <v>7</v>
      </c>
      <c r="E249" s="1">
        <v>1</v>
      </c>
      <c r="F249" s="1" t="s">
        <v>272</v>
      </c>
      <c r="G249" s="2">
        <v>73.5685</v>
      </c>
      <c r="H249" s="6">
        <f>1+COUNTIFS(A:A,A249,O:O,"&lt;"&amp;O249)</f>
        <v>1</v>
      </c>
      <c r="I249" s="2">
        <f>AVERAGEIF(A:A,A249,G:G)</f>
        <v>45.705074999999994</v>
      </c>
      <c r="J249" s="2">
        <f t="shared" si="32"/>
        <v>27.863425000000007</v>
      </c>
      <c r="K249" s="2">
        <f t="shared" si="33"/>
        <v>117.86342500000001</v>
      </c>
      <c r="L249" s="2">
        <f t="shared" si="34"/>
        <v>1178.2734877007285</v>
      </c>
      <c r="M249" s="2">
        <f>SUMIF(A:A,A249,L:L)</f>
        <v>2502.7734359602941</v>
      </c>
      <c r="N249" s="3">
        <f t="shared" si="35"/>
        <v>0.47078711591352435</v>
      </c>
      <c r="O249" s="7">
        <f t="shared" si="36"/>
        <v>2.1241023090863069</v>
      </c>
      <c r="P249" s="3">
        <f t="shared" si="37"/>
        <v>0.47078711591352435</v>
      </c>
      <c r="Q249" s="3">
        <f>IF(ISNUMBER(P249),SUMIF(A:A,A249,P:P),"")</f>
        <v>0.96749057625652368</v>
      </c>
      <c r="R249" s="3">
        <f t="shared" si="38"/>
        <v>0.48660640988889414</v>
      </c>
      <c r="S249" s="8">
        <f t="shared" si="39"/>
        <v>2.0550489670457237</v>
      </c>
    </row>
    <row r="250" spans="1:19" x14ac:dyDescent="0.25">
      <c r="A250" s="1">
        <v>27</v>
      </c>
      <c r="B250" s="5">
        <v>0.84375</v>
      </c>
      <c r="C250" s="1" t="s">
        <v>214</v>
      </c>
      <c r="D250" s="1">
        <v>7</v>
      </c>
      <c r="E250" s="1">
        <v>9</v>
      </c>
      <c r="F250" s="1" t="s">
        <v>275</v>
      </c>
      <c r="G250" s="2">
        <v>50.338566666666594</v>
      </c>
      <c r="H250" s="6">
        <f>1+COUNTIFS(A:A,A250,O:O,"&lt;"&amp;O250)</f>
        <v>2</v>
      </c>
      <c r="I250" s="2">
        <f>AVERAGEIF(A:A,A250,G:G)</f>
        <v>45.705074999999994</v>
      </c>
      <c r="J250" s="2">
        <f t="shared" si="32"/>
        <v>4.6334916666666004</v>
      </c>
      <c r="K250" s="2">
        <f t="shared" si="33"/>
        <v>94.6334916666666</v>
      </c>
      <c r="L250" s="2">
        <f t="shared" si="34"/>
        <v>292.36689404346032</v>
      </c>
      <c r="M250" s="2">
        <f>SUMIF(A:A,A250,L:L)</f>
        <v>2502.7734359602941</v>
      </c>
      <c r="N250" s="3">
        <f t="shared" si="35"/>
        <v>0.1168171636484073</v>
      </c>
      <c r="O250" s="7">
        <f t="shared" si="36"/>
        <v>8.5603858950878937</v>
      </c>
      <c r="P250" s="3">
        <f t="shared" si="37"/>
        <v>0.1168171636484073</v>
      </c>
      <c r="Q250" s="3">
        <f>IF(ISNUMBER(P250),SUMIF(A:A,A250,P:P),"")</f>
        <v>0.96749057625652368</v>
      </c>
      <c r="R250" s="3">
        <f t="shared" si="38"/>
        <v>0.12074243048485675</v>
      </c>
      <c r="S250" s="8">
        <f t="shared" si="39"/>
        <v>8.2820926826168026</v>
      </c>
    </row>
    <row r="251" spans="1:19" x14ac:dyDescent="0.25">
      <c r="A251" s="1">
        <v>27</v>
      </c>
      <c r="B251" s="5">
        <v>0.84375</v>
      </c>
      <c r="C251" s="1" t="s">
        <v>214</v>
      </c>
      <c r="D251" s="1">
        <v>7</v>
      </c>
      <c r="E251" s="1">
        <v>10</v>
      </c>
      <c r="F251" s="1" t="s">
        <v>276</v>
      </c>
      <c r="G251" s="2">
        <v>47.166400000000003</v>
      </c>
      <c r="H251" s="6">
        <f>1+COUNTIFS(A:A,A251,O:O,"&lt;"&amp;O251)</f>
        <v>3</v>
      </c>
      <c r="I251" s="2">
        <f>AVERAGEIF(A:A,A251,G:G)</f>
        <v>45.705074999999994</v>
      </c>
      <c r="J251" s="2">
        <f t="shared" si="32"/>
        <v>1.4613250000000093</v>
      </c>
      <c r="K251" s="2">
        <f t="shared" si="33"/>
        <v>91.461325000000016</v>
      </c>
      <c r="L251" s="2">
        <f t="shared" si="34"/>
        <v>241.69570074886613</v>
      </c>
      <c r="M251" s="2">
        <f>SUMIF(A:A,A251,L:L)</f>
        <v>2502.7734359602941</v>
      </c>
      <c r="N251" s="3">
        <f t="shared" si="35"/>
        <v>9.6571146743104783E-2</v>
      </c>
      <c r="O251" s="7">
        <f t="shared" si="36"/>
        <v>10.355059805390583</v>
      </c>
      <c r="P251" s="3">
        <f t="shared" si="37"/>
        <v>9.6571146743104783E-2</v>
      </c>
      <c r="Q251" s="3">
        <f>IF(ISNUMBER(P251),SUMIF(A:A,A251,P:P),"")</f>
        <v>0.96749057625652368</v>
      </c>
      <c r="R251" s="3">
        <f t="shared" si="38"/>
        <v>9.9816110991761839E-2</v>
      </c>
      <c r="S251" s="8">
        <f t="shared" si="39"/>
        <v>10.0184227782881</v>
      </c>
    </row>
    <row r="252" spans="1:19" x14ac:dyDescent="0.25">
      <c r="A252" s="1">
        <v>27</v>
      </c>
      <c r="B252" s="5">
        <v>0.84375</v>
      </c>
      <c r="C252" s="1" t="s">
        <v>214</v>
      </c>
      <c r="D252" s="1">
        <v>7</v>
      </c>
      <c r="E252" s="1">
        <v>4</v>
      </c>
      <c r="F252" s="1" t="s">
        <v>273</v>
      </c>
      <c r="G252" s="2">
        <v>47.153133333333301</v>
      </c>
      <c r="H252" s="6">
        <f>1+COUNTIFS(A:A,A252,O:O,"&lt;"&amp;O252)</f>
        <v>4</v>
      </c>
      <c r="I252" s="2">
        <f>AVERAGEIF(A:A,A252,G:G)</f>
        <v>45.705074999999994</v>
      </c>
      <c r="J252" s="2">
        <f t="shared" si="32"/>
        <v>1.4480583333333072</v>
      </c>
      <c r="K252" s="2">
        <f t="shared" si="33"/>
        <v>91.448058333333307</v>
      </c>
      <c r="L252" s="2">
        <f t="shared" si="34"/>
        <v>241.5033875218883</v>
      </c>
      <c r="M252" s="2">
        <f>SUMIF(A:A,A252,L:L)</f>
        <v>2502.7734359602941</v>
      </c>
      <c r="N252" s="3">
        <f t="shared" si="35"/>
        <v>9.6494306696692816E-2</v>
      </c>
      <c r="O252" s="7">
        <f t="shared" si="36"/>
        <v>10.363305714432096</v>
      </c>
      <c r="P252" s="3">
        <f t="shared" si="37"/>
        <v>9.6494306696692816E-2</v>
      </c>
      <c r="Q252" s="3">
        <f>IF(ISNUMBER(P252),SUMIF(A:A,A252,P:P),"")</f>
        <v>0.96749057625652368</v>
      </c>
      <c r="R252" s="3">
        <f t="shared" si="38"/>
        <v>9.9736688981565846E-2</v>
      </c>
      <c r="S252" s="8">
        <f t="shared" si="39"/>
        <v>10.026400617578433</v>
      </c>
    </row>
    <row r="253" spans="1:19" x14ac:dyDescent="0.25">
      <c r="A253" s="1">
        <v>27</v>
      </c>
      <c r="B253" s="5">
        <v>0.84375</v>
      </c>
      <c r="C253" s="1" t="s">
        <v>214</v>
      </c>
      <c r="D253" s="1">
        <v>7</v>
      </c>
      <c r="E253" s="1">
        <v>8</v>
      </c>
      <c r="F253" s="1" t="s">
        <v>274</v>
      </c>
      <c r="G253" s="2">
        <v>44.304000000000002</v>
      </c>
      <c r="H253" s="6">
        <f>1+COUNTIFS(A:A,A253,O:O,"&lt;"&amp;O253)</f>
        <v>5</v>
      </c>
      <c r="I253" s="2">
        <f>AVERAGEIF(A:A,A253,G:G)</f>
        <v>45.705074999999994</v>
      </c>
      <c r="J253" s="2">
        <f t="shared" si="32"/>
        <v>-1.4010749999999916</v>
      </c>
      <c r="K253" s="2">
        <f t="shared" si="33"/>
        <v>88.598925000000008</v>
      </c>
      <c r="L253" s="2">
        <f t="shared" si="34"/>
        <v>203.55484964690487</v>
      </c>
      <c r="M253" s="2">
        <f>SUMIF(A:A,A253,L:L)</f>
        <v>2502.7734359602941</v>
      </c>
      <c r="N253" s="3">
        <f t="shared" si="35"/>
        <v>8.133171254025337E-2</v>
      </c>
      <c r="O253" s="7">
        <f t="shared" si="36"/>
        <v>12.29532698583067</v>
      </c>
      <c r="P253" s="3">
        <f t="shared" si="37"/>
        <v>8.133171254025337E-2</v>
      </c>
      <c r="Q253" s="3">
        <f>IF(ISNUMBER(P253),SUMIF(A:A,A253,P:P),"")</f>
        <v>0.96749057625652368</v>
      </c>
      <c r="R253" s="3">
        <f t="shared" si="38"/>
        <v>8.4064604386067748E-2</v>
      </c>
      <c r="S253" s="8">
        <f t="shared" si="39"/>
        <v>11.8956129907837</v>
      </c>
    </row>
    <row r="254" spans="1:19" x14ac:dyDescent="0.25">
      <c r="A254" s="1">
        <v>27</v>
      </c>
      <c r="B254" s="5">
        <v>0.84375</v>
      </c>
      <c r="C254" s="1" t="s">
        <v>214</v>
      </c>
      <c r="D254" s="1">
        <v>7</v>
      </c>
      <c r="E254" s="1">
        <v>13</v>
      </c>
      <c r="F254" s="1" t="s">
        <v>278</v>
      </c>
      <c r="G254" s="2">
        <v>38.2194</v>
      </c>
      <c r="H254" s="6">
        <f>1+COUNTIFS(A:A,A254,O:O,"&lt;"&amp;O254)</f>
        <v>6</v>
      </c>
      <c r="I254" s="2">
        <f>AVERAGEIF(A:A,A254,G:G)</f>
        <v>45.705074999999994</v>
      </c>
      <c r="J254" s="2">
        <f t="shared" si="32"/>
        <v>-7.4856749999999934</v>
      </c>
      <c r="K254" s="2">
        <f t="shared" si="33"/>
        <v>82.514325000000014</v>
      </c>
      <c r="L254" s="2">
        <f t="shared" si="34"/>
        <v>141.29635596372452</v>
      </c>
      <c r="M254" s="2">
        <f>SUMIF(A:A,A254,L:L)</f>
        <v>2502.7734359602941</v>
      </c>
      <c r="N254" s="3">
        <f t="shared" si="35"/>
        <v>5.6455911643280746E-2</v>
      </c>
      <c r="O254" s="7">
        <f t="shared" si="36"/>
        <v>17.712936889914126</v>
      </c>
      <c r="P254" s="3">
        <f t="shared" si="37"/>
        <v>5.6455911643280746E-2</v>
      </c>
      <c r="Q254" s="3">
        <f>IF(ISNUMBER(P254),SUMIF(A:A,A254,P:P),"")</f>
        <v>0.96749057625652368</v>
      </c>
      <c r="R254" s="3">
        <f t="shared" si="38"/>
        <v>5.8352931830843835E-2</v>
      </c>
      <c r="S254" s="8">
        <f t="shared" si="39"/>
        <v>17.137099518818456</v>
      </c>
    </row>
    <row r="255" spans="1:19" x14ac:dyDescent="0.25">
      <c r="A255" s="1">
        <v>27</v>
      </c>
      <c r="B255" s="5">
        <v>0.84375</v>
      </c>
      <c r="C255" s="1" t="s">
        <v>214</v>
      </c>
      <c r="D255" s="1">
        <v>7</v>
      </c>
      <c r="E255" s="1">
        <v>14</v>
      </c>
      <c r="F255" s="1" t="s">
        <v>279</v>
      </c>
      <c r="G255" s="2">
        <v>35.870033333333303</v>
      </c>
      <c r="H255" s="6">
        <f>1+COUNTIFS(A:A,A255,O:O,"&lt;"&amp;O255)</f>
        <v>7</v>
      </c>
      <c r="I255" s="2">
        <f>AVERAGEIF(A:A,A255,G:G)</f>
        <v>45.705074999999994</v>
      </c>
      <c r="J255" s="2">
        <f t="shared" si="32"/>
        <v>-9.8350416666666902</v>
      </c>
      <c r="K255" s="2">
        <f t="shared" si="33"/>
        <v>80.164958333333317</v>
      </c>
      <c r="L255" s="2">
        <f t="shared" si="34"/>
        <v>122.71903817117206</v>
      </c>
      <c r="M255" s="2">
        <f>SUMIF(A:A,A255,L:L)</f>
        <v>2502.7734359602941</v>
      </c>
      <c r="N255" s="3">
        <f t="shared" si="35"/>
        <v>4.9033219071260341E-2</v>
      </c>
      <c r="O255" s="7">
        <f t="shared" si="36"/>
        <v>20.394337123709796</v>
      </c>
      <c r="P255" s="3">
        <f t="shared" si="37"/>
        <v>4.9033219071260341E-2</v>
      </c>
      <c r="Q255" s="3">
        <f>IF(ISNUMBER(P255),SUMIF(A:A,A255,P:P),"")</f>
        <v>0.96749057625652368</v>
      </c>
      <c r="R255" s="3">
        <f t="shared" si="38"/>
        <v>5.0680823436009895E-2</v>
      </c>
      <c r="S255" s="8">
        <f t="shared" si="39"/>
        <v>19.731328976187804</v>
      </c>
    </row>
    <row r="256" spans="1:19" x14ac:dyDescent="0.25">
      <c r="A256" s="1">
        <v>27</v>
      </c>
      <c r="B256" s="5">
        <v>0.84375</v>
      </c>
      <c r="C256" s="1" t="s">
        <v>214</v>
      </c>
      <c r="D256" s="1">
        <v>7</v>
      </c>
      <c r="E256" s="1">
        <v>12</v>
      </c>
      <c r="F256" s="1" t="s">
        <v>277</v>
      </c>
      <c r="G256" s="2">
        <v>29.020566666666696</v>
      </c>
      <c r="H256" s="6">
        <f>1+COUNTIFS(A:A,A256,O:O,"&lt;"&amp;O256)</f>
        <v>8</v>
      </c>
      <c r="I256" s="2">
        <f>AVERAGEIF(A:A,A256,G:G)</f>
        <v>45.705074999999994</v>
      </c>
      <c r="J256" s="2">
        <f t="shared" si="32"/>
        <v>-16.684508333333298</v>
      </c>
      <c r="K256" s="2">
        <f t="shared" si="33"/>
        <v>73.315491666666702</v>
      </c>
      <c r="L256" s="2">
        <f t="shared" si="34"/>
        <v>81.36372216354961</v>
      </c>
      <c r="M256" s="2">
        <f>SUMIF(A:A,A256,L:L)</f>
        <v>2502.7734359602941</v>
      </c>
      <c r="N256" s="3">
        <f t="shared" si="35"/>
        <v>3.2509423743476408E-2</v>
      </c>
      <c r="O256" s="7">
        <f t="shared" si="36"/>
        <v>30.760311468168293</v>
      </c>
      <c r="P256" s="3" t="str">
        <f t="shared" si="37"/>
        <v/>
      </c>
      <c r="Q256" s="3" t="str">
        <f>IF(ISNUMBER(P256),SUMIF(A:A,A256,P:P),"")</f>
        <v/>
      </c>
      <c r="R256" s="3" t="str">
        <f t="shared" si="38"/>
        <v/>
      </c>
      <c r="S256" s="8" t="str">
        <f t="shared" si="39"/>
        <v/>
      </c>
    </row>
    <row r="257" spans="1:19" x14ac:dyDescent="0.25">
      <c r="A257" s="1">
        <v>28</v>
      </c>
      <c r="B257" s="5">
        <v>0.85416666666666663</v>
      </c>
      <c r="C257" s="1" t="s">
        <v>228</v>
      </c>
      <c r="D257" s="1">
        <v>5</v>
      </c>
      <c r="E257" s="1">
        <v>4</v>
      </c>
      <c r="F257" s="1" t="s">
        <v>283</v>
      </c>
      <c r="G257" s="2">
        <v>68.246566666666595</v>
      </c>
      <c r="H257" s="6">
        <f>1+COUNTIFS(A:A,A257,O:O,"&lt;"&amp;O257)</f>
        <v>1</v>
      </c>
      <c r="I257" s="2">
        <f>AVERAGEIF(A:A,A257,G:G)</f>
        <v>48.339762962962936</v>
      </c>
      <c r="J257" s="2">
        <f t="shared" si="32"/>
        <v>19.906803703703659</v>
      </c>
      <c r="K257" s="2">
        <f t="shared" si="33"/>
        <v>109.90680370370366</v>
      </c>
      <c r="L257" s="2">
        <f t="shared" si="34"/>
        <v>730.99617137738016</v>
      </c>
      <c r="M257" s="2">
        <f>SUMIF(A:A,A257,L:L)</f>
        <v>2407.6057914362545</v>
      </c>
      <c r="N257" s="3">
        <f t="shared" si="35"/>
        <v>0.30361954352224135</v>
      </c>
      <c r="O257" s="7">
        <f t="shared" si="36"/>
        <v>3.2935956243104818</v>
      </c>
      <c r="P257" s="3">
        <f t="shared" si="37"/>
        <v>0.30361954352224135</v>
      </c>
      <c r="Q257" s="3">
        <f>IF(ISNUMBER(P257),SUMIF(A:A,A257,P:P),"")</f>
        <v>0.96841187003352147</v>
      </c>
      <c r="R257" s="3">
        <f t="shared" si="38"/>
        <v>0.31352315364714761</v>
      </c>
      <c r="S257" s="8">
        <f t="shared" si="39"/>
        <v>3.1895570976727381</v>
      </c>
    </row>
    <row r="258" spans="1:19" x14ac:dyDescent="0.25">
      <c r="A258" s="1">
        <v>28</v>
      </c>
      <c r="B258" s="5">
        <v>0.85416666666666663</v>
      </c>
      <c r="C258" s="1" t="s">
        <v>228</v>
      </c>
      <c r="D258" s="1">
        <v>5</v>
      </c>
      <c r="E258" s="1">
        <v>3</v>
      </c>
      <c r="F258" s="1" t="s">
        <v>282</v>
      </c>
      <c r="G258" s="2">
        <v>58.197966666666602</v>
      </c>
      <c r="H258" s="6">
        <f>1+COUNTIFS(A:A,A258,O:O,"&lt;"&amp;O258)</f>
        <v>2</v>
      </c>
      <c r="I258" s="2">
        <f>AVERAGEIF(A:A,A258,G:G)</f>
        <v>48.339762962962936</v>
      </c>
      <c r="J258" s="2">
        <f t="shared" si="32"/>
        <v>9.8582037037036656</v>
      </c>
      <c r="K258" s="2">
        <f t="shared" si="33"/>
        <v>99.858203703703666</v>
      </c>
      <c r="L258" s="2">
        <f t="shared" si="34"/>
        <v>400.01107019887877</v>
      </c>
      <c r="M258" s="2">
        <f>SUMIF(A:A,A258,L:L)</f>
        <v>2407.6057914362545</v>
      </c>
      <c r="N258" s="3">
        <f t="shared" si="35"/>
        <v>0.16614475327385411</v>
      </c>
      <c r="O258" s="7">
        <f t="shared" si="36"/>
        <v>6.0188479039823406</v>
      </c>
      <c r="P258" s="3">
        <f t="shared" si="37"/>
        <v>0.16614475327385411</v>
      </c>
      <c r="Q258" s="3">
        <f>IF(ISNUMBER(P258),SUMIF(A:A,A258,P:P),"")</f>
        <v>0.96841187003352147</v>
      </c>
      <c r="R258" s="3">
        <f t="shared" si="38"/>
        <v>0.17156414374402806</v>
      </c>
      <c r="S258" s="8">
        <f t="shared" si="39"/>
        <v>5.8287237541428807</v>
      </c>
    </row>
    <row r="259" spans="1:19" x14ac:dyDescent="0.25">
      <c r="A259" s="1">
        <v>28</v>
      </c>
      <c r="B259" s="5">
        <v>0.85416666666666663</v>
      </c>
      <c r="C259" s="1" t="s">
        <v>228</v>
      </c>
      <c r="D259" s="1">
        <v>5</v>
      </c>
      <c r="E259" s="1">
        <v>1</v>
      </c>
      <c r="F259" s="1" t="s">
        <v>280</v>
      </c>
      <c r="G259" s="2">
        <v>50.307333333333304</v>
      </c>
      <c r="H259" s="6">
        <f>1+COUNTIFS(A:A,A259,O:O,"&lt;"&amp;O259)</f>
        <v>3</v>
      </c>
      <c r="I259" s="2">
        <f>AVERAGEIF(A:A,A259,G:G)</f>
        <v>48.339762962962936</v>
      </c>
      <c r="J259" s="2">
        <f t="shared" si="32"/>
        <v>1.9675703703703675</v>
      </c>
      <c r="K259" s="2">
        <f t="shared" si="33"/>
        <v>91.967570370370368</v>
      </c>
      <c r="L259" s="2">
        <f t="shared" si="34"/>
        <v>249.14977514093303</v>
      </c>
      <c r="M259" s="2">
        <f>SUMIF(A:A,A259,L:L)</f>
        <v>2407.6057914362545</v>
      </c>
      <c r="N259" s="3">
        <f t="shared" si="35"/>
        <v>0.10348445581379957</v>
      </c>
      <c r="O259" s="7">
        <f t="shared" si="36"/>
        <v>9.6632870331686167</v>
      </c>
      <c r="P259" s="3">
        <f t="shared" si="37"/>
        <v>0.10348445581379957</v>
      </c>
      <c r="Q259" s="3">
        <f>IF(ISNUMBER(P259),SUMIF(A:A,A259,P:P),"")</f>
        <v>0.96841187003352147</v>
      </c>
      <c r="R259" s="3">
        <f t="shared" si="38"/>
        <v>0.10685996218759428</v>
      </c>
      <c r="S259" s="8">
        <f t="shared" si="39"/>
        <v>9.3580418664614999</v>
      </c>
    </row>
    <row r="260" spans="1:19" x14ac:dyDescent="0.25">
      <c r="A260" s="1">
        <v>28</v>
      </c>
      <c r="B260" s="5">
        <v>0.85416666666666663</v>
      </c>
      <c r="C260" s="1" t="s">
        <v>228</v>
      </c>
      <c r="D260" s="1">
        <v>5</v>
      </c>
      <c r="E260" s="1">
        <v>2</v>
      </c>
      <c r="F260" s="1" t="s">
        <v>281</v>
      </c>
      <c r="G260" s="2">
        <v>49.456566666666603</v>
      </c>
      <c r="H260" s="6">
        <f>1+COUNTIFS(A:A,A260,O:O,"&lt;"&amp;O260)</f>
        <v>4</v>
      </c>
      <c r="I260" s="2">
        <f>AVERAGEIF(A:A,A260,G:G)</f>
        <v>48.339762962962936</v>
      </c>
      <c r="J260" s="2">
        <f t="shared" si="32"/>
        <v>1.1168037037036669</v>
      </c>
      <c r="K260" s="2">
        <f t="shared" si="33"/>
        <v>91.116803703703667</v>
      </c>
      <c r="L260" s="2">
        <f t="shared" si="34"/>
        <v>236.75082629588263</v>
      </c>
      <c r="M260" s="2">
        <f>SUMIF(A:A,A260,L:L)</f>
        <v>2407.6057914362545</v>
      </c>
      <c r="N260" s="3">
        <f t="shared" si="35"/>
        <v>9.8334547598279864E-2</v>
      </c>
      <c r="O260" s="7">
        <f t="shared" si="36"/>
        <v>10.169365949444737</v>
      </c>
      <c r="P260" s="3">
        <f t="shared" si="37"/>
        <v>9.8334547598279864E-2</v>
      </c>
      <c r="Q260" s="3">
        <f>IF(ISNUMBER(P260),SUMIF(A:A,A260,P:P),"")</f>
        <v>0.96841187003352147</v>
      </c>
      <c r="R260" s="3">
        <f t="shared" si="38"/>
        <v>0.10154207175803825</v>
      </c>
      <c r="S260" s="8">
        <f t="shared" si="39"/>
        <v>9.8481346961569969</v>
      </c>
    </row>
    <row r="261" spans="1:19" x14ac:dyDescent="0.25">
      <c r="A261" s="1">
        <v>28</v>
      </c>
      <c r="B261" s="5">
        <v>0.85416666666666663</v>
      </c>
      <c r="C261" s="1" t="s">
        <v>228</v>
      </c>
      <c r="D261" s="1">
        <v>5</v>
      </c>
      <c r="E261" s="1">
        <v>5</v>
      </c>
      <c r="F261" s="1" t="s">
        <v>284</v>
      </c>
      <c r="G261" s="2">
        <v>47.260233333333304</v>
      </c>
      <c r="H261" s="6">
        <f>1+COUNTIFS(A:A,A261,O:O,"&lt;"&amp;O261)</f>
        <v>5</v>
      </c>
      <c r="I261" s="2">
        <f>AVERAGEIF(A:A,A261,G:G)</f>
        <v>48.339762962962936</v>
      </c>
      <c r="J261" s="2">
        <f t="shared" si="32"/>
        <v>-1.0795296296296328</v>
      </c>
      <c r="K261" s="2">
        <f t="shared" si="33"/>
        <v>88.920470370370367</v>
      </c>
      <c r="L261" s="2">
        <f t="shared" si="34"/>
        <v>207.52010410328248</v>
      </c>
      <c r="M261" s="2">
        <f>SUMIF(A:A,A261,L:L)</f>
        <v>2407.6057914362545</v>
      </c>
      <c r="N261" s="3">
        <f t="shared" si="35"/>
        <v>8.6193555789499318E-2</v>
      </c>
      <c r="O261" s="7">
        <f t="shared" si="36"/>
        <v>11.601795410809897</v>
      </c>
      <c r="P261" s="3">
        <f t="shared" si="37"/>
        <v>8.6193555789499318E-2</v>
      </c>
      <c r="Q261" s="3">
        <f>IF(ISNUMBER(P261),SUMIF(A:A,A261,P:P),"")</f>
        <v>0.96841187003352147</v>
      </c>
      <c r="R261" s="3">
        <f t="shared" si="38"/>
        <v>8.900505916611258E-2</v>
      </c>
      <c r="S261" s="8">
        <f t="shared" si="39"/>
        <v>11.235316389528741</v>
      </c>
    </row>
    <row r="262" spans="1:19" x14ac:dyDescent="0.25">
      <c r="A262" s="1">
        <v>28</v>
      </c>
      <c r="B262" s="5">
        <v>0.85416666666666663</v>
      </c>
      <c r="C262" s="1" t="s">
        <v>228</v>
      </c>
      <c r="D262" s="1">
        <v>5</v>
      </c>
      <c r="E262" s="1">
        <v>8</v>
      </c>
      <c r="F262" s="1" t="s">
        <v>287</v>
      </c>
      <c r="G262" s="2">
        <v>46.707999999999998</v>
      </c>
      <c r="H262" s="6">
        <f>1+COUNTIFS(A:A,A262,O:O,"&lt;"&amp;O262)</f>
        <v>6</v>
      </c>
      <c r="I262" s="2">
        <f>AVERAGEIF(A:A,A262,G:G)</f>
        <v>48.339762962962936</v>
      </c>
      <c r="J262" s="2">
        <f t="shared" si="32"/>
        <v>-1.631762962962938</v>
      </c>
      <c r="K262" s="2">
        <f t="shared" si="33"/>
        <v>88.368237037037062</v>
      </c>
      <c r="L262" s="2">
        <f t="shared" si="34"/>
        <v>200.75679939626201</v>
      </c>
      <c r="M262" s="2">
        <f>SUMIF(A:A,A262,L:L)</f>
        <v>2407.6057914362545</v>
      </c>
      <c r="N262" s="3">
        <f t="shared" si="35"/>
        <v>8.3384414554220174E-2</v>
      </c>
      <c r="O262" s="7">
        <f t="shared" si="36"/>
        <v>11.992648810285242</v>
      </c>
      <c r="P262" s="3">
        <f t="shared" si="37"/>
        <v>8.3384414554220174E-2</v>
      </c>
      <c r="Q262" s="3">
        <f>IF(ISNUMBER(P262),SUMIF(A:A,A262,P:P),"")</f>
        <v>0.96841187003352147</v>
      </c>
      <c r="R262" s="3">
        <f t="shared" si="38"/>
        <v>8.6104287994047221E-2</v>
      </c>
      <c r="S262" s="8">
        <f t="shared" si="39"/>
        <v>11.613823461023619</v>
      </c>
    </row>
    <row r="263" spans="1:19" x14ac:dyDescent="0.25">
      <c r="A263" s="1">
        <v>28</v>
      </c>
      <c r="B263" s="5">
        <v>0.85416666666666663</v>
      </c>
      <c r="C263" s="1" t="s">
        <v>228</v>
      </c>
      <c r="D263" s="1">
        <v>5</v>
      </c>
      <c r="E263" s="1">
        <v>10</v>
      </c>
      <c r="F263" s="1" t="s">
        <v>288</v>
      </c>
      <c r="G263" s="2">
        <v>43.086799999999997</v>
      </c>
      <c r="H263" s="6">
        <f>1+COUNTIFS(A:A,A263,O:O,"&lt;"&amp;O263)</f>
        <v>7</v>
      </c>
      <c r="I263" s="2">
        <f>AVERAGEIF(A:A,A263,G:G)</f>
        <v>48.339762962962936</v>
      </c>
      <c r="J263" s="2">
        <f t="shared" si="32"/>
        <v>-5.2529629629629397</v>
      </c>
      <c r="K263" s="2">
        <f t="shared" si="33"/>
        <v>84.74703703703706</v>
      </c>
      <c r="L263" s="2">
        <f t="shared" si="34"/>
        <v>161.55121646827976</v>
      </c>
      <c r="M263" s="2">
        <f>SUMIF(A:A,A263,L:L)</f>
        <v>2407.6057914362545</v>
      </c>
      <c r="N263" s="3">
        <f t="shared" si="35"/>
        <v>6.7100360467195322E-2</v>
      </c>
      <c r="O263" s="7">
        <f t="shared" si="36"/>
        <v>14.903049596714011</v>
      </c>
      <c r="P263" s="3">
        <f t="shared" si="37"/>
        <v>6.7100360467195322E-2</v>
      </c>
      <c r="Q263" s="3">
        <f>IF(ISNUMBER(P263),SUMIF(A:A,A263,P:P),"")</f>
        <v>0.96841187003352147</v>
      </c>
      <c r="R263" s="3">
        <f t="shared" si="38"/>
        <v>6.9289072700929044E-2</v>
      </c>
      <c r="S263" s="8">
        <f t="shared" si="39"/>
        <v>14.432290129156135</v>
      </c>
    </row>
    <row r="264" spans="1:19" x14ac:dyDescent="0.25">
      <c r="A264" s="1">
        <v>28</v>
      </c>
      <c r="B264" s="5">
        <v>0.85416666666666663</v>
      </c>
      <c r="C264" s="1" t="s">
        <v>228</v>
      </c>
      <c r="D264" s="1">
        <v>5</v>
      </c>
      <c r="E264" s="1">
        <v>6</v>
      </c>
      <c r="F264" s="1" t="s">
        <v>285</v>
      </c>
      <c r="G264" s="2">
        <v>41.264400000000002</v>
      </c>
      <c r="H264" s="6">
        <f>1+COUNTIFS(A:A,A264,O:O,"&lt;"&amp;O264)</f>
        <v>8</v>
      </c>
      <c r="I264" s="2">
        <f>AVERAGEIF(A:A,A264,G:G)</f>
        <v>48.339762962962936</v>
      </c>
      <c r="J264" s="2">
        <f t="shared" si="32"/>
        <v>-7.0753629629629344</v>
      </c>
      <c r="K264" s="2">
        <f t="shared" si="33"/>
        <v>82.924637037037058</v>
      </c>
      <c r="L264" s="2">
        <f t="shared" si="34"/>
        <v>144.81806380742074</v>
      </c>
      <c r="M264" s="2">
        <f>SUMIF(A:A,A264,L:L)</f>
        <v>2407.6057914362545</v>
      </c>
      <c r="N264" s="3">
        <f t="shared" si="35"/>
        <v>6.0150239014431714E-2</v>
      </c>
      <c r="O264" s="7">
        <f t="shared" si="36"/>
        <v>16.625037844987986</v>
      </c>
      <c r="P264" s="3">
        <f t="shared" si="37"/>
        <v>6.0150239014431714E-2</v>
      </c>
      <c r="Q264" s="3">
        <f>IF(ISNUMBER(P264),SUMIF(A:A,A264,P:P),"")</f>
        <v>0.96841187003352147</v>
      </c>
      <c r="R264" s="3">
        <f t="shared" si="38"/>
        <v>6.2112248802102782E-2</v>
      </c>
      <c r="S264" s="8">
        <f t="shared" si="39"/>
        <v>16.09988398884288</v>
      </c>
    </row>
    <row r="265" spans="1:19" x14ac:dyDescent="0.25">
      <c r="A265" s="1">
        <v>28</v>
      </c>
      <c r="B265" s="5">
        <v>0.85416666666666663</v>
      </c>
      <c r="C265" s="1" t="s">
        <v>228</v>
      </c>
      <c r="D265" s="1">
        <v>5</v>
      </c>
      <c r="E265" s="1">
        <v>7</v>
      </c>
      <c r="F265" s="1" t="s">
        <v>286</v>
      </c>
      <c r="G265" s="2">
        <v>30.53</v>
      </c>
      <c r="H265" s="6">
        <f>1+COUNTIFS(A:A,A265,O:O,"&lt;"&amp;O265)</f>
        <v>9</v>
      </c>
      <c r="I265" s="2">
        <f>AVERAGEIF(A:A,A265,G:G)</f>
        <v>48.339762962962936</v>
      </c>
      <c r="J265" s="2">
        <f t="shared" si="32"/>
        <v>-17.809762962962935</v>
      </c>
      <c r="K265" s="2">
        <f t="shared" si="33"/>
        <v>72.190237037037065</v>
      </c>
      <c r="L265" s="2">
        <f t="shared" si="34"/>
        <v>76.051764647934817</v>
      </c>
      <c r="M265" s="2">
        <f>SUMIF(A:A,A265,L:L)</f>
        <v>2407.6057914362545</v>
      </c>
      <c r="N265" s="3">
        <f t="shared" si="35"/>
        <v>3.1588129966478536E-2</v>
      </c>
      <c r="O265" s="7">
        <f t="shared" si="36"/>
        <v>31.65746123816777</v>
      </c>
      <c r="P265" s="3" t="str">
        <f t="shared" si="37"/>
        <v/>
      </c>
      <c r="Q265" s="3" t="str">
        <f>IF(ISNUMBER(P265),SUMIF(A:A,A265,P:P),"")</f>
        <v/>
      </c>
      <c r="R265" s="3" t="str">
        <f t="shared" si="38"/>
        <v/>
      </c>
      <c r="S265" s="8" t="str">
        <f t="shared" si="39"/>
        <v/>
      </c>
    </row>
    <row r="266" spans="1:19" x14ac:dyDescent="0.25">
      <c r="A266" s="1">
        <v>29</v>
      </c>
      <c r="B266" s="5">
        <v>0.875</v>
      </c>
      <c r="C266" s="1" t="s">
        <v>228</v>
      </c>
      <c r="D266" s="1">
        <v>6</v>
      </c>
      <c r="E266" s="1">
        <v>8</v>
      </c>
      <c r="F266" s="1" t="s">
        <v>296</v>
      </c>
      <c r="G266" s="2">
        <v>63.647100000000002</v>
      </c>
      <c r="H266" s="6">
        <f>1+COUNTIFS(A:A,A266,O:O,"&lt;"&amp;O266)</f>
        <v>1</v>
      </c>
      <c r="I266" s="2">
        <f>AVERAGEIF(A:A,A266,G:G)</f>
        <v>51.243821212121205</v>
      </c>
      <c r="J266" s="2">
        <f t="shared" si="32"/>
        <v>12.403278787878797</v>
      </c>
      <c r="K266" s="2">
        <f t="shared" si="33"/>
        <v>102.4032787878788</v>
      </c>
      <c r="L266" s="2">
        <f t="shared" si="34"/>
        <v>466.00516943521296</v>
      </c>
      <c r="M266" s="2">
        <f>SUMIF(A:A,A266,L:L)</f>
        <v>2716.5859274529471</v>
      </c>
      <c r="N266" s="3">
        <f t="shared" si="35"/>
        <v>0.17154074337421615</v>
      </c>
      <c r="O266" s="7">
        <f t="shared" si="36"/>
        <v>5.8295188672378542</v>
      </c>
      <c r="P266" s="3">
        <f t="shared" si="37"/>
        <v>0.17154074337421615</v>
      </c>
      <c r="Q266" s="3">
        <f>IF(ISNUMBER(P266),SUMIF(A:A,A266,P:P),"")</f>
        <v>0.91502164357954896</v>
      </c>
      <c r="R266" s="3">
        <f t="shared" si="38"/>
        <v>0.18747178777449647</v>
      </c>
      <c r="S266" s="8">
        <f t="shared" si="39"/>
        <v>5.3341359351779722</v>
      </c>
    </row>
    <row r="267" spans="1:19" x14ac:dyDescent="0.25">
      <c r="A267" s="1">
        <v>29</v>
      </c>
      <c r="B267" s="5">
        <v>0.875</v>
      </c>
      <c r="C267" s="1" t="s">
        <v>228</v>
      </c>
      <c r="D267" s="1">
        <v>6</v>
      </c>
      <c r="E267" s="1">
        <v>11</v>
      </c>
      <c r="F267" s="1" t="s">
        <v>298</v>
      </c>
      <c r="G267" s="2">
        <v>62.343033333333395</v>
      </c>
      <c r="H267" s="6">
        <f>1+COUNTIFS(A:A,A267,O:O,"&lt;"&amp;O267)</f>
        <v>2</v>
      </c>
      <c r="I267" s="2">
        <f>AVERAGEIF(A:A,A267,G:G)</f>
        <v>51.243821212121205</v>
      </c>
      <c r="J267" s="2">
        <f t="shared" ref="J267:J297" si="40">G267-I267</f>
        <v>11.09921212121219</v>
      </c>
      <c r="K267" s="2">
        <f t="shared" ref="K267:K297" si="41">90+J267</f>
        <v>101.09921212121219</v>
      </c>
      <c r="L267" s="2">
        <f t="shared" ref="L267:L297" si="42">EXP(0.06*K267)</f>
        <v>430.93304382121727</v>
      </c>
      <c r="M267" s="2">
        <f>SUMIF(A:A,A267,L:L)</f>
        <v>2716.5859274529471</v>
      </c>
      <c r="N267" s="3">
        <f t="shared" ref="N267:N297" si="43">L267/M267</f>
        <v>0.15863037479004288</v>
      </c>
      <c r="O267" s="7">
        <f t="shared" ref="O267:O297" si="44">1/N267</f>
        <v>6.3039629158259372</v>
      </c>
      <c r="P267" s="3">
        <f t="shared" ref="P267:P297" si="45">IF(O267&gt;21,"",N267)</f>
        <v>0.15863037479004288</v>
      </c>
      <c r="Q267" s="3">
        <f>IF(ISNUMBER(P267),SUMIF(A:A,A267,P:P),"")</f>
        <v>0.91502164357954896</v>
      </c>
      <c r="R267" s="3">
        <f t="shared" ref="R267:R297" si="46">IFERROR(P267*(1/Q267),"")</f>
        <v>0.1733624290781621</v>
      </c>
      <c r="S267" s="8">
        <f t="shared" ref="S267:S297" si="47">IFERROR(1/R267,"")</f>
        <v>5.7682625083035752</v>
      </c>
    </row>
    <row r="268" spans="1:19" x14ac:dyDescent="0.25">
      <c r="A268" s="1">
        <v>29</v>
      </c>
      <c r="B268" s="5">
        <v>0.875</v>
      </c>
      <c r="C268" s="1" t="s">
        <v>228</v>
      </c>
      <c r="D268" s="1">
        <v>6</v>
      </c>
      <c r="E268" s="1">
        <v>6</v>
      </c>
      <c r="F268" s="1" t="s">
        <v>294</v>
      </c>
      <c r="G268" s="2">
        <v>59.629466666666694</v>
      </c>
      <c r="H268" s="6">
        <f>1+COUNTIFS(A:A,A268,O:O,"&lt;"&amp;O268)</f>
        <v>3</v>
      </c>
      <c r="I268" s="2">
        <f>AVERAGEIF(A:A,A268,G:G)</f>
        <v>51.243821212121205</v>
      </c>
      <c r="J268" s="2">
        <f t="shared" si="40"/>
        <v>8.3856454545454895</v>
      </c>
      <c r="K268" s="2">
        <f t="shared" si="41"/>
        <v>98.385645454545482</v>
      </c>
      <c r="L268" s="2">
        <f t="shared" si="42"/>
        <v>366.18502090719664</v>
      </c>
      <c r="M268" s="2">
        <f>SUMIF(A:A,A268,L:L)</f>
        <v>2716.5859274529471</v>
      </c>
      <c r="N268" s="3">
        <f t="shared" si="43"/>
        <v>0.13479603836810319</v>
      </c>
      <c r="O268" s="7">
        <f t="shared" si="44"/>
        <v>7.4186156515162844</v>
      </c>
      <c r="P268" s="3">
        <f t="shared" si="45"/>
        <v>0.13479603836810319</v>
      </c>
      <c r="Q268" s="3">
        <f>IF(ISNUMBER(P268),SUMIF(A:A,A268,P:P),"")</f>
        <v>0.91502164357954896</v>
      </c>
      <c r="R268" s="3">
        <f t="shared" si="46"/>
        <v>0.14731459011262663</v>
      </c>
      <c r="S268" s="8">
        <f t="shared" si="47"/>
        <v>6.7881938865353977</v>
      </c>
    </row>
    <row r="269" spans="1:19" x14ac:dyDescent="0.25">
      <c r="A269" s="1">
        <v>29</v>
      </c>
      <c r="B269" s="5">
        <v>0.875</v>
      </c>
      <c r="C269" s="1" t="s">
        <v>228</v>
      </c>
      <c r="D269" s="1">
        <v>6</v>
      </c>
      <c r="E269" s="1">
        <v>7</v>
      </c>
      <c r="F269" s="1" t="s">
        <v>295</v>
      </c>
      <c r="G269" s="2">
        <v>54.091266666666606</v>
      </c>
      <c r="H269" s="6">
        <f>1+COUNTIFS(A:A,A269,O:O,"&lt;"&amp;O269)</f>
        <v>4</v>
      </c>
      <c r="I269" s="2">
        <f>AVERAGEIF(A:A,A269,G:G)</f>
        <v>51.243821212121205</v>
      </c>
      <c r="J269" s="2">
        <f t="shared" si="40"/>
        <v>2.8474454545454009</v>
      </c>
      <c r="K269" s="2">
        <f t="shared" si="41"/>
        <v>92.847445454545408</v>
      </c>
      <c r="L269" s="2">
        <f t="shared" si="42"/>
        <v>262.65640345163609</v>
      </c>
      <c r="M269" s="2">
        <f>SUMIF(A:A,A269,L:L)</f>
        <v>2716.5859274529471</v>
      </c>
      <c r="N269" s="3">
        <f t="shared" si="43"/>
        <v>9.6686212203823424E-2</v>
      </c>
      <c r="O269" s="7">
        <f t="shared" si="44"/>
        <v>10.34273633444144</v>
      </c>
      <c r="P269" s="3">
        <f t="shared" si="45"/>
        <v>9.6686212203823424E-2</v>
      </c>
      <c r="Q269" s="3">
        <f>IF(ISNUMBER(P269),SUMIF(A:A,A269,P:P),"")</f>
        <v>0.91502164357954896</v>
      </c>
      <c r="R269" s="3">
        <f t="shared" si="46"/>
        <v>0.10566549204845978</v>
      </c>
      <c r="S269" s="8">
        <f t="shared" si="47"/>
        <v>9.4638275998505268</v>
      </c>
    </row>
    <row r="270" spans="1:19" x14ac:dyDescent="0.25">
      <c r="A270" s="1">
        <v>29</v>
      </c>
      <c r="B270" s="5">
        <v>0.875</v>
      </c>
      <c r="C270" s="1" t="s">
        <v>228</v>
      </c>
      <c r="D270" s="1">
        <v>6</v>
      </c>
      <c r="E270" s="1">
        <v>1</v>
      </c>
      <c r="F270" s="1" t="s">
        <v>289</v>
      </c>
      <c r="G270" s="2">
        <v>51.218133333333306</v>
      </c>
      <c r="H270" s="6">
        <f>1+COUNTIFS(A:A,A270,O:O,"&lt;"&amp;O270)</f>
        <v>5</v>
      </c>
      <c r="I270" s="2">
        <f>AVERAGEIF(A:A,A270,G:G)</f>
        <v>51.243821212121205</v>
      </c>
      <c r="J270" s="2">
        <f t="shared" si="40"/>
        <v>-2.568787878789891E-2</v>
      </c>
      <c r="K270" s="2">
        <f t="shared" si="41"/>
        <v>89.974312121212108</v>
      </c>
      <c r="L270" s="2">
        <f t="shared" si="42"/>
        <v>221.06543137605755</v>
      </c>
      <c r="M270" s="2">
        <f>SUMIF(A:A,A270,L:L)</f>
        <v>2716.5859274529471</v>
      </c>
      <c r="N270" s="3">
        <f t="shared" si="43"/>
        <v>8.1376196917624113E-2</v>
      </c>
      <c r="O270" s="7">
        <f t="shared" si="44"/>
        <v>12.28860573334835</v>
      </c>
      <c r="P270" s="3">
        <f t="shared" si="45"/>
        <v>8.1376196917624113E-2</v>
      </c>
      <c r="Q270" s="3">
        <f>IF(ISNUMBER(P270),SUMIF(A:A,A270,P:P),"")</f>
        <v>0.91502164357954896</v>
      </c>
      <c r="R270" s="3">
        <f t="shared" si="46"/>
        <v>8.8933630683621673E-2</v>
      </c>
      <c r="S270" s="8">
        <f t="shared" si="47"/>
        <v>11.244340215429476</v>
      </c>
    </row>
    <row r="271" spans="1:19" x14ac:dyDescent="0.25">
      <c r="A271" s="1">
        <v>29</v>
      </c>
      <c r="B271" s="5">
        <v>0.875</v>
      </c>
      <c r="C271" s="1" t="s">
        <v>228</v>
      </c>
      <c r="D271" s="1">
        <v>6</v>
      </c>
      <c r="E271" s="1">
        <v>3</v>
      </c>
      <c r="F271" s="1" t="s">
        <v>291</v>
      </c>
      <c r="G271" s="2">
        <v>50.964666666666602</v>
      </c>
      <c r="H271" s="6">
        <f>1+COUNTIFS(A:A,A271,O:O,"&lt;"&amp;O271)</f>
        <v>6</v>
      </c>
      <c r="I271" s="2">
        <f>AVERAGEIF(A:A,A271,G:G)</f>
        <v>51.243821212121205</v>
      </c>
      <c r="J271" s="2">
        <f t="shared" si="40"/>
        <v>-0.2791545454546025</v>
      </c>
      <c r="K271" s="2">
        <f t="shared" si="41"/>
        <v>89.720845454545398</v>
      </c>
      <c r="L271" s="2">
        <f t="shared" si="42"/>
        <v>217.72890355987647</v>
      </c>
      <c r="M271" s="2">
        <f>SUMIF(A:A,A271,L:L)</f>
        <v>2716.5859274529471</v>
      </c>
      <c r="N271" s="3">
        <f t="shared" si="43"/>
        <v>8.0147990667100905E-2</v>
      </c>
      <c r="O271" s="7">
        <f t="shared" si="44"/>
        <v>12.476919155135842</v>
      </c>
      <c r="P271" s="3">
        <f t="shared" si="45"/>
        <v>8.0147990667100905E-2</v>
      </c>
      <c r="Q271" s="3">
        <f>IF(ISNUMBER(P271),SUMIF(A:A,A271,P:P),"")</f>
        <v>0.91502164357954896</v>
      </c>
      <c r="R271" s="3">
        <f t="shared" si="46"/>
        <v>8.7591360520788711E-2</v>
      </c>
      <c r="S271" s="8">
        <f t="shared" si="47"/>
        <v>11.416651072141557</v>
      </c>
    </row>
    <row r="272" spans="1:19" x14ac:dyDescent="0.25">
      <c r="A272" s="1">
        <v>29</v>
      </c>
      <c r="B272" s="5">
        <v>0.875</v>
      </c>
      <c r="C272" s="1" t="s">
        <v>228</v>
      </c>
      <c r="D272" s="1">
        <v>6</v>
      </c>
      <c r="E272" s="1">
        <v>2</v>
      </c>
      <c r="F272" s="1" t="s">
        <v>290</v>
      </c>
      <c r="G272" s="2">
        <v>48.9461333333333</v>
      </c>
      <c r="H272" s="6">
        <f>1+COUNTIFS(A:A,A272,O:O,"&lt;"&amp;O272)</f>
        <v>7</v>
      </c>
      <c r="I272" s="2">
        <f>AVERAGEIF(A:A,A272,G:G)</f>
        <v>51.243821212121205</v>
      </c>
      <c r="J272" s="2">
        <f t="shared" si="40"/>
        <v>-2.2976878787879045</v>
      </c>
      <c r="K272" s="2">
        <f t="shared" si="41"/>
        <v>87.702312121212088</v>
      </c>
      <c r="L272" s="2">
        <f t="shared" si="42"/>
        <v>192.89359724620763</v>
      </c>
      <c r="M272" s="2">
        <f>SUMIF(A:A,A272,L:L)</f>
        <v>2716.5859274529471</v>
      </c>
      <c r="N272" s="3">
        <f t="shared" si="43"/>
        <v>7.1005888419315849E-2</v>
      </c>
      <c r="O272" s="7">
        <f t="shared" si="44"/>
        <v>14.083339033723973</v>
      </c>
      <c r="P272" s="3">
        <f t="shared" si="45"/>
        <v>7.1005888419315849E-2</v>
      </c>
      <c r="Q272" s="3">
        <f>IF(ISNUMBER(P272),SUMIF(A:A,A272,P:P),"")</f>
        <v>0.91502164357954896</v>
      </c>
      <c r="R272" s="3">
        <f t="shared" si="46"/>
        <v>7.7600228276067912E-2</v>
      </c>
      <c r="S272" s="8">
        <f t="shared" si="47"/>
        <v>12.886560029726128</v>
      </c>
    </row>
    <row r="273" spans="1:19" x14ac:dyDescent="0.25">
      <c r="A273" s="1">
        <v>29</v>
      </c>
      <c r="B273" s="5">
        <v>0.875</v>
      </c>
      <c r="C273" s="1" t="s">
        <v>228</v>
      </c>
      <c r="D273" s="1">
        <v>6</v>
      </c>
      <c r="E273" s="1">
        <v>5</v>
      </c>
      <c r="F273" s="1" t="s">
        <v>293</v>
      </c>
      <c r="G273" s="2">
        <v>48.283999999999999</v>
      </c>
      <c r="H273" s="6">
        <f>1+COUNTIFS(A:A,A273,O:O,"&lt;"&amp;O273)</f>
        <v>8</v>
      </c>
      <c r="I273" s="2">
        <f>AVERAGEIF(A:A,A273,G:G)</f>
        <v>51.243821212121205</v>
      </c>
      <c r="J273" s="2">
        <f t="shared" si="40"/>
        <v>-2.9598212121212057</v>
      </c>
      <c r="K273" s="2">
        <f t="shared" si="41"/>
        <v>87.040178787878801</v>
      </c>
      <c r="L273" s="2">
        <f t="shared" si="42"/>
        <v>185.3805477662755</v>
      </c>
      <c r="M273" s="2">
        <f>SUMIF(A:A,A273,L:L)</f>
        <v>2716.5859274529471</v>
      </c>
      <c r="N273" s="3">
        <f t="shared" si="43"/>
        <v>6.8240266539290759E-2</v>
      </c>
      <c r="O273" s="7">
        <f t="shared" si="44"/>
        <v>14.654104544334233</v>
      </c>
      <c r="P273" s="3">
        <f t="shared" si="45"/>
        <v>6.8240266539290759E-2</v>
      </c>
      <c r="Q273" s="3">
        <f>IF(ISNUMBER(P273),SUMIF(A:A,A273,P:P),"")</f>
        <v>0.91502164357954896</v>
      </c>
      <c r="R273" s="3">
        <f t="shared" si="46"/>
        <v>7.4577762196242708E-2</v>
      </c>
      <c r="S273" s="8">
        <f t="shared" si="47"/>
        <v>13.408822825343247</v>
      </c>
    </row>
    <row r="274" spans="1:19" x14ac:dyDescent="0.25">
      <c r="A274" s="1">
        <v>29</v>
      </c>
      <c r="B274" s="5">
        <v>0.875</v>
      </c>
      <c r="C274" s="1" t="s">
        <v>228</v>
      </c>
      <c r="D274" s="1">
        <v>6</v>
      </c>
      <c r="E274" s="1">
        <v>4</v>
      </c>
      <c r="F274" s="1" t="s">
        <v>292</v>
      </c>
      <c r="G274" s="2">
        <v>43.944699999999997</v>
      </c>
      <c r="H274" s="6">
        <f>1+COUNTIFS(A:A,A274,O:O,"&lt;"&amp;O274)</f>
        <v>9</v>
      </c>
      <c r="I274" s="2">
        <f>AVERAGEIF(A:A,A274,G:G)</f>
        <v>51.243821212121205</v>
      </c>
      <c r="J274" s="2">
        <f t="shared" si="40"/>
        <v>-7.2991212121212072</v>
      </c>
      <c r="K274" s="2">
        <f t="shared" si="41"/>
        <v>82.700878787878793</v>
      </c>
      <c r="L274" s="2">
        <f t="shared" si="42"/>
        <v>142.88680269938911</v>
      </c>
      <c r="M274" s="2">
        <f>SUMIF(A:A,A274,L:L)</f>
        <v>2716.5859274529471</v>
      </c>
      <c r="N274" s="3">
        <f t="shared" si="43"/>
        <v>5.2597932300031763E-2</v>
      </c>
      <c r="O274" s="7">
        <f t="shared" si="44"/>
        <v>19.012154209708282</v>
      </c>
      <c r="P274" s="3">
        <f t="shared" si="45"/>
        <v>5.2597932300031763E-2</v>
      </c>
      <c r="Q274" s="3">
        <f>IF(ISNUMBER(P274),SUMIF(A:A,A274,P:P),"")</f>
        <v>0.91502164357954896</v>
      </c>
      <c r="R274" s="3">
        <f t="shared" si="46"/>
        <v>5.7482719309534094E-2</v>
      </c>
      <c r="S274" s="8">
        <f t="shared" si="47"/>
        <v>17.396532592955111</v>
      </c>
    </row>
    <row r="275" spans="1:19" x14ac:dyDescent="0.25">
      <c r="A275" s="1">
        <v>29</v>
      </c>
      <c r="B275" s="5">
        <v>0.875</v>
      </c>
      <c r="C275" s="1" t="s">
        <v>228</v>
      </c>
      <c r="D275" s="1">
        <v>6</v>
      </c>
      <c r="E275" s="1">
        <v>10</v>
      </c>
      <c r="F275" s="1" t="s">
        <v>297</v>
      </c>
      <c r="G275" s="2">
        <v>41.9493333333333</v>
      </c>
      <c r="H275" s="6">
        <f>1+COUNTIFS(A:A,A275,O:O,"&lt;"&amp;O275)</f>
        <v>10</v>
      </c>
      <c r="I275" s="2">
        <f>AVERAGEIF(A:A,A275,G:G)</f>
        <v>51.243821212121205</v>
      </c>
      <c r="J275" s="2">
        <f t="shared" si="40"/>
        <v>-9.2944878787879048</v>
      </c>
      <c r="K275" s="2">
        <f t="shared" si="41"/>
        <v>80.705512121212095</v>
      </c>
      <c r="L275" s="2">
        <f t="shared" si="42"/>
        <v>126.76446107346025</v>
      </c>
      <c r="M275" s="2">
        <f>SUMIF(A:A,A275,L:L)</f>
        <v>2716.5859274529471</v>
      </c>
      <c r="N275" s="3">
        <f t="shared" si="43"/>
        <v>4.6663151639128812E-2</v>
      </c>
      <c r="O275" s="7">
        <f t="shared" si="44"/>
        <v>21.430185593410762</v>
      </c>
      <c r="P275" s="3" t="str">
        <f t="shared" si="45"/>
        <v/>
      </c>
      <c r="Q275" s="3" t="str">
        <f>IF(ISNUMBER(P275),SUMIF(A:A,A275,P:P),"")</f>
        <v/>
      </c>
      <c r="R275" s="3" t="str">
        <f t="shared" si="46"/>
        <v/>
      </c>
      <c r="S275" s="8" t="str">
        <f t="shared" si="47"/>
        <v/>
      </c>
    </row>
    <row r="276" spans="1:19" x14ac:dyDescent="0.25">
      <c r="A276" s="1">
        <v>29</v>
      </c>
      <c r="B276" s="5">
        <v>0.875</v>
      </c>
      <c r="C276" s="1" t="s">
        <v>228</v>
      </c>
      <c r="D276" s="1">
        <v>6</v>
      </c>
      <c r="E276" s="1">
        <v>13</v>
      </c>
      <c r="F276" s="1" t="s">
        <v>299</v>
      </c>
      <c r="G276" s="2">
        <v>38.664200000000001</v>
      </c>
      <c r="H276" s="6">
        <f>1+COUNTIFS(A:A,A276,O:O,"&lt;"&amp;O276)</f>
        <v>11</v>
      </c>
      <c r="I276" s="2">
        <f>AVERAGEIF(A:A,A276,G:G)</f>
        <v>51.243821212121205</v>
      </c>
      <c r="J276" s="2">
        <f t="shared" si="40"/>
        <v>-12.579621212121204</v>
      </c>
      <c r="K276" s="2">
        <f t="shared" si="41"/>
        <v>77.420378787878803</v>
      </c>
      <c r="L276" s="2">
        <f t="shared" si="42"/>
        <v>104.08654611641771</v>
      </c>
      <c r="M276" s="2">
        <f>SUMIF(A:A,A276,L:L)</f>
        <v>2716.5859274529471</v>
      </c>
      <c r="N276" s="3">
        <f t="shared" si="43"/>
        <v>3.8315204781322179E-2</v>
      </c>
      <c r="O276" s="7">
        <f t="shared" si="44"/>
        <v>26.099299369723791</v>
      </c>
      <c r="P276" s="3" t="str">
        <f t="shared" si="45"/>
        <v/>
      </c>
      <c r="Q276" s="3" t="str">
        <f>IF(ISNUMBER(P276),SUMIF(A:A,A276,P:P),"")</f>
        <v/>
      </c>
      <c r="R276" s="3" t="str">
        <f t="shared" si="46"/>
        <v/>
      </c>
      <c r="S276" s="8" t="str">
        <f t="shared" si="47"/>
        <v/>
      </c>
    </row>
    <row r="277" spans="1:19" x14ac:dyDescent="0.25">
      <c r="A277" s="1">
        <v>30</v>
      </c>
      <c r="B277" s="5">
        <v>0.89583333333333337</v>
      </c>
      <c r="C277" s="1" t="s">
        <v>228</v>
      </c>
      <c r="D277" s="1">
        <v>7</v>
      </c>
      <c r="E277" s="1">
        <v>1</v>
      </c>
      <c r="F277" s="1" t="s">
        <v>300</v>
      </c>
      <c r="G277" s="2">
        <v>81.136233333333394</v>
      </c>
      <c r="H277" s="6">
        <f>1+COUNTIFS(A:A,A277,O:O,"&lt;"&amp;O277)</f>
        <v>1</v>
      </c>
      <c r="I277" s="2">
        <f>AVERAGEIF(A:A,A277,G:G)</f>
        <v>48.038736363636346</v>
      </c>
      <c r="J277" s="2">
        <f t="shared" si="40"/>
        <v>33.097496969697048</v>
      </c>
      <c r="K277" s="2">
        <f t="shared" si="41"/>
        <v>123.09749696969705</v>
      </c>
      <c r="L277" s="2">
        <f t="shared" si="42"/>
        <v>1612.9979677125975</v>
      </c>
      <c r="M277" s="2">
        <f>SUMIF(A:A,A277,L:L)</f>
        <v>3909.8108447314512</v>
      </c>
      <c r="N277" s="3">
        <f t="shared" si="43"/>
        <v>0.41255140766877374</v>
      </c>
      <c r="O277" s="7">
        <f t="shared" si="44"/>
        <v>2.4239403415219289</v>
      </c>
      <c r="P277" s="3">
        <f t="shared" si="45"/>
        <v>0.41255140766877374</v>
      </c>
      <c r="Q277" s="3">
        <f>IF(ISNUMBER(P277),SUMIF(A:A,A277,P:P),"")</f>
        <v>0.84491047377195871</v>
      </c>
      <c r="R277" s="3">
        <f t="shared" si="46"/>
        <v>0.48827825015236037</v>
      </c>
      <c r="S277" s="8">
        <f t="shared" si="47"/>
        <v>2.0480125823502564</v>
      </c>
    </row>
    <row r="278" spans="1:19" x14ac:dyDescent="0.25">
      <c r="A278" s="1">
        <v>30</v>
      </c>
      <c r="B278" s="5">
        <v>0.89583333333333337</v>
      </c>
      <c r="C278" s="1" t="s">
        <v>228</v>
      </c>
      <c r="D278" s="1">
        <v>7</v>
      </c>
      <c r="E278" s="1">
        <v>2</v>
      </c>
      <c r="F278" s="1" t="s">
        <v>301</v>
      </c>
      <c r="G278" s="2">
        <v>65.874766666666602</v>
      </c>
      <c r="H278" s="6">
        <f>1+COUNTIFS(A:A,A278,O:O,"&lt;"&amp;O278)</f>
        <v>2</v>
      </c>
      <c r="I278" s="2">
        <f>AVERAGEIF(A:A,A278,G:G)</f>
        <v>48.038736363636346</v>
      </c>
      <c r="J278" s="2">
        <f t="shared" si="40"/>
        <v>17.836030303030256</v>
      </c>
      <c r="K278" s="2">
        <f t="shared" si="41"/>
        <v>107.83603030303026</v>
      </c>
      <c r="L278" s="2">
        <f t="shared" si="42"/>
        <v>645.58818641964183</v>
      </c>
      <c r="M278" s="2">
        <f>SUMIF(A:A,A278,L:L)</f>
        <v>3909.8108447314512</v>
      </c>
      <c r="N278" s="3">
        <f t="shared" si="43"/>
        <v>0.16512005620158962</v>
      </c>
      <c r="O278" s="7">
        <f t="shared" si="44"/>
        <v>6.0561994890501554</v>
      </c>
      <c r="P278" s="3">
        <f t="shared" si="45"/>
        <v>0.16512005620158962</v>
      </c>
      <c r="Q278" s="3">
        <f>IF(ISNUMBER(P278),SUMIF(A:A,A278,P:P),"")</f>
        <v>0.84491047377195871</v>
      </c>
      <c r="R278" s="3">
        <f t="shared" si="46"/>
        <v>0.1954290558909032</v>
      </c>
      <c r="S278" s="8">
        <f t="shared" si="47"/>
        <v>5.1169463795508614</v>
      </c>
    </row>
    <row r="279" spans="1:19" x14ac:dyDescent="0.25">
      <c r="A279" s="1">
        <v>30</v>
      </c>
      <c r="B279" s="5">
        <v>0.89583333333333337</v>
      </c>
      <c r="C279" s="1" t="s">
        <v>228</v>
      </c>
      <c r="D279" s="1">
        <v>7</v>
      </c>
      <c r="E279" s="1">
        <v>6</v>
      </c>
      <c r="F279" s="1" t="s">
        <v>303</v>
      </c>
      <c r="G279" s="2">
        <v>55.925966666666604</v>
      </c>
      <c r="H279" s="6">
        <f>1+COUNTIFS(A:A,A279,O:O,"&lt;"&amp;O279)</f>
        <v>3</v>
      </c>
      <c r="I279" s="2">
        <f>AVERAGEIF(A:A,A279,G:G)</f>
        <v>48.038736363636346</v>
      </c>
      <c r="J279" s="2">
        <f t="shared" si="40"/>
        <v>7.8872303030302575</v>
      </c>
      <c r="K279" s="2">
        <f t="shared" si="41"/>
        <v>97.887230303030265</v>
      </c>
      <c r="L279" s="2">
        <f t="shared" si="42"/>
        <v>355.39641135285171</v>
      </c>
      <c r="M279" s="2">
        <f>SUMIF(A:A,A279,L:L)</f>
        <v>3909.8108447314512</v>
      </c>
      <c r="N279" s="3">
        <f t="shared" si="43"/>
        <v>9.0898620282808706E-2</v>
      </c>
      <c r="O279" s="7">
        <f t="shared" si="44"/>
        <v>11.001267091719829</v>
      </c>
      <c r="P279" s="3">
        <f t="shared" si="45"/>
        <v>9.0898620282808706E-2</v>
      </c>
      <c r="Q279" s="3">
        <f>IF(ISNUMBER(P279),SUMIF(A:A,A279,P:P),"")</f>
        <v>0.84491047377195871</v>
      </c>
      <c r="R279" s="3">
        <f t="shared" si="46"/>
        <v>0.10758372999805213</v>
      </c>
      <c r="S279" s="8">
        <f t="shared" si="47"/>
        <v>9.2950857905568594</v>
      </c>
    </row>
    <row r="280" spans="1:19" x14ac:dyDescent="0.25">
      <c r="A280" s="1">
        <v>30</v>
      </c>
      <c r="B280" s="5">
        <v>0.89583333333333337</v>
      </c>
      <c r="C280" s="1" t="s">
        <v>228</v>
      </c>
      <c r="D280" s="1">
        <v>7</v>
      </c>
      <c r="E280" s="1">
        <v>3</v>
      </c>
      <c r="F280" s="1" t="s">
        <v>302</v>
      </c>
      <c r="G280" s="2">
        <v>51.854833333333296</v>
      </c>
      <c r="H280" s="6">
        <f>1+COUNTIFS(A:A,A280,O:O,"&lt;"&amp;O280)</f>
        <v>4</v>
      </c>
      <c r="I280" s="2">
        <f>AVERAGEIF(A:A,A280,G:G)</f>
        <v>48.038736363636346</v>
      </c>
      <c r="J280" s="2">
        <f t="shared" si="40"/>
        <v>3.8160969696969502</v>
      </c>
      <c r="K280" s="2">
        <f t="shared" si="41"/>
        <v>93.816096969696957</v>
      </c>
      <c r="L280" s="2">
        <f t="shared" si="42"/>
        <v>278.37407930524057</v>
      </c>
      <c r="M280" s="2">
        <f>SUMIF(A:A,A280,L:L)</f>
        <v>3909.8108447314512</v>
      </c>
      <c r="N280" s="3">
        <f t="shared" si="43"/>
        <v>7.1198861111236425E-2</v>
      </c>
      <c r="O280" s="7">
        <f t="shared" si="44"/>
        <v>14.045168481524804</v>
      </c>
      <c r="P280" s="3">
        <f t="shared" si="45"/>
        <v>7.1198861111236425E-2</v>
      </c>
      <c r="Q280" s="3">
        <f>IF(ISNUMBER(P280),SUMIF(A:A,A280,P:P),"")</f>
        <v>0.84491047377195871</v>
      </c>
      <c r="R280" s="3">
        <f t="shared" si="46"/>
        <v>8.4267935268196231E-2</v>
      </c>
      <c r="S280" s="8">
        <f t="shared" si="47"/>
        <v>11.866909955932105</v>
      </c>
    </row>
    <row r="281" spans="1:19" x14ac:dyDescent="0.25">
      <c r="A281" s="1">
        <v>30</v>
      </c>
      <c r="B281" s="5">
        <v>0.89583333333333337</v>
      </c>
      <c r="C281" s="1" t="s">
        <v>228</v>
      </c>
      <c r="D281" s="1">
        <v>7</v>
      </c>
      <c r="E281" s="1">
        <v>5</v>
      </c>
      <c r="F281" s="1" t="s">
        <v>19</v>
      </c>
      <c r="G281" s="2">
        <v>47.090733333333404</v>
      </c>
      <c r="H281" s="6">
        <f>1+COUNTIFS(A:A,A281,O:O,"&lt;"&amp;O281)</f>
        <v>5</v>
      </c>
      <c r="I281" s="2">
        <f>AVERAGEIF(A:A,A281,G:G)</f>
        <v>48.038736363636346</v>
      </c>
      <c r="J281" s="2">
        <f t="shared" si="40"/>
        <v>-0.94800303030294231</v>
      </c>
      <c r="K281" s="2">
        <f t="shared" si="41"/>
        <v>89.051996969697058</v>
      </c>
      <c r="L281" s="2">
        <f t="shared" si="42"/>
        <v>209.16424784468794</v>
      </c>
      <c r="M281" s="2">
        <f>SUMIF(A:A,A281,L:L)</f>
        <v>3909.8108447314512</v>
      </c>
      <c r="N281" s="3">
        <f t="shared" si="43"/>
        <v>5.3497280597740671E-2</v>
      </c>
      <c r="O281" s="7">
        <f t="shared" si="44"/>
        <v>18.692538925842758</v>
      </c>
      <c r="P281" s="3">
        <f t="shared" si="45"/>
        <v>5.3497280597740671E-2</v>
      </c>
      <c r="Q281" s="3">
        <f>IF(ISNUMBER(P281),SUMIF(A:A,A281,P:P),"")</f>
        <v>0.84491047377195871</v>
      </c>
      <c r="R281" s="3">
        <f t="shared" si="46"/>
        <v>6.3317099572586896E-2</v>
      </c>
      <c r="S281" s="8">
        <f t="shared" si="47"/>
        <v>15.793521919834582</v>
      </c>
    </row>
    <row r="282" spans="1:19" x14ac:dyDescent="0.25">
      <c r="A282" s="1">
        <v>30</v>
      </c>
      <c r="B282" s="5">
        <v>0.89583333333333337</v>
      </c>
      <c r="C282" s="1" t="s">
        <v>228</v>
      </c>
      <c r="D282" s="1">
        <v>7</v>
      </c>
      <c r="E282" s="1">
        <v>9</v>
      </c>
      <c r="F282" s="1" t="s">
        <v>306</v>
      </c>
      <c r="G282" s="2">
        <v>46.5031999999999</v>
      </c>
      <c r="H282" s="6">
        <f>1+COUNTIFS(A:A,A282,O:O,"&lt;"&amp;O282)</f>
        <v>6</v>
      </c>
      <c r="I282" s="2">
        <f>AVERAGEIF(A:A,A282,G:G)</f>
        <v>48.038736363636346</v>
      </c>
      <c r="J282" s="2">
        <f t="shared" si="40"/>
        <v>-1.5355363636364459</v>
      </c>
      <c r="K282" s="2">
        <f t="shared" si="41"/>
        <v>88.464463636363547</v>
      </c>
      <c r="L282" s="2">
        <f t="shared" si="42"/>
        <v>201.91924054577274</v>
      </c>
      <c r="M282" s="2">
        <f>SUMIF(A:A,A282,L:L)</f>
        <v>3909.8108447314512</v>
      </c>
      <c r="N282" s="3">
        <f t="shared" si="43"/>
        <v>5.1644247909809496E-2</v>
      </c>
      <c r="O282" s="7">
        <f t="shared" si="44"/>
        <v>19.363240640978653</v>
      </c>
      <c r="P282" s="3">
        <f t="shared" si="45"/>
        <v>5.1644247909809496E-2</v>
      </c>
      <c r="Q282" s="3">
        <f>IF(ISNUMBER(P282),SUMIF(A:A,A282,P:P),"")</f>
        <v>0.84491047377195871</v>
      </c>
      <c r="R282" s="3">
        <f t="shared" si="46"/>
        <v>6.1123929117901168E-2</v>
      </c>
      <c r="S282" s="8">
        <f t="shared" si="47"/>
        <v>16.360204823729717</v>
      </c>
    </row>
    <row r="283" spans="1:19" x14ac:dyDescent="0.25">
      <c r="A283" s="1">
        <v>30</v>
      </c>
      <c r="B283" s="5">
        <v>0.89583333333333337</v>
      </c>
      <c r="C283" s="1" t="s">
        <v>228</v>
      </c>
      <c r="D283" s="1">
        <v>7</v>
      </c>
      <c r="E283" s="1">
        <v>7</v>
      </c>
      <c r="F283" s="1" t="s">
        <v>304</v>
      </c>
      <c r="G283" s="2">
        <v>44.107766666666699</v>
      </c>
      <c r="H283" s="6">
        <f>1+COUNTIFS(A:A,A283,O:O,"&lt;"&amp;O283)</f>
        <v>7</v>
      </c>
      <c r="I283" s="2">
        <f>AVERAGEIF(A:A,A283,G:G)</f>
        <v>48.038736363636346</v>
      </c>
      <c r="J283" s="2">
        <f t="shared" si="40"/>
        <v>-3.9309696969696475</v>
      </c>
      <c r="K283" s="2">
        <f t="shared" si="41"/>
        <v>86.06903030303036</v>
      </c>
      <c r="L283" s="2">
        <f t="shared" si="42"/>
        <v>174.88730904436352</v>
      </c>
      <c r="M283" s="2">
        <f>SUMIF(A:A,A283,L:L)</f>
        <v>3909.8108447314512</v>
      </c>
      <c r="N283" s="3">
        <f t="shared" si="43"/>
        <v>4.4730375966916071E-2</v>
      </c>
      <c r="O283" s="7">
        <f t="shared" si="44"/>
        <v>22.356172475268931</v>
      </c>
      <c r="P283" s="3" t="str">
        <f t="shared" si="45"/>
        <v/>
      </c>
      <c r="Q283" s="3" t="str">
        <f>IF(ISNUMBER(P283),SUMIF(A:A,A283,P:P),"")</f>
        <v/>
      </c>
      <c r="R283" s="3" t="str">
        <f t="shared" si="46"/>
        <v/>
      </c>
      <c r="S283" s="8" t="str">
        <f t="shared" si="47"/>
        <v/>
      </c>
    </row>
    <row r="284" spans="1:19" x14ac:dyDescent="0.25">
      <c r="A284" s="1">
        <v>30</v>
      </c>
      <c r="B284" s="5">
        <v>0.89583333333333337</v>
      </c>
      <c r="C284" s="1" t="s">
        <v>228</v>
      </c>
      <c r="D284" s="1">
        <v>7</v>
      </c>
      <c r="E284" s="1">
        <v>12</v>
      </c>
      <c r="F284" s="1" t="s">
        <v>309</v>
      </c>
      <c r="G284" s="2">
        <v>43.194000000000003</v>
      </c>
      <c r="H284" s="6">
        <f>1+COUNTIFS(A:A,A284,O:O,"&lt;"&amp;O284)</f>
        <v>8</v>
      </c>
      <c r="I284" s="2">
        <f>AVERAGEIF(A:A,A284,G:G)</f>
        <v>48.038736363636346</v>
      </c>
      <c r="J284" s="2">
        <f t="shared" si="40"/>
        <v>-4.8447363636363434</v>
      </c>
      <c r="K284" s="2">
        <f t="shared" si="41"/>
        <v>85.155263636363657</v>
      </c>
      <c r="L284" s="2">
        <f t="shared" si="42"/>
        <v>165.55704499581267</v>
      </c>
      <c r="M284" s="2">
        <f>SUMIF(A:A,A284,L:L)</f>
        <v>3909.8108447314512</v>
      </c>
      <c r="N284" s="3">
        <f t="shared" si="43"/>
        <v>4.2344003730744192E-2</v>
      </c>
      <c r="O284" s="7">
        <f t="shared" si="44"/>
        <v>23.616094650821651</v>
      </c>
      <c r="P284" s="3" t="str">
        <f t="shared" si="45"/>
        <v/>
      </c>
      <c r="Q284" s="3" t="str">
        <f>IF(ISNUMBER(P284),SUMIF(A:A,A284,P:P),"")</f>
        <v/>
      </c>
      <c r="R284" s="3" t="str">
        <f t="shared" si="46"/>
        <v/>
      </c>
      <c r="S284" s="8" t="str">
        <f t="shared" si="47"/>
        <v/>
      </c>
    </row>
    <row r="285" spans="1:19" x14ac:dyDescent="0.25">
      <c r="A285" s="1">
        <v>30</v>
      </c>
      <c r="B285" s="5">
        <v>0.89583333333333337</v>
      </c>
      <c r="C285" s="1" t="s">
        <v>228</v>
      </c>
      <c r="D285" s="1">
        <v>7</v>
      </c>
      <c r="E285" s="1">
        <v>8</v>
      </c>
      <c r="F285" s="1" t="s">
        <v>305</v>
      </c>
      <c r="G285" s="2">
        <v>41.682733333333303</v>
      </c>
      <c r="H285" s="6">
        <f>1+COUNTIFS(A:A,A285,O:O,"&lt;"&amp;O285)</f>
        <v>9</v>
      </c>
      <c r="I285" s="2">
        <f>AVERAGEIF(A:A,A285,G:G)</f>
        <v>48.038736363636346</v>
      </c>
      <c r="J285" s="2">
        <f t="shared" si="40"/>
        <v>-6.356003030303043</v>
      </c>
      <c r="K285" s="2">
        <f t="shared" si="41"/>
        <v>83.643996969696957</v>
      </c>
      <c r="L285" s="2">
        <f t="shared" si="42"/>
        <v>151.20549689069887</v>
      </c>
      <c r="M285" s="2">
        <f>SUMIF(A:A,A285,L:L)</f>
        <v>3909.8108447314512</v>
      </c>
      <c r="N285" s="3">
        <f t="shared" si="43"/>
        <v>3.8673353493418057E-2</v>
      </c>
      <c r="O285" s="7">
        <f t="shared" si="44"/>
        <v>25.857597277417206</v>
      </c>
      <c r="P285" s="3" t="str">
        <f t="shared" si="45"/>
        <v/>
      </c>
      <c r="Q285" s="3" t="str">
        <f>IF(ISNUMBER(P285),SUMIF(A:A,A285,P:P),"")</f>
        <v/>
      </c>
      <c r="R285" s="3" t="str">
        <f t="shared" si="46"/>
        <v/>
      </c>
      <c r="S285" s="8" t="str">
        <f t="shared" si="47"/>
        <v/>
      </c>
    </row>
    <row r="286" spans="1:19" x14ac:dyDescent="0.25">
      <c r="A286" s="1">
        <v>30</v>
      </c>
      <c r="B286" s="5">
        <v>0.89583333333333337</v>
      </c>
      <c r="C286" s="1" t="s">
        <v>228</v>
      </c>
      <c r="D286" s="1">
        <v>7</v>
      </c>
      <c r="E286" s="1">
        <v>11</v>
      </c>
      <c r="F286" s="1" t="s">
        <v>308</v>
      </c>
      <c r="G286" s="2">
        <v>25.567933333333297</v>
      </c>
      <c r="H286" s="6">
        <f>1+COUNTIFS(A:A,A286,O:O,"&lt;"&amp;O286)</f>
        <v>10</v>
      </c>
      <c r="I286" s="2">
        <f>AVERAGEIF(A:A,A286,G:G)</f>
        <v>48.038736363636346</v>
      </c>
      <c r="J286" s="2">
        <f t="shared" si="40"/>
        <v>-22.470803030303049</v>
      </c>
      <c r="K286" s="2">
        <f t="shared" si="41"/>
        <v>67.529196969696955</v>
      </c>
      <c r="L286" s="2">
        <f t="shared" si="42"/>
        <v>57.498095078319288</v>
      </c>
      <c r="M286" s="2">
        <f>SUMIF(A:A,A286,L:L)</f>
        <v>3909.8108447314512</v>
      </c>
      <c r="N286" s="3">
        <f t="shared" si="43"/>
        <v>1.4706106602522506E-2</v>
      </c>
      <c r="O286" s="7">
        <f t="shared" si="44"/>
        <v>67.998963085747803</v>
      </c>
      <c r="P286" s="3" t="str">
        <f t="shared" si="45"/>
        <v/>
      </c>
      <c r="Q286" s="3" t="str">
        <f>IF(ISNUMBER(P286),SUMIF(A:A,A286,P:P),"")</f>
        <v/>
      </c>
      <c r="R286" s="3" t="str">
        <f t="shared" si="46"/>
        <v/>
      </c>
      <c r="S286" s="8" t="str">
        <f t="shared" si="47"/>
        <v/>
      </c>
    </row>
    <row r="287" spans="1:19" x14ac:dyDescent="0.25">
      <c r="A287" s="1">
        <v>30</v>
      </c>
      <c r="B287" s="5">
        <v>0.89583333333333337</v>
      </c>
      <c r="C287" s="1" t="s">
        <v>228</v>
      </c>
      <c r="D287" s="1">
        <v>7</v>
      </c>
      <c r="E287" s="1">
        <v>10</v>
      </c>
      <c r="F287" s="1" t="s">
        <v>307</v>
      </c>
      <c r="G287" s="2">
        <v>25.487933333333302</v>
      </c>
      <c r="H287" s="6">
        <f>1+COUNTIFS(A:A,A287,O:O,"&lt;"&amp;O287)</f>
        <v>11</v>
      </c>
      <c r="I287" s="2">
        <f>AVERAGEIF(A:A,A287,G:G)</f>
        <v>48.038736363636346</v>
      </c>
      <c r="J287" s="2">
        <f t="shared" si="40"/>
        <v>-22.550803030303044</v>
      </c>
      <c r="K287" s="2">
        <f t="shared" si="41"/>
        <v>67.449196969696956</v>
      </c>
      <c r="L287" s="2">
        <f t="shared" si="42"/>
        <v>57.222765541464341</v>
      </c>
      <c r="M287" s="2">
        <f>SUMIF(A:A,A287,L:L)</f>
        <v>3909.8108447314512</v>
      </c>
      <c r="N287" s="3">
        <f t="shared" si="43"/>
        <v>1.4635686434440472E-2</v>
      </c>
      <c r="O287" s="7">
        <f t="shared" si="44"/>
        <v>68.326142711476479</v>
      </c>
      <c r="P287" s="3" t="str">
        <f t="shared" si="45"/>
        <v/>
      </c>
      <c r="Q287" s="3" t="str">
        <f>IF(ISNUMBER(P287),SUMIF(A:A,A287,P:P),"")</f>
        <v/>
      </c>
      <c r="R287" s="3" t="str">
        <f t="shared" si="46"/>
        <v/>
      </c>
      <c r="S287" s="8" t="str">
        <f t="shared" si="47"/>
        <v/>
      </c>
    </row>
    <row r="288" spans="1:19" x14ac:dyDescent="0.25">
      <c r="A288" s="1">
        <v>31</v>
      </c>
      <c r="B288" s="5">
        <v>0.91666666666666663</v>
      </c>
      <c r="C288" s="1" t="s">
        <v>228</v>
      </c>
      <c r="D288" s="1">
        <v>8</v>
      </c>
      <c r="E288" s="1">
        <v>13</v>
      </c>
      <c r="F288" s="1" t="s">
        <v>318</v>
      </c>
      <c r="G288" s="2">
        <v>71.906733333333293</v>
      </c>
      <c r="H288" s="6">
        <f>1+COUNTIFS(A:A,A288,O:O,"&lt;"&amp;O288)</f>
        <v>1</v>
      </c>
      <c r="I288" s="2">
        <f>AVERAGEIF(A:A,A288,G:G)</f>
        <v>48.660973333333331</v>
      </c>
      <c r="J288" s="2">
        <f t="shared" si="40"/>
        <v>23.245759999999962</v>
      </c>
      <c r="K288" s="2">
        <f t="shared" si="41"/>
        <v>113.24575999999996</v>
      </c>
      <c r="L288" s="2">
        <f t="shared" si="42"/>
        <v>893.14201536856422</v>
      </c>
      <c r="M288" s="2">
        <f>SUMIF(A:A,A288,L:L)</f>
        <v>2791.1211083350772</v>
      </c>
      <c r="N288" s="3">
        <f t="shared" si="43"/>
        <v>0.31999400266129246</v>
      </c>
      <c r="O288" s="7">
        <f t="shared" si="44"/>
        <v>3.1250585688584946</v>
      </c>
      <c r="P288" s="3">
        <f t="shared" si="45"/>
        <v>0.31999400266129246</v>
      </c>
      <c r="Q288" s="3">
        <f>IF(ISNUMBER(P288),SUMIF(A:A,A288,P:P),"")</f>
        <v>0.93493012078445725</v>
      </c>
      <c r="R288" s="3">
        <f t="shared" si="46"/>
        <v>0.34226515495382698</v>
      </c>
      <c r="S288" s="8">
        <f t="shared" si="47"/>
        <v>2.9217113852413759</v>
      </c>
    </row>
    <row r="289" spans="1:19" x14ac:dyDescent="0.25">
      <c r="A289" s="1">
        <v>31</v>
      </c>
      <c r="B289" s="5">
        <v>0.91666666666666663</v>
      </c>
      <c r="C289" s="1" t="s">
        <v>228</v>
      </c>
      <c r="D289" s="1">
        <v>8</v>
      </c>
      <c r="E289" s="1">
        <v>5</v>
      </c>
      <c r="F289" s="1" t="s">
        <v>313</v>
      </c>
      <c r="G289" s="2">
        <v>56.458466666666595</v>
      </c>
      <c r="H289" s="6">
        <f>1+COUNTIFS(A:A,A289,O:O,"&lt;"&amp;O289)</f>
        <v>2</v>
      </c>
      <c r="I289" s="2">
        <f>AVERAGEIF(A:A,A289,G:G)</f>
        <v>48.660973333333331</v>
      </c>
      <c r="J289" s="2">
        <f t="shared" si="40"/>
        <v>7.7974933333332643</v>
      </c>
      <c r="K289" s="2">
        <f t="shared" si="41"/>
        <v>97.797493333333264</v>
      </c>
      <c r="L289" s="2">
        <f t="shared" si="42"/>
        <v>353.48802173644566</v>
      </c>
      <c r="M289" s="2">
        <f>SUMIF(A:A,A289,L:L)</f>
        <v>2791.1211083350772</v>
      </c>
      <c r="N289" s="3">
        <f t="shared" si="43"/>
        <v>0.12664732486198124</v>
      </c>
      <c r="O289" s="7">
        <f t="shared" si="44"/>
        <v>7.8959425403559704</v>
      </c>
      <c r="P289" s="3">
        <f t="shared" si="45"/>
        <v>0.12664732486198124</v>
      </c>
      <c r="Q289" s="3">
        <f>IF(ISNUMBER(P289),SUMIF(A:A,A289,P:P),"")</f>
        <v>0.93493012078445725</v>
      </c>
      <c r="R289" s="3">
        <f t="shared" si="46"/>
        <v>0.13546180837100127</v>
      </c>
      <c r="S289" s="8">
        <f t="shared" si="47"/>
        <v>7.3821545129621429</v>
      </c>
    </row>
    <row r="290" spans="1:19" x14ac:dyDescent="0.25">
      <c r="A290" s="1">
        <v>31</v>
      </c>
      <c r="B290" s="5">
        <v>0.91666666666666663</v>
      </c>
      <c r="C290" s="1" t="s">
        <v>228</v>
      </c>
      <c r="D290" s="1">
        <v>8</v>
      </c>
      <c r="E290" s="1">
        <v>14</v>
      </c>
      <c r="F290" s="1" t="s">
        <v>319</v>
      </c>
      <c r="G290" s="2">
        <v>52.792933333333302</v>
      </c>
      <c r="H290" s="6">
        <f>1+COUNTIFS(A:A,A290,O:O,"&lt;"&amp;O290)</f>
        <v>3</v>
      </c>
      <c r="I290" s="2">
        <f>AVERAGEIF(A:A,A290,G:G)</f>
        <v>48.660973333333331</v>
      </c>
      <c r="J290" s="2">
        <f t="shared" si="40"/>
        <v>4.131959999999971</v>
      </c>
      <c r="K290" s="2">
        <f t="shared" si="41"/>
        <v>94.131959999999964</v>
      </c>
      <c r="L290" s="2">
        <f t="shared" si="42"/>
        <v>283.70007324714845</v>
      </c>
      <c r="M290" s="2">
        <f>SUMIF(A:A,A290,L:L)</f>
        <v>2791.1211083350772</v>
      </c>
      <c r="N290" s="3">
        <f t="shared" si="43"/>
        <v>0.10164377045479674</v>
      </c>
      <c r="O290" s="7">
        <f t="shared" si="44"/>
        <v>9.8382812397216455</v>
      </c>
      <c r="P290" s="3">
        <f t="shared" si="45"/>
        <v>0.10164377045479674</v>
      </c>
      <c r="Q290" s="3">
        <f>IF(ISNUMBER(P290),SUMIF(A:A,A290,P:P),"")</f>
        <v>0.93493012078445725</v>
      </c>
      <c r="R290" s="3">
        <f t="shared" si="46"/>
        <v>0.10871804019910287</v>
      </c>
      <c r="S290" s="8">
        <f t="shared" si="47"/>
        <v>9.1981054677644192</v>
      </c>
    </row>
    <row r="291" spans="1:19" x14ac:dyDescent="0.25">
      <c r="A291" s="1">
        <v>31</v>
      </c>
      <c r="B291" s="5">
        <v>0.91666666666666663</v>
      </c>
      <c r="C291" s="1" t="s">
        <v>228</v>
      </c>
      <c r="D291" s="1">
        <v>8</v>
      </c>
      <c r="E291" s="1">
        <v>2</v>
      </c>
      <c r="F291" s="1" t="s">
        <v>311</v>
      </c>
      <c r="G291" s="2">
        <v>52.219000000000001</v>
      </c>
      <c r="H291" s="6">
        <f>1+COUNTIFS(A:A,A291,O:O,"&lt;"&amp;O291)</f>
        <v>4</v>
      </c>
      <c r="I291" s="2">
        <f>AVERAGEIF(A:A,A291,G:G)</f>
        <v>48.660973333333331</v>
      </c>
      <c r="J291" s="2">
        <f t="shared" si="40"/>
        <v>3.5580266666666702</v>
      </c>
      <c r="K291" s="2">
        <f t="shared" si="41"/>
        <v>93.558026666666677</v>
      </c>
      <c r="L291" s="2">
        <f t="shared" si="42"/>
        <v>274.09687437089565</v>
      </c>
      <c r="M291" s="2">
        <f>SUMIF(A:A,A291,L:L)</f>
        <v>2791.1211083350772</v>
      </c>
      <c r="N291" s="3">
        <f t="shared" si="43"/>
        <v>9.8203146238393185E-2</v>
      </c>
      <c r="O291" s="7">
        <f t="shared" si="44"/>
        <v>10.182973135834656</v>
      </c>
      <c r="P291" s="3">
        <f t="shared" si="45"/>
        <v>9.8203146238393185E-2</v>
      </c>
      <c r="Q291" s="3">
        <f>IF(ISNUMBER(P291),SUMIF(A:A,A291,P:P),"")</f>
        <v>0.93493012078445725</v>
      </c>
      <c r="R291" s="3">
        <f t="shared" si="46"/>
        <v>0.10503795316381014</v>
      </c>
      <c r="S291" s="8">
        <f t="shared" si="47"/>
        <v>9.5203683038307805</v>
      </c>
    </row>
    <row r="292" spans="1:19" x14ac:dyDescent="0.25">
      <c r="A292" s="1">
        <v>31</v>
      </c>
      <c r="B292" s="5">
        <v>0.91666666666666663</v>
      </c>
      <c r="C292" s="1" t="s">
        <v>228</v>
      </c>
      <c r="D292" s="1">
        <v>8</v>
      </c>
      <c r="E292" s="1">
        <v>8</v>
      </c>
      <c r="F292" s="1" t="s">
        <v>316</v>
      </c>
      <c r="G292" s="2">
        <v>51.931733333333298</v>
      </c>
      <c r="H292" s="6">
        <f>1+COUNTIFS(A:A,A292,O:O,"&lt;"&amp;O292)</f>
        <v>5</v>
      </c>
      <c r="I292" s="2">
        <f>AVERAGEIF(A:A,A292,G:G)</f>
        <v>48.660973333333331</v>
      </c>
      <c r="J292" s="2">
        <f t="shared" si="40"/>
        <v>3.2707599999999672</v>
      </c>
      <c r="K292" s="2">
        <f t="shared" si="41"/>
        <v>93.270759999999967</v>
      </c>
      <c r="L292" s="2">
        <f t="shared" si="42"/>
        <v>269.41302203950829</v>
      </c>
      <c r="M292" s="2">
        <f>SUMIF(A:A,A292,L:L)</f>
        <v>2791.1211083350772</v>
      </c>
      <c r="N292" s="3">
        <f t="shared" si="43"/>
        <v>9.6525020442489867E-2</v>
      </c>
      <c r="O292" s="7">
        <f t="shared" si="44"/>
        <v>10.360008165922176</v>
      </c>
      <c r="P292" s="3">
        <f t="shared" si="45"/>
        <v>9.6525020442489867E-2</v>
      </c>
      <c r="Q292" s="3">
        <f>IF(ISNUMBER(P292),SUMIF(A:A,A292,P:P),"")</f>
        <v>0.93493012078445725</v>
      </c>
      <c r="R292" s="3">
        <f t="shared" si="46"/>
        <v>0.10324303206907069</v>
      </c>
      <c r="S292" s="8">
        <f t="shared" si="47"/>
        <v>9.6858836858935842</v>
      </c>
    </row>
    <row r="293" spans="1:19" x14ac:dyDescent="0.25">
      <c r="A293" s="1">
        <v>31</v>
      </c>
      <c r="B293" s="5">
        <v>0.91666666666666663</v>
      </c>
      <c r="C293" s="1" t="s">
        <v>228</v>
      </c>
      <c r="D293" s="1">
        <v>8</v>
      </c>
      <c r="E293" s="1">
        <v>3</v>
      </c>
      <c r="F293" s="1" t="s">
        <v>312</v>
      </c>
      <c r="G293" s="2">
        <v>48.610533333333301</v>
      </c>
      <c r="H293" s="6">
        <f>1+COUNTIFS(A:A,A293,O:O,"&lt;"&amp;O293)</f>
        <v>6</v>
      </c>
      <c r="I293" s="2">
        <f>AVERAGEIF(A:A,A293,G:G)</f>
        <v>48.660973333333331</v>
      </c>
      <c r="J293" s="2">
        <f t="shared" si="40"/>
        <v>-5.0440000000030238E-2</v>
      </c>
      <c r="K293" s="2">
        <f t="shared" si="41"/>
        <v>89.949559999999963</v>
      </c>
      <c r="L293" s="2">
        <f t="shared" si="42"/>
        <v>220.73736474551225</v>
      </c>
      <c r="M293" s="2">
        <f>SUMIF(A:A,A293,L:L)</f>
        <v>2791.1211083350772</v>
      </c>
      <c r="N293" s="3">
        <f t="shared" si="43"/>
        <v>7.9085556010567951E-2</v>
      </c>
      <c r="O293" s="7">
        <f t="shared" si="44"/>
        <v>12.644533976170987</v>
      </c>
      <c r="P293" s="3">
        <f t="shared" si="45"/>
        <v>7.9085556010567951E-2</v>
      </c>
      <c r="Q293" s="3">
        <f>IF(ISNUMBER(P293),SUMIF(A:A,A293,P:P),"")</f>
        <v>0.93493012078445725</v>
      </c>
      <c r="R293" s="3">
        <f t="shared" si="46"/>
        <v>8.4589804363358043E-2</v>
      </c>
      <c r="S293" s="8">
        <f t="shared" si="47"/>
        <v>11.821755677604715</v>
      </c>
    </row>
    <row r="294" spans="1:19" x14ac:dyDescent="0.25">
      <c r="A294" s="1">
        <v>31</v>
      </c>
      <c r="B294" s="5">
        <v>0.91666666666666663</v>
      </c>
      <c r="C294" s="1" t="s">
        <v>228</v>
      </c>
      <c r="D294" s="1">
        <v>8</v>
      </c>
      <c r="E294" s="1">
        <v>7</v>
      </c>
      <c r="F294" s="1" t="s">
        <v>315</v>
      </c>
      <c r="G294" s="2">
        <v>45.060400000000001</v>
      </c>
      <c r="H294" s="6">
        <f>1+COUNTIFS(A:A,A294,O:O,"&lt;"&amp;O294)</f>
        <v>7</v>
      </c>
      <c r="I294" s="2">
        <f>AVERAGEIF(A:A,A294,G:G)</f>
        <v>48.660973333333331</v>
      </c>
      <c r="J294" s="2">
        <f t="shared" si="40"/>
        <v>-3.6005733333333296</v>
      </c>
      <c r="K294" s="2">
        <f t="shared" si="41"/>
        <v>86.39942666666667</v>
      </c>
      <c r="L294" s="2">
        <f t="shared" si="42"/>
        <v>178.38882891574087</v>
      </c>
      <c r="M294" s="2">
        <f>SUMIF(A:A,A294,L:L)</f>
        <v>2791.1211083350772</v>
      </c>
      <c r="N294" s="3">
        <f t="shared" si="43"/>
        <v>6.3912966149344566E-2</v>
      </c>
      <c r="O294" s="7">
        <f t="shared" si="44"/>
        <v>15.64627743396095</v>
      </c>
      <c r="P294" s="3">
        <f t="shared" si="45"/>
        <v>6.3912966149344566E-2</v>
      </c>
      <c r="Q294" s="3">
        <f>IF(ISNUMBER(P294),SUMIF(A:A,A294,P:P),"")</f>
        <v>0.93493012078445725</v>
      </c>
      <c r="R294" s="3">
        <f t="shared" si="46"/>
        <v>6.8361222650221293E-2</v>
      </c>
      <c r="S294" s="8">
        <f t="shared" si="47"/>
        <v>14.628176051160239</v>
      </c>
    </row>
    <row r="295" spans="1:19" x14ac:dyDescent="0.25">
      <c r="A295" s="1">
        <v>31</v>
      </c>
      <c r="B295" s="5">
        <v>0.91666666666666663</v>
      </c>
      <c r="C295" s="1" t="s">
        <v>228</v>
      </c>
      <c r="D295" s="1">
        <v>8</v>
      </c>
      <c r="E295" s="1">
        <v>9</v>
      </c>
      <c r="F295" s="1" t="s">
        <v>317</v>
      </c>
      <c r="G295" s="2">
        <v>40.604233333333397</v>
      </c>
      <c r="H295" s="6">
        <f>1+COUNTIFS(A:A,A295,O:O,"&lt;"&amp;O295)</f>
        <v>8</v>
      </c>
      <c r="I295" s="2">
        <f>AVERAGEIF(A:A,A295,G:G)</f>
        <v>48.660973333333331</v>
      </c>
      <c r="J295" s="2">
        <f t="shared" si="40"/>
        <v>-8.0567399999999338</v>
      </c>
      <c r="K295" s="2">
        <f t="shared" si="41"/>
        <v>81.943260000000066</v>
      </c>
      <c r="L295" s="2">
        <f t="shared" si="42"/>
        <v>136.53699451594602</v>
      </c>
      <c r="M295" s="2">
        <f>SUMIF(A:A,A295,L:L)</f>
        <v>2791.1211083350772</v>
      </c>
      <c r="N295" s="3">
        <f t="shared" si="43"/>
        <v>4.8918333965591074E-2</v>
      </c>
      <c r="O295" s="7">
        <f t="shared" si="44"/>
        <v>20.442233390519704</v>
      </c>
      <c r="P295" s="3">
        <f t="shared" si="45"/>
        <v>4.8918333965591074E-2</v>
      </c>
      <c r="Q295" s="3">
        <f>IF(ISNUMBER(P295),SUMIF(A:A,A295,P:P),"")</f>
        <v>0.93493012078445725</v>
      </c>
      <c r="R295" s="3">
        <f t="shared" si="46"/>
        <v>5.2322984229608439E-2</v>
      </c>
      <c r="S295" s="8">
        <f t="shared" si="47"/>
        <v>19.112059732902654</v>
      </c>
    </row>
    <row r="296" spans="1:19" x14ac:dyDescent="0.25">
      <c r="A296" s="1">
        <v>31</v>
      </c>
      <c r="B296" s="5">
        <v>0.91666666666666663</v>
      </c>
      <c r="C296" s="1" t="s">
        <v>228</v>
      </c>
      <c r="D296" s="1">
        <v>8</v>
      </c>
      <c r="E296" s="1">
        <v>6</v>
      </c>
      <c r="F296" s="1" t="s">
        <v>314</v>
      </c>
      <c r="G296" s="2">
        <v>36.653033333333305</v>
      </c>
      <c r="H296" s="6">
        <f>1+COUNTIFS(A:A,A296,O:O,"&lt;"&amp;O296)</f>
        <v>9</v>
      </c>
      <c r="I296" s="2">
        <f>AVERAGEIF(A:A,A296,G:G)</f>
        <v>48.660973333333331</v>
      </c>
      <c r="J296" s="2">
        <f t="shared" si="40"/>
        <v>-12.007940000000026</v>
      </c>
      <c r="K296" s="2">
        <f t="shared" si="41"/>
        <v>77.992059999999981</v>
      </c>
      <c r="L296" s="2">
        <f t="shared" si="42"/>
        <v>107.71874313646953</v>
      </c>
      <c r="M296" s="2">
        <f>SUMIF(A:A,A296,L:L)</f>
        <v>2791.1211083350772</v>
      </c>
      <c r="N296" s="3">
        <f t="shared" si="43"/>
        <v>3.8593360501194621E-2</v>
      </c>
      <c r="O296" s="7">
        <f t="shared" si="44"/>
        <v>25.911192677016192</v>
      </c>
      <c r="P296" s="3" t="str">
        <f t="shared" si="45"/>
        <v/>
      </c>
      <c r="Q296" s="3" t="str">
        <f>IF(ISNUMBER(P296),SUMIF(A:A,A296,P:P),"")</f>
        <v/>
      </c>
      <c r="R296" s="3" t="str">
        <f t="shared" si="46"/>
        <v/>
      </c>
      <c r="S296" s="8" t="str">
        <f t="shared" si="47"/>
        <v/>
      </c>
    </row>
    <row r="297" spans="1:19" x14ac:dyDescent="0.25">
      <c r="A297" s="1">
        <v>31</v>
      </c>
      <c r="B297" s="5">
        <v>0.91666666666666663</v>
      </c>
      <c r="C297" s="1" t="s">
        <v>228</v>
      </c>
      <c r="D297" s="1">
        <v>8</v>
      </c>
      <c r="E297" s="1">
        <v>1</v>
      </c>
      <c r="F297" s="1" t="s">
        <v>310</v>
      </c>
      <c r="G297" s="2">
        <v>30.372666666666699</v>
      </c>
      <c r="H297" s="6">
        <f>1+COUNTIFS(A:A,A297,O:O,"&lt;"&amp;O297)</f>
        <v>10</v>
      </c>
      <c r="I297" s="2">
        <f>AVERAGEIF(A:A,A297,G:G)</f>
        <v>48.660973333333331</v>
      </c>
      <c r="J297" s="2">
        <f t="shared" si="40"/>
        <v>-18.288306666666632</v>
      </c>
      <c r="K297" s="2">
        <f t="shared" si="41"/>
        <v>71.711693333333372</v>
      </c>
      <c r="L297" s="2">
        <f t="shared" si="42"/>
        <v>73.899170258846198</v>
      </c>
      <c r="M297" s="2">
        <f>SUMIF(A:A,A297,L:L)</f>
        <v>2791.1211083350772</v>
      </c>
      <c r="N297" s="3">
        <f t="shared" si="43"/>
        <v>2.6476518714348283E-2</v>
      </c>
      <c r="O297" s="7">
        <f t="shared" si="44"/>
        <v>37.769315928157695</v>
      </c>
      <c r="P297" s="3" t="str">
        <f t="shared" si="45"/>
        <v/>
      </c>
      <c r="Q297" s="3" t="str">
        <f>IF(ISNUMBER(P297),SUMIF(A:A,A297,P:P),"")</f>
        <v/>
      </c>
      <c r="R297" s="3" t="str">
        <f t="shared" si="46"/>
        <v/>
      </c>
      <c r="S297" s="8" t="str">
        <f t="shared" si="47"/>
        <v/>
      </c>
    </row>
  </sheetData>
  <autoFilter ref="A1:S71"/>
  <sortState ref="A2:T360">
    <sortCondition ref="B2:B360"/>
    <sortCondition ref="H2:H360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99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8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2017-09-05T11:00:33Z</cp:lastPrinted>
  <dcterms:created xsi:type="dcterms:W3CDTF">2016-03-11T05:58:01Z</dcterms:created>
  <dcterms:modified xsi:type="dcterms:W3CDTF">2018-03-15T21:47:43Z</dcterms:modified>
</cp:coreProperties>
</file>