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PRICES!$A$1:$S$54</definedName>
  </definedNames>
  <calcPr calcId="152511"/>
</workbook>
</file>

<file path=xl/calcChain.xml><?xml version="1.0" encoding="utf-8"?>
<calcChain xmlns="http://schemas.openxmlformats.org/spreadsheetml/2006/main">
  <c r="I261" i="1" l="1"/>
  <c r="J261" i="1" s="1"/>
  <c r="K261" i="1" s="1"/>
  <c r="L261" i="1" s="1"/>
  <c r="I266" i="1"/>
  <c r="J266" i="1" s="1"/>
  <c r="K266" i="1" s="1"/>
  <c r="L266" i="1" s="1"/>
  <c r="I267" i="1"/>
  <c r="J267" i="1" s="1"/>
  <c r="K267" i="1" s="1"/>
  <c r="L267" i="1" s="1"/>
  <c r="I265" i="1"/>
  <c r="J265" i="1" s="1"/>
  <c r="K265" i="1" s="1"/>
  <c r="L265" i="1" s="1"/>
  <c r="I262" i="1"/>
  <c r="J262" i="1" s="1"/>
  <c r="K262" i="1" s="1"/>
  <c r="L262" i="1" s="1"/>
  <c r="I268" i="1"/>
  <c r="J268" i="1" s="1"/>
  <c r="K268" i="1" s="1"/>
  <c r="L268" i="1" s="1"/>
  <c r="I269" i="1"/>
  <c r="J269" i="1" s="1"/>
  <c r="K269" i="1" s="1"/>
  <c r="L269" i="1" s="1"/>
  <c r="I263" i="1"/>
  <c r="J263" i="1" s="1"/>
  <c r="K263" i="1" s="1"/>
  <c r="L263" i="1" s="1"/>
  <c r="I264" i="1"/>
  <c r="J264" i="1" s="1"/>
  <c r="K264" i="1" s="1"/>
  <c r="L264" i="1" s="1"/>
  <c r="I270" i="1"/>
  <c r="J270" i="1" s="1"/>
  <c r="K270" i="1" s="1"/>
  <c r="L270" i="1" s="1"/>
  <c r="I272" i="1"/>
  <c r="J272" i="1" s="1"/>
  <c r="K272" i="1" s="1"/>
  <c r="L272" i="1" s="1"/>
  <c r="I276" i="1"/>
  <c r="J276" i="1" s="1"/>
  <c r="K276" i="1" s="1"/>
  <c r="L276" i="1" s="1"/>
  <c r="I271" i="1"/>
  <c r="J271" i="1" s="1"/>
  <c r="K271" i="1" s="1"/>
  <c r="L271" i="1" s="1"/>
  <c r="I274" i="1"/>
  <c r="J274" i="1" s="1"/>
  <c r="K274" i="1" s="1"/>
  <c r="L274" i="1" s="1"/>
  <c r="I273" i="1"/>
  <c r="J273" i="1" s="1"/>
  <c r="K273" i="1" s="1"/>
  <c r="L273" i="1" s="1"/>
  <c r="I277" i="1"/>
  <c r="J277" i="1" s="1"/>
  <c r="K277" i="1" s="1"/>
  <c r="L277" i="1" s="1"/>
  <c r="I278" i="1"/>
  <c r="J278" i="1" s="1"/>
  <c r="K278" i="1" s="1"/>
  <c r="L278" i="1" s="1"/>
  <c r="I275" i="1"/>
  <c r="J275" i="1" s="1"/>
  <c r="K275" i="1" s="1"/>
  <c r="L275" i="1" s="1"/>
  <c r="I279" i="1"/>
  <c r="J279" i="1" s="1"/>
  <c r="K279" i="1" s="1"/>
  <c r="L279" i="1" s="1"/>
  <c r="I281" i="1"/>
  <c r="J281" i="1" s="1"/>
  <c r="K281" i="1" s="1"/>
  <c r="L281" i="1" s="1"/>
  <c r="I284" i="1"/>
  <c r="J284" i="1" s="1"/>
  <c r="K284" i="1" s="1"/>
  <c r="L284" i="1" s="1"/>
  <c r="I280" i="1"/>
  <c r="J280" i="1" s="1"/>
  <c r="K280" i="1" s="1"/>
  <c r="L280" i="1" s="1"/>
  <c r="I282" i="1"/>
  <c r="J282" i="1" s="1"/>
  <c r="K282" i="1" s="1"/>
  <c r="L282" i="1" s="1"/>
  <c r="I283" i="1"/>
  <c r="J283" i="1" s="1"/>
  <c r="K283" i="1" s="1"/>
  <c r="L283" i="1" s="1"/>
  <c r="I288" i="1"/>
  <c r="J288" i="1" s="1"/>
  <c r="K288" i="1" s="1"/>
  <c r="L288" i="1" s="1"/>
  <c r="I285" i="1"/>
  <c r="J285" i="1" s="1"/>
  <c r="K285" i="1" s="1"/>
  <c r="L285" i="1" s="1"/>
  <c r="I286" i="1"/>
  <c r="J286" i="1" s="1"/>
  <c r="K286" i="1" s="1"/>
  <c r="L286" i="1" s="1"/>
  <c r="I289" i="1"/>
  <c r="J289" i="1" s="1"/>
  <c r="K289" i="1" s="1"/>
  <c r="L289" i="1" s="1"/>
  <c r="I294" i="1"/>
  <c r="J294" i="1" s="1"/>
  <c r="K294" i="1" s="1"/>
  <c r="L294" i="1" s="1"/>
  <c r="I291" i="1"/>
  <c r="J291" i="1" s="1"/>
  <c r="K291" i="1" s="1"/>
  <c r="L291" i="1" s="1"/>
  <c r="I287" i="1"/>
  <c r="J287" i="1" s="1"/>
  <c r="K287" i="1" s="1"/>
  <c r="L287" i="1" s="1"/>
  <c r="I292" i="1"/>
  <c r="J292" i="1" s="1"/>
  <c r="K292" i="1" s="1"/>
  <c r="L292" i="1" s="1"/>
  <c r="I295" i="1"/>
  <c r="J295" i="1" s="1"/>
  <c r="K295" i="1" s="1"/>
  <c r="L295" i="1" s="1"/>
  <c r="I293" i="1"/>
  <c r="J293" i="1" s="1"/>
  <c r="K293" i="1" s="1"/>
  <c r="L293" i="1" s="1"/>
  <c r="I290" i="1"/>
  <c r="J290" i="1" s="1"/>
  <c r="K290" i="1" s="1"/>
  <c r="L290" i="1" s="1"/>
  <c r="I297" i="1"/>
  <c r="J297" i="1" s="1"/>
  <c r="K297" i="1" s="1"/>
  <c r="L297" i="1" s="1"/>
  <c r="I302" i="1"/>
  <c r="J302" i="1" s="1"/>
  <c r="K302" i="1" s="1"/>
  <c r="L302" i="1" s="1"/>
  <c r="I296" i="1"/>
  <c r="J296" i="1" s="1"/>
  <c r="K296" i="1" s="1"/>
  <c r="L296" i="1" s="1"/>
  <c r="I299" i="1"/>
  <c r="J299" i="1" s="1"/>
  <c r="K299" i="1" s="1"/>
  <c r="L299" i="1" s="1"/>
  <c r="I301" i="1"/>
  <c r="J301" i="1" s="1"/>
  <c r="K301" i="1" s="1"/>
  <c r="L301" i="1" s="1"/>
  <c r="I303" i="1"/>
  <c r="J303" i="1" s="1"/>
  <c r="K303" i="1" s="1"/>
  <c r="L303" i="1" s="1"/>
  <c r="I300" i="1"/>
  <c r="J300" i="1" s="1"/>
  <c r="K300" i="1" s="1"/>
  <c r="L300" i="1" s="1"/>
  <c r="I306" i="1"/>
  <c r="J306" i="1" s="1"/>
  <c r="K306" i="1" s="1"/>
  <c r="L306" i="1" s="1"/>
  <c r="I298" i="1"/>
  <c r="J298" i="1" s="1"/>
  <c r="K298" i="1" s="1"/>
  <c r="L298" i="1" s="1"/>
  <c r="I304" i="1"/>
  <c r="J304" i="1" s="1"/>
  <c r="K304" i="1" s="1"/>
  <c r="L304" i="1" s="1"/>
  <c r="I305" i="1"/>
  <c r="J305" i="1" s="1"/>
  <c r="K305" i="1" s="1"/>
  <c r="L305" i="1" s="1"/>
  <c r="I310" i="1"/>
  <c r="J310" i="1" s="1"/>
  <c r="K310" i="1" s="1"/>
  <c r="L310" i="1" s="1"/>
  <c r="I308" i="1"/>
  <c r="J308" i="1" s="1"/>
  <c r="K308" i="1" s="1"/>
  <c r="L308" i="1" s="1"/>
  <c r="I307" i="1"/>
  <c r="J307" i="1" s="1"/>
  <c r="K307" i="1" s="1"/>
  <c r="L307" i="1" s="1"/>
  <c r="I309" i="1"/>
  <c r="J309" i="1" s="1"/>
  <c r="K309" i="1" s="1"/>
  <c r="L309" i="1" s="1"/>
  <c r="I311" i="1"/>
  <c r="J311" i="1" s="1"/>
  <c r="K311" i="1" s="1"/>
  <c r="L311" i="1" s="1"/>
  <c r="I312" i="1"/>
  <c r="J312" i="1" s="1"/>
  <c r="K312" i="1" s="1"/>
  <c r="L312" i="1" s="1"/>
  <c r="I313" i="1"/>
  <c r="J313" i="1" s="1"/>
  <c r="K313" i="1" s="1"/>
  <c r="L313" i="1" s="1"/>
  <c r="I314" i="1"/>
  <c r="J314" i="1" s="1"/>
  <c r="K314" i="1" s="1"/>
  <c r="L314" i="1" s="1"/>
  <c r="I317" i="1"/>
  <c r="J317" i="1" s="1"/>
  <c r="K317" i="1" s="1"/>
  <c r="L317" i="1" s="1"/>
  <c r="I315" i="1"/>
  <c r="J315" i="1" s="1"/>
  <c r="K315" i="1" s="1"/>
  <c r="L315" i="1" s="1"/>
  <c r="I319" i="1"/>
  <c r="J319" i="1" s="1"/>
  <c r="K319" i="1" s="1"/>
  <c r="L319" i="1" s="1"/>
  <c r="I316" i="1"/>
  <c r="J316" i="1" s="1"/>
  <c r="K316" i="1" s="1"/>
  <c r="L316" i="1" s="1"/>
  <c r="I318" i="1"/>
  <c r="J318" i="1" s="1"/>
  <c r="K318" i="1" s="1"/>
  <c r="L318" i="1" s="1"/>
  <c r="I323" i="1"/>
  <c r="J323" i="1" s="1"/>
  <c r="K323" i="1" s="1"/>
  <c r="L323" i="1" s="1"/>
  <c r="I321" i="1"/>
  <c r="J321" i="1" s="1"/>
  <c r="K321" i="1" s="1"/>
  <c r="L321" i="1" s="1"/>
  <c r="I326" i="1"/>
  <c r="J326" i="1" s="1"/>
  <c r="K326" i="1" s="1"/>
  <c r="L326" i="1" s="1"/>
  <c r="I327" i="1"/>
  <c r="J327" i="1" s="1"/>
  <c r="K327" i="1" s="1"/>
  <c r="L327" i="1" s="1"/>
  <c r="I325" i="1"/>
  <c r="J325" i="1" s="1"/>
  <c r="K325" i="1" s="1"/>
  <c r="L325" i="1" s="1"/>
  <c r="I320" i="1"/>
  <c r="J320" i="1" s="1"/>
  <c r="K320" i="1" s="1"/>
  <c r="L320" i="1" s="1"/>
  <c r="I329" i="1"/>
  <c r="J329" i="1" s="1"/>
  <c r="K329" i="1" s="1"/>
  <c r="L329" i="1" s="1"/>
  <c r="I324" i="1"/>
  <c r="J324" i="1" s="1"/>
  <c r="K324" i="1" s="1"/>
  <c r="L324" i="1" s="1"/>
  <c r="I322" i="1"/>
  <c r="J322" i="1" s="1"/>
  <c r="K322" i="1" s="1"/>
  <c r="L322" i="1" s="1"/>
  <c r="I328" i="1"/>
  <c r="J328" i="1" s="1"/>
  <c r="K328" i="1" s="1"/>
  <c r="L328" i="1" s="1"/>
  <c r="I331" i="1"/>
  <c r="J331" i="1" s="1"/>
  <c r="K331" i="1" s="1"/>
  <c r="L331" i="1" s="1"/>
  <c r="I330" i="1"/>
  <c r="J330" i="1" s="1"/>
  <c r="K330" i="1" s="1"/>
  <c r="L330" i="1" s="1"/>
  <c r="I332" i="1"/>
  <c r="J332" i="1" s="1"/>
  <c r="K332" i="1" s="1"/>
  <c r="L332" i="1" s="1"/>
  <c r="I333" i="1"/>
  <c r="J333" i="1" s="1"/>
  <c r="K333" i="1" s="1"/>
  <c r="L333" i="1" s="1"/>
  <c r="I336" i="1"/>
  <c r="J336" i="1" s="1"/>
  <c r="K336" i="1" s="1"/>
  <c r="L336" i="1" s="1"/>
  <c r="I334" i="1"/>
  <c r="J334" i="1" s="1"/>
  <c r="K334" i="1" s="1"/>
  <c r="L334" i="1" s="1"/>
  <c r="I335" i="1"/>
  <c r="J335" i="1" s="1"/>
  <c r="K335" i="1" s="1"/>
  <c r="L335" i="1" s="1"/>
  <c r="I337" i="1"/>
  <c r="J337" i="1" s="1"/>
  <c r="K337" i="1" s="1"/>
  <c r="L337" i="1" s="1"/>
  <c r="I343" i="1"/>
  <c r="J343" i="1" s="1"/>
  <c r="K343" i="1" s="1"/>
  <c r="L343" i="1" s="1"/>
  <c r="I340" i="1"/>
  <c r="J340" i="1" s="1"/>
  <c r="K340" i="1" s="1"/>
  <c r="L340" i="1" s="1"/>
  <c r="I345" i="1"/>
  <c r="J345" i="1" s="1"/>
  <c r="K345" i="1" s="1"/>
  <c r="L345" i="1" s="1"/>
  <c r="I344" i="1"/>
  <c r="J344" i="1" s="1"/>
  <c r="K344" i="1" s="1"/>
  <c r="L344" i="1" s="1"/>
  <c r="I338" i="1"/>
  <c r="J338" i="1" s="1"/>
  <c r="K338" i="1" s="1"/>
  <c r="L338" i="1" s="1"/>
  <c r="I339" i="1"/>
  <c r="J339" i="1" s="1"/>
  <c r="K339" i="1" s="1"/>
  <c r="L339" i="1" s="1"/>
  <c r="I342" i="1"/>
  <c r="J342" i="1" s="1"/>
  <c r="K342" i="1" s="1"/>
  <c r="L342" i="1" s="1"/>
  <c r="I341" i="1"/>
  <c r="J341" i="1" s="1"/>
  <c r="K341" i="1" s="1"/>
  <c r="L341" i="1" s="1"/>
  <c r="I346" i="1"/>
  <c r="J346" i="1" s="1"/>
  <c r="K346" i="1" s="1"/>
  <c r="L346" i="1" s="1"/>
  <c r="I347" i="1"/>
  <c r="J347" i="1" s="1"/>
  <c r="K347" i="1" s="1"/>
  <c r="L347" i="1" s="1"/>
  <c r="I350" i="1"/>
  <c r="J350" i="1" s="1"/>
  <c r="K350" i="1" s="1"/>
  <c r="L350" i="1" s="1"/>
  <c r="I349" i="1"/>
  <c r="J349" i="1" s="1"/>
  <c r="K349" i="1" s="1"/>
  <c r="L349" i="1" s="1"/>
  <c r="I348" i="1"/>
  <c r="J348" i="1" s="1"/>
  <c r="K348" i="1" s="1"/>
  <c r="L348" i="1" s="1"/>
  <c r="I351" i="1"/>
  <c r="J351" i="1" s="1"/>
  <c r="K351" i="1" s="1"/>
  <c r="L351" i="1" s="1"/>
  <c r="I352" i="1"/>
  <c r="J352" i="1" s="1"/>
  <c r="K352" i="1" s="1"/>
  <c r="L352" i="1" s="1"/>
  <c r="I355" i="1"/>
  <c r="J355" i="1" s="1"/>
  <c r="K355" i="1" s="1"/>
  <c r="L355" i="1" s="1"/>
  <c r="I353" i="1"/>
  <c r="J353" i="1" s="1"/>
  <c r="K353" i="1" s="1"/>
  <c r="L353" i="1" s="1"/>
  <c r="I354" i="1"/>
  <c r="J354" i="1" s="1"/>
  <c r="K354" i="1" s="1"/>
  <c r="L354" i="1" s="1"/>
  <c r="I356" i="1"/>
  <c r="J356" i="1" s="1"/>
  <c r="K356" i="1" s="1"/>
  <c r="L356" i="1" s="1"/>
  <c r="I357" i="1"/>
  <c r="J357" i="1" s="1"/>
  <c r="K357" i="1" s="1"/>
  <c r="L357" i="1" s="1"/>
  <c r="I358" i="1"/>
  <c r="J358" i="1" s="1"/>
  <c r="K358" i="1" s="1"/>
  <c r="L358" i="1" s="1"/>
  <c r="I359" i="1"/>
  <c r="J359" i="1" s="1"/>
  <c r="K359" i="1" s="1"/>
  <c r="L359" i="1" s="1"/>
  <c r="M265" i="1" l="1"/>
  <c r="N265" i="1" s="1"/>
  <c r="O265" i="1" s="1"/>
  <c r="M299" i="1"/>
  <c r="M358" i="1"/>
  <c r="N358" i="1" s="1"/>
  <c r="O358" i="1" s="1"/>
  <c r="M359" i="1"/>
  <c r="N359" i="1" s="1"/>
  <c r="O359" i="1" s="1"/>
  <c r="M339" i="1"/>
  <c r="M356" i="1"/>
  <c r="N356" i="1" s="1"/>
  <c r="O356" i="1" s="1"/>
  <c r="M348" i="1"/>
  <c r="N348" i="1" s="1"/>
  <c r="O348" i="1" s="1"/>
  <c r="M355" i="1"/>
  <c r="N355" i="1" s="1"/>
  <c r="O355" i="1" s="1"/>
  <c r="M353" i="1"/>
  <c r="N353" i="1" s="1"/>
  <c r="O353" i="1" s="1"/>
  <c r="M349" i="1"/>
  <c r="N349" i="1" s="1"/>
  <c r="O349" i="1" s="1"/>
  <c r="M351" i="1"/>
  <c r="N351" i="1" s="1"/>
  <c r="O351" i="1" s="1"/>
  <c r="M357" i="1"/>
  <c r="N357" i="1" s="1"/>
  <c r="O357" i="1" s="1"/>
  <c r="M352" i="1"/>
  <c r="N352" i="1" s="1"/>
  <c r="O352" i="1" s="1"/>
  <c r="M354" i="1"/>
  <c r="N354" i="1" s="1"/>
  <c r="O354" i="1" s="1"/>
  <c r="N339" i="1"/>
  <c r="O339" i="1" s="1"/>
  <c r="M332" i="1"/>
  <c r="N332" i="1" s="1"/>
  <c r="O332" i="1" s="1"/>
  <c r="M346" i="1"/>
  <c r="N346" i="1" s="1"/>
  <c r="O346" i="1" s="1"/>
  <c r="M347" i="1"/>
  <c r="N347" i="1" s="1"/>
  <c r="O347" i="1" s="1"/>
  <c r="M350" i="1"/>
  <c r="N350" i="1" s="1"/>
  <c r="O350" i="1" s="1"/>
  <c r="M341" i="1"/>
  <c r="N341" i="1" s="1"/>
  <c r="O341" i="1" s="1"/>
  <c r="M345" i="1"/>
  <c r="N345" i="1" s="1"/>
  <c r="O345" i="1" s="1"/>
  <c r="M337" i="1"/>
  <c r="N337" i="1" s="1"/>
  <c r="O337" i="1" s="1"/>
  <c r="M336" i="1"/>
  <c r="N336" i="1" s="1"/>
  <c r="O336" i="1" s="1"/>
  <c r="M342" i="1"/>
  <c r="N342" i="1" s="1"/>
  <c r="O342" i="1" s="1"/>
  <c r="M343" i="1"/>
  <c r="N343" i="1" s="1"/>
  <c r="O343" i="1" s="1"/>
  <c r="M329" i="1"/>
  <c r="N329" i="1" s="1"/>
  <c r="O329" i="1" s="1"/>
  <c r="M328" i="1"/>
  <c r="N328" i="1" s="1"/>
  <c r="O328" i="1" s="1"/>
  <c r="M320" i="1"/>
  <c r="N320" i="1" s="1"/>
  <c r="O320" i="1" s="1"/>
  <c r="M331" i="1"/>
  <c r="N331" i="1" s="1"/>
  <c r="O331" i="1" s="1"/>
  <c r="M333" i="1"/>
  <c r="N333" i="1" s="1"/>
  <c r="O333" i="1" s="1"/>
  <c r="M324" i="1"/>
  <c r="N324" i="1" s="1"/>
  <c r="O324" i="1" s="1"/>
  <c r="M322" i="1"/>
  <c r="N322" i="1" s="1"/>
  <c r="O322" i="1" s="1"/>
  <c r="M330" i="1"/>
  <c r="N330" i="1" s="1"/>
  <c r="O330" i="1" s="1"/>
  <c r="M340" i="1"/>
  <c r="N340" i="1" s="1"/>
  <c r="O340" i="1" s="1"/>
  <c r="M326" i="1"/>
  <c r="N326" i="1" s="1"/>
  <c r="O326" i="1" s="1"/>
  <c r="M325" i="1"/>
  <c r="N325" i="1" s="1"/>
  <c r="O325" i="1" s="1"/>
  <c r="M298" i="1"/>
  <c r="N298" i="1" s="1"/>
  <c r="O298" i="1" s="1"/>
  <c r="M338" i="1"/>
  <c r="N338" i="1" s="1"/>
  <c r="O338" i="1" s="1"/>
  <c r="M344" i="1"/>
  <c r="N344" i="1" s="1"/>
  <c r="O344" i="1" s="1"/>
  <c r="M334" i="1"/>
  <c r="N334" i="1" s="1"/>
  <c r="O334" i="1" s="1"/>
  <c r="M319" i="1"/>
  <c r="N319" i="1" s="1"/>
  <c r="O319" i="1" s="1"/>
  <c r="M335" i="1"/>
  <c r="N335" i="1" s="1"/>
  <c r="O335" i="1" s="1"/>
  <c r="M316" i="1"/>
  <c r="N316" i="1" s="1"/>
  <c r="O316" i="1" s="1"/>
  <c r="M315" i="1"/>
  <c r="N315" i="1" s="1"/>
  <c r="O315" i="1" s="1"/>
  <c r="M305" i="1"/>
  <c r="N305" i="1" s="1"/>
  <c r="O305" i="1" s="1"/>
  <c r="N299" i="1"/>
  <c r="O299" i="1" s="1"/>
  <c r="M304" i="1"/>
  <c r="N304" i="1" s="1"/>
  <c r="O304" i="1" s="1"/>
  <c r="M310" i="1"/>
  <c r="N310" i="1" s="1"/>
  <c r="O310" i="1" s="1"/>
  <c r="M306" i="1"/>
  <c r="N306" i="1" s="1"/>
  <c r="O306" i="1" s="1"/>
  <c r="M311" i="1"/>
  <c r="N311" i="1" s="1"/>
  <c r="O311" i="1" s="1"/>
  <c r="M314" i="1"/>
  <c r="N314" i="1" s="1"/>
  <c r="O314" i="1" s="1"/>
  <c r="M308" i="1"/>
  <c r="N308" i="1" s="1"/>
  <c r="O308" i="1" s="1"/>
  <c r="M317" i="1"/>
  <c r="N317" i="1" s="1"/>
  <c r="O317" i="1" s="1"/>
  <c r="M307" i="1"/>
  <c r="N307" i="1" s="1"/>
  <c r="O307" i="1" s="1"/>
  <c r="M312" i="1"/>
  <c r="N312" i="1" s="1"/>
  <c r="O312" i="1" s="1"/>
  <c r="M309" i="1"/>
  <c r="N309" i="1" s="1"/>
  <c r="O309" i="1" s="1"/>
  <c r="M273" i="1"/>
  <c r="N273" i="1" s="1"/>
  <c r="O273" i="1" s="1"/>
  <c r="M280" i="1"/>
  <c r="M275" i="1"/>
  <c r="N275" i="1" s="1"/>
  <c r="O275" i="1" s="1"/>
  <c r="M279" i="1"/>
  <c r="N279" i="1" s="1"/>
  <c r="O279" i="1" s="1"/>
  <c r="M284" i="1"/>
  <c r="N284" i="1" s="1"/>
  <c r="O284" i="1" s="1"/>
  <c r="M278" i="1"/>
  <c r="N278" i="1" s="1"/>
  <c r="O278" i="1" s="1"/>
  <c r="M281" i="1"/>
  <c r="N281" i="1" s="1"/>
  <c r="O281" i="1" s="1"/>
  <c r="M277" i="1"/>
  <c r="N277" i="1" s="1"/>
  <c r="O277" i="1" s="1"/>
  <c r="M313" i="1"/>
  <c r="N313" i="1" s="1"/>
  <c r="O313" i="1" s="1"/>
  <c r="M291" i="1"/>
  <c r="N291" i="1" s="1"/>
  <c r="O291" i="1" s="1"/>
  <c r="M295" i="1"/>
  <c r="N295" i="1" s="1"/>
  <c r="O295" i="1" s="1"/>
  <c r="M274" i="1"/>
  <c r="N274" i="1" s="1"/>
  <c r="O274" i="1" s="1"/>
  <c r="M276" i="1"/>
  <c r="N276" i="1" s="1"/>
  <c r="O276" i="1" s="1"/>
  <c r="M271" i="1"/>
  <c r="N271" i="1" s="1"/>
  <c r="O271" i="1" s="1"/>
  <c r="M272" i="1"/>
  <c r="N272" i="1" s="1"/>
  <c r="O272" i="1" s="1"/>
  <c r="M270" i="1"/>
  <c r="N270" i="1" s="1"/>
  <c r="O270" i="1" s="1"/>
  <c r="M263" i="1"/>
  <c r="N263" i="1" s="1"/>
  <c r="O263" i="1" s="1"/>
  <c r="M264" i="1"/>
  <c r="N264" i="1" s="1"/>
  <c r="O264" i="1" s="1"/>
  <c r="M268" i="1"/>
  <c r="N268" i="1" s="1"/>
  <c r="O268" i="1" s="1"/>
  <c r="M269" i="1"/>
  <c r="N269" i="1" s="1"/>
  <c r="O269" i="1" s="1"/>
  <c r="M318" i="1"/>
  <c r="N318" i="1" s="1"/>
  <c r="O318" i="1" s="1"/>
  <c r="M323" i="1"/>
  <c r="N323" i="1" s="1"/>
  <c r="O323" i="1" s="1"/>
  <c r="M321" i="1"/>
  <c r="N321" i="1" s="1"/>
  <c r="O321" i="1" s="1"/>
  <c r="M266" i="1"/>
  <c r="N266" i="1" s="1"/>
  <c r="O266" i="1" s="1"/>
  <c r="M262" i="1"/>
  <c r="N262" i="1" s="1"/>
  <c r="O262" i="1" s="1"/>
  <c r="M267" i="1"/>
  <c r="N267" i="1" s="1"/>
  <c r="O267" i="1" s="1"/>
  <c r="M327" i="1"/>
  <c r="N327" i="1" s="1"/>
  <c r="O327" i="1" s="1"/>
  <c r="M302" i="1"/>
  <c r="N302" i="1" s="1"/>
  <c r="O302" i="1" s="1"/>
  <c r="M296" i="1"/>
  <c r="N296" i="1" s="1"/>
  <c r="O296" i="1" s="1"/>
  <c r="M290" i="1"/>
  <c r="N290" i="1" s="1"/>
  <c r="O290" i="1" s="1"/>
  <c r="M297" i="1"/>
  <c r="N297" i="1" s="1"/>
  <c r="O297" i="1" s="1"/>
  <c r="M301" i="1"/>
  <c r="N301" i="1" s="1"/>
  <c r="O301" i="1" s="1"/>
  <c r="M286" i="1"/>
  <c r="N286" i="1" s="1"/>
  <c r="O286" i="1" s="1"/>
  <c r="M289" i="1"/>
  <c r="N289" i="1" s="1"/>
  <c r="O289" i="1" s="1"/>
  <c r="M288" i="1"/>
  <c r="N288" i="1" s="1"/>
  <c r="O288" i="1" s="1"/>
  <c r="M285" i="1"/>
  <c r="N285" i="1" s="1"/>
  <c r="O285" i="1" s="1"/>
  <c r="M282" i="1"/>
  <c r="N282" i="1" s="1"/>
  <c r="O282" i="1" s="1"/>
  <c r="M283" i="1"/>
  <c r="N283" i="1" s="1"/>
  <c r="O283" i="1" s="1"/>
  <c r="M287" i="1"/>
  <c r="N287" i="1" s="1"/>
  <c r="O287" i="1" s="1"/>
  <c r="M292" i="1"/>
  <c r="N292" i="1" s="1"/>
  <c r="O292" i="1" s="1"/>
  <c r="M303" i="1"/>
  <c r="N303" i="1" s="1"/>
  <c r="O303" i="1" s="1"/>
  <c r="M293" i="1"/>
  <c r="N293" i="1" s="1"/>
  <c r="O293" i="1" s="1"/>
  <c r="M294" i="1"/>
  <c r="N294" i="1" s="1"/>
  <c r="O294" i="1" s="1"/>
  <c r="N280" i="1"/>
  <c r="O280" i="1" s="1"/>
  <c r="M300" i="1"/>
  <c r="N300" i="1" s="1"/>
  <c r="O300" i="1" s="1"/>
  <c r="I168" i="1"/>
  <c r="J168" i="1" s="1"/>
  <c r="K168" i="1" s="1"/>
  <c r="L168" i="1" s="1"/>
  <c r="I166" i="1"/>
  <c r="J166" i="1" s="1"/>
  <c r="K166" i="1" s="1"/>
  <c r="L166" i="1" s="1"/>
  <c r="I164" i="1"/>
  <c r="J164" i="1" s="1"/>
  <c r="K164" i="1" s="1"/>
  <c r="L164" i="1" s="1"/>
  <c r="I172" i="1"/>
  <c r="J172" i="1" s="1"/>
  <c r="K172" i="1" s="1"/>
  <c r="L172" i="1" s="1"/>
  <c r="I169" i="1"/>
  <c r="J169" i="1" s="1"/>
  <c r="K169" i="1" s="1"/>
  <c r="L169" i="1" s="1"/>
  <c r="I171" i="1"/>
  <c r="J171" i="1" s="1"/>
  <c r="K171" i="1" s="1"/>
  <c r="L171" i="1" s="1"/>
  <c r="I173" i="1"/>
  <c r="J173" i="1" s="1"/>
  <c r="K173" i="1" s="1"/>
  <c r="L173" i="1" s="1"/>
  <c r="I174" i="1"/>
  <c r="J174" i="1" s="1"/>
  <c r="K174" i="1" s="1"/>
  <c r="L174" i="1" s="1"/>
  <c r="I178" i="1"/>
  <c r="J178" i="1" s="1"/>
  <c r="K178" i="1" s="1"/>
  <c r="L178" i="1" s="1"/>
  <c r="I180" i="1"/>
  <c r="J180" i="1" s="1"/>
  <c r="K180" i="1" s="1"/>
  <c r="L180" i="1" s="1"/>
  <c r="I177" i="1"/>
  <c r="J177" i="1" s="1"/>
  <c r="K177" i="1" s="1"/>
  <c r="L177" i="1" s="1"/>
  <c r="I176" i="1"/>
  <c r="J176" i="1" s="1"/>
  <c r="K176" i="1" s="1"/>
  <c r="L176" i="1" s="1"/>
  <c r="I179" i="1"/>
  <c r="J179" i="1" s="1"/>
  <c r="K179" i="1" s="1"/>
  <c r="L179" i="1" s="1"/>
  <c r="I175" i="1"/>
  <c r="J175" i="1" s="1"/>
  <c r="K175" i="1" s="1"/>
  <c r="L175" i="1" s="1"/>
  <c r="I181" i="1"/>
  <c r="J181" i="1" s="1"/>
  <c r="K181" i="1" s="1"/>
  <c r="L181" i="1" s="1"/>
  <c r="I185" i="1"/>
  <c r="J185" i="1" s="1"/>
  <c r="K185" i="1" s="1"/>
  <c r="L185" i="1" s="1"/>
  <c r="I183" i="1"/>
  <c r="J183" i="1" s="1"/>
  <c r="K183" i="1" s="1"/>
  <c r="L183" i="1" s="1"/>
  <c r="I184" i="1"/>
  <c r="J184" i="1" s="1"/>
  <c r="K184" i="1" s="1"/>
  <c r="L184" i="1" s="1"/>
  <c r="I188" i="1"/>
  <c r="J188" i="1" s="1"/>
  <c r="K188" i="1" s="1"/>
  <c r="L188" i="1" s="1"/>
  <c r="I182" i="1"/>
  <c r="J182" i="1" s="1"/>
  <c r="K182" i="1" s="1"/>
  <c r="L182" i="1" s="1"/>
  <c r="I186" i="1"/>
  <c r="J186" i="1" s="1"/>
  <c r="K186" i="1" s="1"/>
  <c r="L186" i="1" s="1"/>
  <c r="I190" i="1"/>
  <c r="J190" i="1" s="1"/>
  <c r="K190" i="1" s="1"/>
  <c r="L190" i="1" s="1"/>
  <c r="I189" i="1"/>
  <c r="J189" i="1" s="1"/>
  <c r="K189" i="1" s="1"/>
  <c r="L189" i="1" s="1"/>
  <c r="I191" i="1"/>
  <c r="J191" i="1" s="1"/>
  <c r="K191" i="1" s="1"/>
  <c r="L191" i="1" s="1"/>
  <c r="I187" i="1"/>
  <c r="J187" i="1" s="1"/>
  <c r="K187" i="1" s="1"/>
  <c r="L187" i="1" s="1"/>
  <c r="I192" i="1"/>
  <c r="J192" i="1" s="1"/>
  <c r="K192" i="1" s="1"/>
  <c r="L192" i="1" s="1"/>
  <c r="I193" i="1"/>
  <c r="J193" i="1" s="1"/>
  <c r="K193" i="1" s="1"/>
  <c r="L193" i="1" s="1"/>
  <c r="I194" i="1"/>
  <c r="J194" i="1" s="1"/>
  <c r="K194" i="1" s="1"/>
  <c r="L194" i="1" s="1"/>
  <c r="I195" i="1"/>
  <c r="J195" i="1" s="1"/>
  <c r="K195" i="1" s="1"/>
  <c r="L195" i="1" s="1"/>
  <c r="I196" i="1"/>
  <c r="J196" i="1" s="1"/>
  <c r="K196" i="1" s="1"/>
  <c r="L196" i="1" s="1"/>
  <c r="I200" i="1"/>
  <c r="J200" i="1" s="1"/>
  <c r="K200" i="1" s="1"/>
  <c r="L200" i="1" s="1"/>
  <c r="I199" i="1"/>
  <c r="J199" i="1" s="1"/>
  <c r="K199" i="1" s="1"/>
  <c r="L199" i="1" s="1"/>
  <c r="I198" i="1"/>
  <c r="J198" i="1" s="1"/>
  <c r="K198" i="1" s="1"/>
  <c r="L198" i="1" s="1"/>
  <c r="I204" i="1"/>
  <c r="J204" i="1" s="1"/>
  <c r="K204" i="1" s="1"/>
  <c r="L204" i="1" s="1"/>
  <c r="I203" i="1"/>
  <c r="J203" i="1" s="1"/>
  <c r="K203" i="1" s="1"/>
  <c r="L203" i="1" s="1"/>
  <c r="I197" i="1"/>
  <c r="J197" i="1" s="1"/>
  <c r="K197" i="1" s="1"/>
  <c r="L197" i="1" s="1"/>
  <c r="I202" i="1"/>
  <c r="J202" i="1" s="1"/>
  <c r="K202" i="1" s="1"/>
  <c r="L202" i="1" s="1"/>
  <c r="I201" i="1"/>
  <c r="J201" i="1" s="1"/>
  <c r="K201" i="1" s="1"/>
  <c r="L201" i="1" s="1"/>
  <c r="I205" i="1"/>
  <c r="J205" i="1" s="1"/>
  <c r="K205" i="1" s="1"/>
  <c r="L205" i="1" s="1"/>
  <c r="I211" i="1"/>
  <c r="J211" i="1" s="1"/>
  <c r="K211" i="1" s="1"/>
  <c r="L211" i="1" s="1"/>
  <c r="I207" i="1"/>
  <c r="J207" i="1" s="1"/>
  <c r="K207" i="1" s="1"/>
  <c r="L207" i="1" s="1"/>
  <c r="I209" i="1"/>
  <c r="J209" i="1" s="1"/>
  <c r="K209" i="1" s="1"/>
  <c r="L209" i="1" s="1"/>
  <c r="I206" i="1"/>
  <c r="J206" i="1" s="1"/>
  <c r="K206" i="1" s="1"/>
  <c r="L206" i="1" s="1"/>
  <c r="I208" i="1"/>
  <c r="J208" i="1" s="1"/>
  <c r="K208" i="1" s="1"/>
  <c r="L208" i="1" s="1"/>
  <c r="I210" i="1"/>
  <c r="J210" i="1" s="1"/>
  <c r="K210" i="1" s="1"/>
  <c r="L210" i="1" s="1"/>
  <c r="I214" i="1"/>
  <c r="J214" i="1" s="1"/>
  <c r="K214" i="1" s="1"/>
  <c r="L214" i="1" s="1"/>
  <c r="I215" i="1"/>
  <c r="J215" i="1" s="1"/>
  <c r="K215" i="1" s="1"/>
  <c r="L215" i="1" s="1"/>
  <c r="I213" i="1"/>
  <c r="J213" i="1" s="1"/>
  <c r="K213" i="1" s="1"/>
  <c r="L213" i="1" s="1"/>
  <c r="I212" i="1"/>
  <c r="J212" i="1" s="1"/>
  <c r="K212" i="1" s="1"/>
  <c r="L212" i="1" s="1"/>
  <c r="I216" i="1"/>
  <c r="J216" i="1" s="1"/>
  <c r="K216" i="1" s="1"/>
  <c r="L216" i="1" s="1"/>
  <c r="I217" i="1"/>
  <c r="J217" i="1" s="1"/>
  <c r="K217" i="1" s="1"/>
  <c r="L217" i="1" s="1"/>
  <c r="I220" i="1"/>
  <c r="J220" i="1" s="1"/>
  <c r="K220" i="1" s="1"/>
  <c r="L220" i="1" s="1"/>
  <c r="I218" i="1"/>
  <c r="J218" i="1" s="1"/>
  <c r="K218" i="1" s="1"/>
  <c r="L218" i="1" s="1"/>
  <c r="I222" i="1"/>
  <c r="J222" i="1" s="1"/>
  <c r="K222" i="1" s="1"/>
  <c r="L222" i="1" s="1"/>
  <c r="I219" i="1"/>
  <c r="J219" i="1" s="1"/>
  <c r="K219" i="1" s="1"/>
  <c r="L219" i="1" s="1"/>
  <c r="I221" i="1"/>
  <c r="J221" i="1" s="1"/>
  <c r="K221" i="1" s="1"/>
  <c r="L221" i="1" s="1"/>
  <c r="I223" i="1"/>
  <c r="J223" i="1" s="1"/>
  <c r="K223" i="1" s="1"/>
  <c r="L223" i="1" s="1"/>
  <c r="I224" i="1"/>
  <c r="J224" i="1" s="1"/>
  <c r="K224" i="1" s="1"/>
  <c r="L224" i="1" s="1"/>
  <c r="I225" i="1"/>
  <c r="J225" i="1" s="1"/>
  <c r="K225" i="1" s="1"/>
  <c r="L225" i="1" s="1"/>
  <c r="I226" i="1"/>
  <c r="J226" i="1" s="1"/>
  <c r="K226" i="1" s="1"/>
  <c r="L226" i="1" s="1"/>
  <c r="I227" i="1"/>
  <c r="J227" i="1" s="1"/>
  <c r="K227" i="1" s="1"/>
  <c r="L227" i="1" s="1"/>
  <c r="I228" i="1"/>
  <c r="J228" i="1" s="1"/>
  <c r="K228" i="1" s="1"/>
  <c r="L228" i="1" s="1"/>
  <c r="I229" i="1"/>
  <c r="J229" i="1" s="1"/>
  <c r="K229" i="1" s="1"/>
  <c r="L229" i="1" s="1"/>
  <c r="I230" i="1"/>
  <c r="J230" i="1" s="1"/>
  <c r="K230" i="1" s="1"/>
  <c r="L230" i="1" s="1"/>
  <c r="I235" i="1"/>
  <c r="J235" i="1" s="1"/>
  <c r="K235" i="1" s="1"/>
  <c r="L235" i="1" s="1"/>
  <c r="I231" i="1"/>
  <c r="J231" i="1" s="1"/>
  <c r="K231" i="1" s="1"/>
  <c r="L231" i="1" s="1"/>
  <c r="I233" i="1"/>
  <c r="J233" i="1" s="1"/>
  <c r="K233" i="1" s="1"/>
  <c r="L233" i="1" s="1"/>
  <c r="I232" i="1"/>
  <c r="J232" i="1" s="1"/>
  <c r="K232" i="1" s="1"/>
  <c r="L232" i="1" s="1"/>
  <c r="I234" i="1"/>
  <c r="J234" i="1" s="1"/>
  <c r="K234" i="1" s="1"/>
  <c r="L234" i="1" s="1"/>
  <c r="I238" i="1"/>
  <c r="J238" i="1" s="1"/>
  <c r="K238" i="1" s="1"/>
  <c r="L238" i="1" s="1"/>
  <c r="I236" i="1"/>
  <c r="J236" i="1" s="1"/>
  <c r="K236" i="1" s="1"/>
  <c r="L236" i="1" s="1"/>
  <c r="I237" i="1"/>
  <c r="J237" i="1" s="1"/>
  <c r="K237" i="1" s="1"/>
  <c r="L237" i="1" s="1"/>
  <c r="I239" i="1"/>
  <c r="J239" i="1" s="1"/>
  <c r="K239" i="1" s="1"/>
  <c r="L239" i="1" s="1"/>
  <c r="I240" i="1"/>
  <c r="J240" i="1" s="1"/>
  <c r="K240" i="1" s="1"/>
  <c r="L240" i="1" s="1"/>
  <c r="I244" i="1"/>
  <c r="J244" i="1" s="1"/>
  <c r="K244" i="1" s="1"/>
  <c r="L244" i="1" s="1"/>
  <c r="I242" i="1"/>
  <c r="J242" i="1" s="1"/>
  <c r="K242" i="1" s="1"/>
  <c r="L242" i="1" s="1"/>
  <c r="I243" i="1"/>
  <c r="J243" i="1" s="1"/>
  <c r="K243" i="1" s="1"/>
  <c r="L243" i="1" s="1"/>
  <c r="I241" i="1"/>
  <c r="J241" i="1" s="1"/>
  <c r="K241" i="1" s="1"/>
  <c r="L241" i="1" s="1"/>
  <c r="I247" i="1"/>
  <c r="J247" i="1" s="1"/>
  <c r="K247" i="1" s="1"/>
  <c r="L247" i="1" s="1"/>
  <c r="I248" i="1"/>
  <c r="J248" i="1" s="1"/>
  <c r="K248" i="1" s="1"/>
  <c r="L248" i="1" s="1"/>
  <c r="I245" i="1"/>
  <c r="J245" i="1" s="1"/>
  <c r="K245" i="1" s="1"/>
  <c r="L245" i="1" s="1"/>
  <c r="I249" i="1"/>
  <c r="J249" i="1" s="1"/>
  <c r="K249" i="1" s="1"/>
  <c r="L249" i="1" s="1"/>
  <c r="I250" i="1"/>
  <c r="J250" i="1" s="1"/>
  <c r="K250" i="1" s="1"/>
  <c r="L250" i="1" s="1"/>
  <c r="I253" i="1"/>
  <c r="J253" i="1" s="1"/>
  <c r="K253" i="1" s="1"/>
  <c r="L253" i="1" s="1"/>
  <c r="I252" i="1"/>
  <c r="J252" i="1" s="1"/>
  <c r="K252" i="1" s="1"/>
  <c r="L252" i="1" s="1"/>
  <c r="I251" i="1"/>
  <c r="J251" i="1" s="1"/>
  <c r="K251" i="1" s="1"/>
  <c r="L251" i="1" s="1"/>
  <c r="I246" i="1"/>
  <c r="J246" i="1" s="1"/>
  <c r="K246" i="1" s="1"/>
  <c r="L246" i="1" s="1"/>
  <c r="I259" i="1"/>
  <c r="J259" i="1" s="1"/>
  <c r="K259" i="1" s="1"/>
  <c r="L259" i="1" s="1"/>
  <c r="I260" i="1"/>
  <c r="J260" i="1" s="1"/>
  <c r="K260" i="1" s="1"/>
  <c r="L260" i="1" s="1"/>
  <c r="I258" i="1"/>
  <c r="J258" i="1" s="1"/>
  <c r="K258" i="1" s="1"/>
  <c r="L258" i="1" s="1"/>
  <c r="I256" i="1"/>
  <c r="J256" i="1" s="1"/>
  <c r="K256" i="1" s="1"/>
  <c r="L256" i="1" s="1"/>
  <c r="I257" i="1"/>
  <c r="J257" i="1" s="1"/>
  <c r="K257" i="1" s="1"/>
  <c r="L257" i="1" s="1"/>
  <c r="I254" i="1"/>
  <c r="J254" i="1" s="1"/>
  <c r="K254" i="1" s="1"/>
  <c r="L254" i="1" s="1"/>
  <c r="I255" i="1"/>
  <c r="J255" i="1" s="1"/>
  <c r="K255" i="1" s="1"/>
  <c r="L255" i="1" s="1"/>
  <c r="M261" i="1" l="1"/>
  <c r="N261" i="1" s="1"/>
  <c r="O261" i="1" s="1"/>
  <c r="H289" i="1"/>
  <c r="P289" i="1"/>
  <c r="H327" i="1"/>
  <c r="P327" i="1"/>
  <c r="H321" i="1"/>
  <c r="P321" i="1"/>
  <c r="P277" i="1"/>
  <c r="H277" i="1"/>
  <c r="H325" i="1"/>
  <c r="P325" i="1"/>
  <c r="P322" i="1"/>
  <c r="H322" i="1"/>
  <c r="H350" i="1"/>
  <c r="P350" i="1"/>
  <c r="H341" i="1"/>
  <c r="P341" i="1"/>
  <c r="H309" i="1"/>
  <c r="P309" i="1"/>
  <c r="H334" i="1"/>
  <c r="P334" i="1"/>
  <c r="P326" i="1"/>
  <c r="H326" i="1"/>
  <c r="P347" i="1"/>
  <c r="H347" i="1"/>
  <c r="H293" i="1"/>
  <c r="P293" i="1"/>
  <c r="P351" i="1"/>
  <c r="H351" i="1"/>
  <c r="H282" i="1"/>
  <c r="P282" i="1"/>
  <c r="P301" i="1"/>
  <c r="H301" i="1"/>
  <c r="P262" i="1"/>
  <c r="P323" i="1"/>
  <c r="H323" i="1"/>
  <c r="P306" i="1"/>
  <c r="H306" i="1"/>
  <c r="H344" i="1"/>
  <c r="P344" i="1"/>
  <c r="H333" i="1"/>
  <c r="P333" i="1"/>
  <c r="H342" i="1"/>
  <c r="P342" i="1"/>
  <c r="P346" i="1"/>
  <c r="H346" i="1"/>
  <c r="P303" i="1"/>
  <c r="H303" i="1"/>
  <c r="P266" i="1"/>
  <c r="H284" i="1"/>
  <c r="P284" i="1"/>
  <c r="H330" i="1"/>
  <c r="P330" i="1"/>
  <c r="H318" i="1"/>
  <c r="P318" i="1"/>
  <c r="P310" i="1"/>
  <c r="H310" i="1"/>
  <c r="P331" i="1"/>
  <c r="H331" i="1"/>
  <c r="H290" i="1"/>
  <c r="P290" i="1"/>
  <c r="H270" i="1"/>
  <c r="P270" i="1"/>
  <c r="H279" i="1"/>
  <c r="P279" i="1"/>
  <c r="H320" i="1"/>
  <c r="P320" i="1"/>
  <c r="P354" i="1"/>
  <c r="H354" i="1"/>
  <c r="P358" i="1"/>
  <c r="H358" i="1"/>
  <c r="P345" i="1"/>
  <c r="H345" i="1"/>
  <c r="H285" i="1"/>
  <c r="P285" i="1"/>
  <c r="H328" i="1"/>
  <c r="P328" i="1"/>
  <c r="P352" i="1"/>
  <c r="H352" i="1"/>
  <c r="P348" i="1"/>
  <c r="H348" i="1"/>
  <c r="P261" i="1"/>
  <c r="P356" i="1"/>
  <c r="H356" i="1"/>
  <c r="H292" i="1"/>
  <c r="P292" i="1"/>
  <c r="H269" i="1"/>
  <c r="P269" i="1"/>
  <c r="H272" i="1"/>
  <c r="P272" i="1"/>
  <c r="P308" i="1"/>
  <c r="H308" i="1"/>
  <c r="H335" i="1"/>
  <c r="P335" i="1"/>
  <c r="P329" i="1"/>
  <c r="H329" i="1"/>
  <c r="P357" i="1"/>
  <c r="H357" i="1"/>
  <c r="P286" i="1"/>
  <c r="H286" i="1"/>
  <c r="P307" i="1"/>
  <c r="H307" i="1"/>
  <c r="H319" i="1"/>
  <c r="P319" i="1"/>
  <c r="H283" i="1"/>
  <c r="P283" i="1"/>
  <c r="H298" i="1"/>
  <c r="P298" i="1"/>
  <c r="H316" i="1"/>
  <c r="P316" i="1"/>
  <c r="H314" i="1"/>
  <c r="P314" i="1"/>
  <c r="H340" i="1"/>
  <c r="P340" i="1"/>
  <c r="P355" i="1"/>
  <c r="H355" i="1"/>
  <c r="P353" i="1"/>
  <c r="H353" i="1"/>
  <c r="H297" i="1"/>
  <c r="P297" i="1"/>
  <c r="P265" i="1"/>
  <c r="P313" i="1"/>
  <c r="H313" i="1"/>
  <c r="H312" i="1"/>
  <c r="P312" i="1"/>
  <c r="H359" i="1"/>
  <c r="P359" i="1"/>
  <c r="P275" i="1"/>
  <c r="H275" i="1"/>
  <c r="P304" i="1"/>
  <c r="H304" i="1"/>
  <c r="P294" i="1"/>
  <c r="H294" i="1"/>
  <c r="H343" i="1"/>
  <c r="P343" i="1"/>
  <c r="H315" i="1"/>
  <c r="P315" i="1"/>
  <c r="H273" i="1"/>
  <c r="P273" i="1"/>
  <c r="P311" i="1"/>
  <c r="H311" i="1"/>
  <c r="H280" i="1"/>
  <c r="P280" i="1"/>
  <c r="H268" i="1"/>
  <c r="P268" i="1"/>
  <c r="H271" i="1"/>
  <c r="P271" i="1"/>
  <c r="H339" i="1"/>
  <c r="P339" i="1"/>
  <c r="H278" i="1"/>
  <c r="P278" i="1"/>
  <c r="P274" i="1"/>
  <c r="H274" i="1"/>
  <c r="H302" i="1"/>
  <c r="P302" i="1"/>
  <c r="H264" i="1"/>
  <c r="P264" i="1"/>
  <c r="P338" i="1"/>
  <c r="H338" i="1"/>
  <c r="P288" i="1"/>
  <c r="H288" i="1"/>
  <c r="H317" i="1"/>
  <c r="P317" i="1"/>
  <c r="H296" i="1"/>
  <c r="P296" i="1"/>
  <c r="P305" i="1"/>
  <c r="H305" i="1"/>
  <c r="P332" i="1"/>
  <c r="H332" i="1"/>
  <c r="P276" i="1"/>
  <c r="H276" i="1"/>
  <c r="H336" i="1"/>
  <c r="P336" i="1"/>
  <c r="P267" i="1"/>
  <c r="H281" i="1"/>
  <c r="P281" i="1"/>
  <c r="H263" i="1"/>
  <c r="P263" i="1"/>
  <c r="H291" i="1"/>
  <c r="P291" i="1"/>
  <c r="H295" i="1"/>
  <c r="P295" i="1"/>
  <c r="P300" i="1"/>
  <c r="H300" i="1"/>
  <c r="P287" i="1"/>
  <c r="H287" i="1"/>
  <c r="H299" i="1"/>
  <c r="P299" i="1"/>
  <c r="H324" i="1"/>
  <c r="P324" i="1"/>
  <c r="H337" i="1"/>
  <c r="P337" i="1"/>
  <c r="H349" i="1"/>
  <c r="P349" i="1"/>
  <c r="M258" i="1"/>
  <c r="N258" i="1" s="1"/>
  <c r="O258" i="1" s="1"/>
  <c r="M246" i="1"/>
  <c r="N246" i="1" s="1"/>
  <c r="O246" i="1" s="1"/>
  <c r="M212" i="1"/>
  <c r="N212" i="1" s="1"/>
  <c r="O212" i="1" s="1"/>
  <c r="M180" i="1"/>
  <c r="N180" i="1" s="1"/>
  <c r="O180" i="1" s="1"/>
  <c r="M254" i="1"/>
  <c r="N254" i="1" s="1"/>
  <c r="O254" i="1" s="1"/>
  <c r="M242" i="1"/>
  <c r="N242" i="1" s="1"/>
  <c r="O242" i="1" s="1"/>
  <c r="M247" i="1"/>
  <c r="N247" i="1" s="1"/>
  <c r="O247" i="1" s="1"/>
  <c r="M239" i="1"/>
  <c r="N239" i="1" s="1"/>
  <c r="O239" i="1" s="1"/>
  <c r="M248" i="1"/>
  <c r="N248" i="1" s="1"/>
  <c r="O248" i="1" s="1"/>
  <c r="M250" i="1"/>
  <c r="N250" i="1" s="1"/>
  <c r="O250" i="1" s="1"/>
  <c r="M240" i="1"/>
  <c r="N240" i="1" s="1"/>
  <c r="O240" i="1" s="1"/>
  <c r="M243" i="1"/>
  <c r="N243" i="1" s="1"/>
  <c r="O243" i="1" s="1"/>
  <c r="M236" i="1"/>
  <c r="N236" i="1" s="1"/>
  <c r="O236" i="1" s="1"/>
  <c r="M237" i="1"/>
  <c r="N237" i="1" s="1"/>
  <c r="O237" i="1" s="1"/>
  <c r="M244" i="1"/>
  <c r="N244" i="1" s="1"/>
  <c r="O244" i="1" s="1"/>
  <c r="M249" i="1"/>
  <c r="N249" i="1" s="1"/>
  <c r="O249" i="1" s="1"/>
  <c r="M241" i="1"/>
  <c r="N241" i="1" s="1"/>
  <c r="O241" i="1" s="1"/>
  <c r="M245" i="1"/>
  <c r="N245" i="1" s="1"/>
  <c r="O245" i="1" s="1"/>
  <c r="M257" i="1"/>
  <c r="N257" i="1" s="1"/>
  <c r="O257" i="1" s="1"/>
  <c r="H265" i="1" s="1"/>
  <c r="M259" i="1"/>
  <c r="N259" i="1" s="1"/>
  <c r="O259" i="1" s="1"/>
  <c r="M255" i="1"/>
  <c r="N255" i="1" s="1"/>
  <c r="O255" i="1" s="1"/>
  <c r="M220" i="1"/>
  <c r="N220" i="1" s="1"/>
  <c r="O220" i="1" s="1"/>
  <c r="M256" i="1"/>
  <c r="N256" i="1" s="1"/>
  <c r="O256" i="1" s="1"/>
  <c r="M252" i="1"/>
  <c r="N252" i="1" s="1"/>
  <c r="O252" i="1" s="1"/>
  <c r="M260" i="1"/>
  <c r="N260" i="1" s="1"/>
  <c r="O260" i="1" s="1"/>
  <c r="M251" i="1"/>
  <c r="N251" i="1" s="1"/>
  <c r="O251" i="1" s="1"/>
  <c r="M253" i="1"/>
  <c r="N253" i="1" s="1"/>
  <c r="O253" i="1" s="1"/>
  <c r="M217" i="1"/>
  <c r="N217" i="1" s="1"/>
  <c r="O217" i="1" s="1"/>
  <c r="M192" i="1"/>
  <c r="N192" i="1" s="1"/>
  <c r="O192" i="1" s="1"/>
  <c r="M197" i="1"/>
  <c r="N197" i="1" s="1"/>
  <c r="O197" i="1" s="1"/>
  <c r="M205" i="1"/>
  <c r="N205" i="1" s="1"/>
  <c r="O205" i="1" s="1"/>
  <c r="M208" i="1"/>
  <c r="N208" i="1" s="1"/>
  <c r="O208" i="1" s="1"/>
  <c r="M214" i="1"/>
  <c r="N214" i="1" s="1"/>
  <c r="O214" i="1" s="1"/>
  <c r="M211" i="1"/>
  <c r="N211" i="1" s="1"/>
  <c r="O211" i="1" s="1"/>
  <c r="M206" i="1"/>
  <c r="N206" i="1" s="1"/>
  <c r="O206" i="1" s="1"/>
  <c r="M207" i="1"/>
  <c r="N207" i="1" s="1"/>
  <c r="O207" i="1" s="1"/>
  <c r="M210" i="1"/>
  <c r="N210" i="1" s="1"/>
  <c r="O210" i="1" s="1"/>
  <c r="M204" i="1"/>
  <c r="N204" i="1" s="1"/>
  <c r="O204" i="1" s="1"/>
  <c r="M203" i="1"/>
  <c r="N203" i="1" s="1"/>
  <c r="O203" i="1" s="1"/>
  <c r="M202" i="1"/>
  <c r="N202" i="1" s="1"/>
  <c r="O202" i="1" s="1"/>
  <c r="M209" i="1"/>
  <c r="N209" i="1" s="1"/>
  <c r="O209" i="1" s="1"/>
  <c r="M201" i="1"/>
  <c r="N201" i="1" s="1"/>
  <c r="O201" i="1" s="1"/>
  <c r="M230" i="1"/>
  <c r="N230" i="1" s="1"/>
  <c r="O230" i="1" s="1"/>
  <c r="M228" i="1"/>
  <c r="N228" i="1" s="1"/>
  <c r="O228" i="1" s="1"/>
  <c r="M232" i="1"/>
  <c r="N232" i="1" s="1"/>
  <c r="O232" i="1" s="1"/>
  <c r="M234" i="1"/>
  <c r="N234" i="1" s="1"/>
  <c r="O234" i="1" s="1"/>
  <c r="M235" i="1"/>
  <c r="N235" i="1" s="1"/>
  <c r="O235" i="1" s="1"/>
  <c r="M233" i="1"/>
  <c r="N233" i="1" s="1"/>
  <c r="O233" i="1" s="1"/>
  <c r="M229" i="1"/>
  <c r="N229" i="1" s="1"/>
  <c r="O229" i="1" s="1"/>
  <c r="M231" i="1"/>
  <c r="N231" i="1" s="1"/>
  <c r="O231" i="1" s="1"/>
  <c r="M238" i="1"/>
  <c r="N238" i="1" s="1"/>
  <c r="O238" i="1" s="1"/>
  <c r="M225" i="1"/>
  <c r="N225" i="1" s="1"/>
  <c r="O225" i="1" s="1"/>
  <c r="M186" i="1"/>
  <c r="N186" i="1" s="1"/>
  <c r="O186" i="1" s="1"/>
  <c r="M189" i="1"/>
  <c r="N189" i="1" s="1"/>
  <c r="O189" i="1" s="1"/>
  <c r="M196" i="1"/>
  <c r="N196" i="1" s="1"/>
  <c r="O196" i="1" s="1"/>
  <c r="M188" i="1"/>
  <c r="N188" i="1" s="1"/>
  <c r="O188" i="1" s="1"/>
  <c r="M187" i="1"/>
  <c r="N187" i="1" s="1"/>
  <c r="O187" i="1" s="1"/>
  <c r="M193" i="1"/>
  <c r="N193" i="1" s="1"/>
  <c r="O193" i="1" s="1"/>
  <c r="M195" i="1"/>
  <c r="N195" i="1" s="1"/>
  <c r="O195" i="1" s="1"/>
  <c r="M190" i="1"/>
  <c r="N190" i="1" s="1"/>
  <c r="O190" i="1" s="1"/>
  <c r="M182" i="1"/>
  <c r="N182" i="1" s="1"/>
  <c r="O182" i="1" s="1"/>
  <c r="M198" i="1"/>
  <c r="N198" i="1" s="1"/>
  <c r="O198" i="1" s="1"/>
  <c r="M194" i="1"/>
  <c r="N194" i="1" s="1"/>
  <c r="O194" i="1" s="1"/>
  <c r="M178" i="1"/>
  <c r="N178" i="1" s="1"/>
  <c r="O178" i="1" s="1"/>
  <c r="M183" i="1"/>
  <c r="N183" i="1" s="1"/>
  <c r="O183" i="1" s="1"/>
  <c r="M179" i="1"/>
  <c r="N179" i="1" s="1"/>
  <c r="O179" i="1" s="1"/>
  <c r="M181" i="1"/>
  <c r="N181" i="1" s="1"/>
  <c r="O181" i="1" s="1"/>
  <c r="M177" i="1"/>
  <c r="N177" i="1" s="1"/>
  <c r="O177" i="1" s="1"/>
  <c r="M174" i="1"/>
  <c r="N174" i="1" s="1"/>
  <c r="O174" i="1" s="1"/>
  <c r="M184" i="1"/>
  <c r="N184" i="1" s="1"/>
  <c r="O184" i="1" s="1"/>
  <c r="M175" i="1"/>
  <c r="N175" i="1" s="1"/>
  <c r="O175" i="1" s="1"/>
  <c r="M185" i="1"/>
  <c r="N185" i="1" s="1"/>
  <c r="O185" i="1" s="1"/>
  <c r="M222" i="1"/>
  <c r="N222" i="1" s="1"/>
  <c r="O222" i="1" s="1"/>
  <c r="M215" i="1"/>
  <c r="N215" i="1" s="1"/>
  <c r="O215" i="1" s="1"/>
  <c r="M216" i="1"/>
  <c r="N216" i="1" s="1"/>
  <c r="O216" i="1" s="1"/>
  <c r="M213" i="1"/>
  <c r="N213" i="1" s="1"/>
  <c r="O213" i="1" s="1"/>
  <c r="M191" i="1"/>
  <c r="N191" i="1" s="1"/>
  <c r="O191" i="1" s="1"/>
  <c r="M227" i="1"/>
  <c r="N227" i="1" s="1"/>
  <c r="O227" i="1" s="1"/>
  <c r="M218" i="1"/>
  <c r="N218" i="1" s="1"/>
  <c r="O218" i="1" s="1"/>
  <c r="M221" i="1"/>
  <c r="N221" i="1" s="1"/>
  <c r="O221" i="1" s="1"/>
  <c r="M223" i="1"/>
  <c r="N223" i="1" s="1"/>
  <c r="O223" i="1" s="1"/>
  <c r="M226" i="1"/>
  <c r="N226" i="1" s="1"/>
  <c r="O226" i="1" s="1"/>
  <c r="M224" i="1"/>
  <c r="N224" i="1" s="1"/>
  <c r="O224" i="1" s="1"/>
  <c r="M219" i="1"/>
  <c r="N219" i="1" s="1"/>
  <c r="O219" i="1" s="1"/>
  <c r="M176" i="1"/>
  <c r="N176" i="1" s="1"/>
  <c r="O176" i="1" s="1"/>
  <c r="M200" i="1"/>
  <c r="N200" i="1" s="1"/>
  <c r="O200" i="1" s="1"/>
  <c r="M199" i="1"/>
  <c r="N199" i="1" s="1"/>
  <c r="O199" i="1" s="1"/>
  <c r="I103" i="1"/>
  <c r="J103" i="1" s="1"/>
  <c r="K103" i="1" s="1"/>
  <c r="L103" i="1" s="1"/>
  <c r="I106" i="1"/>
  <c r="J106" i="1" s="1"/>
  <c r="K106" i="1" s="1"/>
  <c r="L106" i="1" s="1"/>
  <c r="I110" i="1"/>
  <c r="J110" i="1" s="1"/>
  <c r="K110" i="1" s="1"/>
  <c r="L110" i="1" s="1"/>
  <c r="I107" i="1"/>
  <c r="J107" i="1" s="1"/>
  <c r="K107" i="1" s="1"/>
  <c r="L107" i="1" s="1"/>
  <c r="I108" i="1"/>
  <c r="J108" i="1" s="1"/>
  <c r="K108" i="1" s="1"/>
  <c r="L108" i="1" s="1"/>
  <c r="I109" i="1"/>
  <c r="J109" i="1" s="1"/>
  <c r="K109" i="1" s="1"/>
  <c r="L109" i="1" s="1"/>
  <c r="I116" i="1"/>
  <c r="J116" i="1" s="1"/>
  <c r="K116" i="1" s="1"/>
  <c r="L116" i="1" s="1"/>
  <c r="I118" i="1"/>
  <c r="J118" i="1" s="1"/>
  <c r="K118" i="1" s="1"/>
  <c r="L118" i="1" s="1"/>
  <c r="I120" i="1"/>
  <c r="J120" i="1" s="1"/>
  <c r="K120" i="1" s="1"/>
  <c r="L120" i="1" s="1"/>
  <c r="I121" i="1"/>
  <c r="J121" i="1" s="1"/>
  <c r="K121" i="1" s="1"/>
  <c r="L121" i="1" s="1"/>
  <c r="I119" i="1"/>
  <c r="J119" i="1" s="1"/>
  <c r="K119" i="1" s="1"/>
  <c r="L119" i="1" s="1"/>
  <c r="I122" i="1"/>
  <c r="J122" i="1" s="1"/>
  <c r="K122" i="1" s="1"/>
  <c r="L122" i="1" s="1"/>
  <c r="I123" i="1"/>
  <c r="J123" i="1" s="1"/>
  <c r="K123" i="1" s="1"/>
  <c r="L123" i="1" s="1"/>
  <c r="I125" i="1"/>
  <c r="J125" i="1" s="1"/>
  <c r="K125" i="1" s="1"/>
  <c r="L125" i="1" s="1"/>
  <c r="I126" i="1"/>
  <c r="J126" i="1" s="1"/>
  <c r="K126" i="1" s="1"/>
  <c r="L126" i="1" s="1"/>
  <c r="I130" i="1"/>
  <c r="J130" i="1" s="1"/>
  <c r="K130" i="1" s="1"/>
  <c r="L130" i="1" s="1"/>
  <c r="I128" i="1"/>
  <c r="J128" i="1" s="1"/>
  <c r="K128" i="1" s="1"/>
  <c r="L128" i="1" s="1"/>
  <c r="I131" i="1"/>
  <c r="J131" i="1" s="1"/>
  <c r="K131" i="1" s="1"/>
  <c r="L131" i="1" s="1"/>
  <c r="I127" i="1"/>
  <c r="J127" i="1" s="1"/>
  <c r="K127" i="1" s="1"/>
  <c r="L127" i="1" s="1"/>
  <c r="I132" i="1"/>
  <c r="J132" i="1" s="1"/>
  <c r="K132" i="1" s="1"/>
  <c r="L132" i="1" s="1"/>
  <c r="I129" i="1"/>
  <c r="J129" i="1" s="1"/>
  <c r="K129" i="1" s="1"/>
  <c r="L129" i="1" s="1"/>
  <c r="I124" i="1"/>
  <c r="J124" i="1" s="1"/>
  <c r="K124" i="1" s="1"/>
  <c r="L124" i="1" s="1"/>
  <c r="I137" i="1"/>
  <c r="J137" i="1" s="1"/>
  <c r="K137" i="1" s="1"/>
  <c r="L137" i="1" s="1"/>
  <c r="I133" i="1"/>
  <c r="J133" i="1" s="1"/>
  <c r="K133" i="1" s="1"/>
  <c r="L133" i="1" s="1"/>
  <c r="I136" i="1"/>
  <c r="J136" i="1" s="1"/>
  <c r="K136" i="1" s="1"/>
  <c r="L136" i="1" s="1"/>
  <c r="I135" i="1"/>
  <c r="J135" i="1" s="1"/>
  <c r="K135" i="1" s="1"/>
  <c r="L135" i="1" s="1"/>
  <c r="I134" i="1"/>
  <c r="J134" i="1" s="1"/>
  <c r="K134" i="1" s="1"/>
  <c r="L134" i="1" s="1"/>
  <c r="I139" i="1"/>
  <c r="J139" i="1" s="1"/>
  <c r="K139" i="1" s="1"/>
  <c r="L139" i="1" s="1"/>
  <c r="I138" i="1"/>
  <c r="J138" i="1" s="1"/>
  <c r="K138" i="1" s="1"/>
  <c r="L138" i="1" s="1"/>
  <c r="I140" i="1"/>
  <c r="J140" i="1" s="1"/>
  <c r="K140" i="1" s="1"/>
  <c r="L140" i="1" s="1"/>
  <c r="I141" i="1"/>
  <c r="J141" i="1" s="1"/>
  <c r="K141" i="1" s="1"/>
  <c r="L141" i="1" s="1"/>
  <c r="I146" i="1"/>
  <c r="J146" i="1" s="1"/>
  <c r="K146" i="1" s="1"/>
  <c r="L146" i="1" s="1"/>
  <c r="I144" i="1"/>
  <c r="J144" i="1" s="1"/>
  <c r="K144" i="1" s="1"/>
  <c r="L144" i="1" s="1"/>
  <c r="I142" i="1"/>
  <c r="J142" i="1" s="1"/>
  <c r="K142" i="1" s="1"/>
  <c r="L142" i="1" s="1"/>
  <c r="I143" i="1"/>
  <c r="J143" i="1" s="1"/>
  <c r="K143" i="1" s="1"/>
  <c r="L143" i="1" s="1"/>
  <c r="I150" i="1"/>
  <c r="J150" i="1" s="1"/>
  <c r="K150" i="1" s="1"/>
  <c r="L150" i="1" s="1"/>
  <c r="I149" i="1"/>
  <c r="J149" i="1" s="1"/>
  <c r="K149" i="1" s="1"/>
  <c r="L149" i="1" s="1"/>
  <c r="I148" i="1"/>
  <c r="J148" i="1" s="1"/>
  <c r="K148" i="1" s="1"/>
  <c r="L148" i="1" s="1"/>
  <c r="I145" i="1"/>
  <c r="J145" i="1" s="1"/>
  <c r="K145" i="1" s="1"/>
  <c r="L145" i="1" s="1"/>
  <c r="I154" i="1"/>
  <c r="J154" i="1" s="1"/>
  <c r="K154" i="1" s="1"/>
  <c r="L154" i="1" s="1"/>
  <c r="I152" i="1"/>
  <c r="J152" i="1" s="1"/>
  <c r="K152" i="1" s="1"/>
  <c r="L152" i="1" s="1"/>
  <c r="I147" i="1"/>
  <c r="J147" i="1" s="1"/>
  <c r="K147" i="1" s="1"/>
  <c r="L147" i="1" s="1"/>
  <c r="I151" i="1"/>
  <c r="J151" i="1" s="1"/>
  <c r="K151" i="1" s="1"/>
  <c r="L151" i="1" s="1"/>
  <c r="I153" i="1"/>
  <c r="J153" i="1" s="1"/>
  <c r="K153" i="1" s="1"/>
  <c r="L153" i="1" s="1"/>
  <c r="I156" i="1"/>
  <c r="J156" i="1" s="1"/>
  <c r="K156" i="1" s="1"/>
  <c r="L156" i="1" s="1"/>
  <c r="I155" i="1"/>
  <c r="J155" i="1" s="1"/>
  <c r="K155" i="1" s="1"/>
  <c r="L155" i="1" s="1"/>
  <c r="I158" i="1"/>
  <c r="J158" i="1" s="1"/>
  <c r="K158" i="1" s="1"/>
  <c r="L158" i="1" s="1"/>
  <c r="I157" i="1"/>
  <c r="J157" i="1" s="1"/>
  <c r="K157" i="1" s="1"/>
  <c r="L157" i="1" s="1"/>
  <c r="I159" i="1"/>
  <c r="J159" i="1" s="1"/>
  <c r="K159" i="1" s="1"/>
  <c r="L159" i="1" s="1"/>
  <c r="I161" i="1"/>
  <c r="J161" i="1" s="1"/>
  <c r="K161" i="1" s="1"/>
  <c r="L161" i="1" s="1"/>
  <c r="I160" i="1"/>
  <c r="J160" i="1" s="1"/>
  <c r="K160" i="1" s="1"/>
  <c r="L160" i="1" s="1"/>
  <c r="I162" i="1"/>
  <c r="J162" i="1" s="1"/>
  <c r="K162" i="1" s="1"/>
  <c r="L162" i="1" s="1"/>
  <c r="I163" i="1"/>
  <c r="J163" i="1" s="1"/>
  <c r="K163" i="1" s="1"/>
  <c r="L163" i="1" s="1"/>
  <c r="I170" i="1"/>
  <c r="J170" i="1" s="1"/>
  <c r="K170" i="1" s="1"/>
  <c r="L170" i="1" s="1"/>
  <c r="I165" i="1"/>
  <c r="J165" i="1" s="1"/>
  <c r="K165" i="1" s="1"/>
  <c r="L165" i="1" s="1"/>
  <c r="I167" i="1"/>
  <c r="J167" i="1" s="1"/>
  <c r="K167" i="1" s="1"/>
  <c r="L167" i="1" s="1"/>
  <c r="M169" i="1" l="1"/>
  <c r="N169" i="1" s="1"/>
  <c r="O169" i="1" s="1"/>
  <c r="M171" i="1"/>
  <c r="N171" i="1" s="1"/>
  <c r="O171" i="1" s="1"/>
  <c r="M173" i="1"/>
  <c r="N173" i="1" s="1"/>
  <c r="O173" i="1" s="1"/>
  <c r="Q317" i="1"/>
  <c r="R317" i="1" s="1"/>
  <c r="S317" i="1" s="1"/>
  <c r="Q349" i="1"/>
  <c r="R349" i="1" s="1"/>
  <c r="S349" i="1" s="1"/>
  <c r="Q337" i="1"/>
  <c r="R337" i="1" s="1"/>
  <c r="S337" i="1" s="1"/>
  <c r="Q281" i="1"/>
  <c r="R281" i="1" s="1"/>
  <c r="S281" i="1" s="1"/>
  <c r="Q339" i="1"/>
  <c r="R339" i="1" s="1"/>
  <c r="S339" i="1" s="1"/>
  <c r="Q280" i="1"/>
  <c r="R280" i="1" s="1"/>
  <c r="S280" i="1" s="1"/>
  <c r="Q343" i="1"/>
  <c r="R343" i="1" s="1"/>
  <c r="S343" i="1" s="1"/>
  <c r="Q297" i="1"/>
  <c r="R297" i="1" s="1"/>
  <c r="S297" i="1" s="1"/>
  <c r="Q340" i="1"/>
  <c r="R340" i="1" s="1"/>
  <c r="S340" i="1" s="1"/>
  <c r="Q283" i="1"/>
  <c r="R283" i="1" s="1"/>
  <c r="S283" i="1" s="1"/>
  <c r="Q320" i="1"/>
  <c r="R320" i="1" s="1"/>
  <c r="S320" i="1" s="1"/>
  <c r="Q318" i="1"/>
  <c r="R318" i="1" s="1"/>
  <c r="S318" i="1" s="1"/>
  <c r="Q330" i="1"/>
  <c r="R330" i="1" s="1"/>
  <c r="S330" i="1" s="1"/>
  <c r="Q333" i="1"/>
  <c r="R333" i="1" s="1"/>
  <c r="S333" i="1" s="1"/>
  <c r="Q309" i="1"/>
  <c r="R309" i="1" s="1"/>
  <c r="S309" i="1" s="1"/>
  <c r="Q325" i="1"/>
  <c r="R325" i="1" s="1"/>
  <c r="S325" i="1" s="1"/>
  <c r="Q275" i="1"/>
  <c r="R275" i="1" s="1"/>
  <c r="S275" i="1" s="1"/>
  <c r="Q308" i="1"/>
  <c r="R308" i="1" s="1"/>
  <c r="S308" i="1" s="1"/>
  <c r="Q356" i="1"/>
  <c r="R356" i="1" s="1"/>
  <c r="S356" i="1" s="1"/>
  <c r="Q358" i="1"/>
  <c r="R358" i="1" s="1"/>
  <c r="S358" i="1" s="1"/>
  <c r="Q323" i="1"/>
  <c r="R323" i="1" s="1"/>
  <c r="S323" i="1" s="1"/>
  <c r="Q347" i="1"/>
  <c r="R347" i="1" s="1"/>
  <c r="S347" i="1" s="1"/>
  <c r="Q324" i="1"/>
  <c r="R324" i="1" s="1"/>
  <c r="S324" i="1" s="1"/>
  <c r="Q295" i="1"/>
  <c r="R295" i="1" s="1"/>
  <c r="S295" i="1" s="1"/>
  <c r="H267" i="1"/>
  <c r="Q336" i="1"/>
  <c r="R336" i="1" s="1"/>
  <c r="S336" i="1" s="1"/>
  <c r="Q271" i="1"/>
  <c r="R271" i="1" s="1"/>
  <c r="S271" i="1" s="1"/>
  <c r="Q312" i="1"/>
  <c r="R312" i="1" s="1"/>
  <c r="S312" i="1" s="1"/>
  <c r="Q314" i="1"/>
  <c r="R314" i="1" s="1"/>
  <c r="S314" i="1" s="1"/>
  <c r="Q319" i="1"/>
  <c r="R319" i="1" s="1"/>
  <c r="S319" i="1" s="1"/>
  <c r="Q272" i="1"/>
  <c r="R272" i="1" s="1"/>
  <c r="S272" i="1" s="1"/>
  <c r="Q285" i="1"/>
  <c r="R285" i="1" s="1"/>
  <c r="S285" i="1" s="1"/>
  <c r="Q290" i="1"/>
  <c r="R290" i="1" s="1"/>
  <c r="S290" i="1" s="1"/>
  <c r="Q284" i="1"/>
  <c r="R284" i="1" s="1"/>
  <c r="S284" i="1" s="1"/>
  <c r="H262" i="1"/>
  <c r="Q300" i="1"/>
  <c r="R300" i="1" s="1"/>
  <c r="S300" i="1" s="1"/>
  <c r="Q305" i="1"/>
  <c r="R305" i="1" s="1"/>
  <c r="S305" i="1" s="1"/>
  <c r="Q274" i="1"/>
  <c r="R274" i="1" s="1"/>
  <c r="S274" i="1" s="1"/>
  <c r="Q353" i="1"/>
  <c r="R353" i="1" s="1"/>
  <c r="S353" i="1" s="1"/>
  <c r="Q357" i="1"/>
  <c r="R357" i="1" s="1"/>
  <c r="S357" i="1" s="1"/>
  <c r="H261" i="1"/>
  <c r="Q348" i="1"/>
  <c r="R348" i="1" s="1"/>
  <c r="S348" i="1" s="1"/>
  <c r="Q351" i="1"/>
  <c r="R351" i="1" s="1"/>
  <c r="S351" i="1" s="1"/>
  <c r="Q277" i="1"/>
  <c r="R277" i="1" s="1"/>
  <c r="S277" i="1" s="1"/>
  <c r="Q332" i="1"/>
  <c r="R332" i="1" s="1"/>
  <c r="S332" i="1" s="1"/>
  <c r="Q288" i="1"/>
  <c r="R288" i="1" s="1"/>
  <c r="S288" i="1" s="1"/>
  <c r="Q296" i="1"/>
  <c r="R296" i="1" s="1"/>
  <c r="S296" i="1" s="1"/>
  <c r="Q268" i="1"/>
  <c r="R268" i="1" s="1"/>
  <c r="S268" i="1" s="1"/>
  <c r="Q316" i="1"/>
  <c r="R316" i="1" s="1"/>
  <c r="S316" i="1" s="1"/>
  <c r="Q269" i="1"/>
  <c r="R269" i="1" s="1"/>
  <c r="S269" i="1" s="1"/>
  <c r="Q328" i="1"/>
  <c r="R328" i="1" s="1"/>
  <c r="S328" i="1" s="1"/>
  <c r="Q279" i="1"/>
  <c r="R279" i="1" s="1"/>
  <c r="S279" i="1" s="1"/>
  <c r="Q344" i="1"/>
  <c r="R344" i="1" s="1"/>
  <c r="S344" i="1" s="1"/>
  <c r="Q293" i="1"/>
  <c r="R293" i="1" s="1"/>
  <c r="S293" i="1" s="1"/>
  <c r="Q341" i="1"/>
  <c r="R341" i="1" s="1"/>
  <c r="S341" i="1" s="1"/>
  <c r="Q350" i="1"/>
  <c r="R350" i="1" s="1"/>
  <c r="S350" i="1" s="1"/>
  <c r="Q321" i="1"/>
  <c r="R321" i="1" s="1"/>
  <c r="S321" i="1" s="1"/>
  <c r="Q264" i="1"/>
  <c r="R264" i="1" s="1"/>
  <c r="S264" i="1" s="1"/>
  <c r="Q278" i="1"/>
  <c r="R278" i="1" s="1"/>
  <c r="S278" i="1" s="1"/>
  <c r="Q276" i="1"/>
  <c r="R276" i="1" s="1"/>
  <c r="S276" i="1" s="1"/>
  <c r="Q311" i="1"/>
  <c r="R311" i="1" s="1"/>
  <c r="S311" i="1" s="1"/>
  <c r="Q294" i="1"/>
  <c r="R294" i="1" s="1"/>
  <c r="S294" i="1" s="1"/>
  <c r="Q313" i="1"/>
  <c r="R313" i="1" s="1"/>
  <c r="S313" i="1" s="1"/>
  <c r="Q355" i="1"/>
  <c r="R355" i="1" s="1"/>
  <c r="S355" i="1" s="1"/>
  <c r="Q307" i="1"/>
  <c r="R307" i="1" s="1"/>
  <c r="S307" i="1" s="1"/>
  <c r="Q329" i="1"/>
  <c r="R329" i="1" s="1"/>
  <c r="S329" i="1" s="1"/>
  <c r="Q352" i="1"/>
  <c r="R352" i="1" s="1"/>
  <c r="S352" i="1" s="1"/>
  <c r="Q345" i="1"/>
  <c r="R345" i="1" s="1"/>
  <c r="S345" i="1" s="1"/>
  <c r="Q354" i="1"/>
  <c r="R354" i="1" s="1"/>
  <c r="S354" i="1" s="1"/>
  <c r="Q331" i="1"/>
  <c r="R331" i="1" s="1"/>
  <c r="S331" i="1" s="1"/>
  <c r="H266" i="1"/>
  <c r="Q346" i="1"/>
  <c r="R346" i="1" s="1"/>
  <c r="S346" i="1" s="1"/>
  <c r="Q301" i="1"/>
  <c r="R301" i="1" s="1"/>
  <c r="S301" i="1" s="1"/>
  <c r="Q326" i="1"/>
  <c r="R326" i="1" s="1"/>
  <c r="S326" i="1" s="1"/>
  <c r="Q273" i="1"/>
  <c r="R273" i="1" s="1"/>
  <c r="S273" i="1" s="1"/>
  <c r="Q315" i="1"/>
  <c r="R315" i="1" s="1"/>
  <c r="S315" i="1" s="1"/>
  <c r="Q359" i="1"/>
  <c r="R359" i="1" s="1"/>
  <c r="S359" i="1" s="1"/>
  <c r="Q265" i="1"/>
  <c r="R265" i="1" s="1"/>
  <c r="S265" i="1" s="1"/>
  <c r="Q298" i="1"/>
  <c r="R298" i="1" s="1"/>
  <c r="S298" i="1" s="1"/>
  <c r="Q335" i="1"/>
  <c r="R335" i="1" s="1"/>
  <c r="S335" i="1" s="1"/>
  <c r="Q292" i="1"/>
  <c r="R292" i="1" s="1"/>
  <c r="S292" i="1" s="1"/>
  <c r="Q270" i="1"/>
  <c r="R270" i="1" s="1"/>
  <c r="S270" i="1" s="1"/>
  <c r="Q342" i="1"/>
  <c r="R342" i="1" s="1"/>
  <c r="S342" i="1" s="1"/>
  <c r="Q282" i="1"/>
  <c r="R282" i="1" s="1"/>
  <c r="S282" i="1" s="1"/>
  <c r="Q334" i="1"/>
  <c r="R334" i="1" s="1"/>
  <c r="S334" i="1" s="1"/>
  <c r="Q327" i="1"/>
  <c r="R327" i="1" s="1"/>
  <c r="S327" i="1" s="1"/>
  <c r="Q289" i="1"/>
  <c r="R289" i="1" s="1"/>
  <c r="S289" i="1" s="1"/>
  <c r="Q299" i="1"/>
  <c r="R299" i="1" s="1"/>
  <c r="S299" i="1" s="1"/>
  <c r="Q291" i="1"/>
  <c r="R291" i="1" s="1"/>
  <c r="S291" i="1" s="1"/>
  <c r="Q263" i="1"/>
  <c r="R263" i="1" s="1"/>
  <c r="S263" i="1" s="1"/>
  <c r="Q302" i="1"/>
  <c r="R302" i="1" s="1"/>
  <c r="S302" i="1" s="1"/>
  <c r="Q287" i="1"/>
  <c r="R287" i="1" s="1"/>
  <c r="S287" i="1" s="1"/>
  <c r="Q338" i="1"/>
  <c r="R338" i="1" s="1"/>
  <c r="S338" i="1" s="1"/>
  <c r="Q304" i="1"/>
  <c r="R304" i="1" s="1"/>
  <c r="S304" i="1" s="1"/>
  <c r="Q286" i="1"/>
  <c r="R286" i="1" s="1"/>
  <c r="S286" i="1" s="1"/>
  <c r="Q310" i="1"/>
  <c r="R310" i="1" s="1"/>
  <c r="S310" i="1" s="1"/>
  <c r="Q303" i="1"/>
  <c r="R303" i="1" s="1"/>
  <c r="S303" i="1" s="1"/>
  <c r="Q306" i="1"/>
  <c r="R306" i="1" s="1"/>
  <c r="S306" i="1" s="1"/>
  <c r="Q322" i="1"/>
  <c r="R322" i="1" s="1"/>
  <c r="S322" i="1" s="1"/>
  <c r="M164" i="1"/>
  <c r="N164" i="1" s="1"/>
  <c r="O164" i="1" s="1"/>
  <c r="P164" i="1" s="1"/>
  <c r="M172" i="1"/>
  <c r="N172" i="1" s="1"/>
  <c r="O172" i="1" s="1"/>
  <c r="M166" i="1"/>
  <c r="N166" i="1" s="1"/>
  <c r="O166" i="1" s="1"/>
  <c r="M168" i="1"/>
  <c r="N168" i="1" s="1"/>
  <c r="O168" i="1" s="1"/>
  <c r="P253" i="1"/>
  <c r="H253" i="1"/>
  <c r="P259" i="1"/>
  <c r="H259" i="1"/>
  <c r="H176" i="1"/>
  <c r="P176" i="1"/>
  <c r="H186" i="1"/>
  <c r="P186" i="1"/>
  <c r="P225" i="1"/>
  <c r="H225" i="1"/>
  <c r="P166" i="1"/>
  <c r="P226" i="1"/>
  <c r="H226" i="1"/>
  <c r="H222" i="1"/>
  <c r="P222" i="1"/>
  <c r="P232" i="1"/>
  <c r="H232" i="1"/>
  <c r="H255" i="1"/>
  <c r="P255" i="1"/>
  <c r="H235" i="1"/>
  <c r="P235" i="1"/>
  <c r="H213" i="1"/>
  <c r="P213" i="1"/>
  <c r="P209" i="1"/>
  <c r="H209" i="1"/>
  <c r="P244" i="1"/>
  <c r="H244" i="1"/>
  <c r="P238" i="1"/>
  <c r="H238" i="1"/>
  <c r="P221" i="1"/>
  <c r="H221" i="1"/>
  <c r="P204" i="1"/>
  <c r="H204" i="1"/>
  <c r="H199" i="1"/>
  <c r="P199" i="1"/>
  <c r="H228" i="1"/>
  <c r="P228" i="1"/>
  <c r="P200" i="1"/>
  <c r="H200" i="1"/>
  <c r="H175" i="1"/>
  <c r="P175" i="1"/>
  <c r="P206" i="1"/>
  <c r="H206" i="1"/>
  <c r="H218" i="1"/>
  <c r="P218" i="1"/>
  <c r="H231" i="1"/>
  <c r="P231" i="1"/>
  <c r="P230" i="1"/>
  <c r="H230" i="1"/>
  <c r="P252" i="1"/>
  <c r="H252" i="1"/>
  <c r="H224" i="1"/>
  <c r="P224" i="1"/>
  <c r="H227" i="1"/>
  <c r="P227" i="1"/>
  <c r="P229" i="1"/>
  <c r="H229" i="1"/>
  <c r="H256" i="1"/>
  <c r="P256" i="1"/>
  <c r="P168" i="1"/>
  <c r="P219" i="1"/>
  <c r="H219" i="1"/>
  <c r="H198" i="1"/>
  <c r="P198" i="1"/>
  <c r="P196" i="1"/>
  <c r="H196" i="1"/>
  <c r="P233" i="1"/>
  <c r="H233" i="1"/>
  <c r="H195" i="1"/>
  <c r="P195" i="1"/>
  <c r="H182" i="1"/>
  <c r="P182" i="1"/>
  <c r="P189" i="1"/>
  <c r="H189" i="1"/>
  <c r="P210" i="1"/>
  <c r="H210" i="1"/>
  <c r="P208" i="1"/>
  <c r="H208" i="1"/>
  <c r="P247" i="1"/>
  <c r="H247" i="1"/>
  <c r="P242" i="1"/>
  <c r="H242" i="1"/>
  <c r="H248" i="1"/>
  <c r="P248" i="1"/>
  <c r="P211" i="1"/>
  <c r="H211" i="1"/>
  <c r="H178" i="1"/>
  <c r="P178" i="1"/>
  <c r="P216" i="1"/>
  <c r="H216" i="1"/>
  <c r="H217" i="1"/>
  <c r="P217" i="1"/>
  <c r="P202" i="1"/>
  <c r="H202" i="1"/>
  <c r="P249" i="1"/>
  <c r="H249" i="1"/>
  <c r="P250" i="1"/>
  <c r="H250" i="1"/>
  <c r="P239" i="1"/>
  <c r="H239" i="1"/>
  <c r="P214" i="1"/>
  <c r="H214" i="1"/>
  <c r="P188" i="1"/>
  <c r="H188" i="1"/>
  <c r="P173" i="1"/>
  <c r="P201" i="1"/>
  <c r="H201" i="1"/>
  <c r="H254" i="1"/>
  <c r="P254" i="1"/>
  <c r="H243" i="1"/>
  <c r="P243" i="1"/>
  <c r="P220" i="1"/>
  <c r="H220" i="1"/>
  <c r="P174" i="1"/>
  <c r="H174" i="1"/>
  <c r="H180" i="1"/>
  <c r="P180" i="1"/>
  <c r="P169" i="1"/>
  <c r="P240" i="1"/>
  <c r="H240" i="1"/>
  <c r="P258" i="1"/>
  <c r="H258" i="1"/>
  <c r="H183" i="1"/>
  <c r="P183" i="1"/>
  <c r="P203" i="1"/>
  <c r="H203" i="1"/>
  <c r="P215" i="1"/>
  <c r="H215" i="1"/>
  <c r="H190" i="1"/>
  <c r="P190" i="1"/>
  <c r="P212" i="1"/>
  <c r="H212" i="1"/>
  <c r="P241" i="1"/>
  <c r="H241" i="1"/>
  <c r="P236" i="1"/>
  <c r="H236" i="1"/>
  <c r="P246" i="1"/>
  <c r="H246" i="1"/>
  <c r="H193" i="1"/>
  <c r="P193" i="1"/>
  <c r="H184" i="1"/>
  <c r="P184" i="1"/>
  <c r="P171" i="1"/>
  <c r="H179" i="1"/>
  <c r="P179" i="1"/>
  <c r="H191" i="1"/>
  <c r="P191" i="1"/>
  <c r="H223" i="1"/>
  <c r="P223" i="1"/>
  <c r="H207" i="1"/>
  <c r="P207" i="1"/>
  <c r="H234" i="1"/>
  <c r="P234" i="1"/>
  <c r="H245" i="1"/>
  <c r="P245" i="1"/>
  <c r="H251" i="1"/>
  <c r="P251" i="1"/>
  <c r="P172" i="1"/>
  <c r="P177" i="1"/>
  <c r="H177" i="1"/>
  <c r="H185" i="1"/>
  <c r="P185" i="1"/>
  <c r="P181" i="1"/>
  <c r="H181" i="1"/>
  <c r="H187" i="1"/>
  <c r="P187" i="1"/>
  <c r="H194" i="1"/>
  <c r="P194" i="1"/>
  <c r="P192" i="1"/>
  <c r="H192" i="1"/>
  <c r="H197" i="1"/>
  <c r="P197" i="1"/>
  <c r="P205" i="1"/>
  <c r="H205" i="1"/>
  <c r="P260" i="1"/>
  <c r="H260" i="1"/>
  <c r="P237" i="1"/>
  <c r="H237" i="1"/>
  <c r="P257" i="1"/>
  <c r="Q267" i="1" s="1"/>
  <c r="R267" i="1" s="1"/>
  <c r="S267" i="1" s="1"/>
  <c r="H257" i="1"/>
  <c r="M147" i="1"/>
  <c r="N147" i="1" s="1"/>
  <c r="O147" i="1" s="1"/>
  <c r="M151" i="1"/>
  <c r="N151" i="1" s="1"/>
  <c r="O151" i="1" s="1"/>
  <c r="M145" i="1"/>
  <c r="N145" i="1" s="1"/>
  <c r="O145" i="1" s="1"/>
  <c r="M156" i="1"/>
  <c r="N156" i="1" s="1"/>
  <c r="O156" i="1" s="1"/>
  <c r="M165" i="1"/>
  <c r="N165" i="1" s="1"/>
  <c r="O165" i="1" s="1"/>
  <c r="M167" i="1"/>
  <c r="N167" i="1" s="1"/>
  <c r="O167" i="1" s="1"/>
  <c r="M170" i="1"/>
  <c r="N170" i="1" s="1"/>
  <c r="O170" i="1" s="1"/>
  <c r="M135" i="1"/>
  <c r="N135" i="1" s="1"/>
  <c r="O135" i="1" s="1"/>
  <c r="M143" i="1"/>
  <c r="N143" i="1" s="1"/>
  <c r="O143" i="1" s="1"/>
  <c r="M139" i="1"/>
  <c r="N139" i="1" s="1"/>
  <c r="O139" i="1" s="1"/>
  <c r="M140" i="1"/>
  <c r="N140" i="1" s="1"/>
  <c r="O140" i="1" s="1"/>
  <c r="M136" i="1"/>
  <c r="N136" i="1" s="1"/>
  <c r="O136" i="1" s="1"/>
  <c r="M146" i="1"/>
  <c r="N146" i="1" s="1"/>
  <c r="O146" i="1" s="1"/>
  <c r="M134" i="1"/>
  <c r="N134" i="1" s="1"/>
  <c r="O134" i="1" s="1"/>
  <c r="M142" i="1"/>
  <c r="N142" i="1" s="1"/>
  <c r="O142" i="1" s="1"/>
  <c r="M138" i="1"/>
  <c r="N138" i="1" s="1"/>
  <c r="O138" i="1" s="1"/>
  <c r="M141" i="1"/>
  <c r="N141" i="1" s="1"/>
  <c r="O141" i="1" s="1"/>
  <c r="M133" i="1"/>
  <c r="N133" i="1" s="1"/>
  <c r="O133" i="1" s="1"/>
  <c r="M144" i="1"/>
  <c r="N144" i="1" s="1"/>
  <c r="O144" i="1" s="1"/>
  <c r="M148" i="1"/>
  <c r="N148" i="1" s="1"/>
  <c r="O148" i="1" s="1"/>
  <c r="M155" i="1"/>
  <c r="N155" i="1" s="1"/>
  <c r="O155" i="1" s="1"/>
  <c r="M162" i="1"/>
  <c r="N162" i="1" s="1"/>
  <c r="O162" i="1" s="1"/>
  <c r="M158" i="1"/>
  <c r="N158" i="1" s="1"/>
  <c r="O158" i="1" s="1"/>
  <c r="M159" i="1"/>
  <c r="N159" i="1" s="1"/>
  <c r="O159" i="1" s="1"/>
  <c r="M153" i="1"/>
  <c r="N153" i="1" s="1"/>
  <c r="O153" i="1" s="1"/>
  <c r="M161" i="1"/>
  <c r="N161" i="1" s="1"/>
  <c r="O161" i="1" s="1"/>
  <c r="M163" i="1"/>
  <c r="N163" i="1" s="1"/>
  <c r="O163" i="1" s="1"/>
  <c r="M160" i="1"/>
  <c r="N160" i="1" s="1"/>
  <c r="O160" i="1" s="1"/>
  <c r="M157" i="1"/>
  <c r="N157" i="1" s="1"/>
  <c r="O157" i="1" s="1"/>
  <c r="M129" i="1"/>
  <c r="N129" i="1" s="1"/>
  <c r="O129" i="1" s="1"/>
  <c r="M154" i="1"/>
  <c r="N154" i="1" s="1"/>
  <c r="O154" i="1" s="1"/>
  <c r="M149" i="1"/>
  <c r="N149" i="1" s="1"/>
  <c r="O149" i="1" s="1"/>
  <c r="M150" i="1"/>
  <c r="N150" i="1" s="1"/>
  <c r="O150" i="1" s="1"/>
  <c r="M152" i="1"/>
  <c r="N152" i="1" s="1"/>
  <c r="O152" i="1" s="1"/>
  <c r="M137" i="1"/>
  <c r="N137" i="1" s="1"/>
  <c r="O137" i="1" s="1"/>
  <c r="M124" i="1"/>
  <c r="N124" i="1" s="1"/>
  <c r="O124" i="1" s="1"/>
  <c r="M131" i="1"/>
  <c r="N131" i="1" s="1"/>
  <c r="O131" i="1" s="1"/>
  <c r="M132" i="1"/>
  <c r="N132" i="1" s="1"/>
  <c r="O132" i="1" s="1"/>
  <c r="M127" i="1"/>
  <c r="N127" i="1" s="1"/>
  <c r="O127" i="1" s="1"/>
  <c r="I25" i="1"/>
  <c r="J25" i="1" s="1"/>
  <c r="K25" i="1" s="1"/>
  <c r="L25" i="1" s="1"/>
  <c r="I28" i="1"/>
  <c r="J28" i="1" s="1"/>
  <c r="K28" i="1" s="1"/>
  <c r="L28" i="1" s="1"/>
  <c r="I29" i="1"/>
  <c r="J29" i="1" s="1"/>
  <c r="K29" i="1" s="1"/>
  <c r="L29" i="1" s="1"/>
  <c r="I30" i="1"/>
  <c r="J30" i="1" s="1"/>
  <c r="K30" i="1" s="1"/>
  <c r="L30" i="1" s="1"/>
  <c r="I53" i="1"/>
  <c r="J53" i="1" s="1"/>
  <c r="K53" i="1" s="1"/>
  <c r="L53" i="1" s="1"/>
  <c r="I52" i="1"/>
  <c r="J52" i="1" s="1"/>
  <c r="K52" i="1" s="1"/>
  <c r="L52" i="1" s="1"/>
  <c r="I54" i="1"/>
  <c r="J54" i="1" s="1"/>
  <c r="K54" i="1" s="1"/>
  <c r="L54" i="1" s="1"/>
  <c r="I51" i="1"/>
  <c r="J51" i="1" s="1"/>
  <c r="K51" i="1" s="1"/>
  <c r="L51" i="1" s="1"/>
  <c r="I50" i="1"/>
  <c r="J50" i="1" s="1"/>
  <c r="K50" i="1" s="1"/>
  <c r="L50" i="1" s="1"/>
  <c r="I55" i="1"/>
  <c r="J55" i="1" s="1"/>
  <c r="K55" i="1" s="1"/>
  <c r="L55" i="1" s="1"/>
  <c r="I58" i="1"/>
  <c r="J58" i="1" s="1"/>
  <c r="K58" i="1" s="1"/>
  <c r="L58" i="1" s="1"/>
  <c r="I62" i="1"/>
  <c r="J62" i="1" s="1"/>
  <c r="K62" i="1" s="1"/>
  <c r="L62" i="1" s="1"/>
  <c r="I79" i="1"/>
  <c r="J79" i="1" s="1"/>
  <c r="K79" i="1" s="1"/>
  <c r="L79" i="1" s="1"/>
  <c r="I78" i="1"/>
  <c r="J78" i="1" s="1"/>
  <c r="K78" i="1" s="1"/>
  <c r="L78" i="1" s="1"/>
  <c r="I80" i="1"/>
  <c r="J80" i="1" s="1"/>
  <c r="K80" i="1" s="1"/>
  <c r="L80" i="1" s="1"/>
  <c r="I83" i="1"/>
  <c r="J83" i="1" s="1"/>
  <c r="K83" i="1" s="1"/>
  <c r="L83" i="1" s="1"/>
  <c r="I81" i="1"/>
  <c r="J81" i="1" s="1"/>
  <c r="K81" i="1" s="1"/>
  <c r="L81" i="1" s="1"/>
  <c r="H171" i="1" l="1"/>
  <c r="H173" i="1"/>
  <c r="Q266" i="1"/>
  <c r="R266" i="1" s="1"/>
  <c r="S266" i="1" s="1"/>
  <c r="Q262" i="1"/>
  <c r="R262" i="1" s="1"/>
  <c r="S262" i="1" s="1"/>
  <c r="Q261" i="1"/>
  <c r="R261" i="1" s="1"/>
  <c r="S261" i="1" s="1"/>
  <c r="H164" i="1"/>
  <c r="Q187" i="1"/>
  <c r="R187" i="1" s="1"/>
  <c r="S187" i="1" s="1"/>
  <c r="Q185" i="1"/>
  <c r="R185" i="1" s="1"/>
  <c r="S185" i="1" s="1"/>
  <c r="Q245" i="1"/>
  <c r="R245" i="1" s="1"/>
  <c r="S245" i="1" s="1"/>
  <c r="Q223" i="1"/>
  <c r="R223" i="1" s="1"/>
  <c r="S223" i="1" s="1"/>
  <c r="Q179" i="1"/>
  <c r="R179" i="1" s="1"/>
  <c r="S179" i="1" s="1"/>
  <c r="Q190" i="1"/>
  <c r="R190" i="1" s="1"/>
  <c r="S190" i="1" s="1"/>
  <c r="Q180" i="1"/>
  <c r="R180" i="1" s="1"/>
  <c r="S180" i="1" s="1"/>
  <c r="Q254" i="1"/>
  <c r="R254" i="1" s="1"/>
  <c r="S254" i="1" s="1"/>
  <c r="Q217" i="1"/>
  <c r="R217" i="1" s="1"/>
  <c r="S217" i="1" s="1"/>
  <c r="Q198" i="1"/>
  <c r="R198" i="1" s="1"/>
  <c r="S198" i="1" s="1"/>
  <c r="Q218" i="1"/>
  <c r="R218" i="1" s="1"/>
  <c r="S218" i="1" s="1"/>
  <c r="Q235" i="1"/>
  <c r="R235" i="1" s="1"/>
  <c r="S235" i="1" s="1"/>
  <c r="Q246" i="1"/>
  <c r="R246" i="1" s="1"/>
  <c r="S246" i="1" s="1"/>
  <c r="Q203" i="1"/>
  <c r="R203" i="1" s="1"/>
  <c r="S203" i="1" s="1"/>
  <c r="H169" i="1"/>
  <c r="Q214" i="1"/>
  <c r="R214" i="1" s="1"/>
  <c r="S214" i="1" s="1"/>
  <c r="Q239" i="1"/>
  <c r="R239" i="1" s="1"/>
  <c r="S239" i="1" s="1"/>
  <c r="Q208" i="1"/>
  <c r="R208" i="1" s="1"/>
  <c r="S208" i="1" s="1"/>
  <c r="Q189" i="1"/>
  <c r="R189" i="1" s="1"/>
  <c r="S189" i="1" s="1"/>
  <c r="Q229" i="1"/>
  <c r="R229" i="1" s="1"/>
  <c r="S229" i="1" s="1"/>
  <c r="Q252" i="1"/>
  <c r="R252" i="1" s="1"/>
  <c r="S252" i="1" s="1"/>
  <c r="Q204" i="1"/>
  <c r="R204" i="1" s="1"/>
  <c r="S204" i="1" s="1"/>
  <c r="H166" i="1"/>
  <c r="Q183" i="1"/>
  <c r="R183" i="1" s="1"/>
  <c r="S183" i="1" s="1"/>
  <c r="Q248" i="1"/>
  <c r="R248" i="1" s="1"/>
  <c r="S248" i="1" s="1"/>
  <c r="Q227" i="1"/>
  <c r="R227" i="1" s="1"/>
  <c r="S227" i="1" s="1"/>
  <c r="Q255" i="1"/>
  <c r="R255" i="1" s="1"/>
  <c r="S255" i="1" s="1"/>
  <c r="Q222" i="1"/>
  <c r="R222" i="1" s="1"/>
  <c r="S222" i="1" s="1"/>
  <c r="Q257" i="1"/>
  <c r="R257" i="1" s="1"/>
  <c r="S257" i="1" s="1"/>
  <c r="Q234" i="1"/>
  <c r="R234" i="1" s="1"/>
  <c r="S234" i="1" s="1"/>
  <c r="Q192" i="1"/>
  <c r="R192" i="1" s="1"/>
  <c r="S192" i="1" s="1"/>
  <c r="Q181" i="1"/>
  <c r="R181" i="1" s="1"/>
  <c r="S181" i="1" s="1"/>
  <c r="Q177" i="1"/>
  <c r="R177" i="1" s="1"/>
  <c r="S177" i="1" s="1"/>
  <c r="Q236" i="1"/>
  <c r="R236" i="1" s="1"/>
  <c r="S236" i="1" s="1"/>
  <c r="Q174" i="1"/>
  <c r="R174" i="1" s="1"/>
  <c r="S174" i="1" s="1"/>
  <c r="Q201" i="1"/>
  <c r="R201" i="1" s="1"/>
  <c r="S201" i="1" s="1"/>
  <c r="Q250" i="1"/>
  <c r="R250" i="1" s="1"/>
  <c r="S250" i="1" s="1"/>
  <c r="Q216" i="1"/>
  <c r="R216" i="1" s="1"/>
  <c r="S216" i="1" s="1"/>
  <c r="Q219" i="1"/>
  <c r="R219" i="1" s="1"/>
  <c r="S219" i="1" s="1"/>
  <c r="Q230" i="1"/>
  <c r="R230" i="1" s="1"/>
  <c r="S230" i="1" s="1"/>
  <c r="Q200" i="1"/>
  <c r="R200" i="1" s="1"/>
  <c r="S200" i="1" s="1"/>
  <c r="Q221" i="1"/>
  <c r="R221" i="1" s="1"/>
  <c r="S221" i="1" s="1"/>
  <c r="Q209" i="1"/>
  <c r="R209" i="1" s="1"/>
  <c r="S209" i="1" s="1"/>
  <c r="Q259" i="1"/>
  <c r="R259" i="1" s="1"/>
  <c r="S259" i="1" s="1"/>
  <c r="Q237" i="1"/>
  <c r="R237" i="1" s="1"/>
  <c r="S237" i="1" s="1"/>
  <c r="Q194" i="1"/>
  <c r="R194" i="1" s="1"/>
  <c r="S194" i="1" s="1"/>
  <c r="H172" i="1"/>
  <c r="Q191" i="1"/>
  <c r="R191" i="1" s="1"/>
  <c r="S191" i="1" s="1"/>
  <c r="Q184" i="1"/>
  <c r="R184" i="1" s="1"/>
  <c r="S184" i="1" s="1"/>
  <c r="Q243" i="1"/>
  <c r="R243" i="1" s="1"/>
  <c r="S243" i="1" s="1"/>
  <c r="Q178" i="1"/>
  <c r="R178" i="1" s="1"/>
  <c r="S178" i="1" s="1"/>
  <c r="Q182" i="1"/>
  <c r="R182" i="1" s="1"/>
  <c r="S182" i="1" s="1"/>
  <c r="Q231" i="1"/>
  <c r="R231" i="1" s="1"/>
  <c r="S231" i="1" s="1"/>
  <c r="Q175" i="1"/>
  <c r="R175" i="1" s="1"/>
  <c r="S175" i="1" s="1"/>
  <c r="Q228" i="1"/>
  <c r="R228" i="1" s="1"/>
  <c r="S228" i="1" s="1"/>
  <c r="Q213" i="1"/>
  <c r="R213" i="1" s="1"/>
  <c r="S213" i="1" s="1"/>
  <c r="Q260" i="1"/>
  <c r="R260" i="1" s="1"/>
  <c r="S260" i="1" s="1"/>
  <c r="Q241" i="1"/>
  <c r="R241" i="1" s="1"/>
  <c r="S241" i="1" s="1"/>
  <c r="Q215" i="1"/>
  <c r="R215" i="1" s="1"/>
  <c r="S215" i="1" s="1"/>
  <c r="Q249" i="1"/>
  <c r="R249" i="1" s="1"/>
  <c r="S249" i="1" s="1"/>
  <c r="Q242" i="1"/>
  <c r="R242" i="1" s="1"/>
  <c r="S242" i="1" s="1"/>
  <c r="Q233" i="1"/>
  <c r="R233" i="1" s="1"/>
  <c r="S233" i="1" s="1"/>
  <c r="H168" i="1"/>
  <c r="Q238" i="1"/>
  <c r="R238" i="1" s="1"/>
  <c r="S238" i="1" s="1"/>
  <c r="Q225" i="1"/>
  <c r="R225" i="1" s="1"/>
  <c r="S225" i="1" s="1"/>
  <c r="Q253" i="1"/>
  <c r="R253" i="1" s="1"/>
  <c r="S253" i="1" s="1"/>
  <c r="Q197" i="1"/>
  <c r="R197" i="1" s="1"/>
  <c r="S197" i="1" s="1"/>
  <c r="Q251" i="1"/>
  <c r="R251" i="1" s="1"/>
  <c r="S251" i="1" s="1"/>
  <c r="Q207" i="1"/>
  <c r="R207" i="1" s="1"/>
  <c r="S207" i="1" s="1"/>
  <c r="Q193" i="1"/>
  <c r="R193" i="1" s="1"/>
  <c r="S193" i="1" s="1"/>
  <c r="Q195" i="1"/>
  <c r="R195" i="1" s="1"/>
  <c r="S195" i="1" s="1"/>
  <c r="Q256" i="1"/>
  <c r="R256" i="1" s="1"/>
  <c r="S256" i="1" s="1"/>
  <c r="Q224" i="1"/>
  <c r="R224" i="1" s="1"/>
  <c r="S224" i="1" s="1"/>
  <c r="Q199" i="1"/>
  <c r="R199" i="1" s="1"/>
  <c r="S199" i="1" s="1"/>
  <c r="Q186" i="1"/>
  <c r="R186" i="1" s="1"/>
  <c r="S186" i="1" s="1"/>
  <c r="Q176" i="1"/>
  <c r="R176" i="1" s="1"/>
  <c r="S176" i="1" s="1"/>
  <c r="Q205" i="1"/>
  <c r="R205" i="1" s="1"/>
  <c r="S205" i="1" s="1"/>
  <c r="Q212" i="1"/>
  <c r="R212" i="1" s="1"/>
  <c r="S212" i="1" s="1"/>
  <c r="Q258" i="1"/>
  <c r="R258" i="1" s="1"/>
  <c r="S258" i="1" s="1"/>
  <c r="Q240" i="1"/>
  <c r="R240" i="1" s="1"/>
  <c r="S240" i="1" s="1"/>
  <c r="Q220" i="1"/>
  <c r="R220" i="1" s="1"/>
  <c r="S220" i="1" s="1"/>
  <c r="Q188" i="1"/>
  <c r="R188" i="1" s="1"/>
  <c r="S188" i="1" s="1"/>
  <c r="Q202" i="1"/>
  <c r="R202" i="1" s="1"/>
  <c r="S202" i="1" s="1"/>
  <c r="Q211" i="1"/>
  <c r="R211" i="1" s="1"/>
  <c r="S211" i="1" s="1"/>
  <c r="Q247" i="1"/>
  <c r="R247" i="1" s="1"/>
  <c r="S247" i="1" s="1"/>
  <c r="Q210" i="1"/>
  <c r="R210" i="1" s="1"/>
  <c r="S210" i="1" s="1"/>
  <c r="Q196" i="1"/>
  <c r="R196" i="1" s="1"/>
  <c r="S196" i="1" s="1"/>
  <c r="Q206" i="1"/>
  <c r="R206" i="1" s="1"/>
  <c r="S206" i="1" s="1"/>
  <c r="Q244" i="1"/>
  <c r="R244" i="1" s="1"/>
  <c r="S244" i="1" s="1"/>
  <c r="Q232" i="1"/>
  <c r="R232" i="1" s="1"/>
  <c r="S232" i="1" s="1"/>
  <c r="Q226" i="1"/>
  <c r="R226" i="1" s="1"/>
  <c r="S226" i="1" s="1"/>
  <c r="H148" i="1"/>
  <c r="P148" i="1"/>
  <c r="H145" i="1"/>
  <c r="P145" i="1"/>
  <c r="H135" i="1"/>
  <c r="P135" i="1"/>
  <c r="P131" i="1"/>
  <c r="H161" i="1"/>
  <c r="P161" i="1"/>
  <c r="P124" i="1"/>
  <c r="P127" i="1"/>
  <c r="H150" i="1"/>
  <c r="P150" i="1"/>
  <c r="H160" i="1"/>
  <c r="P160" i="1"/>
  <c r="P167" i="1"/>
  <c r="H167" i="1"/>
  <c r="H133" i="1"/>
  <c r="P133" i="1"/>
  <c r="H139" i="1"/>
  <c r="P139" i="1"/>
  <c r="H153" i="1"/>
  <c r="P153" i="1"/>
  <c r="P152" i="1"/>
  <c r="H152" i="1"/>
  <c r="H155" i="1"/>
  <c r="P155" i="1"/>
  <c r="H141" i="1"/>
  <c r="P141" i="1"/>
  <c r="H165" i="1"/>
  <c r="P165" i="1"/>
  <c r="H137" i="1"/>
  <c r="P137" i="1"/>
  <c r="P129" i="1"/>
  <c r="H140" i="1"/>
  <c r="P140" i="1"/>
  <c r="H158" i="1"/>
  <c r="P158" i="1"/>
  <c r="P156" i="1"/>
  <c r="H156" i="1"/>
  <c r="H142" i="1"/>
  <c r="P142" i="1"/>
  <c r="H143" i="1"/>
  <c r="P143" i="1"/>
  <c r="P147" i="1"/>
  <c r="H147" i="1"/>
  <c r="P162" i="1"/>
  <c r="H162" i="1"/>
  <c r="H146" i="1"/>
  <c r="P146" i="1"/>
  <c r="P170" i="1"/>
  <c r="H170" i="1"/>
  <c r="H138" i="1"/>
  <c r="P138" i="1"/>
  <c r="H144" i="1"/>
  <c r="P144" i="1"/>
  <c r="H134" i="1"/>
  <c r="P134" i="1"/>
  <c r="H136" i="1"/>
  <c r="P136" i="1"/>
  <c r="H149" i="1"/>
  <c r="P149" i="1"/>
  <c r="H157" i="1"/>
  <c r="P157" i="1"/>
  <c r="H154" i="1"/>
  <c r="P154" i="1"/>
  <c r="H159" i="1"/>
  <c r="P159" i="1"/>
  <c r="P132" i="1"/>
  <c r="H163" i="1"/>
  <c r="P163" i="1"/>
  <c r="H151" i="1"/>
  <c r="P151" i="1"/>
  <c r="I66" i="1"/>
  <c r="J66" i="1" s="1"/>
  <c r="K66" i="1" s="1"/>
  <c r="L66" i="1" s="1"/>
  <c r="I57" i="1"/>
  <c r="J57" i="1" s="1"/>
  <c r="K57" i="1" s="1"/>
  <c r="L57" i="1" s="1"/>
  <c r="I61" i="1"/>
  <c r="J61" i="1" s="1"/>
  <c r="K61" i="1" s="1"/>
  <c r="L61" i="1" s="1"/>
  <c r="I56" i="1"/>
  <c r="J56" i="1" s="1"/>
  <c r="K56" i="1" s="1"/>
  <c r="L56" i="1" s="1"/>
  <c r="I64" i="1"/>
  <c r="J64" i="1" s="1"/>
  <c r="K64" i="1" s="1"/>
  <c r="L64" i="1" s="1"/>
  <c r="I60" i="1"/>
  <c r="J60" i="1" s="1"/>
  <c r="K60" i="1" s="1"/>
  <c r="L60" i="1" s="1"/>
  <c r="I59" i="1"/>
  <c r="J59" i="1" s="1"/>
  <c r="K59" i="1" s="1"/>
  <c r="L59" i="1" s="1"/>
  <c r="I67" i="1"/>
  <c r="J67" i="1" s="1"/>
  <c r="K67" i="1" s="1"/>
  <c r="L67" i="1" s="1"/>
  <c r="I69" i="1"/>
  <c r="J69" i="1" s="1"/>
  <c r="K69" i="1" s="1"/>
  <c r="L69" i="1" s="1"/>
  <c r="I63" i="1"/>
  <c r="J63" i="1" s="1"/>
  <c r="K63" i="1" s="1"/>
  <c r="L63" i="1" s="1"/>
  <c r="I68" i="1"/>
  <c r="J68" i="1" s="1"/>
  <c r="K68" i="1" s="1"/>
  <c r="L68" i="1" s="1"/>
  <c r="I89" i="1"/>
  <c r="J89" i="1" s="1"/>
  <c r="K89" i="1" s="1"/>
  <c r="L89" i="1" s="1"/>
  <c r="I91" i="1"/>
  <c r="J91" i="1" s="1"/>
  <c r="K91" i="1" s="1"/>
  <c r="L91" i="1" s="1"/>
  <c r="I93" i="1"/>
  <c r="J93" i="1" s="1"/>
  <c r="K93" i="1" s="1"/>
  <c r="L93" i="1" s="1"/>
  <c r="I92" i="1"/>
  <c r="J92" i="1" s="1"/>
  <c r="K92" i="1" s="1"/>
  <c r="L92" i="1" s="1"/>
  <c r="I94" i="1"/>
  <c r="J94" i="1" s="1"/>
  <c r="K94" i="1" s="1"/>
  <c r="L94" i="1" s="1"/>
  <c r="I100" i="1"/>
  <c r="J100" i="1" s="1"/>
  <c r="K100" i="1" s="1"/>
  <c r="L100" i="1" s="1"/>
  <c r="I98" i="1"/>
  <c r="J98" i="1" s="1"/>
  <c r="K98" i="1" s="1"/>
  <c r="L98" i="1" s="1"/>
  <c r="I96" i="1"/>
  <c r="J96" i="1" s="1"/>
  <c r="K96" i="1" s="1"/>
  <c r="L96" i="1" s="1"/>
  <c r="I95" i="1"/>
  <c r="J95" i="1" s="1"/>
  <c r="K95" i="1" s="1"/>
  <c r="L95" i="1" s="1"/>
  <c r="I10" i="1"/>
  <c r="J10" i="1" s="1"/>
  <c r="K10" i="1" s="1"/>
  <c r="L10" i="1" s="1"/>
  <c r="I2" i="1"/>
  <c r="J2" i="1" s="1"/>
  <c r="K2" i="1" s="1"/>
  <c r="L2" i="1" s="1"/>
  <c r="I6" i="1"/>
  <c r="J6" i="1" s="1"/>
  <c r="K6" i="1" s="1"/>
  <c r="L6" i="1" s="1"/>
  <c r="I3" i="1"/>
  <c r="J3" i="1" s="1"/>
  <c r="K3" i="1" s="1"/>
  <c r="L3" i="1" s="1"/>
  <c r="I7" i="1"/>
  <c r="J7" i="1" s="1"/>
  <c r="K7" i="1" s="1"/>
  <c r="L7" i="1" s="1"/>
  <c r="I4" i="1"/>
  <c r="J4" i="1" s="1"/>
  <c r="K4" i="1" s="1"/>
  <c r="L4" i="1" s="1"/>
  <c r="I5" i="1"/>
  <c r="J5" i="1" s="1"/>
  <c r="K5" i="1" s="1"/>
  <c r="L5" i="1" s="1"/>
  <c r="I9" i="1"/>
  <c r="J9" i="1" s="1"/>
  <c r="K9" i="1" s="1"/>
  <c r="L9" i="1" s="1"/>
  <c r="I8" i="1"/>
  <c r="J8" i="1" s="1"/>
  <c r="K8" i="1" s="1"/>
  <c r="L8" i="1" s="1"/>
  <c r="I18" i="1"/>
  <c r="J18" i="1" s="1"/>
  <c r="K18" i="1" s="1"/>
  <c r="L18" i="1" s="1"/>
  <c r="I22" i="1"/>
  <c r="J22" i="1" s="1"/>
  <c r="K22" i="1" s="1"/>
  <c r="L22" i="1" s="1"/>
  <c r="I23" i="1"/>
  <c r="J23" i="1" s="1"/>
  <c r="K23" i="1" s="1"/>
  <c r="L23" i="1" s="1"/>
  <c r="I26" i="1"/>
  <c r="J26" i="1" s="1"/>
  <c r="K26" i="1" s="1"/>
  <c r="L26" i="1" s="1"/>
  <c r="I27" i="1"/>
  <c r="J27" i="1" s="1"/>
  <c r="K27" i="1" s="1"/>
  <c r="L27" i="1" s="1"/>
  <c r="I31" i="1"/>
  <c r="J31" i="1" s="1"/>
  <c r="K31" i="1" s="1"/>
  <c r="L31" i="1" s="1"/>
  <c r="I34" i="1"/>
  <c r="J34" i="1" s="1"/>
  <c r="K34" i="1" s="1"/>
  <c r="L34" i="1" s="1"/>
  <c r="I37" i="1"/>
  <c r="J37" i="1" s="1"/>
  <c r="K37" i="1" s="1"/>
  <c r="L37" i="1" s="1"/>
  <c r="I38" i="1"/>
  <c r="J38" i="1" s="1"/>
  <c r="K38" i="1" s="1"/>
  <c r="L38" i="1" s="1"/>
  <c r="I36" i="1"/>
  <c r="J36" i="1" s="1"/>
  <c r="K36" i="1" s="1"/>
  <c r="L36" i="1" s="1"/>
  <c r="I39" i="1"/>
  <c r="J39" i="1" s="1"/>
  <c r="K39" i="1" s="1"/>
  <c r="L39" i="1" s="1"/>
  <c r="I41" i="1"/>
  <c r="J41" i="1" s="1"/>
  <c r="K41" i="1" s="1"/>
  <c r="L41" i="1" s="1"/>
  <c r="I47" i="1"/>
  <c r="J47" i="1" s="1"/>
  <c r="K47" i="1" s="1"/>
  <c r="L47" i="1" s="1"/>
  <c r="I46" i="1"/>
  <c r="J46" i="1" s="1"/>
  <c r="K46" i="1" s="1"/>
  <c r="L46" i="1" s="1"/>
  <c r="I49" i="1"/>
  <c r="J49" i="1" s="1"/>
  <c r="K49" i="1" s="1"/>
  <c r="L49" i="1" s="1"/>
  <c r="I74" i="1"/>
  <c r="J74" i="1" s="1"/>
  <c r="K74" i="1" s="1"/>
  <c r="L74" i="1" s="1"/>
  <c r="I75" i="1"/>
  <c r="J75" i="1" s="1"/>
  <c r="K75" i="1" s="1"/>
  <c r="L75" i="1" s="1"/>
  <c r="I77" i="1"/>
  <c r="J77" i="1" s="1"/>
  <c r="K77" i="1" s="1"/>
  <c r="L77" i="1" s="1"/>
  <c r="Q169" i="1" l="1"/>
  <c r="R169" i="1" s="1"/>
  <c r="S169" i="1" s="1"/>
  <c r="Q173" i="1"/>
  <c r="R173" i="1" s="1"/>
  <c r="S173" i="1" s="1"/>
  <c r="Q171" i="1"/>
  <c r="R171" i="1" s="1"/>
  <c r="S171" i="1" s="1"/>
  <c r="Q164" i="1"/>
  <c r="R164" i="1" s="1"/>
  <c r="S164" i="1" s="1"/>
  <c r="Q172" i="1"/>
  <c r="R172" i="1" s="1"/>
  <c r="S172" i="1" s="1"/>
  <c r="Q168" i="1"/>
  <c r="R168" i="1" s="1"/>
  <c r="S168" i="1" s="1"/>
  <c r="Q166" i="1"/>
  <c r="R166" i="1" s="1"/>
  <c r="S166" i="1" s="1"/>
  <c r="Q159" i="1"/>
  <c r="R159" i="1" s="1"/>
  <c r="S159" i="1" s="1"/>
  <c r="Q149" i="1"/>
  <c r="R149" i="1" s="1"/>
  <c r="S149" i="1" s="1"/>
  <c r="Q134" i="1"/>
  <c r="R134" i="1" s="1"/>
  <c r="S134" i="1" s="1"/>
  <c r="Q146" i="1"/>
  <c r="R146" i="1" s="1"/>
  <c r="S146" i="1" s="1"/>
  <c r="Q143" i="1"/>
  <c r="R143" i="1" s="1"/>
  <c r="S143" i="1" s="1"/>
  <c r="Q158" i="1"/>
  <c r="R158" i="1" s="1"/>
  <c r="S158" i="1" s="1"/>
  <c r="Q155" i="1"/>
  <c r="R155" i="1" s="1"/>
  <c r="S155" i="1" s="1"/>
  <c r="Q133" i="1"/>
  <c r="R133" i="1" s="1"/>
  <c r="S133" i="1" s="1"/>
  <c r="Q150" i="1"/>
  <c r="R150" i="1" s="1"/>
  <c r="S150" i="1" s="1"/>
  <c r="Q135" i="1"/>
  <c r="R135" i="1" s="1"/>
  <c r="S135" i="1" s="1"/>
  <c r="Q147" i="1"/>
  <c r="R147" i="1" s="1"/>
  <c r="S147" i="1" s="1"/>
  <c r="Q156" i="1"/>
  <c r="R156" i="1" s="1"/>
  <c r="S156" i="1" s="1"/>
  <c r="Q151" i="1"/>
  <c r="R151" i="1" s="1"/>
  <c r="S151" i="1" s="1"/>
  <c r="Q154" i="1"/>
  <c r="R154" i="1" s="1"/>
  <c r="S154" i="1" s="1"/>
  <c r="Q140" i="1"/>
  <c r="R140" i="1" s="1"/>
  <c r="S140" i="1" s="1"/>
  <c r="Q137" i="1"/>
  <c r="R137" i="1" s="1"/>
  <c r="S137" i="1" s="1"/>
  <c r="Q153" i="1"/>
  <c r="R153" i="1" s="1"/>
  <c r="S153" i="1" s="1"/>
  <c r="Q157" i="1"/>
  <c r="R157" i="1" s="1"/>
  <c r="S157" i="1" s="1"/>
  <c r="Q144" i="1"/>
  <c r="R144" i="1" s="1"/>
  <c r="S144" i="1" s="1"/>
  <c r="Q142" i="1"/>
  <c r="R142" i="1" s="1"/>
  <c r="S142" i="1" s="1"/>
  <c r="Q165" i="1"/>
  <c r="R165" i="1" s="1"/>
  <c r="S165" i="1" s="1"/>
  <c r="Q161" i="1"/>
  <c r="R161" i="1" s="1"/>
  <c r="S161" i="1" s="1"/>
  <c r="Q145" i="1"/>
  <c r="R145" i="1" s="1"/>
  <c r="S145" i="1" s="1"/>
  <c r="Q170" i="1"/>
  <c r="R170" i="1" s="1"/>
  <c r="S170" i="1" s="1"/>
  <c r="Q162" i="1"/>
  <c r="R162" i="1" s="1"/>
  <c r="S162" i="1" s="1"/>
  <c r="Q167" i="1"/>
  <c r="R167" i="1" s="1"/>
  <c r="S167" i="1" s="1"/>
  <c r="Q163" i="1"/>
  <c r="R163" i="1" s="1"/>
  <c r="S163" i="1" s="1"/>
  <c r="Q136" i="1"/>
  <c r="R136" i="1" s="1"/>
  <c r="S136" i="1" s="1"/>
  <c r="Q138" i="1"/>
  <c r="R138" i="1" s="1"/>
  <c r="S138" i="1" s="1"/>
  <c r="Q141" i="1"/>
  <c r="R141" i="1" s="1"/>
  <c r="S141" i="1" s="1"/>
  <c r="Q139" i="1"/>
  <c r="R139" i="1" s="1"/>
  <c r="S139" i="1" s="1"/>
  <c r="Q160" i="1"/>
  <c r="R160" i="1" s="1"/>
  <c r="S160" i="1" s="1"/>
  <c r="Q148" i="1"/>
  <c r="R148" i="1" s="1"/>
  <c r="S148" i="1" s="1"/>
  <c r="Q152" i="1"/>
  <c r="R152" i="1" s="1"/>
  <c r="S152" i="1" s="1"/>
  <c r="I102" i="1"/>
  <c r="J102" i="1" s="1"/>
  <c r="K102" i="1" s="1"/>
  <c r="L102" i="1" s="1"/>
  <c r="I99" i="1"/>
  <c r="J99" i="1" s="1"/>
  <c r="K99" i="1" s="1"/>
  <c r="L99" i="1" s="1"/>
  <c r="I101" i="1"/>
  <c r="J101" i="1" s="1"/>
  <c r="K101" i="1" s="1"/>
  <c r="L101" i="1" s="1"/>
  <c r="I114" i="1"/>
  <c r="J114" i="1" s="1"/>
  <c r="K114" i="1" s="1"/>
  <c r="L114" i="1" s="1"/>
  <c r="I104" i="1"/>
  <c r="J104" i="1" s="1"/>
  <c r="K104" i="1" s="1"/>
  <c r="L104" i="1" s="1"/>
  <c r="I105" i="1"/>
  <c r="J105" i="1" s="1"/>
  <c r="K105" i="1" s="1"/>
  <c r="L105" i="1" s="1"/>
  <c r="I111" i="1"/>
  <c r="J111" i="1" s="1"/>
  <c r="K111" i="1" s="1"/>
  <c r="L111" i="1" s="1"/>
  <c r="I117" i="1"/>
  <c r="J117" i="1" s="1"/>
  <c r="K117" i="1" s="1"/>
  <c r="L117" i="1" s="1"/>
  <c r="I115" i="1"/>
  <c r="J115" i="1" s="1"/>
  <c r="K115" i="1" s="1"/>
  <c r="L115" i="1" s="1"/>
  <c r="I112" i="1"/>
  <c r="J112" i="1" s="1"/>
  <c r="K112" i="1" s="1"/>
  <c r="L112" i="1" s="1"/>
  <c r="I97" i="1" l="1"/>
  <c r="J97" i="1" s="1"/>
  <c r="K97" i="1" s="1"/>
  <c r="L97" i="1" s="1"/>
  <c r="I90" i="1"/>
  <c r="J90" i="1" s="1"/>
  <c r="K90" i="1" s="1"/>
  <c r="L90" i="1" s="1"/>
  <c r="I13" i="1"/>
  <c r="J13" i="1" s="1"/>
  <c r="K13" i="1" s="1"/>
  <c r="L13" i="1" s="1"/>
  <c r="I113" i="1"/>
  <c r="J113" i="1" s="1"/>
  <c r="K113" i="1" s="1"/>
  <c r="L113" i="1" s="1"/>
  <c r="I15" i="1"/>
  <c r="J15" i="1" s="1"/>
  <c r="K15" i="1" s="1"/>
  <c r="L15" i="1" s="1"/>
  <c r="I20" i="1"/>
  <c r="J20" i="1" s="1"/>
  <c r="K20" i="1" s="1"/>
  <c r="L20" i="1" s="1"/>
  <c r="I71" i="1"/>
  <c r="J71" i="1" s="1"/>
  <c r="K71" i="1" s="1"/>
  <c r="L71" i="1" s="1"/>
  <c r="I70" i="1"/>
  <c r="J70" i="1" s="1"/>
  <c r="K70" i="1" s="1"/>
  <c r="L70" i="1" s="1"/>
  <c r="I40" i="1"/>
  <c r="J40" i="1" s="1"/>
  <c r="K40" i="1" s="1"/>
  <c r="L40" i="1" s="1"/>
  <c r="I44" i="1"/>
  <c r="J44" i="1" s="1"/>
  <c r="K44" i="1" s="1"/>
  <c r="L44" i="1" s="1"/>
  <c r="I19" i="1"/>
  <c r="J19" i="1" s="1"/>
  <c r="K19" i="1" s="1"/>
  <c r="L19" i="1" s="1"/>
  <c r="I12" i="1"/>
  <c r="J12" i="1" s="1"/>
  <c r="K12" i="1" s="1"/>
  <c r="L12" i="1" s="1"/>
  <c r="I87" i="1"/>
  <c r="J87" i="1" s="1"/>
  <c r="K87" i="1" s="1"/>
  <c r="L87" i="1" s="1"/>
  <c r="I16" i="1"/>
  <c r="J16" i="1" s="1"/>
  <c r="K16" i="1" s="1"/>
  <c r="L16" i="1" s="1"/>
  <c r="I88" i="1"/>
  <c r="J88" i="1" s="1"/>
  <c r="K88" i="1" s="1"/>
  <c r="L88" i="1" s="1"/>
  <c r="I72" i="1"/>
  <c r="J72" i="1" s="1"/>
  <c r="K72" i="1" s="1"/>
  <c r="L72" i="1" s="1"/>
  <c r="I32" i="1"/>
  <c r="J32" i="1" s="1"/>
  <c r="K32" i="1" s="1"/>
  <c r="L32" i="1" s="1"/>
  <c r="I35" i="1"/>
  <c r="J35" i="1" s="1"/>
  <c r="K35" i="1" s="1"/>
  <c r="L35" i="1" s="1"/>
  <c r="I73" i="1"/>
  <c r="J73" i="1" s="1"/>
  <c r="K73" i="1" s="1"/>
  <c r="L73" i="1" s="1"/>
  <c r="I33" i="1"/>
  <c r="J33" i="1" s="1"/>
  <c r="K33" i="1" s="1"/>
  <c r="L33" i="1" s="1"/>
  <c r="I84" i="1"/>
  <c r="J84" i="1" s="1"/>
  <c r="K84" i="1" s="1"/>
  <c r="L84" i="1" s="1"/>
  <c r="I65" i="1"/>
  <c r="J65" i="1" s="1"/>
  <c r="K65" i="1" s="1"/>
  <c r="L65" i="1" s="1"/>
  <c r="I85" i="1"/>
  <c r="J85" i="1" s="1"/>
  <c r="K85" i="1" s="1"/>
  <c r="L85" i="1" s="1"/>
  <c r="I14" i="1"/>
  <c r="J14" i="1" s="1"/>
  <c r="K14" i="1" s="1"/>
  <c r="L14" i="1" s="1"/>
  <c r="I45" i="1"/>
  <c r="J45" i="1" s="1"/>
  <c r="K45" i="1" s="1"/>
  <c r="L45" i="1" s="1"/>
  <c r="I21" i="1"/>
  <c r="J21" i="1" s="1"/>
  <c r="K21" i="1" s="1"/>
  <c r="L21" i="1" s="1"/>
  <c r="I43" i="1"/>
  <c r="J43" i="1" s="1"/>
  <c r="K43" i="1" s="1"/>
  <c r="L43" i="1" s="1"/>
  <c r="I24" i="1"/>
  <c r="J24" i="1" s="1"/>
  <c r="K24" i="1" s="1"/>
  <c r="L24" i="1" s="1"/>
  <c r="I48" i="1"/>
  <c r="J48" i="1" s="1"/>
  <c r="K48" i="1" s="1"/>
  <c r="L48" i="1" s="1"/>
  <c r="I11" i="1"/>
  <c r="J11" i="1" s="1"/>
  <c r="K11" i="1" s="1"/>
  <c r="L11" i="1" s="1"/>
  <c r="I17" i="1"/>
  <c r="J17" i="1" s="1"/>
  <c r="K17" i="1" s="1"/>
  <c r="L17" i="1" s="1"/>
  <c r="I76" i="1"/>
  <c r="J76" i="1" s="1"/>
  <c r="K76" i="1" s="1"/>
  <c r="L76" i="1" s="1"/>
  <c r="I42" i="1"/>
  <c r="J42" i="1" s="1"/>
  <c r="K42" i="1" s="1"/>
  <c r="L42" i="1" s="1"/>
  <c r="I86" i="1"/>
  <c r="J86" i="1" s="1"/>
  <c r="K86" i="1" s="1"/>
  <c r="L86" i="1" s="1"/>
  <c r="I82" i="1"/>
  <c r="J82" i="1" s="1"/>
  <c r="K82" i="1" s="1"/>
  <c r="L82" i="1" s="1"/>
  <c r="M106" i="1" l="1"/>
  <c r="N106" i="1" s="1"/>
  <c r="O106" i="1" s="1"/>
  <c r="P106" i="1" s="1"/>
  <c r="M128" i="1"/>
  <c r="N128" i="1" s="1"/>
  <c r="O128" i="1" s="1"/>
  <c r="P128" i="1" s="1"/>
  <c r="M123" i="1"/>
  <c r="N123" i="1" s="1"/>
  <c r="O123" i="1" s="1"/>
  <c r="P123" i="1" s="1"/>
  <c r="M130" i="1"/>
  <c r="N130" i="1" s="1"/>
  <c r="O130" i="1" s="1"/>
  <c r="P130" i="1" s="1"/>
  <c r="M126" i="1"/>
  <c r="N126" i="1" s="1"/>
  <c r="O126" i="1" s="1"/>
  <c r="P126" i="1" s="1"/>
  <c r="M125" i="1"/>
  <c r="N125" i="1" s="1"/>
  <c r="O125" i="1" s="1"/>
  <c r="M122" i="1"/>
  <c r="N122" i="1" s="1"/>
  <c r="O122" i="1" s="1"/>
  <c r="M121" i="1"/>
  <c r="N121" i="1" s="1"/>
  <c r="O121" i="1" s="1"/>
  <c r="M109" i="1"/>
  <c r="N109" i="1" s="1"/>
  <c r="O109" i="1" s="1"/>
  <c r="M120" i="1"/>
  <c r="N120" i="1" s="1"/>
  <c r="O120" i="1" s="1"/>
  <c r="M108" i="1"/>
  <c r="N108" i="1" s="1"/>
  <c r="O108" i="1" s="1"/>
  <c r="M107" i="1"/>
  <c r="N107" i="1" s="1"/>
  <c r="O107" i="1" s="1"/>
  <c r="M116" i="1"/>
  <c r="N116" i="1" s="1"/>
  <c r="O116" i="1" s="1"/>
  <c r="M118" i="1"/>
  <c r="N118" i="1" s="1"/>
  <c r="O118" i="1" s="1"/>
  <c r="M119" i="1"/>
  <c r="N119" i="1" s="1"/>
  <c r="O119" i="1" s="1"/>
  <c r="M103" i="1"/>
  <c r="N103" i="1" s="1"/>
  <c r="O103" i="1" s="1"/>
  <c r="P103" i="1" s="1"/>
  <c r="M110" i="1"/>
  <c r="N110" i="1" s="1"/>
  <c r="O110" i="1" s="1"/>
  <c r="M62" i="1"/>
  <c r="N62" i="1" s="1"/>
  <c r="O62" i="1" s="1"/>
  <c r="P62" i="1" s="1"/>
  <c r="M51" i="1"/>
  <c r="N51" i="1" s="1"/>
  <c r="O51" i="1" s="1"/>
  <c r="P51" i="1" s="1"/>
  <c r="M50" i="1"/>
  <c r="N50" i="1" s="1"/>
  <c r="O50" i="1" s="1"/>
  <c r="P50" i="1" s="1"/>
  <c r="M58" i="1"/>
  <c r="N58" i="1" s="1"/>
  <c r="O58" i="1" s="1"/>
  <c r="P58" i="1" s="1"/>
  <c r="M55" i="1"/>
  <c r="N55" i="1" s="1"/>
  <c r="O55" i="1" s="1"/>
  <c r="P55" i="1" s="1"/>
  <c r="M57" i="1"/>
  <c r="N57" i="1" s="1"/>
  <c r="O57" i="1" s="1"/>
  <c r="P57" i="1" s="1"/>
  <c r="M52" i="1"/>
  <c r="N52" i="1" s="1"/>
  <c r="O52" i="1" s="1"/>
  <c r="P52" i="1" s="1"/>
  <c r="M54" i="1"/>
  <c r="N54" i="1" s="1"/>
  <c r="O54" i="1" s="1"/>
  <c r="P54" i="1" s="1"/>
  <c r="M53" i="1"/>
  <c r="N53" i="1" s="1"/>
  <c r="O53" i="1" s="1"/>
  <c r="P53" i="1" s="1"/>
  <c r="M49" i="1"/>
  <c r="N49" i="1" s="1"/>
  <c r="O49" i="1" s="1"/>
  <c r="P49" i="1" s="1"/>
  <c r="M66" i="1"/>
  <c r="N66" i="1" s="1"/>
  <c r="O66" i="1" s="1"/>
  <c r="P66" i="1" s="1"/>
  <c r="M60" i="1"/>
  <c r="N60" i="1" s="1"/>
  <c r="O60" i="1" s="1"/>
  <c r="P60" i="1" s="1"/>
  <c r="M61" i="1"/>
  <c r="N61" i="1" s="1"/>
  <c r="O61" i="1" s="1"/>
  <c r="P61" i="1" s="1"/>
  <c r="M56" i="1"/>
  <c r="N56" i="1" s="1"/>
  <c r="O56" i="1" s="1"/>
  <c r="P56" i="1" s="1"/>
  <c r="M64" i="1"/>
  <c r="N64" i="1" s="1"/>
  <c r="O64" i="1" s="1"/>
  <c r="P64" i="1" s="1"/>
  <c r="M26" i="1"/>
  <c r="N26" i="1" s="1"/>
  <c r="O26" i="1" s="1"/>
  <c r="P26" i="1" s="1"/>
  <c r="M27" i="1"/>
  <c r="N27" i="1" s="1"/>
  <c r="O27" i="1" s="1"/>
  <c r="P27" i="1" s="1"/>
  <c r="M25" i="1"/>
  <c r="N25" i="1" s="1"/>
  <c r="O25" i="1" s="1"/>
  <c r="P25" i="1" s="1"/>
  <c r="M67" i="1"/>
  <c r="N67" i="1" s="1"/>
  <c r="O67" i="1" s="1"/>
  <c r="P67" i="1" s="1"/>
  <c r="M59" i="1"/>
  <c r="N59" i="1" s="1"/>
  <c r="O59" i="1" s="1"/>
  <c r="P59" i="1" s="1"/>
  <c r="M78" i="1"/>
  <c r="N78" i="1" s="1"/>
  <c r="O78" i="1" s="1"/>
  <c r="P78" i="1" s="1"/>
  <c r="M79" i="1"/>
  <c r="N79" i="1" s="1"/>
  <c r="O79" i="1" s="1"/>
  <c r="P79" i="1" s="1"/>
  <c r="M80" i="1"/>
  <c r="N80" i="1" s="1"/>
  <c r="O80" i="1" s="1"/>
  <c r="P80" i="1" s="1"/>
  <c r="M69" i="1"/>
  <c r="N69" i="1" s="1"/>
  <c r="O69" i="1" s="1"/>
  <c r="P69" i="1" s="1"/>
  <c r="M6" i="1"/>
  <c r="N6" i="1" s="1"/>
  <c r="O6" i="1" s="1"/>
  <c r="M3" i="1"/>
  <c r="N3" i="1" s="1"/>
  <c r="O3" i="1" s="1"/>
  <c r="M10" i="1"/>
  <c r="N10" i="1" s="1"/>
  <c r="O10" i="1" s="1"/>
  <c r="M7" i="1"/>
  <c r="N7" i="1" s="1"/>
  <c r="O7" i="1" s="1"/>
  <c r="M2" i="1"/>
  <c r="N2" i="1" s="1"/>
  <c r="O2" i="1" s="1"/>
  <c r="M23" i="1"/>
  <c r="N23" i="1" s="1"/>
  <c r="O23" i="1" s="1"/>
  <c r="M63" i="1"/>
  <c r="N63" i="1" s="1"/>
  <c r="O63" i="1" s="1"/>
  <c r="M77" i="1"/>
  <c r="N77" i="1" s="1"/>
  <c r="O77" i="1" s="1"/>
  <c r="M22" i="1"/>
  <c r="N22" i="1" s="1"/>
  <c r="O22" i="1" s="1"/>
  <c r="M18" i="1"/>
  <c r="N18" i="1" s="1"/>
  <c r="O18" i="1" s="1"/>
  <c r="M28" i="1"/>
  <c r="N28" i="1" s="1"/>
  <c r="O28" i="1" s="1"/>
  <c r="M29" i="1"/>
  <c r="N29" i="1" s="1"/>
  <c r="O29" i="1" s="1"/>
  <c r="M30" i="1"/>
  <c r="N30" i="1" s="1"/>
  <c r="O30" i="1" s="1"/>
  <c r="M47" i="1"/>
  <c r="N47" i="1" s="1"/>
  <c r="O47" i="1" s="1"/>
  <c r="M46" i="1"/>
  <c r="N46" i="1" s="1"/>
  <c r="O46" i="1" s="1"/>
  <c r="M68" i="1"/>
  <c r="N68" i="1" s="1"/>
  <c r="O68" i="1" s="1"/>
  <c r="M75" i="1"/>
  <c r="N75" i="1" s="1"/>
  <c r="O75" i="1" s="1"/>
  <c r="M74" i="1"/>
  <c r="N74" i="1" s="1"/>
  <c r="O74" i="1" s="1"/>
  <c r="M5" i="1"/>
  <c r="N5" i="1" s="1"/>
  <c r="O5" i="1" s="1"/>
  <c r="M9" i="1"/>
  <c r="N9" i="1" s="1"/>
  <c r="O9" i="1" s="1"/>
  <c r="M8" i="1"/>
  <c r="N8" i="1" s="1"/>
  <c r="O8" i="1" s="1"/>
  <c r="M4" i="1"/>
  <c r="N4" i="1" s="1"/>
  <c r="O4" i="1" s="1"/>
  <c r="M34" i="1"/>
  <c r="N34" i="1" s="1"/>
  <c r="O34" i="1" s="1"/>
  <c r="M31" i="1"/>
  <c r="N31" i="1" s="1"/>
  <c r="O31" i="1" s="1"/>
  <c r="M36" i="1"/>
  <c r="N36" i="1" s="1"/>
  <c r="O36" i="1" s="1"/>
  <c r="M38" i="1"/>
  <c r="N38" i="1" s="1"/>
  <c r="O38" i="1" s="1"/>
  <c r="M37" i="1"/>
  <c r="N37" i="1" s="1"/>
  <c r="O37" i="1" s="1"/>
  <c r="M98" i="1"/>
  <c r="N98" i="1" s="1"/>
  <c r="O98" i="1" s="1"/>
  <c r="M100" i="1"/>
  <c r="N100" i="1" s="1"/>
  <c r="O100" i="1" s="1"/>
  <c r="M96" i="1"/>
  <c r="N96" i="1" s="1"/>
  <c r="O96" i="1" s="1"/>
  <c r="M89" i="1"/>
  <c r="N89" i="1" s="1"/>
  <c r="O89" i="1" s="1"/>
  <c r="M95" i="1"/>
  <c r="N95" i="1" s="1"/>
  <c r="O95" i="1" s="1"/>
  <c r="M91" i="1"/>
  <c r="N91" i="1" s="1"/>
  <c r="O91" i="1" s="1"/>
  <c r="M93" i="1"/>
  <c r="N93" i="1" s="1"/>
  <c r="O93" i="1" s="1"/>
  <c r="M94" i="1"/>
  <c r="N94" i="1" s="1"/>
  <c r="O94" i="1" s="1"/>
  <c r="M92" i="1"/>
  <c r="N92" i="1" s="1"/>
  <c r="O92" i="1" s="1"/>
  <c r="M83" i="1"/>
  <c r="N83" i="1" s="1"/>
  <c r="O83" i="1" s="1"/>
  <c r="M81" i="1"/>
  <c r="N81" i="1" s="1"/>
  <c r="O81" i="1" s="1"/>
  <c r="M39" i="1"/>
  <c r="N39" i="1" s="1"/>
  <c r="O39" i="1" s="1"/>
  <c r="M41" i="1"/>
  <c r="N41" i="1" s="1"/>
  <c r="O41" i="1" s="1"/>
  <c r="M112" i="1"/>
  <c r="N112" i="1" s="1"/>
  <c r="O112" i="1" s="1"/>
  <c r="M105" i="1"/>
  <c r="N105" i="1" s="1"/>
  <c r="O105" i="1" s="1"/>
  <c r="M101" i="1"/>
  <c r="N101" i="1" s="1"/>
  <c r="O101" i="1" s="1"/>
  <c r="M102" i="1"/>
  <c r="N102" i="1" s="1"/>
  <c r="O102" i="1" s="1"/>
  <c r="M115" i="1"/>
  <c r="N115" i="1" s="1"/>
  <c r="O115" i="1" s="1"/>
  <c r="M117" i="1"/>
  <c r="N117" i="1" s="1"/>
  <c r="O117" i="1" s="1"/>
  <c r="M111" i="1"/>
  <c r="N111" i="1" s="1"/>
  <c r="O111" i="1" s="1"/>
  <c r="M114" i="1"/>
  <c r="N114" i="1" s="1"/>
  <c r="O114" i="1" s="1"/>
  <c r="M99" i="1"/>
  <c r="N99" i="1" s="1"/>
  <c r="O99" i="1" s="1"/>
  <c r="M104" i="1"/>
  <c r="N104" i="1" s="1"/>
  <c r="O104" i="1" s="1"/>
  <c r="M76" i="1"/>
  <c r="N76" i="1" s="1"/>
  <c r="O76" i="1" s="1"/>
  <c r="M72" i="1"/>
  <c r="N72" i="1" s="1"/>
  <c r="O72" i="1" s="1"/>
  <c r="M73" i="1"/>
  <c r="N73" i="1" s="1"/>
  <c r="O73" i="1" s="1"/>
  <c r="M113" i="1"/>
  <c r="N113" i="1" s="1"/>
  <c r="O113" i="1" s="1"/>
  <c r="M71" i="1"/>
  <c r="N71" i="1" s="1"/>
  <c r="O71" i="1" s="1"/>
  <c r="M12" i="1"/>
  <c r="N12" i="1" s="1"/>
  <c r="O12" i="1" s="1"/>
  <c r="M11" i="1"/>
  <c r="N11" i="1" s="1"/>
  <c r="O11" i="1" s="1"/>
  <c r="M14" i="1"/>
  <c r="N14" i="1" s="1"/>
  <c r="O14" i="1" s="1"/>
  <c r="M24" i="1"/>
  <c r="N24" i="1" s="1"/>
  <c r="O24" i="1" s="1"/>
  <c r="M21" i="1"/>
  <c r="N21" i="1" s="1"/>
  <c r="O21" i="1" s="1"/>
  <c r="M13" i="1"/>
  <c r="N13" i="1" s="1"/>
  <c r="O13" i="1" s="1"/>
  <c r="M17" i="1"/>
  <c r="N17" i="1" s="1"/>
  <c r="O17" i="1" s="1"/>
  <c r="M88" i="1"/>
  <c r="N88" i="1" s="1"/>
  <c r="O88" i="1" s="1"/>
  <c r="M82" i="1"/>
  <c r="N82" i="1" s="1"/>
  <c r="O82" i="1" s="1"/>
  <c r="M84" i="1"/>
  <c r="N84" i="1" s="1"/>
  <c r="O84" i="1" s="1"/>
  <c r="M85" i="1"/>
  <c r="N85" i="1" s="1"/>
  <c r="O85" i="1" s="1"/>
  <c r="M87" i="1"/>
  <c r="N87" i="1" s="1"/>
  <c r="O87" i="1" s="1"/>
  <c r="M86" i="1"/>
  <c r="N86" i="1" s="1"/>
  <c r="O86" i="1" s="1"/>
  <c r="M90" i="1"/>
  <c r="N90" i="1" s="1"/>
  <c r="O90" i="1" s="1"/>
  <c r="M97" i="1"/>
  <c r="N97" i="1" s="1"/>
  <c r="O97" i="1" s="1"/>
  <c r="M20" i="1"/>
  <c r="N20" i="1" s="1"/>
  <c r="O20" i="1" s="1"/>
  <c r="M19" i="1"/>
  <c r="N19" i="1" s="1"/>
  <c r="O19" i="1" s="1"/>
  <c r="M15" i="1"/>
  <c r="N15" i="1" s="1"/>
  <c r="O15" i="1" s="1"/>
  <c r="M16" i="1"/>
  <c r="N16" i="1" s="1"/>
  <c r="O16" i="1" s="1"/>
  <c r="M44" i="1"/>
  <c r="N44" i="1" s="1"/>
  <c r="O44" i="1" s="1"/>
  <c r="M40" i="1"/>
  <c r="N40" i="1" s="1"/>
  <c r="O40" i="1" s="1"/>
  <c r="M33" i="1"/>
  <c r="N33" i="1" s="1"/>
  <c r="O33" i="1" s="1"/>
  <c r="M42" i="1"/>
  <c r="N42" i="1" s="1"/>
  <c r="O42" i="1" s="1"/>
  <c r="M43" i="1"/>
  <c r="N43" i="1" s="1"/>
  <c r="O43" i="1" s="1"/>
  <c r="M35" i="1"/>
  <c r="N35" i="1" s="1"/>
  <c r="O35" i="1" s="1"/>
  <c r="M32" i="1"/>
  <c r="N32" i="1" s="1"/>
  <c r="O32" i="1" s="1"/>
  <c r="M65" i="1"/>
  <c r="N65" i="1" s="1"/>
  <c r="O65" i="1" s="1"/>
  <c r="M70" i="1"/>
  <c r="N70" i="1" s="1"/>
  <c r="O70" i="1" s="1"/>
  <c r="M48" i="1"/>
  <c r="N48" i="1" s="1"/>
  <c r="O48" i="1" s="1"/>
  <c r="M45" i="1"/>
  <c r="N45" i="1" s="1"/>
  <c r="O45" i="1" s="1"/>
  <c r="H132" i="1" l="1"/>
  <c r="P125" i="1"/>
  <c r="H129" i="1"/>
  <c r="H124" i="1"/>
  <c r="H125" i="1"/>
  <c r="H128" i="1"/>
  <c r="H123" i="1"/>
  <c r="H131" i="1"/>
  <c r="H127" i="1"/>
  <c r="H130" i="1"/>
  <c r="H126" i="1"/>
  <c r="H116" i="1"/>
  <c r="P116" i="1"/>
  <c r="H107" i="1"/>
  <c r="P107" i="1"/>
  <c r="H108" i="1"/>
  <c r="P108" i="1"/>
  <c r="H120" i="1"/>
  <c r="P120" i="1"/>
  <c r="H109" i="1"/>
  <c r="P109" i="1"/>
  <c r="H119" i="1"/>
  <c r="P119" i="1"/>
  <c r="H121" i="1"/>
  <c r="P121" i="1"/>
  <c r="H118" i="1"/>
  <c r="P118" i="1"/>
  <c r="H122" i="1"/>
  <c r="P122" i="1"/>
  <c r="H110" i="1"/>
  <c r="P110" i="1"/>
  <c r="H106" i="1"/>
  <c r="H103" i="1"/>
  <c r="Q53" i="1"/>
  <c r="R53" i="1" s="1"/>
  <c r="S53" i="1" s="1"/>
  <c r="H49" i="1"/>
  <c r="H52" i="1"/>
  <c r="H53" i="1"/>
  <c r="H54" i="1"/>
  <c r="H50" i="1"/>
  <c r="H57" i="1"/>
  <c r="H61" i="1"/>
  <c r="H66" i="1"/>
  <c r="H55" i="1"/>
  <c r="H56" i="1"/>
  <c r="H58" i="1"/>
  <c r="H60" i="1"/>
  <c r="H64" i="1"/>
  <c r="H62" i="1"/>
  <c r="H51" i="1"/>
  <c r="H59" i="1"/>
  <c r="H67" i="1"/>
  <c r="H84" i="1"/>
  <c r="H81" i="1"/>
  <c r="H20" i="1"/>
  <c r="H31" i="1"/>
  <c r="H18" i="1"/>
  <c r="H2" i="1"/>
  <c r="H46" i="1"/>
  <c r="H41" i="1"/>
  <c r="H44" i="1"/>
  <c r="H97" i="1"/>
  <c r="H82" i="1"/>
  <c r="H12" i="1"/>
  <c r="H73" i="1"/>
  <c r="H111" i="1"/>
  <c r="P89" i="1"/>
  <c r="H89" i="1"/>
  <c r="H34" i="1"/>
  <c r="H95" i="1"/>
  <c r="H32" i="1"/>
  <c r="H88" i="1"/>
  <c r="H72" i="1"/>
  <c r="P117" i="1"/>
  <c r="H117" i="1"/>
  <c r="P63" i="1"/>
  <c r="H63" i="1"/>
  <c r="H10" i="1"/>
  <c r="H22" i="1"/>
  <c r="H7" i="1"/>
  <c r="H35" i="1"/>
  <c r="H16" i="1"/>
  <c r="H17" i="1"/>
  <c r="H71" i="1"/>
  <c r="H76" i="1"/>
  <c r="P115" i="1"/>
  <c r="H115" i="1"/>
  <c r="H39" i="1"/>
  <c r="H96" i="1"/>
  <c r="H47" i="1"/>
  <c r="H3" i="1"/>
  <c r="P68" i="1"/>
  <c r="H68" i="1"/>
  <c r="P92" i="1"/>
  <c r="H92" i="1"/>
  <c r="P100" i="1"/>
  <c r="H100" i="1"/>
  <c r="H4" i="1"/>
  <c r="H30" i="1"/>
  <c r="H11" i="1"/>
  <c r="H77" i="1"/>
  <c r="H48" i="1"/>
  <c r="H42" i="1"/>
  <c r="H86" i="1"/>
  <c r="H21" i="1"/>
  <c r="H101" i="1"/>
  <c r="H83" i="1"/>
  <c r="P94" i="1"/>
  <c r="H94" i="1"/>
  <c r="P98" i="1"/>
  <c r="H98" i="1"/>
  <c r="H37" i="1"/>
  <c r="H8" i="1"/>
  <c r="H29" i="1"/>
  <c r="H6" i="1"/>
  <c r="H45" i="1"/>
  <c r="H90" i="1"/>
  <c r="H13" i="1"/>
  <c r="H33" i="1"/>
  <c r="H19" i="1"/>
  <c r="H87" i="1"/>
  <c r="P104" i="1"/>
  <c r="H104" i="1"/>
  <c r="P105" i="1"/>
  <c r="H105" i="1"/>
  <c r="H80" i="1"/>
  <c r="H79" i="1"/>
  <c r="H78" i="1"/>
  <c r="P93" i="1"/>
  <c r="H93" i="1"/>
  <c r="H38" i="1"/>
  <c r="H9" i="1"/>
  <c r="H74" i="1"/>
  <c r="H28" i="1"/>
  <c r="H27" i="1"/>
  <c r="H26" i="1"/>
  <c r="H25" i="1"/>
  <c r="H69" i="1"/>
  <c r="P114" i="1"/>
  <c r="H114" i="1"/>
  <c r="H43" i="1"/>
  <c r="H15" i="1"/>
  <c r="P102" i="1"/>
  <c r="H102" i="1"/>
  <c r="H70" i="1"/>
  <c r="H24" i="1"/>
  <c r="H113" i="1"/>
  <c r="H65" i="1"/>
  <c r="H40" i="1"/>
  <c r="H85" i="1"/>
  <c r="H14" i="1"/>
  <c r="P99" i="1"/>
  <c r="H99" i="1"/>
  <c r="P112" i="1"/>
  <c r="H112" i="1"/>
  <c r="P91" i="1"/>
  <c r="H91" i="1"/>
  <c r="H36" i="1"/>
  <c r="H5" i="1"/>
  <c r="H75" i="1"/>
  <c r="H23" i="1"/>
  <c r="P2" i="1"/>
  <c r="P7" i="1"/>
  <c r="P10" i="1"/>
  <c r="P3" i="1"/>
  <c r="P6" i="1"/>
  <c r="P77" i="1"/>
  <c r="P23" i="1"/>
  <c r="P41" i="1"/>
  <c r="P74" i="1"/>
  <c r="P28" i="1"/>
  <c r="P75" i="1"/>
  <c r="P96" i="1"/>
  <c r="P4" i="1"/>
  <c r="P18" i="1"/>
  <c r="P37" i="1"/>
  <c r="P8" i="1"/>
  <c r="P46" i="1"/>
  <c r="P22" i="1"/>
  <c r="P39" i="1"/>
  <c r="P81" i="1"/>
  <c r="P38" i="1"/>
  <c r="P9" i="1"/>
  <c r="P83" i="1"/>
  <c r="P36" i="1"/>
  <c r="P5" i="1"/>
  <c r="P47" i="1"/>
  <c r="P31" i="1"/>
  <c r="P30" i="1"/>
  <c r="P95" i="1"/>
  <c r="P34" i="1"/>
  <c r="P29" i="1"/>
  <c r="P111" i="1"/>
  <c r="P101" i="1"/>
  <c r="P48" i="1"/>
  <c r="P33" i="1"/>
  <c r="P19" i="1"/>
  <c r="P84" i="1"/>
  <c r="P14" i="1"/>
  <c r="P70" i="1"/>
  <c r="P40" i="1"/>
  <c r="P82" i="1"/>
  <c r="P11" i="1"/>
  <c r="P20" i="1"/>
  <c r="P88" i="1"/>
  <c r="P12" i="1"/>
  <c r="P73" i="1"/>
  <c r="P65" i="1"/>
  <c r="P44" i="1"/>
  <c r="P17" i="1"/>
  <c r="P72" i="1"/>
  <c r="P32" i="1"/>
  <c r="P90" i="1"/>
  <c r="P71" i="1"/>
  <c r="P76" i="1"/>
  <c r="P35" i="1"/>
  <c r="P16" i="1"/>
  <c r="P97" i="1"/>
  <c r="P86" i="1"/>
  <c r="P13" i="1"/>
  <c r="P43" i="1"/>
  <c r="P15" i="1"/>
  <c r="P87" i="1"/>
  <c r="P21" i="1"/>
  <c r="P45" i="1"/>
  <c r="P42" i="1"/>
  <c r="P85" i="1"/>
  <c r="P24" i="1"/>
  <c r="P113" i="1"/>
  <c r="Q129" i="1" l="1"/>
  <c r="R129" i="1" s="1"/>
  <c r="S129" i="1" s="1"/>
  <c r="Q124" i="1"/>
  <c r="R124" i="1" s="1"/>
  <c r="S124" i="1" s="1"/>
  <c r="Q119" i="1"/>
  <c r="R119" i="1" s="1"/>
  <c r="S119" i="1" s="1"/>
  <c r="Q120" i="1"/>
  <c r="R120" i="1" s="1"/>
  <c r="S120" i="1" s="1"/>
  <c r="Q132" i="1"/>
  <c r="R132" i="1" s="1"/>
  <c r="S132" i="1" s="1"/>
  <c r="Q103" i="1"/>
  <c r="R103" i="1" s="1"/>
  <c r="S103" i="1" s="1"/>
  <c r="Q108" i="1"/>
  <c r="R108" i="1" s="1"/>
  <c r="S108" i="1" s="1"/>
  <c r="Q122" i="1"/>
  <c r="R122" i="1" s="1"/>
  <c r="S122" i="1" s="1"/>
  <c r="Q131" i="1"/>
  <c r="R131" i="1" s="1"/>
  <c r="S131" i="1" s="1"/>
  <c r="Q130" i="1"/>
  <c r="R130" i="1" s="1"/>
  <c r="S130" i="1" s="1"/>
  <c r="Q125" i="1"/>
  <c r="R125" i="1" s="1"/>
  <c r="S125" i="1" s="1"/>
  <c r="Q128" i="1"/>
  <c r="R128" i="1" s="1"/>
  <c r="S128" i="1" s="1"/>
  <c r="Q127" i="1"/>
  <c r="R127" i="1" s="1"/>
  <c r="S127" i="1" s="1"/>
  <c r="Q126" i="1"/>
  <c r="R126" i="1" s="1"/>
  <c r="S126" i="1" s="1"/>
  <c r="Q123" i="1"/>
  <c r="R123" i="1" s="1"/>
  <c r="S123" i="1" s="1"/>
  <c r="Q116" i="1"/>
  <c r="R116" i="1" s="1"/>
  <c r="S116" i="1" s="1"/>
  <c r="Q121" i="1"/>
  <c r="R121" i="1" s="1"/>
  <c r="S121" i="1" s="1"/>
  <c r="Q107" i="1"/>
  <c r="R107" i="1" s="1"/>
  <c r="S107" i="1" s="1"/>
  <c r="Q109" i="1"/>
  <c r="R109" i="1" s="1"/>
  <c r="S109" i="1" s="1"/>
  <c r="Q118" i="1"/>
  <c r="R118" i="1" s="1"/>
  <c r="S118" i="1" s="1"/>
  <c r="Q110" i="1"/>
  <c r="R110" i="1" s="1"/>
  <c r="S110" i="1" s="1"/>
  <c r="Q106" i="1"/>
  <c r="R106" i="1" s="1"/>
  <c r="S106" i="1" s="1"/>
  <c r="Q64" i="1"/>
  <c r="R64" i="1" s="1"/>
  <c r="S64" i="1" s="1"/>
  <c r="Q6" i="1"/>
  <c r="R6" i="1" s="1"/>
  <c r="S6" i="1" s="1"/>
  <c r="Q56" i="1"/>
  <c r="R56" i="1" s="1"/>
  <c r="S56" i="1" s="1"/>
  <c r="Q60" i="1"/>
  <c r="R60" i="1" s="1"/>
  <c r="S60" i="1" s="1"/>
  <c r="Q61" i="1"/>
  <c r="R61" i="1" s="1"/>
  <c r="S61" i="1" s="1"/>
  <c r="Q66" i="1"/>
  <c r="R66" i="1" s="1"/>
  <c r="S66" i="1" s="1"/>
  <c r="Q57" i="1"/>
  <c r="R57" i="1" s="1"/>
  <c r="S57" i="1" s="1"/>
  <c r="Q49" i="1"/>
  <c r="R49" i="1" s="1"/>
  <c r="S49" i="1" s="1"/>
  <c r="Q54" i="1"/>
  <c r="R54" i="1" s="1"/>
  <c r="S54" i="1" s="1"/>
  <c r="Q52" i="1"/>
  <c r="R52" i="1" s="1"/>
  <c r="S52" i="1" s="1"/>
  <c r="Q50" i="1"/>
  <c r="R50" i="1" s="1"/>
  <c r="S50" i="1" s="1"/>
  <c r="Q51" i="1"/>
  <c r="R51" i="1" s="1"/>
  <c r="S51" i="1" s="1"/>
  <c r="Q58" i="1"/>
  <c r="R58" i="1" s="1"/>
  <c r="S58" i="1" s="1"/>
  <c r="Q62" i="1"/>
  <c r="R62" i="1" s="1"/>
  <c r="S62" i="1" s="1"/>
  <c r="Q55" i="1"/>
  <c r="R55" i="1" s="1"/>
  <c r="S55" i="1" s="1"/>
  <c r="Q59" i="1"/>
  <c r="R59" i="1" s="1"/>
  <c r="S59" i="1" s="1"/>
  <c r="Q67" i="1"/>
  <c r="R67" i="1" s="1"/>
  <c r="S67" i="1" s="1"/>
  <c r="Q81" i="1"/>
  <c r="R81" i="1" s="1"/>
  <c r="S81" i="1" s="1"/>
  <c r="Q63" i="1"/>
  <c r="R63" i="1" s="1"/>
  <c r="S63" i="1" s="1"/>
  <c r="Q3" i="1"/>
  <c r="R3" i="1" s="1"/>
  <c r="S3" i="1" s="1"/>
  <c r="Q36" i="1"/>
  <c r="R36" i="1" s="1"/>
  <c r="S36" i="1" s="1"/>
  <c r="Q77" i="1"/>
  <c r="R77" i="1" s="1"/>
  <c r="S77" i="1" s="1"/>
  <c r="Q7" i="1"/>
  <c r="R7" i="1" s="1"/>
  <c r="S7" i="1" s="1"/>
  <c r="Q37" i="1"/>
  <c r="R37" i="1" s="1"/>
  <c r="S37" i="1" s="1"/>
  <c r="Q79" i="1"/>
  <c r="R79" i="1" s="1"/>
  <c r="S79" i="1" s="1"/>
  <c r="Q80" i="1"/>
  <c r="R80" i="1" s="1"/>
  <c r="S80" i="1" s="1"/>
  <c r="Q78" i="1"/>
  <c r="R78" i="1" s="1"/>
  <c r="S78" i="1" s="1"/>
  <c r="Q69" i="1"/>
  <c r="R69" i="1" s="1"/>
  <c r="S69" i="1" s="1"/>
  <c r="Q31" i="1"/>
  <c r="R31" i="1" s="1"/>
  <c r="S31" i="1" s="1"/>
  <c r="Q95" i="1"/>
  <c r="R95" i="1" s="1"/>
  <c r="S95" i="1" s="1"/>
  <c r="Q2" i="1"/>
  <c r="R2" i="1" s="1"/>
  <c r="S2" i="1" s="1"/>
  <c r="Q100" i="1"/>
  <c r="R100" i="1" s="1"/>
  <c r="S100" i="1" s="1"/>
  <c r="Q10" i="1"/>
  <c r="R10" i="1" s="1"/>
  <c r="S10" i="1" s="1"/>
  <c r="Q34" i="1"/>
  <c r="R34" i="1" s="1"/>
  <c r="S34" i="1" s="1"/>
  <c r="Q25" i="1"/>
  <c r="R25" i="1" s="1"/>
  <c r="S25" i="1" s="1"/>
  <c r="Q26" i="1"/>
  <c r="R26" i="1" s="1"/>
  <c r="S26" i="1" s="1"/>
  <c r="Q27" i="1"/>
  <c r="R27" i="1" s="1"/>
  <c r="S27" i="1" s="1"/>
  <c r="Q23" i="1"/>
  <c r="R23" i="1" s="1"/>
  <c r="S23" i="1" s="1"/>
  <c r="Q83" i="1"/>
  <c r="R83" i="1" s="1"/>
  <c r="S83" i="1" s="1"/>
  <c r="Q39" i="1"/>
  <c r="R39" i="1" s="1"/>
  <c r="S39" i="1" s="1"/>
  <c r="Q41" i="1"/>
  <c r="R41" i="1" s="1"/>
  <c r="S41" i="1" s="1"/>
  <c r="Q89" i="1"/>
  <c r="R89" i="1" s="1"/>
  <c r="S89" i="1" s="1"/>
  <c r="Q96" i="1"/>
  <c r="R96" i="1" s="1"/>
  <c r="S96" i="1" s="1"/>
  <c r="Q94" i="1"/>
  <c r="R94" i="1" s="1"/>
  <c r="S94" i="1" s="1"/>
  <c r="Q98" i="1"/>
  <c r="R98" i="1" s="1"/>
  <c r="S98" i="1" s="1"/>
  <c r="Q5" i="1"/>
  <c r="R5" i="1" s="1"/>
  <c r="S5" i="1" s="1"/>
  <c r="Q9" i="1"/>
  <c r="R9" i="1" s="1"/>
  <c r="S9" i="1" s="1"/>
  <c r="Q46" i="1"/>
  <c r="R46" i="1" s="1"/>
  <c r="S46" i="1" s="1"/>
  <c r="Q75" i="1"/>
  <c r="R75" i="1" s="1"/>
  <c r="S75" i="1" s="1"/>
  <c r="Q30" i="1"/>
  <c r="R30" i="1" s="1"/>
  <c r="S30" i="1" s="1"/>
  <c r="Q93" i="1"/>
  <c r="R93" i="1" s="1"/>
  <c r="S93" i="1" s="1"/>
  <c r="Q92" i="1"/>
  <c r="R92" i="1" s="1"/>
  <c r="S92" i="1" s="1"/>
  <c r="Q38" i="1"/>
  <c r="R38" i="1" s="1"/>
  <c r="S38" i="1" s="1"/>
  <c r="Q8" i="1"/>
  <c r="R8" i="1" s="1"/>
  <c r="S8" i="1" s="1"/>
  <c r="Q28" i="1"/>
  <c r="R28" i="1" s="1"/>
  <c r="S28" i="1" s="1"/>
  <c r="Q68" i="1"/>
  <c r="R68" i="1" s="1"/>
  <c r="S68" i="1" s="1"/>
  <c r="Q4" i="1"/>
  <c r="R4" i="1" s="1"/>
  <c r="S4" i="1" s="1"/>
  <c r="Q22" i="1"/>
  <c r="R22" i="1" s="1"/>
  <c r="S22" i="1" s="1"/>
  <c r="Q74" i="1"/>
  <c r="R74" i="1" s="1"/>
  <c r="S74" i="1" s="1"/>
  <c r="Q29" i="1"/>
  <c r="R29" i="1" s="1"/>
  <c r="S29" i="1" s="1"/>
  <c r="Q47" i="1"/>
  <c r="R47" i="1" s="1"/>
  <c r="S47" i="1" s="1"/>
  <c r="Q18" i="1"/>
  <c r="R18" i="1" s="1"/>
  <c r="S18" i="1" s="1"/>
  <c r="Q91" i="1"/>
  <c r="R91" i="1" s="1"/>
  <c r="S91" i="1" s="1"/>
  <c r="Q112" i="1"/>
  <c r="R112" i="1" s="1"/>
  <c r="S112" i="1" s="1"/>
  <c r="Q104" i="1"/>
  <c r="R104" i="1" s="1"/>
  <c r="S104" i="1" s="1"/>
  <c r="Q105" i="1"/>
  <c r="R105" i="1" s="1"/>
  <c r="S105" i="1" s="1"/>
  <c r="Q115" i="1"/>
  <c r="R115" i="1" s="1"/>
  <c r="S115" i="1" s="1"/>
  <c r="Q111" i="1"/>
  <c r="R111" i="1" s="1"/>
  <c r="S111" i="1" s="1"/>
  <c r="Q117" i="1"/>
  <c r="R117" i="1" s="1"/>
  <c r="S117" i="1" s="1"/>
  <c r="Q99" i="1"/>
  <c r="R99" i="1" s="1"/>
  <c r="S99" i="1" s="1"/>
  <c r="Q114" i="1"/>
  <c r="R114" i="1" s="1"/>
  <c r="S114" i="1" s="1"/>
  <c r="Q101" i="1"/>
  <c r="R101" i="1" s="1"/>
  <c r="S101" i="1" s="1"/>
  <c r="Q102" i="1"/>
  <c r="R102" i="1" s="1"/>
  <c r="S102" i="1" s="1"/>
  <c r="Q24" i="1"/>
  <c r="R24" i="1" s="1"/>
  <c r="S24" i="1" s="1"/>
  <c r="Q76" i="1"/>
  <c r="R76" i="1" s="1"/>
  <c r="S76" i="1" s="1"/>
  <c r="Q45" i="1"/>
  <c r="R45" i="1" s="1"/>
  <c r="S45" i="1" s="1"/>
  <c r="Q73" i="1"/>
  <c r="R73" i="1" s="1"/>
  <c r="S73" i="1" s="1"/>
  <c r="Q87" i="1"/>
  <c r="R87" i="1" s="1"/>
  <c r="S87" i="1" s="1"/>
  <c r="Q35" i="1"/>
  <c r="R35" i="1" s="1"/>
  <c r="S35" i="1" s="1"/>
  <c r="Q82" i="1"/>
  <c r="R82" i="1" s="1"/>
  <c r="S82" i="1" s="1"/>
  <c r="Q72" i="1"/>
  <c r="R72" i="1" s="1"/>
  <c r="S72" i="1" s="1"/>
  <c r="Q86" i="1"/>
  <c r="R86" i="1" s="1"/>
  <c r="S86" i="1" s="1"/>
  <c r="Q113" i="1"/>
  <c r="R113" i="1" s="1"/>
  <c r="S113" i="1" s="1"/>
  <c r="Q15" i="1"/>
  <c r="R15" i="1" s="1"/>
  <c r="S15" i="1" s="1"/>
  <c r="Q65" i="1"/>
  <c r="R65" i="1" s="1"/>
  <c r="S65" i="1" s="1"/>
  <c r="Q11" i="1"/>
  <c r="R11" i="1" s="1"/>
  <c r="S11" i="1" s="1"/>
  <c r="Q14" i="1"/>
  <c r="R14" i="1" s="1"/>
  <c r="S14" i="1" s="1"/>
  <c r="Q12" i="1"/>
  <c r="R12" i="1" s="1"/>
  <c r="S12" i="1" s="1"/>
  <c r="Q20" i="1"/>
  <c r="R20" i="1" s="1"/>
  <c r="S20" i="1" s="1"/>
  <c r="Q40" i="1"/>
  <c r="R40" i="1" s="1"/>
  <c r="S40" i="1" s="1"/>
  <c r="Q19" i="1"/>
  <c r="R19" i="1" s="1"/>
  <c r="S19" i="1" s="1"/>
  <c r="Q48" i="1"/>
  <c r="R48" i="1" s="1"/>
  <c r="S48" i="1" s="1"/>
  <c r="Q16" i="1"/>
  <c r="R16" i="1" s="1"/>
  <c r="S16" i="1" s="1"/>
  <c r="Q90" i="1"/>
  <c r="R90" i="1" s="1"/>
  <c r="S90" i="1" s="1"/>
  <c r="Q70" i="1"/>
  <c r="R70" i="1" s="1"/>
  <c r="S70" i="1" s="1"/>
  <c r="Q84" i="1"/>
  <c r="R84" i="1" s="1"/>
  <c r="S84" i="1" s="1"/>
  <c r="Q21" i="1"/>
  <c r="R21" i="1" s="1"/>
  <c r="S21" i="1" s="1"/>
  <c r="Q44" i="1"/>
  <c r="R44" i="1" s="1"/>
  <c r="S44" i="1" s="1"/>
  <c r="Q88" i="1"/>
  <c r="R88" i="1" s="1"/>
  <c r="S88" i="1" s="1"/>
  <c r="Q33" i="1"/>
  <c r="R33" i="1" s="1"/>
  <c r="S33" i="1" s="1"/>
  <c r="Q42" i="1"/>
  <c r="R42" i="1" s="1"/>
  <c r="S42" i="1" s="1"/>
  <c r="Q43" i="1"/>
  <c r="R43" i="1" s="1"/>
  <c r="S43" i="1" s="1"/>
  <c r="Q17" i="1"/>
  <c r="R17" i="1" s="1"/>
  <c r="S17" i="1" s="1"/>
  <c r="Q32" i="1"/>
  <c r="R32" i="1" s="1"/>
  <c r="S32" i="1" s="1"/>
  <c r="Q71" i="1"/>
  <c r="R71" i="1" s="1"/>
  <c r="S71" i="1" s="1"/>
  <c r="Q85" i="1"/>
  <c r="R85" i="1" s="1"/>
  <c r="S85" i="1" s="1"/>
  <c r="Q13" i="1"/>
  <c r="R13" i="1" s="1"/>
  <c r="S13" i="1" s="1"/>
  <c r="Q97" i="1"/>
  <c r="R97" i="1" s="1"/>
  <c r="S97" i="1" s="1"/>
</calcChain>
</file>

<file path=xl/sharedStrings.xml><?xml version="1.0" encoding="utf-8"?>
<sst xmlns="http://schemas.openxmlformats.org/spreadsheetml/2006/main" count="735" uniqueCount="383">
  <si>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</si>
  <si>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</si>
  <si>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</si>
  <si>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</si>
  <si>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</si>
  <si>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</si>
  <si>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</si>
  <si>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</si>
  <si>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</si>
  <si>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</si>
  <si>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</si>
  <si>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</si>
  <si>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</si>
  <si>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</si>
  <si>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</si>
  <si>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</si>
  <si>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</si>
  <si>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</si>
  <si>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</si>
  <si>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Urban Explorer      </t>
  </si>
  <si>
    <t xml:space="preserve">Palmera Lad         </t>
  </si>
  <si>
    <t xml:space="preserve">Tbilisi             </t>
  </si>
  <si>
    <t xml:space="preserve">Baker Boy           </t>
  </si>
  <si>
    <t xml:space="preserve">Edged In Lace       </t>
  </si>
  <si>
    <t xml:space="preserve">Southern Turf       </t>
  </si>
  <si>
    <t xml:space="preserve">Voodoo Mango Magic  </t>
  </si>
  <si>
    <t xml:space="preserve">Cool Maverick       </t>
  </si>
  <si>
    <t xml:space="preserve">Capitanear          </t>
  </si>
  <si>
    <t xml:space="preserve">Avapardi            </t>
  </si>
  <si>
    <t xml:space="preserve">Say Cavallo         </t>
  </si>
  <si>
    <t>Terang</t>
  </si>
  <si>
    <t xml:space="preserve">Access All Areas    </t>
  </si>
  <si>
    <t xml:space="preserve">Hale Soriano        </t>
  </si>
  <si>
    <t xml:space="preserve">Jimivag             </t>
  </si>
  <si>
    <t xml:space="preserve">Police Camp         </t>
  </si>
  <si>
    <t xml:space="preserve">Primostrat          </t>
  </si>
  <si>
    <t xml:space="preserve">Strike The Stars    </t>
  </si>
  <si>
    <t xml:space="preserve">They Call Me Sven   </t>
  </si>
  <si>
    <t xml:space="preserve">Timikar             </t>
  </si>
  <si>
    <t xml:space="preserve">Undergroundfighter  </t>
  </si>
  <si>
    <t>Albury</t>
  </si>
  <si>
    <t xml:space="preserve">Briconi             </t>
  </si>
  <si>
    <t xml:space="preserve">French Politician   </t>
  </si>
  <si>
    <t xml:space="preserve">Zephora             </t>
  </si>
  <si>
    <t xml:space="preserve">Cincity             </t>
  </si>
  <si>
    <t xml:space="preserve">Flight Commander    </t>
  </si>
  <si>
    <t xml:space="preserve">Fox Beat            </t>
  </si>
  <si>
    <t xml:space="preserve">Napoli              </t>
  </si>
  <si>
    <t xml:space="preserve">Miss Forbidden      </t>
  </si>
  <si>
    <t xml:space="preserve">Under No Prussia    </t>
  </si>
  <si>
    <t xml:space="preserve">Vanderlune          </t>
  </si>
  <si>
    <t xml:space="preserve">Circulate           </t>
  </si>
  <si>
    <t xml:space="preserve">Outboard Motors     </t>
  </si>
  <si>
    <t xml:space="preserve">Toffey Miss         </t>
  </si>
  <si>
    <t xml:space="preserve">Strikeman           </t>
  </si>
  <si>
    <t xml:space="preserve">Zuhayr              </t>
  </si>
  <si>
    <t xml:space="preserve">Mannertone          </t>
  </si>
  <si>
    <t xml:space="preserve">Grassini            </t>
  </si>
  <si>
    <t xml:space="preserve">Fledged             </t>
  </si>
  <si>
    <t xml:space="preserve">Tangara             </t>
  </si>
  <si>
    <t xml:space="preserve">Aldous              </t>
  </si>
  <si>
    <t>Naracoorte</t>
  </si>
  <si>
    <t xml:space="preserve">Oosterman           </t>
  </si>
  <si>
    <t xml:space="preserve">Baj                 </t>
  </si>
  <si>
    <t xml:space="preserve">San Gregorio        </t>
  </si>
  <si>
    <t xml:space="preserve">Circus Dancer       </t>
  </si>
  <si>
    <t xml:space="preserve">Mister Flyn         </t>
  </si>
  <si>
    <t xml:space="preserve">Bullpit             </t>
  </si>
  <si>
    <t xml:space="preserve">Highly Geared       </t>
  </si>
  <si>
    <t xml:space="preserve">Just A Bullet       </t>
  </si>
  <si>
    <t xml:space="preserve">Fox Tales           </t>
  </si>
  <si>
    <t xml:space="preserve">Tycoon Tony         </t>
  </si>
  <si>
    <t xml:space="preserve">Specific Choice     </t>
  </si>
  <si>
    <t xml:space="preserve">Airino              </t>
  </si>
  <si>
    <t xml:space="preserve">Wednesday Warrior   </t>
  </si>
  <si>
    <t xml:space="preserve">Wild Irish Boy      </t>
  </si>
  <si>
    <t>Townsville</t>
  </si>
  <si>
    <t xml:space="preserve">Valuate             </t>
  </si>
  <si>
    <t xml:space="preserve">Rocket N Ruby       </t>
  </si>
  <si>
    <t xml:space="preserve">Blonde Beauty       </t>
  </si>
  <si>
    <t xml:space="preserve">Rockethead          </t>
  </si>
  <si>
    <t xml:space="preserve">Enemy Of The State  </t>
  </si>
  <si>
    <t xml:space="preserve">Quickcraft          </t>
  </si>
  <si>
    <t xml:space="preserve">Johns Last Song     </t>
  </si>
  <si>
    <t xml:space="preserve">Rock Star Lad       </t>
  </si>
  <si>
    <t xml:space="preserve">Resista             </t>
  </si>
  <si>
    <t xml:space="preserve">Burst Of Faith      </t>
  </si>
  <si>
    <t xml:space="preserve">Love Lockdown       </t>
  </si>
  <si>
    <t xml:space="preserve">Lucky Fish          </t>
  </si>
  <si>
    <t xml:space="preserve">Danetrille          </t>
  </si>
  <si>
    <t xml:space="preserve">Big Haz             </t>
  </si>
  <si>
    <t xml:space="preserve">Vigorish            </t>
  </si>
  <si>
    <t xml:space="preserve">Lawton Joseph       </t>
  </si>
  <si>
    <t xml:space="preserve">Sherpa Trail        </t>
  </si>
  <si>
    <t xml:space="preserve">My Kind             </t>
  </si>
  <si>
    <t xml:space="preserve">Infomertial         </t>
  </si>
  <si>
    <t xml:space="preserve">True Kisses         </t>
  </si>
  <si>
    <t xml:space="preserve">Mr Coyne            </t>
  </si>
  <si>
    <t xml:space="preserve">Ten Goals           </t>
  </si>
  <si>
    <t xml:space="preserve">Riverset            </t>
  </si>
  <si>
    <t xml:space="preserve">Ariel Miss          </t>
  </si>
  <si>
    <t xml:space="preserve">Falcon Rubi         </t>
  </si>
  <si>
    <t xml:space="preserve">Mount Kisco         </t>
  </si>
  <si>
    <t xml:space="preserve">Barwon              </t>
  </si>
  <si>
    <t xml:space="preserve">Good Catch          </t>
  </si>
  <si>
    <t xml:space="preserve">Choux Bacquat       </t>
  </si>
  <si>
    <t xml:space="preserve">Magic Belinda       </t>
  </si>
  <si>
    <t xml:space="preserve">Magnus Rules        </t>
  </si>
  <si>
    <t xml:space="preserve">Danz The Man        </t>
  </si>
  <si>
    <t xml:space="preserve">Our Little Miracle  </t>
  </si>
  <si>
    <t xml:space="preserve">Blue Jangles        </t>
  </si>
  <si>
    <t xml:space="preserve">Doogans Rise        </t>
  </si>
  <si>
    <t xml:space="preserve">Young Hostess       </t>
  </si>
  <si>
    <t xml:space="preserve">Butler Butler       </t>
  </si>
  <si>
    <t xml:space="preserve">Tubbs Gift          </t>
  </si>
  <si>
    <t xml:space="preserve">Carlistos           </t>
  </si>
  <si>
    <t xml:space="preserve">Run Hoff Run        </t>
  </si>
  <si>
    <t xml:space="preserve">Snake Cavern        </t>
  </si>
  <si>
    <t xml:space="preserve">Haunted Stream      </t>
  </si>
  <si>
    <t xml:space="preserve">Sommernachtstraum   </t>
  </si>
  <si>
    <t xml:space="preserve">Autocrat            </t>
  </si>
  <si>
    <t xml:space="preserve">To The Letter       </t>
  </si>
  <si>
    <t xml:space="preserve">Carlinos Way        </t>
  </si>
  <si>
    <t xml:space="preserve">Molongle Dream      </t>
  </si>
  <si>
    <t xml:space="preserve">Irish Heart         </t>
  </si>
  <si>
    <t xml:space="preserve">Premiere Place      </t>
  </si>
  <si>
    <t xml:space="preserve">Zedaheel            </t>
  </si>
  <si>
    <t xml:space="preserve">Antagonist          </t>
  </si>
  <si>
    <t xml:space="preserve">Rondalago           </t>
  </si>
  <si>
    <t xml:space="preserve">Zartini             </t>
  </si>
  <si>
    <t xml:space="preserve">Evanesce            </t>
  </si>
  <si>
    <t xml:space="preserve">Red Dragon          </t>
  </si>
  <si>
    <t xml:space="preserve">Basanite            </t>
  </si>
  <si>
    <t xml:space="preserve">King Of The Forest  </t>
  </si>
  <si>
    <t xml:space="preserve">Leucura             </t>
  </si>
  <si>
    <t xml:space="preserve">Cha Cha King        </t>
  </si>
  <si>
    <t xml:space="preserve">Bring A Secret      </t>
  </si>
  <si>
    <t xml:space="preserve">Man Of Peace        </t>
  </si>
  <si>
    <t xml:space="preserve">Gentleman Max       </t>
  </si>
  <si>
    <t xml:space="preserve">Vinnie Vega         </t>
  </si>
  <si>
    <t xml:space="preserve">Florelle            </t>
  </si>
  <si>
    <t xml:space="preserve">Le Cavalier         </t>
  </si>
  <si>
    <t xml:space="preserve">O So Hazy           </t>
  </si>
  <si>
    <t xml:space="preserve">Cash Crisis         </t>
  </si>
  <si>
    <t xml:space="preserve">Gangstars Curse     </t>
  </si>
  <si>
    <t xml:space="preserve">Levee Bank          </t>
  </si>
  <si>
    <t xml:space="preserve">Purrpussful         </t>
  </si>
  <si>
    <t xml:space="preserve">Warragul            </t>
  </si>
  <si>
    <t xml:space="preserve">Pacific Tycoon      </t>
  </si>
  <si>
    <t xml:space="preserve">Platinum Tycoon     </t>
  </si>
  <si>
    <t xml:space="preserve">We Found It         </t>
  </si>
  <si>
    <t xml:space="preserve">Spreadeagled        </t>
  </si>
  <si>
    <t xml:space="preserve">Space Time          </t>
  </si>
  <si>
    <t xml:space="preserve">Thurston            </t>
  </si>
  <si>
    <t xml:space="preserve">Vo Treasure         </t>
  </si>
  <si>
    <t xml:space="preserve">Peg Leg Ben         </t>
  </si>
  <si>
    <t xml:space="preserve">Carak               </t>
  </si>
  <si>
    <t xml:space="preserve">Its Pa              </t>
  </si>
  <si>
    <t xml:space="preserve">Master Moving       </t>
  </si>
  <si>
    <t xml:space="preserve">Red Crown           </t>
  </si>
  <si>
    <t xml:space="preserve">Red Inca            </t>
  </si>
  <si>
    <t xml:space="preserve">Danza Kuduro        </t>
  </si>
  <si>
    <t xml:space="preserve">Drysdale Spirit     </t>
  </si>
  <si>
    <t xml:space="preserve">Tea Tales           </t>
  </si>
  <si>
    <t xml:space="preserve">All Bar Two         </t>
  </si>
  <si>
    <t xml:space="preserve">Infinity Queen      </t>
  </si>
  <si>
    <t xml:space="preserve">Art Music           </t>
  </si>
  <si>
    <t xml:space="preserve">Cosmic Charm        </t>
  </si>
  <si>
    <t xml:space="preserve">Naseeb              </t>
  </si>
  <si>
    <t xml:space="preserve">Bungalally Belle    </t>
  </si>
  <si>
    <t xml:space="preserve">Written Birch       </t>
  </si>
  <si>
    <t xml:space="preserve">Second Base         </t>
  </si>
  <si>
    <t xml:space="preserve">Supply And Demand   </t>
  </si>
  <si>
    <t xml:space="preserve">Survived            </t>
  </si>
  <si>
    <t xml:space="preserve">Wheal Leisure       </t>
  </si>
  <si>
    <t xml:space="preserve">Sin To Win          </t>
  </si>
  <si>
    <t xml:space="preserve">Willi Willi         </t>
  </si>
  <si>
    <t xml:space="preserve">Brazen              </t>
  </si>
  <si>
    <t xml:space="preserve">Pittsburgh          </t>
  </si>
  <si>
    <t xml:space="preserve">Reiby The Red       </t>
  </si>
  <si>
    <t xml:space="preserve">Shaq                </t>
  </si>
  <si>
    <t xml:space="preserve">Dyrham Park         </t>
  </si>
  <si>
    <t xml:space="preserve">Oh So Unfair        </t>
  </si>
  <si>
    <t xml:space="preserve">Mr Fergus           </t>
  </si>
  <si>
    <t xml:space="preserve">Nothin Like Harry   </t>
  </si>
  <si>
    <t xml:space="preserve">Bray                </t>
  </si>
  <si>
    <t xml:space="preserve">Willy White Socks   </t>
  </si>
  <si>
    <t xml:space="preserve">Molongle Fire       </t>
  </si>
  <si>
    <t xml:space="preserve">Fine N Devine       </t>
  </si>
  <si>
    <t xml:space="preserve">Rose Clip           </t>
  </si>
  <si>
    <t xml:space="preserve">Palm Springs        </t>
  </si>
  <si>
    <t xml:space="preserve">Time For Lilli      </t>
  </si>
  <si>
    <t xml:space="preserve">Sidthekid           </t>
  </si>
  <si>
    <t xml:space="preserve">Big Buddie          </t>
  </si>
  <si>
    <t xml:space="preserve">Royal Enigma        </t>
  </si>
  <si>
    <t xml:space="preserve">Galileos Journey    </t>
  </si>
  <si>
    <t xml:space="preserve">Surprise Hero       </t>
  </si>
  <si>
    <t xml:space="preserve">Lasayette           </t>
  </si>
  <si>
    <t xml:space="preserve">Lady Louise         </t>
  </si>
  <si>
    <t xml:space="preserve">Mister Will         </t>
  </si>
  <si>
    <t xml:space="preserve">Lots Of Smacks      </t>
  </si>
  <si>
    <t xml:space="preserve">Crafty Eva          </t>
  </si>
  <si>
    <t xml:space="preserve">Playalone           </t>
  </si>
  <si>
    <t xml:space="preserve">Halayr Rothestar    </t>
  </si>
  <si>
    <t xml:space="preserve">Guru Jim            </t>
  </si>
  <si>
    <t xml:space="preserve">Hasta La Spec       </t>
  </si>
  <si>
    <t xml:space="preserve">Itchyzariz          </t>
  </si>
  <si>
    <t xml:space="preserve">High Rolla          </t>
  </si>
  <si>
    <t xml:space="preserve">Tzarevna            </t>
  </si>
  <si>
    <t xml:space="preserve">Yet Another Time    </t>
  </si>
  <si>
    <t xml:space="preserve">Up Trumpz           </t>
  </si>
  <si>
    <t xml:space="preserve">Invincible Rock     </t>
  </si>
  <si>
    <t xml:space="preserve">Angels Boy          </t>
  </si>
  <si>
    <t xml:space="preserve">Territorial         </t>
  </si>
  <si>
    <t xml:space="preserve">Uptown Lilly        </t>
  </si>
  <si>
    <t xml:space="preserve">Burden Of Proof     </t>
  </si>
  <si>
    <t xml:space="preserve">Tyres Are Crucial   </t>
  </si>
  <si>
    <t xml:space="preserve">Kaimu               </t>
  </si>
  <si>
    <t xml:space="preserve">I Am Kalani         </t>
  </si>
  <si>
    <t xml:space="preserve">Our Cashier         </t>
  </si>
  <si>
    <t xml:space="preserve">Waiting For A Mate  </t>
  </si>
  <si>
    <t xml:space="preserve">Fat Impacta         </t>
  </si>
  <si>
    <t xml:space="preserve">Shahqa              </t>
  </si>
  <si>
    <t xml:space="preserve">Decoded             </t>
  </si>
  <si>
    <t xml:space="preserve">Hancock             </t>
  </si>
  <si>
    <t xml:space="preserve">Slippery Saga       </t>
  </si>
  <si>
    <t xml:space="preserve">Nadeem Esprit       </t>
  </si>
  <si>
    <t xml:space="preserve">Ektastic            </t>
  </si>
  <si>
    <t xml:space="preserve">Boun Ci             </t>
  </si>
  <si>
    <t xml:space="preserve">Magitorial          </t>
  </si>
  <si>
    <t xml:space="preserve">Cornish Tales       </t>
  </si>
  <si>
    <t xml:space="preserve">Graphite Joe        </t>
  </si>
  <si>
    <t xml:space="preserve">Insolvent           </t>
  </si>
  <si>
    <t xml:space="preserve">Seriously Happy     </t>
  </si>
  <si>
    <t xml:space="preserve">Grassmere Flyer     </t>
  </si>
  <si>
    <t xml:space="preserve">Gunn Island         </t>
  </si>
  <si>
    <t xml:space="preserve">Zoot Suit Riot      </t>
  </si>
  <si>
    <t xml:space="preserve">Captain Crackerjak  </t>
  </si>
  <si>
    <t xml:space="preserve">Farnor West         </t>
  </si>
  <si>
    <t xml:space="preserve">Ryboy               </t>
  </si>
  <si>
    <t xml:space="preserve">Sir Chatalot        </t>
  </si>
  <si>
    <t xml:space="preserve">Foreigner           </t>
  </si>
  <si>
    <t xml:space="preserve">Makas Blu Girl      </t>
  </si>
  <si>
    <t xml:space="preserve">Kickin The Traces   </t>
  </si>
  <si>
    <t xml:space="preserve">Cherax              </t>
  </si>
  <si>
    <t xml:space="preserve">Dyadamo             </t>
  </si>
  <si>
    <t xml:space="preserve">Unrelated           </t>
  </si>
  <si>
    <t xml:space="preserve">Here De Train       </t>
  </si>
  <si>
    <t xml:space="preserve">Little Heath        </t>
  </si>
  <si>
    <t xml:space="preserve">Quick Beers         </t>
  </si>
  <si>
    <t xml:space="preserve">Triple Ess          </t>
  </si>
  <si>
    <t xml:space="preserve">Sweet Design        </t>
  </si>
  <si>
    <t xml:space="preserve">Myriad Miss         </t>
  </si>
  <si>
    <t xml:space="preserve">Romanze             </t>
  </si>
  <si>
    <t xml:space="preserve">Hustler La Lope     </t>
  </si>
  <si>
    <t xml:space="preserve">Another Sin         </t>
  </si>
  <si>
    <t xml:space="preserve">Squidensquizz       </t>
  </si>
  <si>
    <t xml:space="preserve">Gens Miss           </t>
  </si>
  <si>
    <t xml:space="preserve">Framework           </t>
  </si>
  <si>
    <t xml:space="preserve">Wyangle             </t>
  </si>
  <si>
    <t xml:space="preserve">Gentleman Charlie   </t>
  </si>
  <si>
    <t xml:space="preserve">Our Edition         </t>
  </si>
  <si>
    <t xml:space="preserve">Diamonds For Alice  </t>
  </si>
  <si>
    <t xml:space="preserve">Shrapnel Impact     </t>
  </si>
  <si>
    <t xml:space="preserve">Leaping Lenny       </t>
  </si>
  <si>
    <t xml:space="preserve">Why Do We Do It     </t>
  </si>
  <si>
    <t xml:space="preserve">Anne Catherine      </t>
  </si>
  <si>
    <t xml:space="preserve">Way Too Sassy       </t>
  </si>
  <si>
    <t xml:space="preserve">As Yawood           </t>
  </si>
  <si>
    <t xml:space="preserve">Inner Hurry         </t>
  </si>
  <si>
    <t xml:space="preserve">Leighway            </t>
  </si>
  <si>
    <t xml:space="preserve">Broken Finger       </t>
  </si>
  <si>
    <t xml:space="preserve">Imperial Belle      </t>
  </si>
  <si>
    <t xml:space="preserve">Voltaic             </t>
  </si>
  <si>
    <t xml:space="preserve">Fancy Polo          </t>
  </si>
  <si>
    <t xml:space="preserve">One Sunday          </t>
  </si>
  <si>
    <t xml:space="preserve">Izzys Keeper        </t>
  </si>
  <si>
    <t xml:space="preserve">Blumiss             </t>
  </si>
  <si>
    <t>Moonee Valley</t>
  </si>
  <si>
    <t xml:space="preserve">Doom N Boom         </t>
  </si>
  <si>
    <t xml:space="preserve">Super Mover         </t>
  </si>
  <si>
    <t xml:space="preserve">Calendar Lad        </t>
  </si>
  <si>
    <t xml:space="preserve">Rocbolt             </t>
  </si>
  <si>
    <t xml:space="preserve">Rokda Kasba         </t>
  </si>
  <si>
    <t xml:space="preserve">Divine Command      </t>
  </si>
  <si>
    <t xml:space="preserve">Rock Away           </t>
  </si>
  <si>
    <t xml:space="preserve">Sea Spirit          </t>
  </si>
  <si>
    <t xml:space="preserve">Arctic Song         </t>
  </si>
  <si>
    <t xml:space="preserve">Roman Fizz          </t>
  </si>
  <si>
    <t xml:space="preserve">Haski               </t>
  </si>
  <si>
    <t xml:space="preserve">Princeton Spirit    </t>
  </si>
  <si>
    <t xml:space="preserve">Septamore           </t>
  </si>
  <si>
    <t xml:space="preserve">What A Shock        </t>
  </si>
  <si>
    <t xml:space="preserve">Maximus             </t>
  </si>
  <si>
    <t xml:space="preserve">Bolek               </t>
  </si>
  <si>
    <t xml:space="preserve">Deadly Choices      </t>
  </si>
  <si>
    <t>Sunshine Coast</t>
  </si>
  <si>
    <t xml:space="preserve">So You Wish         </t>
  </si>
  <si>
    <t xml:space="preserve">Shanghai Bullet     </t>
  </si>
  <si>
    <t xml:space="preserve">Couldabinajetski    </t>
  </si>
  <si>
    <t xml:space="preserve">Night Whisper       </t>
  </si>
  <si>
    <t xml:space="preserve">Little Drummer Boy  </t>
  </si>
  <si>
    <t xml:space="preserve">Plenty Of Time      </t>
  </si>
  <si>
    <t xml:space="preserve">Ascot Bound         </t>
  </si>
  <si>
    <t xml:space="preserve">Henrys Affair       </t>
  </si>
  <si>
    <t xml:space="preserve">Sonador Cellar      </t>
  </si>
  <si>
    <t xml:space="preserve">Thermal Current     </t>
  </si>
  <si>
    <t xml:space="preserve">Beau Rada           </t>
  </si>
  <si>
    <t xml:space="preserve">Super Too           </t>
  </si>
  <si>
    <t xml:space="preserve">Sunday Escape       </t>
  </si>
  <si>
    <t xml:space="preserve">Dance With Fontein  </t>
  </si>
  <si>
    <t xml:space="preserve">Seannie             </t>
  </si>
  <si>
    <t xml:space="preserve">Shokora             </t>
  </si>
  <si>
    <t xml:space="preserve">Palazzo Vecchio     </t>
  </si>
  <si>
    <t xml:space="preserve">Think Bleue         </t>
  </si>
  <si>
    <t xml:space="preserve">Reliable Dame       </t>
  </si>
  <si>
    <t xml:space="preserve">Hardly Surprising   </t>
  </si>
  <si>
    <t xml:space="preserve">Harmattan           </t>
  </si>
  <si>
    <t xml:space="preserve">Pretty To Sea       </t>
  </si>
  <si>
    <t xml:space="preserve">Lady Cartier        </t>
  </si>
  <si>
    <t xml:space="preserve">Roll Of Thunder     </t>
  </si>
  <si>
    <t xml:space="preserve">Jungle Fish         </t>
  </si>
  <si>
    <t xml:space="preserve">Delago Edition      </t>
  </si>
  <si>
    <t xml:space="preserve">Granville Island    </t>
  </si>
  <si>
    <t xml:space="preserve">Moreska Sword       </t>
  </si>
  <si>
    <t xml:space="preserve">Nicalati            </t>
  </si>
  <si>
    <t xml:space="preserve">Kemsrey             </t>
  </si>
  <si>
    <t xml:space="preserve">Notnecessarilyso    </t>
  </si>
  <si>
    <t xml:space="preserve">Patriotic Rose      </t>
  </si>
  <si>
    <t xml:space="preserve">Princess Cavallo    </t>
  </si>
  <si>
    <t xml:space="preserve">Think Roses         </t>
  </si>
  <si>
    <t xml:space="preserve">Veganza             </t>
  </si>
  <si>
    <t xml:space="preserve">Flying Jess         </t>
  </si>
  <si>
    <t xml:space="preserve">Samovare            </t>
  </si>
  <si>
    <t xml:space="preserve">Spanish Reef        </t>
  </si>
  <si>
    <t xml:space="preserve">Life On The Wire    </t>
  </si>
  <si>
    <t xml:space="preserve">Tiamo Grace         </t>
  </si>
  <si>
    <t xml:space="preserve">Exocet              </t>
  </si>
  <si>
    <t xml:space="preserve">Royal Applause      </t>
  </si>
  <si>
    <t xml:space="preserve">Cavalry Gold        </t>
  </si>
  <si>
    <t xml:space="preserve">Cliveden            </t>
  </si>
  <si>
    <t xml:space="preserve">King Ragnar         </t>
  </si>
  <si>
    <t xml:space="preserve">Two Amor            </t>
  </si>
  <si>
    <t xml:space="preserve">Swiss Love          </t>
  </si>
  <si>
    <t xml:space="preserve">Environmental       </t>
  </si>
  <si>
    <t xml:space="preserve">Rock Magic          </t>
  </si>
  <si>
    <t xml:space="preserve">Hellbent            </t>
  </si>
  <si>
    <t xml:space="preserve">Supido              </t>
  </si>
  <si>
    <t xml:space="preserve">Thronum             </t>
  </si>
  <si>
    <t xml:space="preserve">Bons Away           </t>
  </si>
  <si>
    <t xml:space="preserve">Secret Agenda       </t>
  </si>
  <si>
    <t xml:space="preserve">Fuhryk              </t>
  </si>
  <si>
    <t xml:space="preserve">Pariah              </t>
  </si>
  <si>
    <t xml:space="preserve">She Will Reign      </t>
  </si>
  <si>
    <t xml:space="preserve">Catchy              </t>
  </si>
  <si>
    <t xml:space="preserve">Weinholt            </t>
  </si>
  <si>
    <t xml:space="preserve">Punta Norte         </t>
  </si>
  <si>
    <t xml:space="preserve">Spur Le Jouer       </t>
  </si>
  <si>
    <t xml:space="preserve">Double Impact       </t>
  </si>
  <si>
    <t xml:space="preserve">Flaming Aces        </t>
  </si>
  <si>
    <t xml:space="preserve">Counter Meal        </t>
  </si>
  <si>
    <t xml:space="preserve">Unbowed             </t>
  </si>
  <si>
    <t xml:space="preserve">Cao Cao             </t>
  </si>
  <si>
    <t xml:space="preserve">Easy Beast          </t>
  </si>
  <si>
    <t xml:space="preserve">Plutocracy          </t>
  </si>
  <si>
    <t xml:space="preserve">Tycoon Dancer       </t>
  </si>
  <si>
    <t xml:space="preserve">Deprive             </t>
  </si>
  <si>
    <t xml:space="preserve">Sirius Suspect      </t>
  </si>
  <si>
    <t xml:space="preserve">True Excelsior      </t>
  </si>
  <si>
    <t xml:space="preserve">Truly Discreet      </t>
  </si>
  <si>
    <t xml:space="preserve">Equestria           </t>
  </si>
  <si>
    <t xml:space="preserve">Favulicious         </t>
  </si>
  <si>
    <t xml:space="preserve">I Remember You      </t>
  </si>
  <si>
    <t xml:space="preserve">Play Thing          </t>
  </si>
  <si>
    <t xml:space="preserve">Princess Snowy      </t>
  </si>
  <si>
    <t xml:space="preserve">Wild Britt          </t>
  </si>
  <si>
    <t xml:space="preserve">Orio Miss           </t>
  </si>
  <si>
    <t xml:space="preserve">Joyfily             </t>
  </si>
  <si>
    <t xml:space="preserve">Nugs Pocket         </t>
  </si>
  <si>
    <t xml:space="preserve">Locus               </t>
  </si>
  <si>
    <t xml:space="preserve">Like A Ruler        </t>
  </si>
  <si>
    <t xml:space="preserve">Lavington Star      </t>
  </si>
  <si>
    <t xml:space="preserve">Mr Scary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</si>
</sst>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59"/>
  <sheetViews>
    <sheetView tabSelected="1" topLeftCell="B1" workbookViewId="0">
      <pane ySplit="1" topLeftCell="A2" activePane="bottomLeft" state="frozen"/>
      <selection activeCell="B1" sqref="B1"/>
      <selection pane="bottomLeft" activeCell="B359" sqref="A359:XFD360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3.5703125" style="12" bestFit="1" customWidth="1"/>
    <col min="4" max="4" width="5.85546875" style="12" bestFit="1" customWidth="1"/>
    <col min="5" max="5" width="5.7109375" style="12" bestFit="1" customWidth="1"/>
    <col min="6" max="6" width="22.42578125" style="12" bestFit="1" customWidth="1"/>
    <col min="7" max="7" width="9.140625" style="13" bestFit="1" customWidth="1"/>
    <col min="8" max="8" width="8.42578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0.53819444444444442</v>
      </c>
      <c r="C2" s="1" t="s">
        <v>30</v>
      </c>
      <c r="D2" s="1">
        <v>1</v>
      </c>
      <c r="E2" s="1">
        <v>2</v>
      </c>
      <c r="F2" s="1" t="s">
        <v>32</v>
      </c>
      <c r="G2" s="2">
        <v>72.742233333333289</v>
      </c>
      <c r="H2" s="6">
        <f>1+COUNTIFS(A:A,A2,O:O,"&lt;"&amp;O2)</f>
        <v>1</v>
      </c>
      <c r="I2" s="2">
        <f>AVERAGEIF(A:A,A2,G:G)</f>
        <v>48.485814814814802</v>
      </c>
      <c r="J2" s="2">
        <f>G2-I2</f>
        <v>24.256418518518487</v>
      </c>
      <c r="K2" s="2">
        <f>90+J2</f>
        <v>114.25641851851849</v>
      </c>
      <c r="L2" s="2">
        <f>EXP(0.06*K2)</f>
        <v>948.97752082985949</v>
      </c>
      <c r="M2" s="2">
        <f>SUMIF(A:A,A2,L:L)</f>
        <v>2491.9010118188557</v>
      </c>
      <c r="N2" s="3">
        <f>L2/M2</f>
        <v>0.38082472631494868</v>
      </c>
      <c r="O2" s="7">
        <f>1/N2</f>
        <v>2.6258799150898162</v>
      </c>
      <c r="P2" s="3">
        <f>IF(O2&gt;21,"",N2)</f>
        <v>0.38082472631494868</v>
      </c>
      <c r="Q2" s="3">
        <f>IF(ISNUMBER(P2),SUMIF(A:A,A2,P:P),"")</f>
        <v>0.96223913558510277</v>
      </c>
      <c r="R2" s="3">
        <f>IFERROR(P2*(1/Q2),"")</f>
        <v>0.39576931786648123</v>
      </c>
      <c r="S2" s="8">
        <f>IFERROR(1/R2,"")</f>
        <v>2.5267244196463081</v>
      </c>
    </row>
    <row r="3" spans="1:19" x14ac:dyDescent="0.25">
      <c r="A3" s="1">
        <v>1</v>
      </c>
      <c r="B3" s="5">
        <v>0.53819444444444442</v>
      </c>
      <c r="C3" s="1" t="s">
        <v>30</v>
      </c>
      <c r="D3" s="1">
        <v>1</v>
      </c>
      <c r="E3" s="1">
        <v>5</v>
      </c>
      <c r="F3" s="1" t="s">
        <v>34</v>
      </c>
      <c r="G3" s="2">
        <v>52.100333333333303</v>
      </c>
      <c r="H3" s="6">
        <f>1+COUNTIFS(A:A,A3,O:O,"&lt;"&amp;O3)</f>
        <v>2</v>
      </c>
      <c r="I3" s="2">
        <f>AVERAGEIF(A:A,A3,G:G)</f>
        <v>48.485814814814802</v>
      </c>
      <c r="J3" s="2">
        <f>G3-I3</f>
        <v>3.6145185185185014</v>
      </c>
      <c r="K3" s="2">
        <f>90+J3</f>
        <v>93.614518518518508</v>
      </c>
      <c r="L3" s="2">
        <f>EXP(0.06*K3)</f>
        <v>275.02750507266381</v>
      </c>
      <c r="M3" s="2">
        <f>SUMIF(A:A,A3,L:L)</f>
        <v>2491.9010118188557</v>
      </c>
      <c r="N3" s="3">
        <f>L3/M3</f>
        <v>0.1103685514666248</v>
      </c>
      <c r="O3" s="7">
        <f>1/N3</f>
        <v>9.0605520024641955</v>
      </c>
      <c r="P3" s="3">
        <f>IF(O3&gt;21,"",N3)</f>
        <v>0.1103685514666248</v>
      </c>
      <c r="Q3" s="3">
        <f>IF(ISNUMBER(P3),SUMIF(A:A,A3,P:P),"")</f>
        <v>0.96223913558510277</v>
      </c>
      <c r="R3" s="3">
        <f>IFERROR(P3*(1/Q3),"")</f>
        <v>0.11469971172967693</v>
      </c>
      <c r="S3" s="8">
        <f>IFERROR(1/R3,"")</f>
        <v>8.7184177267750194</v>
      </c>
    </row>
    <row r="4" spans="1:19" x14ac:dyDescent="0.25">
      <c r="A4" s="1">
        <v>1</v>
      </c>
      <c r="B4" s="5">
        <v>0.53819444444444442</v>
      </c>
      <c r="C4" s="1" t="s">
        <v>30</v>
      </c>
      <c r="D4" s="1">
        <v>1</v>
      </c>
      <c r="E4" s="1">
        <v>7</v>
      </c>
      <c r="F4" s="1" t="s">
        <v>36</v>
      </c>
      <c r="G4" s="2">
        <v>50.625600000000006</v>
      </c>
      <c r="H4" s="6">
        <f>1+COUNTIFS(A:A,A4,O:O,"&lt;"&amp;O4)</f>
        <v>3</v>
      </c>
      <c r="I4" s="2">
        <f>AVERAGEIF(A:A,A4,G:G)</f>
        <v>48.485814814814802</v>
      </c>
      <c r="J4" s="2">
        <f>G4-I4</f>
        <v>2.1397851851852039</v>
      </c>
      <c r="K4" s="2">
        <f>90+J4</f>
        <v>92.139785185185204</v>
      </c>
      <c r="L4" s="2">
        <f>EXP(0.06*K4)</f>
        <v>251.7375586996869</v>
      </c>
      <c r="M4" s="2">
        <f>SUMIF(A:A,A4,L:L)</f>
        <v>2491.9010118188557</v>
      </c>
      <c r="N4" s="3">
        <f>L4/M4</f>
        <v>0.10102229482861437</v>
      </c>
      <c r="O4" s="7">
        <f>1/N4</f>
        <v>9.8988050281030837</v>
      </c>
      <c r="P4" s="3">
        <f>IF(O4&gt;21,"",N4)</f>
        <v>0.10102229482861437</v>
      </c>
      <c r="Q4" s="3">
        <f>IF(ISNUMBER(P4),SUMIF(A:A,A4,P:P),"")</f>
        <v>0.96223913558510277</v>
      </c>
      <c r="R4" s="3">
        <f>IFERROR(P4*(1/Q4),"")</f>
        <v>0.10498668272018095</v>
      </c>
      <c r="S4" s="8">
        <f>IFERROR(1/R4,"")</f>
        <v>9.5250175935673802</v>
      </c>
    </row>
    <row r="5" spans="1:19" x14ac:dyDescent="0.25">
      <c r="A5" s="1">
        <v>1</v>
      </c>
      <c r="B5" s="5">
        <v>0.53819444444444442</v>
      </c>
      <c r="C5" s="1" t="s">
        <v>30</v>
      </c>
      <c r="D5" s="1">
        <v>1</v>
      </c>
      <c r="E5" s="1">
        <v>8</v>
      </c>
      <c r="F5" s="1" t="s">
        <v>37</v>
      </c>
      <c r="G5" s="2">
        <v>47.442333333333295</v>
      </c>
      <c r="H5" s="6">
        <f>1+COUNTIFS(A:A,A5,O:O,"&lt;"&amp;O5)</f>
        <v>4</v>
      </c>
      <c r="I5" s="2">
        <f>AVERAGEIF(A:A,A5,G:G)</f>
        <v>48.485814814814802</v>
      </c>
      <c r="J5" s="2">
        <f>G5-I5</f>
        <v>-1.043481481481507</v>
      </c>
      <c r="K5" s="2">
        <f>90+J5</f>
        <v>88.956518518518493</v>
      </c>
      <c r="L5" s="2">
        <f>EXP(0.06*K5)</f>
        <v>207.9694327795022</v>
      </c>
      <c r="M5" s="2">
        <f>SUMIF(A:A,A5,L:L)</f>
        <v>2491.9010118188557</v>
      </c>
      <c r="N5" s="3">
        <f>L5/M5</f>
        <v>8.3458143719643135E-2</v>
      </c>
      <c r="O5" s="7">
        <f>1/N5</f>
        <v>11.982054182264719</v>
      </c>
      <c r="P5" s="3">
        <f>IF(O5&gt;21,"",N5)</f>
        <v>8.3458143719643135E-2</v>
      </c>
      <c r="Q5" s="3">
        <f>IF(ISNUMBER(P5),SUMIF(A:A,A5,P:P),"")</f>
        <v>0.96223913558510277</v>
      </c>
      <c r="R5" s="3">
        <f>IFERROR(P5*(1/Q5),"")</f>
        <v>8.6733266849404592E-2</v>
      </c>
      <c r="S5" s="8">
        <f>IFERROR(1/R5,"")</f>
        <v>11.52960145887627</v>
      </c>
    </row>
    <row r="6" spans="1:19" x14ac:dyDescent="0.25">
      <c r="A6" s="1">
        <v>1</v>
      </c>
      <c r="B6" s="5">
        <v>0.53819444444444442</v>
      </c>
      <c r="C6" s="1" t="s">
        <v>30</v>
      </c>
      <c r="D6" s="1">
        <v>1</v>
      </c>
      <c r="E6" s="1">
        <v>3</v>
      </c>
      <c r="F6" s="1" t="s">
        <v>33</v>
      </c>
      <c r="G6" s="2">
        <v>46.639233333333301</v>
      </c>
      <c r="H6" s="6">
        <f>1+COUNTIFS(A:A,A6,O:O,"&lt;"&amp;O6)</f>
        <v>5</v>
      </c>
      <c r="I6" s="2">
        <f>AVERAGEIF(A:A,A6,G:G)</f>
        <v>48.485814814814802</v>
      </c>
      <c r="J6" s="2">
        <f>G6-I6</f>
        <v>-1.8465814814815005</v>
      </c>
      <c r="K6" s="2">
        <f>90+J6</f>
        <v>88.153418518518492</v>
      </c>
      <c r="L6" s="2">
        <f>EXP(0.06*K6)</f>
        <v>198.18582706922174</v>
      </c>
      <c r="M6" s="2">
        <f>SUMIF(A:A,A6,L:L)</f>
        <v>2491.9010118188557</v>
      </c>
      <c r="N6" s="3">
        <f>L6/M6</f>
        <v>7.9531982261432016E-2</v>
      </c>
      <c r="O6" s="7">
        <f>1/N6</f>
        <v>12.57355810286319</v>
      </c>
      <c r="P6" s="3">
        <f>IF(O6&gt;21,"",N6)</f>
        <v>7.9531982261432016E-2</v>
      </c>
      <c r="Q6" s="3">
        <f>IF(ISNUMBER(P6),SUMIF(A:A,A6,P:P),"")</f>
        <v>0.96223913558510277</v>
      </c>
      <c r="R6" s="3">
        <f>IFERROR(P6*(1/Q6),"")</f>
        <v>8.2653032203966109E-2</v>
      </c>
      <c r="S6" s="8">
        <f>IFERROR(1/R6,"")</f>
        <v>12.098769680128141</v>
      </c>
    </row>
    <row r="7" spans="1:19" x14ac:dyDescent="0.25">
      <c r="A7" s="1">
        <v>1</v>
      </c>
      <c r="B7" s="5">
        <v>0.53819444444444442</v>
      </c>
      <c r="C7" s="1" t="s">
        <v>30</v>
      </c>
      <c r="D7" s="1">
        <v>1</v>
      </c>
      <c r="E7" s="1">
        <v>6</v>
      </c>
      <c r="F7" s="1" t="s">
        <v>35</v>
      </c>
      <c r="G7" s="2">
        <v>46.411700000000003</v>
      </c>
      <c r="H7" s="6">
        <f>1+COUNTIFS(A:A,A7,O:O,"&lt;"&amp;O7)</f>
        <v>6</v>
      </c>
      <c r="I7" s="2">
        <f>AVERAGEIF(A:A,A7,G:G)</f>
        <v>48.485814814814802</v>
      </c>
      <c r="J7" s="2">
        <f>G7-I7</f>
        <v>-2.0741148148147985</v>
      </c>
      <c r="K7" s="2">
        <f>90+J7</f>
        <v>87.925885185185194</v>
      </c>
      <c r="L7" s="2">
        <f>EXP(0.06*K7)</f>
        <v>195.49857904971662</v>
      </c>
      <c r="M7" s="2">
        <f>SUMIF(A:A,A7,L:L)</f>
        <v>2491.9010118188557</v>
      </c>
      <c r="N7" s="3">
        <f>L7/M7</f>
        <v>7.8453589497530188E-2</v>
      </c>
      <c r="O7" s="7">
        <f>1/N7</f>
        <v>12.74638938007395</v>
      </c>
      <c r="P7" s="3">
        <f>IF(O7&gt;21,"",N7)</f>
        <v>7.8453589497530188E-2</v>
      </c>
      <c r="Q7" s="3">
        <f>IF(ISNUMBER(P7),SUMIF(A:A,A7,P:P),"")</f>
        <v>0.96223913558510277</v>
      </c>
      <c r="R7" s="3">
        <f>IFERROR(P7*(1/Q7),"")</f>
        <v>8.1532320393334856E-2</v>
      </c>
      <c r="S7" s="8">
        <f>IFERROR(1/R7,"")</f>
        <v>12.265074698913493</v>
      </c>
    </row>
    <row r="8" spans="1:19" x14ac:dyDescent="0.25">
      <c r="A8" s="1">
        <v>1</v>
      </c>
      <c r="B8" s="5">
        <v>0.53819444444444442</v>
      </c>
      <c r="C8" s="1" t="s">
        <v>30</v>
      </c>
      <c r="D8" s="1">
        <v>1</v>
      </c>
      <c r="E8" s="1">
        <v>10</v>
      </c>
      <c r="F8" s="1" t="s">
        <v>39</v>
      </c>
      <c r="G8" s="2">
        <v>43.144199999999998</v>
      </c>
      <c r="H8" s="6">
        <f>1+COUNTIFS(A:A,A8,O:O,"&lt;"&amp;O8)</f>
        <v>7</v>
      </c>
      <c r="I8" s="2">
        <f>AVERAGEIF(A:A,A8,G:G)</f>
        <v>48.485814814814802</v>
      </c>
      <c r="J8" s="2">
        <f>G8-I8</f>
        <v>-5.3416148148148039</v>
      </c>
      <c r="K8" s="2">
        <f>90+J8</f>
        <v>84.658385185185196</v>
      </c>
      <c r="L8" s="2">
        <f>EXP(0.06*K8)</f>
        <v>160.69418893074996</v>
      </c>
      <c r="M8" s="2">
        <f>SUMIF(A:A,A8,L:L)</f>
        <v>2491.9010118188557</v>
      </c>
      <c r="N8" s="3">
        <f>L8/M8</f>
        <v>6.4486586011479705E-2</v>
      </c>
      <c r="O8" s="7">
        <f>1/N8</f>
        <v>15.507100962392133</v>
      </c>
      <c r="P8" s="3">
        <f>IF(O8&gt;21,"",N8)</f>
        <v>6.4486586011479705E-2</v>
      </c>
      <c r="Q8" s="3">
        <f>IF(ISNUMBER(P8),SUMIF(A:A,A8,P:P),"")</f>
        <v>0.96223913558510277</v>
      </c>
      <c r="R8" s="3">
        <f>IFERROR(P8*(1/Q8),"")</f>
        <v>6.7017213940553086E-2</v>
      </c>
      <c r="S8" s="8">
        <f>IFERROR(1/R8,"")</f>
        <v>14.921539425483122</v>
      </c>
    </row>
    <row r="9" spans="1:19" x14ac:dyDescent="0.25">
      <c r="A9" s="1">
        <v>1</v>
      </c>
      <c r="B9" s="5">
        <v>0.53819444444444442</v>
      </c>
      <c r="C9" s="1" t="s">
        <v>30</v>
      </c>
      <c r="D9" s="1">
        <v>1</v>
      </c>
      <c r="E9" s="1">
        <v>9</v>
      </c>
      <c r="F9" s="1" t="s">
        <v>38</v>
      </c>
      <c r="G9" s="2">
        <v>43.0422333333333</v>
      </c>
      <c r="H9" s="6">
        <f>1+COUNTIFS(A:A,A9,O:O,"&lt;"&amp;O9)</f>
        <v>8</v>
      </c>
      <c r="I9" s="2">
        <f>AVERAGEIF(A:A,A9,G:G)</f>
        <v>48.485814814814802</v>
      </c>
      <c r="J9" s="2">
        <f>G9-I9</f>
        <v>-5.4435814814815018</v>
      </c>
      <c r="K9" s="2">
        <f>90+J9</f>
        <v>84.556418518518498</v>
      </c>
      <c r="L9" s="2">
        <f>EXP(0.06*K9)</f>
        <v>159.71406314481811</v>
      </c>
      <c r="M9" s="2">
        <f>SUMIF(A:A,A9,L:L)</f>
        <v>2491.9010118188557</v>
      </c>
      <c r="N9" s="3">
        <f>L9/M9</f>
        <v>6.4093261484829897E-2</v>
      </c>
      <c r="O9" s="7">
        <f>1/N9</f>
        <v>15.602264213636374</v>
      </c>
      <c r="P9" s="3">
        <f>IF(O9&gt;21,"",N9)</f>
        <v>6.4093261484829897E-2</v>
      </c>
      <c r="Q9" s="3">
        <f>IF(ISNUMBER(P9),SUMIF(A:A,A9,P:P),"")</f>
        <v>0.96223913558510277</v>
      </c>
      <c r="R9" s="3">
        <f>IFERROR(P9*(1/Q9),"")</f>
        <v>6.660845429640222E-2</v>
      </c>
      <c r="S9" s="8">
        <f>IFERROR(1/R9,"")</f>
        <v>15.013109230099847</v>
      </c>
    </row>
    <row r="10" spans="1:19" x14ac:dyDescent="0.25">
      <c r="A10" s="1">
        <v>1</v>
      </c>
      <c r="B10" s="5">
        <v>0.53819444444444442</v>
      </c>
      <c r="C10" s="1" t="s">
        <v>30</v>
      </c>
      <c r="D10" s="1">
        <v>1</v>
      </c>
      <c r="E10" s="1">
        <v>1</v>
      </c>
      <c r="F10" s="1" t="s">
        <v>31</v>
      </c>
      <c r="G10" s="2">
        <v>34.2244666666667</v>
      </c>
      <c r="H10" s="6">
        <f>1+COUNTIFS(A:A,A10,O:O,"&lt;"&amp;O10)</f>
        <v>9</v>
      </c>
      <c r="I10" s="2">
        <f>AVERAGEIF(A:A,A10,G:G)</f>
        <v>48.485814814814802</v>
      </c>
      <c r="J10" s="2">
        <f>G10-I10</f>
        <v>-14.261348148148102</v>
      </c>
      <c r="K10" s="2">
        <f>90+J10</f>
        <v>75.738651851851898</v>
      </c>
      <c r="L10" s="2">
        <f>EXP(0.06*K10)</f>
        <v>94.096336242636823</v>
      </c>
      <c r="M10" s="2">
        <f>SUMIF(A:A,A10,L:L)</f>
        <v>2491.9010118188557</v>
      </c>
      <c r="N10" s="3">
        <f>L10/M10</f>
        <v>3.776086441489715E-2</v>
      </c>
      <c r="O10" s="7">
        <f>1/N10</f>
        <v>26.482444602234452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2</v>
      </c>
      <c r="B11" s="11">
        <v>0.55902777777777779</v>
      </c>
      <c r="C11" s="10" t="s">
        <v>40</v>
      </c>
      <c r="D11" s="10">
        <v>1</v>
      </c>
      <c r="E11" s="10">
        <v>5</v>
      </c>
      <c r="F11" s="10" t="s">
        <v>45</v>
      </c>
      <c r="G11" s="2">
        <v>69.112533333333204</v>
      </c>
      <c r="H11" s="6">
        <f>1+COUNTIFS(A:A,A11,O:O,"&lt;"&amp;O11)</f>
        <v>1</v>
      </c>
      <c r="I11" s="2">
        <f>AVERAGEIF(A:A,A11,G:G)</f>
        <v>51.001921428571436</v>
      </c>
      <c r="J11" s="2">
        <f>G11-I11</f>
        <v>18.110611904761768</v>
      </c>
      <c r="K11" s="2">
        <f>90+J11</f>
        <v>108.11061190476177</v>
      </c>
      <c r="L11" s="2">
        <f>EXP(0.06*K11)</f>
        <v>656.31228132950548</v>
      </c>
      <c r="M11" s="2">
        <f>SUMIF(A:A,A11,L:L)</f>
        <v>3574.1172433925567</v>
      </c>
      <c r="N11" s="3">
        <f>L11/M11</f>
        <v>0.18362919754320456</v>
      </c>
      <c r="O11" s="7">
        <f>1/N11</f>
        <v>5.4457570657559424</v>
      </c>
      <c r="P11" s="3">
        <f>IF(O11&gt;21,"",N11)</f>
        <v>0.18362919754320456</v>
      </c>
      <c r="Q11" s="3">
        <f>IF(ISNUMBER(P11),SUMIF(A:A,A11,P:P),"")</f>
        <v>0.85271812011890102</v>
      </c>
      <c r="R11" s="3">
        <f>IFERROR(P11*(1/Q11),"")</f>
        <v>0.21534572001073429</v>
      </c>
      <c r="S11" s="8">
        <f>IFERROR(1/R11,"")</f>
        <v>4.6436957277356301</v>
      </c>
    </row>
    <row r="12" spans="1:19" x14ac:dyDescent="0.25">
      <c r="A12" s="10">
        <v>2</v>
      </c>
      <c r="B12" s="11">
        <v>0.55902777777777779</v>
      </c>
      <c r="C12" s="10" t="s">
        <v>40</v>
      </c>
      <c r="D12" s="10">
        <v>1</v>
      </c>
      <c r="E12" s="10">
        <v>7</v>
      </c>
      <c r="F12" s="10" t="s">
        <v>47</v>
      </c>
      <c r="G12" s="2">
        <v>63.3093</v>
      </c>
      <c r="H12" s="6">
        <f>1+COUNTIFS(A:A,A12,O:O,"&lt;"&amp;O12)</f>
        <v>2</v>
      </c>
      <c r="I12" s="2">
        <f>AVERAGEIF(A:A,A12,G:G)</f>
        <v>51.001921428571436</v>
      </c>
      <c r="J12" s="2">
        <f>G12-I12</f>
        <v>12.307378571428565</v>
      </c>
      <c r="K12" s="2">
        <f>90+J12</f>
        <v>102.30737857142856</v>
      </c>
      <c r="L12" s="2">
        <f>EXP(0.06*K12)</f>
        <v>463.33146926789289</v>
      </c>
      <c r="M12" s="2">
        <f>SUMIF(A:A,A12,L:L)</f>
        <v>3574.1172433925567</v>
      </c>
      <c r="N12" s="3">
        <f>L12/M12</f>
        <v>0.12963521835341307</v>
      </c>
      <c r="O12" s="7">
        <f>1/N12</f>
        <v>7.7139531425309755</v>
      </c>
      <c r="P12" s="3">
        <f>IF(O12&gt;21,"",N12)</f>
        <v>0.12963521835341307</v>
      </c>
      <c r="Q12" s="3">
        <f>IF(ISNUMBER(P12),SUMIF(A:A,A12,P:P),"")</f>
        <v>0.85271812011890102</v>
      </c>
      <c r="R12" s="3">
        <f>IFERROR(P12*(1/Q12),"")</f>
        <v>0.152025875016397</v>
      </c>
      <c r="S12" s="8">
        <f>IFERROR(1/R12,"")</f>
        <v>6.5778276223843042</v>
      </c>
    </row>
    <row r="13" spans="1:19" x14ac:dyDescent="0.25">
      <c r="A13" s="10">
        <v>2</v>
      </c>
      <c r="B13" s="11">
        <v>0.55902777777777779</v>
      </c>
      <c r="C13" s="10" t="s">
        <v>40</v>
      </c>
      <c r="D13" s="10">
        <v>1</v>
      </c>
      <c r="E13" s="10">
        <v>3</v>
      </c>
      <c r="F13" s="10" t="s">
        <v>43</v>
      </c>
      <c r="G13" s="2">
        <v>62.731099999999998</v>
      </c>
      <c r="H13" s="6">
        <f>1+COUNTIFS(A:A,A13,O:O,"&lt;"&amp;O13)</f>
        <v>3</v>
      </c>
      <c r="I13" s="2">
        <f>AVERAGEIF(A:A,A13,G:G)</f>
        <v>51.001921428571436</v>
      </c>
      <c r="J13" s="2">
        <f>G13-I13</f>
        <v>11.729178571428562</v>
      </c>
      <c r="K13" s="2">
        <f>90+J13</f>
        <v>101.72917857142856</v>
      </c>
      <c r="L13" s="2">
        <f>EXP(0.06*K13)</f>
        <v>447.53319524657428</v>
      </c>
      <c r="M13" s="2">
        <f>SUMIF(A:A,A13,L:L)</f>
        <v>3574.1172433925567</v>
      </c>
      <c r="N13" s="3">
        <f>L13/M13</f>
        <v>0.12521502927021363</v>
      </c>
      <c r="O13" s="7">
        <f>1/N13</f>
        <v>7.9862617596966192</v>
      </c>
      <c r="P13" s="3">
        <f>IF(O13&gt;21,"",N13)</f>
        <v>0.12521502927021363</v>
      </c>
      <c r="Q13" s="3">
        <f>IF(ISNUMBER(P13),SUMIF(A:A,A13,P:P),"")</f>
        <v>0.85271812011890102</v>
      </c>
      <c r="R13" s="3">
        <f>IFERROR(P13*(1/Q13),"")</f>
        <v>0.14684222876928418</v>
      </c>
      <c r="S13" s="8">
        <f>IFERROR(1/R13,"")</f>
        <v>6.8100301145059685</v>
      </c>
    </row>
    <row r="14" spans="1:19" x14ac:dyDescent="0.25">
      <c r="A14" s="10">
        <v>2</v>
      </c>
      <c r="B14" s="11">
        <v>0.55902777777777779</v>
      </c>
      <c r="C14" s="10" t="s">
        <v>40</v>
      </c>
      <c r="D14" s="10">
        <v>1</v>
      </c>
      <c r="E14" s="10">
        <v>6</v>
      </c>
      <c r="F14" s="10" t="s">
        <v>46</v>
      </c>
      <c r="G14" s="2">
        <v>53.367766666666604</v>
      </c>
      <c r="H14" s="6">
        <f>1+COUNTIFS(A:A,A14,O:O,"&lt;"&amp;O14)</f>
        <v>4</v>
      </c>
      <c r="I14" s="2">
        <f>AVERAGEIF(A:A,A14,G:G)</f>
        <v>51.001921428571436</v>
      </c>
      <c r="J14" s="2">
        <f>G14-I14</f>
        <v>2.3658452380951687</v>
      </c>
      <c r="K14" s="2">
        <f>90+J14</f>
        <v>92.365845238095176</v>
      </c>
      <c r="L14" s="2">
        <f>EXP(0.06*K14)</f>
        <v>255.17528834693007</v>
      </c>
      <c r="M14" s="2">
        <f>SUMIF(A:A,A14,L:L)</f>
        <v>3574.1172433925567</v>
      </c>
      <c r="N14" s="3">
        <f>L14/M14</f>
        <v>7.1395332321196422E-2</v>
      </c>
      <c r="O14" s="7">
        <f>1/N14</f>
        <v>14.006517898133124</v>
      </c>
      <c r="P14" s="3">
        <f>IF(O14&gt;21,"",N14)</f>
        <v>7.1395332321196422E-2</v>
      </c>
      <c r="Q14" s="3">
        <f>IF(ISNUMBER(P14),SUMIF(A:A,A14,P:P),"")</f>
        <v>0.85271812011890102</v>
      </c>
      <c r="R14" s="3">
        <f>IFERROR(P14*(1/Q14),"")</f>
        <v>8.3726768127363377E-2</v>
      </c>
      <c r="S14" s="8">
        <f>IFERROR(1/R14,"")</f>
        <v>11.943611611507819</v>
      </c>
    </row>
    <row r="15" spans="1:19" x14ac:dyDescent="0.25">
      <c r="A15" s="10">
        <v>2</v>
      </c>
      <c r="B15" s="11">
        <v>0.55902777777777779</v>
      </c>
      <c r="C15" s="10" t="s">
        <v>40</v>
      </c>
      <c r="D15" s="10">
        <v>1</v>
      </c>
      <c r="E15" s="10">
        <v>9</v>
      </c>
      <c r="F15" s="10" t="s">
        <v>49</v>
      </c>
      <c r="G15" s="2">
        <v>52.977333333333299</v>
      </c>
      <c r="H15" s="6">
        <f>1+COUNTIFS(A:A,A15,O:O,"&lt;"&amp;O15)</f>
        <v>5</v>
      </c>
      <c r="I15" s="2">
        <f>AVERAGEIF(A:A,A15,G:G)</f>
        <v>51.001921428571436</v>
      </c>
      <c r="J15" s="2">
        <f>G15-I15</f>
        <v>1.975411904761863</v>
      </c>
      <c r="K15" s="2">
        <f>90+J15</f>
        <v>91.97541190476187</v>
      </c>
      <c r="L15" s="2">
        <f>EXP(0.06*K15)</f>
        <v>249.26702571332601</v>
      </c>
      <c r="M15" s="2">
        <f>SUMIF(A:A,A15,L:L)</f>
        <v>3574.1172433925567</v>
      </c>
      <c r="N15" s="3">
        <f>L15/M15</f>
        <v>6.9742263260709772E-2</v>
      </c>
      <c r="O15" s="7">
        <f>1/N15</f>
        <v>14.338508004275841</v>
      </c>
      <c r="P15" s="3">
        <f>IF(O15&gt;21,"",N15)</f>
        <v>6.9742263260709772E-2</v>
      </c>
      <c r="Q15" s="3">
        <f>IF(ISNUMBER(P15),SUMIF(A:A,A15,P:P),"")</f>
        <v>0.85271812011890102</v>
      </c>
      <c r="R15" s="3">
        <f>IFERROR(P15*(1/Q15),"")</f>
        <v>8.1788180191345136E-2</v>
      </c>
      <c r="S15" s="8">
        <f>IFERROR(1/R15,"")</f>
        <v>12.226705590715913</v>
      </c>
    </row>
    <row r="16" spans="1:19" x14ac:dyDescent="0.25">
      <c r="A16" s="10">
        <v>2</v>
      </c>
      <c r="B16" s="11">
        <v>0.55902777777777779</v>
      </c>
      <c r="C16" s="10" t="s">
        <v>40</v>
      </c>
      <c r="D16" s="10">
        <v>1</v>
      </c>
      <c r="E16" s="10">
        <v>12</v>
      </c>
      <c r="F16" s="10" t="s">
        <v>51</v>
      </c>
      <c r="G16" s="2">
        <v>51.026400000000002</v>
      </c>
      <c r="H16" s="6">
        <f>1+COUNTIFS(A:A,A16,O:O,"&lt;"&amp;O16)</f>
        <v>6</v>
      </c>
      <c r="I16" s="2">
        <f>AVERAGEIF(A:A,A16,G:G)</f>
        <v>51.001921428571436</v>
      </c>
      <c r="J16" s="2">
        <f>G16-I16</f>
        <v>2.4478571428566909E-2</v>
      </c>
      <c r="K16" s="2">
        <f>90+J16</f>
        <v>90.024478571428574</v>
      </c>
      <c r="L16" s="2">
        <f>EXP(0.06*K16)</f>
        <v>221.73183788785502</v>
      </c>
      <c r="M16" s="2">
        <f>SUMIF(A:A,A16,L:L)</f>
        <v>3574.1172433925567</v>
      </c>
      <c r="N16" s="3">
        <f>L16/M16</f>
        <v>6.2038210497366582E-2</v>
      </c>
      <c r="O16" s="7">
        <f>1/N16</f>
        <v>16.119098084598175</v>
      </c>
      <c r="P16" s="3">
        <f>IF(O16&gt;21,"",N16)</f>
        <v>6.2038210497366582E-2</v>
      </c>
      <c r="Q16" s="3">
        <f>IF(ISNUMBER(P16),SUMIF(A:A,A16,P:P),"")</f>
        <v>0.85271812011890102</v>
      </c>
      <c r="R16" s="3">
        <f>IFERROR(P16*(1/Q16),"")</f>
        <v>7.2753479765055432E-2</v>
      </c>
      <c r="S16" s="8">
        <f>IFERROR(1/R16,"")</f>
        <v>13.745047016710735</v>
      </c>
    </row>
    <row r="17" spans="1:19" x14ac:dyDescent="0.25">
      <c r="A17" s="10">
        <v>2</v>
      </c>
      <c r="B17" s="11">
        <v>0.55902777777777779</v>
      </c>
      <c r="C17" s="10" t="s">
        <v>40</v>
      </c>
      <c r="D17" s="10">
        <v>1</v>
      </c>
      <c r="E17" s="10">
        <v>2</v>
      </c>
      <c r="F17" s="10" t="s">
        <v>42</v>
      </c>
      <c r="G17" s="2">
        <v>49.444000000000003</v>
      </c>
      <c r="H17" s="6">
        <f>1+COUNTIFS(A:A,A17,O:O,"&lt;"&amp;O17)</f>
        <v>7</v>
      </c>
      <c r="I17" s="2">
        <f>AVERAGEIF(A:A,A17,G:G)</f>
        <v>51.001921428571436</v>
      </c>
      <c r="J17" s="2">
        <f>G17-I17</f>
        <v>-1.5579214285714329</v>
      </c>
      <c r="K17" s="2">
        <f>90+J17</f>
        <v>88.442078571428567</v>
      </c>
      <c r="L17" s="2">
        <f>EXP(0.06*K17)</f>
        <v>201.64822406948213</v>
      </c>
      <c r="M17" s="2">
        <f>SUMIF(A:A,A17,L:L)</f>
        <v>3574.1172433925567</v>
      </c>
      <c r="N17" s="3">
        <f>L17/M17</f>
        <v>5.641902890630341E-2</v>
      </c>
      <c r="O17" s="7">
        <f>1/N17</f>
        <v>17.724516344666739</v>
      </c>
      <c r="P17" s="3">
        <f>IF(O17&gt;21,"",N17)</f>
        <v>5.641902890630341E-2</v>
      </c>
      <c r="Q17" s="3">
        <f>IF(ISNUMBER(P17),SUMIF(A:A,A17,P:P),"")</f>
        <v>0.85271812011890102</v>
      </c>
      <c r="R17" s="3">
        <f>IFERROR(P17*(1/Q17),"")</f>
        <v>6.6163750453006057E-2</v>
      </c>
      <c r="S17" s="8">
        <f>IFERROR(1/R17,"")</f>
        <v>15.114016257440957</v>
      </c>
    </row>
    <row r="18" spans="1:19" x14ac:dyDescent="0.25">
      <c r="A18" s="1">
        <v>2</v>
      </c>
      <c r="B18" s="5">
        <v>0.55902777777777779</v>
      </c>
      <c r="C18" s="1" t="s">
        <v>40</v>
      </c>
      <c r="D18" s="1">
        <v>1</v>
      </c>
      <c r="E18" s="1">
        <v>13</v>
      </c>
      <c r="F18" s="1" t="s">
        <v>52</v>
      </c>
      <c r="G18" s="2">
        <v>48.5403333333334</v>
      </c>
      <c r="H18" s="6">
        <f>1+COUNTIFS(A:A,A18,O:O,"&lt;"&amp;O18)</f>
        <v>8</v>
      </c>
      <c r="I18" s="2">
        <f>AVERAGEIF(A:A,A18,G:G)</f>
        <v>51.001921428571436</v>
      </c>
      <c r="J18" s="2">
        <f>G18-I18</f>
        <v>-2.4615880952380351</v>
      </c>
      <c r="K18" s="2">
        <f>90+J18</f>
        <v>87.538411904761972</v>
      </c>
      <c r="L18" s="2">
        <f>EXP(0.06*K18)</f>
        <v>191.005975765145</v>
      </c>
      <c r="M18" s="2">
        <f>SUMIF(A:A,A18,L:L)</f>
        <v>3574.1172433925567</v>
      </c>
      <c r="N18" s="3">
        <f>L18/M18</f>
        <v>5.344144099308893E-2</v>
      </c>
      <c r="O18" s="7">
        <f>1/N18</f>
        <v>18.712070285105533</v>
      </c>
      <c r="P18" s="3">
        <f>IF(O18&gt;21,"",N18)</f>
        <v>5.344144099308893E-2</v>
      </c>
      <c r="Q18" s="3">
        <f>IF(ISNUMBER(P18),SUMIF(A:A,A18,P:P),"")</f>
        <v>0.85271812011890102</v>
      </c>
      <c r="R18" s="3">
        <f>IFERROR(P18*(1/Q18),"")</f>
        <v>6.267187213711041E-2</v>
      </c>
      <c r="S18" s="8">
        <f>IFERROR(1/R18,"")</f>
        <v>15.956121397047939</v>
      </c>
    </row>
    <row r="19" spans="1:19" x14ac:dyDescent="0.25">
      <c r="A19" s="10">
        <v>2</v>
      </c>
      <c r="B19" s="11">
        <v>0.55902777777777779</v>
      </c>
      <c r="C19" s="10" t="s">
        <v>40</v>
      </c>
      <c r="D19" s="10">
        <v>1</v>
      </c>
      <c r="E19" s="10">
        <v>10</v>
      </c>
      <c r="F19" s="10" t="s">
        <v>50</v>
      </c>
      <c r="G19" s="2">
        <v>48.431899999999999</v>
      </c>
      <c r="H19" s="6">
        <f>1+COUNTIFS(A:A,A19,O:O,"&lt;"&amp;O19)</f>
        <v>9</v>
      </c>
      <c r="I19" s="2">
        <f>AVERAGEIF(A:A,A19,G:G)</f>
        <v>51.001921428571436</v>
      </c>
      <c r="J19" s="2">
        <f>G19-I19</f>
        <v>-2.5700214285714367</v>
      </c>
      <c r="K19" s="2">
        <f>90+J19</f>
        <v>87.429978571428563</v>
      </c>
      <c r="L19" s="2">
        <f>EXP(0.06*K19)</f>
        <v>189.76732458823085</v>
      </c>
      <c r="M19" s="2">
        <f>SUMIF(A:A,A19,L:L)</f>
        <v>3574.1172433925567</v>
      </c>
      <c r="N19" s="3">
        <f>L19/M19</f>
        <v>5.3094879564751903E-2</v>
      </c>
      <c r="O19" s="7">
        <f>1/N19</f>
        <v>18.834207897212558</v>
      </c>
      <c r="P19" s="3">
        <f>IF(O19&gt;21,"",N19)</f>
        <v>5.3094879564751903E-2</v>
      </c>
      <c r="Q19" s="3">
        <f>IF(ISNUMBER(P19),SUMIF(A:A,A19,P:P),"")</f>
        <v>0.85271812011890102</v>
      </c>
      <c r="R19" s="3">
        <f>IFERROR(P19*(1/Q19),"")</f>
        <v>6.2265452453793842E-2</v>
      </c>
      <c r="S19" s="8">
        <f>IFERROR(1/R19,"")</f>
        <v>16.060270352039655</v>
      </c>
    </row>
    <row r="20" spans="1:19" x14ac:dyDescent="0.25">
      <c r="A20" s="10">
        <v>2</v>
      </c>
      <c r="B20" s="11">
        <v>0.55902777777777779</v>
      </c>
      <c r="C20" s="10" t="s">
        <v>40</v>
      </c>
      <c r="D20" s="10">
        <v>1</v>
      </c>
      <c r="E20" s="10">
        <v>8</v>
      </c>
      <c r="F20" s="10" t="s">
        <v>48</v>
      </c>
      <c r="G20" s="2">
        <v>46.787866666666702</v>
      </c>
      <c r="H20" s="6">
        <f>1+COUNTIFS(A:A,A20,O:O,"&lt;"&amp;O20)</f>
        <v>10</v>
      </c>
      <c r="I20" s="2">
        <f>AVERAGEIF(A:A,A20,G:G)</f>
        <v>51.001921428571436</v>
      </c>
      <c r="J20" s="2">
        <f>G20-I20</f>
        <v>-4.2140547619047339</v>
      </c>
      <c r="K20" s="2">
        <f>90+J20</f>
        <v>85.785945238095266</v>
      </c>
      <c r="L20" s="2">
        <f>EXP(0.06*K20)</f>
        <v>171.94191465530781</v>
      </c>
      <c r="M20" s="2">
        <f>SUMIF(A:A,A20,L:L)</f>
        <v>3574.1172433925567</v>
      </c>
      <c r="N20" s="3">
        <f>L20/M20</f>
        <v>4.8107519408652731E-2</v>
      </c>
      <c r="O20" s="7">
        <f>1/N20</f>
        <v>20.786771221883821</v>
      </c>
      <c r="P20" s="3">
        <f>IF(O20&gt;21,"",N20)</f>
        <v>4.8107519408652731E-2</v>
      </c>
      <c r="Q20" s="3">
        <f>IF(ISNUMBER(P20),SUMIF(A:A,A20,P:P),"")</f>
        <v>0.85271812011890102</v>
      </c>
      <c r="R20" s="3">
        <f>IFERROR(P20*(1/Q20),"")</f>
        <v>5.6416673075910161E-2</v>
      </c>
      <c r="S20" s="8">
        <f>IFERROR(1/R20,"")</f>
        <v>17.725256479666445</v>
      </c>
    </row>
    <row r="21" spans="1:19" x14ac:dyDescent="0.25">
      <c r="A21" s="10">
        <v>2</v>
      </c>
      <c r="B21" s="11">
        <v>0.55902777777777779</v>
      </c>
      <c r="C21" s="10" t="s">
        <v>40</v>
      </c>
      <c r="D21" s="10">
        <v>1</v>
      </c>
      <c r="E21" s="10">
        <v>4</v>
      </c>
      <c r="F21" s="10" t="s">
        <v>44</v>
      </c>
      <c r="G21" s="2">
        <v>45.1965</v>
      </c>
      <c r="H21" s="6">
        <f>1+COUNTIFS(A:A,A21,O:O,"&lt;"&amp;O21)</f>
        <v>11</v>
      </c>
      <c r="I21" s="2">
        <f>AVERAGEIF(A:A,A21,G:G)</f>
        <v>51.001921428571436</v>
      </c>
      <c r="J21" s="2">
        <f>G21-I21</f>
        <v>-5.8054214285714352</v>
      </c>
      <c r="K21" s="2">
        <f>90+J21</f>
        <v>84.194578571428565</v>
      </c>
      <c r="L21" s="2">
        <f>EXP(0.06*K21)</f>
        <v>156.28397645435572</v>
      </c>
      <c r="M21" s="2">
        <f>SUMIF(A:A,A21,L:L)</f>
        <v>3574.1172433925567</v>
      </c>
      <c r="N21" s="3">
        <f>L21/M21</f>
        <v>4.3726594795757391E-2</v>
      </c>
      <c r="O21" s="7">
        <f>1/N21</f>
        <v>22.869377427419202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2</v>
      </c>
      <c r="B22" s="5">
        <v>0.55902777777777779</v>
      </c>
      <c r="C22" s="1" t="s">
        <v>40</v>
      </c>
      <c r="D22" s="1">
        <v>1</v>
      </c>
      <c r="E22" s="1">
        <v>14</v>
      </c>
      <c r="F22" s="1" t="s">
        <v>53</v>
      </c>
      <c r="G22" s="2">
        <v>43.824033333333404</v>
      </c>
      <c r="H22" s="6">
        <f>1+COUNTIFS(A:A,A22,O:O,"&lt;"&amp;O22)</f>
        <v>12</v>
      </c>
      <c r="I22" s="2">
        <f>AVERAGEIF(A:A,A22,G:G)</f>
        <v>51.001921428571436</v>
      </c>
      <c r="J22" s="2">
        <f>G22-I22</f>
        <v>-7.177888095238032</v>
      </c>
      <c r="K22" s="2">
        <f>90+J22</f>
        <v>82.822111904761968</v>
      </c>
      <c r="L22" s="2">
        <f>EXP(0.06*K22)</f>
        <v>143.92994876253235</v>
      </c>
      <c r="M22" s="2">
        <f>SUMIF(A:A,A22,L:L)</f>
        <v>3574.1172433925567</v>
      </c>
      <c r="N22" s="3">
        <f>L22/M22</f>
        <v>4.0270069211807348E-2</v>
      </c>
      <c r="O22" s="7">
        <f>1/N22</f>
        <v>24.832338746187105</v>
      </c>
      <c r="P22" s="3" t="str">
        <f>IF(O22&gt;21,"",N22)</f>
        <v/>
      </c>
      <c r="Q22" s="3" t="str">
        <f>IF(ISNUMBER(P22),SUMIF(A:A,A22,P:P),"")</f>
        <v/>
      </c>
      <c r="R22" s="3" t="str">
        <f>IFERROR(P22*(1/Q22),"")</f>
        <v/>
      </c>
      <c r="S22" s="8" t="str">
        <f>IFERROR(1/R22,"")</f>
        <v/>
      </c>
    </row>
    <row r="23" spans="1:19" x14ac:dyDescent="0.25">
      <c r="A23" s="1">
        <v>2</v>
      </c>
      <c r="B23" s="5">
        <v>0.55902777777777779</v>
      </c>
      <c r="C23" s="1" t="s">
        <v>40</v>
      </c>
      <c r="D23" s="1">
        <v>1</v>
      </c>
      <c r="E23" s="1">
        <v>16</v>
      </c>
      <c r="F23" s="1" t="s">
        <v>54</v>
      </c>
      <c r="G23" s="2">
        <v>42.000233333333298</v>
      </c>
      <c r="H23" s="6">
        <f>1+COUNTIFS(A:A,A23,O:O,"&lt;"&amp;O23)</f>
        <v>13</v>
      </c>
      <c r="I23" s="2">
        <f>AVERAGEIF(A:A,A23,G:G)</f>
        <v>51.001921428571436</v>
      </c>
      <c r="J23" s="2">
        <f>G23-I23</f>
        <v>-9.0016880952381371</v>
      </c>
      <c r="K23" s="2">
        <f>90+J23</f>
        <v>80.998311904761863</v>
      </c>
      <c r="L23" s="2">
        <f>EXP(0.06*K23)</f>
        <v>129.01113446070144</v>
      </c>
      <c r="M23" s="2">
        <f>SUMIF(A:A,A23,L:L)</f>
        <v>3574.1172433925567</v>
      </c>
      <c r="N23" s="3">
        <f>L23/M23</f>
        <v>3.6095943606551613E-2</v>
      </c>
      <c r="O23" s="7">
        <f>1/N23</f>
        <v>27.703943991603936</v>
      </c>
      <c r="P23" s="3" t="str">
        <f>IF(O23&gt;21,"",N23)</f>
        <v/>
      </c>
      <c r="Q23" s="3" t="str">
        <f>IF(ISNUMBER(P23),SUMIF(A:A,A23,P:P),"")</f>
        <v/>
      </c>
      <c r="R23" s="3" t="str">
        <f>IFERROR(P23*(1/Q23),"")</f>
        <v/>
      </c>
      <c r="S23" s="8" t="str">
        <f>IFERROR(1/R23,"")</f>
        <v/>
      </c>
    </row>
    <row r="24" spans="1:19" x14ac:dyDescent="0.25">
      <c r="A24" s="10">
        <v>2</v>
      </c>
      <c r="B24" s="11">
        <v>0.55902777777777779</v>
      </c>
      <c r="C24" s="10" t="s">
        <v>40</v>
      </c>
      <c r="D24" s="10">
        <v>1</v>
      </c>
      <c r="E24" s="10">
        <v>1</v>
      </c>
      <c r="F24" s="10" t="s">
        <v>41</v>
      </c>
      <c r="G24" s="2">
        <v>37.2776</v>
      </c>
      <c r="H24" s="6">
        <f>1+COUNTIFS(A:A,A24,O:O,"&lt;"&amp;O24)</f>
        <v>14</v>
      </c>
      <c r="I24" s="2">
        <f>AVERAGEIF(A:A,A24,G:G)</f>
        <v>51.001921428571436</v>
      </c>
      <c r="J24" s="2">
        <f>G24-I24</f>
        <v>-13.724321428571436</v>
      </c>
      <c r="K24" s="2">
        <f>90+J24</f>
        <v>76.275678571428557</v>
      </c>
      <c r="L24" s="2">
        <f>EXP(0.06*K24)</f>
        <v>97.177646844717742</v>
      </c>
      <c r="M24" s="2">
        <f>SUMIF(A:A,A24,L:L)</f>
        <v>3574.1172433925567</v>
      </c>
      <c r="N24" s="3">
        <f>L24/M24</f>
        <v>2.7189272266982655E-2</v>
      </c>
      <c r="O24" s="7">
        <f>1/N24</f>
        <v>36.77921167512644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8" t="str">
        <f>IFERROR(1/R24,"")</f>
        <v/>
      </c>
    </row>
    <row r="25" spans="1:19" x14ac:dyDescent="0.25">
      <c r="A25" s="1">
        <v>3</v>
      </c>
      <c r="B25" s="5">
        <v>0.56597222222222221</v>
      </c>
      <c r="C25" s="1" t="s">
        <v>30</v>
      </c>
      <c r="D25" s="1">
        <v>2</v>
      </c>
      <c r="E25" s="1">
        <v>3</v>
      </c>
      <c r="F25" s="1" t="s">
        <v>57</v>
      </c>
      <c r="G25" s="2">
        <v>70.580633333333296</v>
      </c>
      <c r="H25" s="6">
        <f>1+COUNTIFS(A:A,A25,O:O,"&lt;"&amp;O25)</f>
        <v>1</v>
      </c>
      <c r="I25" s="2">
        <f>AVERAGEIF(A:A,A25,G:G)</f>
        <v>50.290238888888865</v>
      </c>
      <c r="J25" s="2">
        <f>G25-I25</f>
        <v>20.290394444444431</v>
      </c>
      <c r="K25" s="2">
        <f>90+J25</f>
        <v>110.29039444444443</v>
      </c>
      <c r="L25" s="2">
        <f>EXP(0.06*K25)</f>
        <v>748.01547530183814</v>
      </c>
      <c r="M25" s="2">
        <f>SUMIF(A:A,A25,L:L)</f>
        <v>1649.0260401117034</v>
      </c>
      <c r="N25" s="3">
        <f>L25/M25</f>
        <v>0.45361046891119333</v>
      </c>
      <c r="O25" s="7">
        <f>1/N25</f>
        <v>2.2045346581182574</v>
      </c>
      <c r="P25" s="3">
        <f>IF(O25&gt;21,"",N25)</f>
        <v>0.45361046891119333</v>
      </c>
      <c r="Q25" s="3">
        <f>IF(ISNUMBER(P25),SUMIF(A:A,A25,P:P),"")</f>
        <v>1</v>
      </c>
      <c r="R25" s="3">
        <f>IFERROR(P25*(1/Q25),"")</f>
        <v>0.45361046891119333</v>
      </c>
      <c r="S25" s="8">
        <f>IFERROR(1/R25,"")</f>
        <v>2.2045346581182574</v>
      </c>
    </row>
    <row r="26" spans="1:19" x14ac:dyDescent="0.25">
      <c r="A26" s="1">
        <v>3</v>
      </c>
      <c r="B26" s="5">
        <v>0.56597222222222221</v>
      </c>
      <c r="C26" s="1" t="s">
        <v>30</v>
      </c>
      <c r="D26" s="1">
        <v>2</v>
      </c>
      <c r="E26" s="1">
        <v>1</v>
      </c>
      <c r="F26" s="1" t="s">
        <v>55</v>
      </c>
      <c r="G26" s="2">
        <v>52.544733333333305</v>
      </c>
      <c r="H26" s="6">
        <f>1+COUNTIFS(A:A,A26,O:O,"&lt;"&amp;O26)</f>
        <v>2</v>
      </c>
      <c r="I26" s="2">
        <f>AVERAGEIF(A:A,A26,G:G)</f>
        <v>50.290238888888865</v>
      </c>
      <c r="J26" s="2">
        <f>G26-I26</f>
        <v>2.2544944444444397</v>
      </c>
      <c r="K26" s="2">
        <f>90+J26</f>
        <v>92.254494444444447</v>
      </c>
      <c r="L26" s="2">
        <f>EXP(0.06*K26)</f>
        <v>253.47613248523797</v>
      </c>
      <c r="M26" s="2">
        <f>SUMIF(A:A,A26,L:L)</f>
        <v>1649.0260401117034</v>
      </c>
      <c r="N26" s="3">
        <f>L26/M26</f>
        <v>0.15371263177145933</v>
      </c>
      <c r="O26" s="7">
        <f>1/N26</f>
        <v>6.5056462079629522</v>
      </c>
      <c r="P26" s="3">
        <f>IF(O26&gt;21,"",N26)</f>
        <v>0.15371263177145933</v>
      </c>
      <c r="Q26" s="3">
        <f>IF(ISNUMBER(P26),SUMIF(A:A,A26,P:P),"")</f>
        <v>1</v>
      </c>
      <c r="R26" s="3">
        <f>IFERROR(P26*(1/Q26),"")</f>
        <v>0.15371263177145933</v>
      </c>
      <c r="S26" s="8">
        <f>IFERROR(1/R26,"")</f>
        <v>6.5056462079629522</v>
      </c>
    </row>
    <row r="27" spans="1:19" x14ac:dyDescent="0.25">
      <c r="A27" s="1">
        <v>3</v>
      </c>
      <c r="B27" s="5">
        <v>0.56597222222222221</v>
      </c>
      <c r="C27" s="1" t="s">
        <v>30</v>
      </c>
      <c r="D27" s="1">
        <v>2</v>
      </c>
      <c r="E27" s="1">
        <v>2</v>
      </c>
      <c r="F27" s="1" t="s">
        <v>56</v>
      </c>
      <c r="G27" s="2">
        <v>48.851566666666599</v>
      </c>
      <c r="H27" s="6">
        <f>1+COUNTIFS(A:A,A27,O:O,"&lt;"&amp;O27)</f>
        <v>3</v>
      </c>
      <c r="I27" s="2">
        <f>AVERAGEIF(A:A,A27,G:G)</f>
        <v>50.290238888888865</v>
      </c>
      <c r="J27" s="2">
        <f>G27-I27</f>
        <v>-1.4386722222222659</v>
      </c>
      <c r="K27" s="2">
        <f>90+J27</f>
        <v>88.561327777777734</v>
      </c>
      <c r="L27" s="2">
        <f>EXP(0.06*K27)</f>
        <v>203.09618136601287</v>
      </c>
      <c r="M27" s="2">
        <f>SUMIF(A:A,A27,L:L)</f>
        <v>1649.0260401117034</v>
      </c>
      <c r="N27" s="3">
        <f>L27/M27</f>
        <v>0.12316129425843107</v>
      </c>
      <c r="O27" s="7">
        <f>1/N27</f>
        <v>8.1194339993024585</v>
      </c>
      <c r="P27" s="3">
        <f>IF(O27&gt;21,"",N27)</f>
        <v>0.12316129425843107</v>
      </c>
      <c r="Q27" s="3">
        <f>IF(ISNUMBER(P27),SUMIF(A:A,A27,P:P),"")</f>
        <v>1</v>
      </c>
      <c r="R27" s="3">
        <f>IFERROR(P27*(1/Q27),"")</f>
        <v>0.12316129425843107</v>
      </c>
      <c r="S27" s="8">
        <f>IFERROR(1/R27,"")</f>
        <v>8.1194339993024585</v>
      </c>
    </row>
    <row r="28" spans="1:19" x14ac:dyDescent="0.25">
      <c r="A28" s="1">
        <v>3</v>
      </c>
      <c r="B28" s="5">
        <v>0.56597222222222221</v>
      </c>
      <c r="C28" s="1" t="s">
        <v>30</v>
      </c>
      <c r="D28" s="1">
        <v>2</v>
      </c>
      <c r="E28" s="1">
        <v>4</v>
      </c>
      <c r="F28" s="1" t="s">
        <v>58</v>
      </c>
      <c r="G28" s="2">
        <v>46.520133333333305</v>
      </c>
      <c r="H28" s="6">
        <f>1+COUNTIFS(A:A,A28,O:O,"&lt;"&amp;O28)</f>
        <v>4</v>
      </c>
      <c r="I28" s="2">
        <f>AVERAGEIF(A:A,A28,G:G)</f>
        <v>50.290238888888865</v>
      </c>
      <c r="J28" s="2">
        <f>G28-I28</f>
        <v>-3.7701055555555598</v>
      </c>
      <c r="K28" s="2">
        <f>90+J28</f>
        <v>86.22989444444444</v>
      </c>
      <c r="L28" s="2">
        <f>EXP(0.06*K28)</f>
        <v>176.58346721646021</v>
      </c>
      <c r="M28" s="2">
        <f>SUMIF(A:A,A28,L:L)</f>
        <v>1649.0260401117034</v>
      </c>
      <c r="N28" s="3">
        <f>L28/M28</f>
        <v>0.10708349226825951</v>
      </c>
      <c r="O28" s="7">
        <f>1/N28</f>
        <v>9.3385075404046081</v>
      </c>
      <c r="P28" s="3">
        <f>IF(O28&gt;21,"",N28)</f>
        <v>0.10708349226825951</v>
      </c>
      <c r="Q28" s="3">
        <f>IF(ISNUMBER(P28),SUMIF(A:A,A28,P:P),"")</f>
        <v>1</v>
      </c>
      <c r="R28" s="3">
        <f>IFERROR(P28*(1/Q28),"")</f>
        <v>0.10708349226825951</v>
      </c>
      <c r="S28" s="8">
        <f>IFERROR(1/R28,"")</f>
        <v>9.3385075404046081</v>
      </c>
    </row>
    <row r="29" spans="1:19" x14ac:dyDescent="0.25">
      <c r="A29" s="1">
        <v>3</v>
      </c>
      <c r="B29" s="5">
        <v>0.56597222222222221</v>
      </c>
      <c r="C29" s="1" t="s">
        <v>30</v>
      </c>
      <c r="D29" s="1">
        <v>2</v>
      </c>
      <c r="E29" s="1">
        <v>5</v>
      </c>
      <c r="F29" s="1" t="s">
        <v>59</v>
      </c>
      <c r="G29" s="2">
        <v>44.738633333333397</v>
      </c>
      <c r="H29" s="6">
        <f>1+COUNTIFS(A:A,A29,O:O,"&lt;"&amp;O29)</f>
        <v>5</v>
      </c>
      <c r="I29" s="2">
        <f>AVERAGEIF(A:A,A29,G:G)</f>
        <v>50.290238888888865</v>
      </c>
      <c r="J29" s="2">
        <f>G29-I29</f>
        <v>-5.5516055555554686</v>
      </c>
      <c r="K29" s="2">
        <f>90+J29</f>
        <v>84.448394444444531</v>
      </c>
      <c r="L29" s="2">
        <f>EXP(0.06*K29)</f>
        <v>158.68223280524859</v>
      </c>
      <c r="M29" s="2">
        <f>SUMIF(A:A,A29,L:L)</f>
        <v>1649.0260401117034</v>
      </c>
      <c r="N29" s="3">
        <f>L29/M29</f>
        <v>9.6227851437991604E-2</v>
      </c>
      <c r="O29" s="7">
        <f>1/N29</f>
        <v>10.392001744363911</v>
      </c>
      <c r="P29" s="3">
        <f>IF(O29&gt;21,"",N29)</f>
        <v>9.6227851437991604E-2</v>
      </c>
      <c r="Q29" s="3">
        <f>IF(ISNUMBER(P29),SUMIF(A:A,A29,P:P),"")</f>
        <v>1</v>
      </c>
      <c r="R29" s="3">
        <f>IFERROR(P29*(1/Q29),"")</f>
        <v>9.6227851437991604E-2</v>
      </c>
      <c r="S29" s="8">
        <f>IFERROR(1/R29,"")</f>
        <v>10.392001744363911</v>
      </c>
    </row>
    <row r="30" spans="1:19" x14ac:dyDescent="0.25">
      <c r="A30" s="1">
        <v>3</v>
      </c>
      <c r="B30" s="5">
        <v>0.56597222222222221</v>
      </c>
      <c r="C30" s="1" t="s">
        <v>30</v>
      </c>
      <c r="D30" s="1">
        <v>2</v>
      </c>
      <c r="E30" s="1">
        <v>6</v>
      </c>
      <c r="F30" s="1" t="s">
        <v>60</v>
      </c>
      <c r="G30" s="2">
        <v>38.505733333333296</v>
      </c>
      <c r="H30" s="6">
        <f>1+COUNTIFS(A:A,A30,O:O,"&lt;"&amp;O30)</f>
        <v>6</v>
      </c>
      <c r="I30" s="2">
        <f>AVERAGEIF(A:A,A30,G:G)</f>
        <v>50.290238888888865</v>
      </c>
      <c r="J30" s="2">
        <f>G30-I30</f>
        <v>-11.784505555555569</v>
      </c>
      <c r="K30" s="2">
        <f>90+J30</f>
        <v>78.215494444444431</v>
      </c>
      <c r="L30" s="2">
        <f>EXP(0.06*K30)</f>
        <v>109.17255093690572</v>
      </c>
      <c r="M30" s="2">
        <f>SUMIF(A:A,A30,L:L)</f>
        <v>1649.0260401117034</v>
      </c>
      <c r="N30" s="3">
        <f>L30/M30</f>
        <v>6.6204261352665161E-2</v>
      </c>
      <c r="O30" s="7">
        <f>1/N30</f>
        <v>15.10476787397528</v>
      </c>
      <c r="P30" s="3">
        <f>IF(O30&gt;21,"",N30)</f>
        <v>6.6204261352665161E-2</v>
      </c>
      <c r="Q30" s="3">
        <f>IF(ISNUMBER(P30),SUMIF(A:A,A30,P:P),"")</f>
        <v>1</v>
      </c>
      <c r="R30" s="3">
        <f>IFERROR(P30*(1/Q30),"")</f>
        <v>6.6204261352665161E-2</v>
      </c>
      <c r="S30" s="8">
        <f>IFERROR(1/R30,"")</f>
        <v>15.10476787397528</v>
      </c>
    </row>
    <row r="31" spans="1:19" x14ac:dyDescent="0.25">
      <c r="A31" s="1">
        <v>5</v>
      </c>
      <c r="B31" s="5">
        <v>0.57638888888888895</v>
      </c>
      <c r="C31" s="1" t="s">
        <v>61</v>
      </c>
      <c r="D31" s="1">
        <v>1</v>
      </c>
      <c r="E31" s="1">
        <v>4</v>
      </c>
      <c r="F31" s="1" t="s">
        <v>65</v>
      </c>
      <c r="G31" s="2">
        <v>64.605199999999996</v>
      </c>
      <c r="H31" s="6">
        <f>1+COUNTIFS(A:A,A31,O:O,"&lt;"&amp;O31)</f>
        <v>1</v>
      </c>
      <c r="I31" s="2">
        <f>AVERAGEIF(A:A,A31,G:G)</f>
        <v>51.730279999999972</v>
      </c>
      <c r="J31" s="2">
        <f>G31-I31</f>
        <v>12.874920000000024</v>
      </c>
      <c r="K31" s="2">
        <f>90+J31</f>
        <v>102.87492000000003</v>
      </c>
      <c r="L31" s="2">
        <f>EXP(0.06*K31)</f>
        <v>479.38076589892268</v>
      </c>
      <c r="M31" s="2">
        <f>SUMIF(A:A,A31,L:L)</f>
        <v>1272.123843146021</v>
      </c>
      <c r="N31" s="3">
        <f>L31/M31</f>
        <v>0.3768349822870955</v>
      </c>
      <c r="O31" s="7">
        <f>1/N31</f>
        <v>2.6536814441450662</v>
      </c>
      <c r="P31" s="3">
        <f>IF(O31&gt;21,"",N31)</f>
        <v>0.3768349822870955</v>
      </c>
      <c r="Q31" s="3">
        <f>IF(ISNUMBER(P31),SUMIF(A:A,A31,P:P),"")</f>
        <v>1</v>
      </c>
      <c r="R31" s="3">
        <f>IFERROR(P31*(1/Q31),"")</f>
        <v>0.3768349822870955</v>
      </c>
      <c r="S31" s="8">
        <f>IFERROR(1/R31,"")</f>
        <v>2.6536814441450662</v>
      </c>
    </row>
    <row r="32" spans="1:19" x14ac:dyDescent="0.25">
      <c r="A32" s="10">
        <v>5</v>
      </c>
      <c r="B32" s="11">
        <v>0.57638888888888895</v>
      </c>
      <c r="C32" s="10" t="s">
        <v>61</v>
      </c>
      <c r="D32" s="10">
        <v>1</v>
      </c>
      <c r="E32" s="10">
        <v>2</v>
      </c>
      <c r="F32" s="10" t="s">
        <v>63</v>
      </c>
      <c r="G32" s="2">
        <v>56.491733333333308</v>
      </c>
      <c r="H32" s="6">
        <f>1+COUNTIFS(A:A,A32,O:O,"&lt;"&amp;O32)</f>
        <v>2</v>
      </c>
      <c r="I32" s="2">
        <f>AVERAGEIF(A:A,A32,G:G)</f>
        <v>51.730279999999972</v>
      </c>
      <c r="J32" s="2">
        <f>G32-I32</f>
        <v>4.7614533333333355</v>
      </c>
      <c r="K32" s="2">
        <f>90+J32</f>
        <v>94.761453333333336</v>
      </c>
      <c r="L32" s="2">
        <f>EXP(0.06*K32)</f>
        <v>294.62023852833988</v>
      </c>
      <c r="M32" s="2">
        <f>SUMIF(A:A,A32,L:L)</f>
        <v>1272.123843146021</v>
      </c>
      <c r="N32" s="3">
        <f>L32/M32</f>
        <v>0.23159713585725303</v>
      </c>
      <c r="O32" s="7">
        <f>1/N32</f>
        <v>4.3178426896279021</v>
      </c>
      <c r="P32" s="3">
        <f>IF(O32&gt;21,"",N32)</f>
        <v>0.23159713585725303</v>
      </c>
      <c r="Q32" s="3">
        <f>IF(ISNUMBER(P32),SUMIF(A:A,A32,P:P),"")</f>
        <v>1</v>
      </c>
      <c r="R32" s="3">
        <f>IFERROR(P32*(1/Q32),"")</f>
        <v>0.23159713585725303</v>
      </c>
      <c r="S32" s="8">
        <f>IFERROR(1/R32,"")</f>
        <v>4.3178426896279021</v>
      </c>
    </row>
    <row r="33" spans="1:19" x14ac:dyDescent="0.25">
      <c r="A33" s="10">
        <v>5</v>
      </c>
      <c r="B33" s="11">
        <v>0.57638888888888895</v>
      </c>
      <c r="C33" s="10" t="s">
        <v>61</v>
      </c>
      <c r="D33" s="10">
        <v>1</v>
      </c>
      <c r="E33" s="10">
        <v>1</v>
      </c>
      <c r="F33" s="10" t="s">
        <v>62</v>
      </c>
      <c r="G33" s="2">
        <v>51.208933333333292</v>
      </c>
      <c r="H33" s="6">
        <f>1+COUNTIFS(A:A,A33,O:O,"&lt;"&amp;O33)</f>
        <v>3</v>
      </c>
      <c r="I33" s="2">
        <f>AVERAGEIF(A:A,A33,G:G)</f>
        <v>51.730279999999972</v>
      </c>
      <c r="J33" s="2">
        <f>G33-I33</f>
        <v>-0.52134666666668039</v>
      </c>
      <c r="K33" s="2">
        <f>90+J33</f>
        <v>89.478653333333313</v>
      </c>
      <c r="L33" s="2">
        <f>EXP(0.06*K33)</f>
        <v>214.58784750391206</v>
      </c>
      <c r="M33" s="2">
        <f>SUMIF(A:A,A33,L:L)</f>
        <v>1272.123843146021</v>
      </c>
      <c r="N33" s="3">
        <f>L33/M33</f>
        <v>0.16868471466836624</v>
      </c>
      <c r="O33" s="7">
        <f>1/N33</f>
        <v>5.9282194119721972</v>
      </c>
      <c r="P33" s="3">
        <f>IF(O33&gt;21,"",N33)</f>
        <v>0.16868471466836624</v>
      </c>
      <c r="Q33" s="3">
        <f>IF(ISNUMBER(P33),SUMIF(A:A,A33,P:P),"")</f>
        <v>1</v>
      </c>
      <c r="R33" s="3">
        <f>IFERROR(P33*(1/Q33),"")</f>
        <v>0.16868471466836624</v>
      </c>
      <c r="S33" s="8">
        <f>IFERROR(1/R33,"")</f>
        <v>5.9282194119721972</v>
      </c>
    </row>
    <row r="34" spans="1:19" x14ac:dyDescent="0.25">
      <c r="A34" s="1">
        <v>5</v>
      </c>
      <c r="B34" s="5">
        <v>0.57638888888888895</v>
      </c>
      <c r="C34" s="1" t="s">
        <v>61</v>
      </c>
      <c r="D34" s="1">
        <v>1</v>
      </c>
      <c r="E34" s="1">
        <v>5</v>
      </c>
      <c r="F34" s="1" t="s">
        <v>66</v>
      </c>
      <c r="G34" s="2">
        <v>49.372133333333302</v>
      </c>
      <c r="H34" s="6">
        <f>1+COUNTIFS(A:A,A34,O:O,"&lt;"&amp;O34)</f>
        <v>4</v>
      </c>
      <c r="I34" s="2">
        <f>AVERAGEIF(A:A,A34,G:G)</f>
        <v>51.730279999999972</v>
      </c>
      <c r="J34" s="2">
        <f>G34-I34</f>
        <v>-2.3581466666666699</v>
      </c>
      <c r="K34" s="2">
        <f>90+J34</f>
        <v>87.64185333333333</v>
      </c>
      <c r="L34" s="2">
        <f>EXP(0.06*K34)</f>
        <v>192.19513806723918</v>
      </c>
      <c r="M34" s="2">
        <f>SUMIF(A:A,A34,L:L)</f>
        <v>1272.123843146021</v>
      </c>
      <c r="N34" s="3">
        <f>L34/M34</f>
        <v>0.15108209715803433</v>
      </c>
      <c r="O34" s="7">
        <f>1/N34</f>
        <v>6.6189179182096192</v>
      </c>
      <c r="P34" s="3">
        <f>IF(O34&gt;21,"",N34)</f>
        <v>0.15108209715803433</v>
      </c>
      <c r="Q34" s="3">
        <f>IF(ISNUMBER(P34),SUMIF(A:A,A34,P:P),"")</f>
        <v>1</v>
      </c>
      <c r="R34" s="3">
        <f>IFERROR(P34*(1/Q34),"")</f>
        <v>0.15108209715803433</v>
      </c>
      <c r="S34" s="8">
        <f>IFERROR(1/R34,"")</f>
        <v>6.6189179182096192</v>
      </c>
    </row>
    <row r="35" spans="1:19" x14ac:dyDescent="0.25">
      <c r="A35" s="10">
        <v>5</v>
      </c>
      <c r="B35" s="11">
        <v>0.57638888888888895</v>
      </c>
      <c r="C35" s="10" t="s">
        <v>61</v>
      </c>
      <c r="D35" s="10">
        <v>1</v>
      </c>
      <c r="E35" s="10">
        <v>3</v>
      </c>
      <c r="F35" s="10" t="s">
        <v>64</v>
      </c>
      <c r="G35" s="2">
        <v>36.973399999999998</v>
      </c>
      <c r="H35" s="6">
        <f>1+COUNTIFS(A:A,A35,O:O,"&lt;"&amp;O35)</f>
        <v>5</v>
      </c>
      <c r="I35" s="2">
        <f>AVERAGEIF(A:A,A35,G:G)</f>
        <v>51.730279999999972</v>
      </c>
      <c r="J35" s="2">
        <f>G35-I35</f>
        <v>-14.756879999999974</v>
      </c>
      <c r="K35" s="2">
        <f>90+J35</f>
        <v>75.243120000000033</v>
      </c>
      <c r="L35" s="2">
        <f>EXP(0.06*K35)</f>
        <v>91.339853147607286</v>
      </c>
      <c r="M35" s="2">
        <f>SUMIF(A:A,A35,L:L)</f>
        <v>1272.123843146021</v>
      </c>
      <c r="N35" s="3">
        <f>L35/M35</f>
        <v>7.180107002925093E-2</v>
      </c>
      <c r="O35" s="7">
        <f>1/N35</f>
        <v>13.927369043283219</v>
      </c>
      <c r="P35" s="3">
        <f>IF(O35&gt;21,"",N35)</f>
        <v>7.180107002925093E-2</v>
      </c>
      <c r="Q35" s="3">
        <f>IF(ISNUMBER(P35),SUMIF(A:A,A35,P:P),"")</f>
        <v>1</v>
      </c>
      <c r="R35" s="3">
        <f>IFERROR(P35*(1/Q35),"")</f>
        <v>7.180107002925093E-2</v>
      </c>
      <c r="S35" s="8">
        <f>IFERROR(1/R35,"")</f>
        <v>13.927369043283219</v>
      </c>
    </row>
    <row r="36" spans="1:19" x14ac:dyDescent="0.25">
      <c r="A36" s="1">
        <v>6</v>
      </c>
      <c r="B36" s="5">
        <v>0.58333333333333337</v>
      </c>
      <c r="C36" s="1" t="s">
        <v>40</v>
      </c>
      <c r="D36" s="1">
        <v>2</v>
      </c>
      <c r="E36" s="1">
        <v>3</v>
      </c>
      <c r="F36" s="1" t="s">
        <v>69</v>
      </c>
      <c r="G36" s="2">
        <v>61.467033333333298</v>
      </c>
      <c r="H36" s="6">
        <f>1+COUNTIFS(A:A,A36,O:O,"&lt;"&amp;O36)</f>
        <v>1</v>
      </c>
      <c r="I36" s="2">
        <f>AVERAGEIF(A:A,A36,G:G)</f>
        <v>50.058214814814811</v>
      </c>
      <c r="J36" s="2">
        <f>G36-I36</f>
        <v>11.408818518518487</v>
      </c>
      <c r="K36" s="2">
        <f>90+J36</f>
        <v>101.40881851851849</v>
      </c>
      <c r="L36" s="2">
        <f>EXP(0.06*K36)</f>
        <v>439.0130376313715</v>
      </c>
      <c r="M36" s="2">
        <f>SUMIF(A:A,A36,L:L)</f>
        <v>2334.5698526605097</v>
      </c>
      <c r="N36" s="3">
        <f>L36/M36</f>
        <v>0.18804879071451466</v>
      </c>
      <c r="O36" s="7">
        <f>1/N36</f>
        <v>5.3177688418009827</v>
      </c>
      <c r="P36" s="3">
        <f>IF(O36&gt;21,"",N36)</f>
        <v>0.18804879071451466</v>
      </c>
      <c r="Q36" s="3">
        <f>IF(ISNUMBER(P36),SUMIF(A:A,A36,P:P),"")</f>
        <v>0.9762294491746345</v>
      </c>
      <c r="R36" s="3">
        <f>IFERROR(P36*(1/Q36),"")</f>
        <v>0.19262765620674818</v>
      </c>
      <c r="S36" s="8">
        <f>IFERROR(1/R36,"")</f>
        <v>5.1913625472694074</v>
      </c>
    </row>
    <row r="37" spans="1:19" x14ac:dyDescent="0.25">
      <c r="A37" s="1">
        <v>6</v>
      </c>
      <c r="B37" s="5">
        <v>0.58333333333333337</v>
      </c>
      <c r="C37" s="1" t="s">
        <v>40</v>
      </c>
      <c r="D37" s="1">
        <v>2</v>
      </c>
      <c r="E37" s="1">
        <v>1</v>
      </c>
      <c r="F37" s="1" t="s">
        <v>67</v>
      </c>
      <c r="G37" s="2">
        <v>61.249966666666701</v>
      </c>
      <c r="H37" s="6">
        <f>1+COUNTIFS(A:A,A37,O:O,"&lt;"&amp;O37)</f>
        <v>2</v>
      </c>
      <c r="I37" s="2">
        <f>AVERAGEIF(A:A,A37,G:G)</f>
        <v>50.058214814814811</v>
      </c>
      <c r="J37" s="2">
        <f>G37-I37</f>
        <v>11.19175185185189</v>
      </c>
      <c r="K37" s="2">
        <f>90+J37</f>
        <v>101.19175185185189</v>
      </c>
      <c r="L37" s="2">
        <f>EXP(0.06*K37)</f>
        <v>433.33240441048679</v>
      </c>
      <c r="M37" s="2">
        <f>SUMIF(A:A,A37,L:L)</f>
        <v>2334.5698526605097</v>
      </c>
      <c r="N37" s="3">
        <f>L37/M37</f>
        <v>0.18561552309803661</v>
      </c>
      <c r="O37" s="7">
        <f>1/N37</f>
        <v>5.3874804397250209</v>
      </c>
      <c r="P37" s="3">
        <f>IF(O37&gt;21,"",N37)</f>
        <v>0.18561552309803661</v>
      </c>
      <c r="Q37" s="3">
        <f>IF(ISNUMBER(P37),SUMIF(A:A,A37,P:P),"")</f>
        <v>0.9762294491746345</v>
      </c>
      <c r="R37" s="3">
        <f>IFERROR(P37*(1/Q37),"")</f>
        <v>0.19013514010970226</v>
      </c>
      <c r="S37" s="8">
        <f>IFERROR(1/R37,"")</f>
        <v>5.2594170621118748</v>
      </c>
    </row>
    <row r="38" spans="1:19" x14ac:dyDescent="0.25">
      <c r="A38" s="1">
        <v>6</v>
      </c>
      <c r="B38" s="5">
        <v>0.58333333333333337</v>
      </c>
      <c r="C38" s="1" t="s">
        <v>40</v>
      </c>
      <c r="D38" s="1">
        <v>2</v>
      </c>
      <c r="E38" s="1">
        <v>2</v>
      </c>
      <c r="F38" s="1" t="s">
        <v>68</v>
      </c>
      <c r="G38" s="2">
        <v>58.270333333333305</v>
      </c>
      <c r="H38" s="6">
        <f>1+COUNTIFS(A:A,A38,O:O,"&lt;"&amp;O38)</f>
        <v>3</v>
      </c>
      <c r="I38" s="2">
        <f>AVERAGEIF(A:A,A38,G:G)</f>
        <v>50.058214814814811</v>
      </c>
      <c r="J38" s="2">
        <f>G38-I38</f>
        <v>8.2121185185184942</v>
      </c>
      <c r="K38" s="2">
        <f>90+J38</f>
        <v>98.212118518518494</v>
      </c>
      <c r="L38" s="2">
        <f>EXP(0.06*K38)</f>
        <v>362.39222187135567</v>
      </c>
      <c r="M38" s="2">
        <f>SUMIF(A:A,A38,L:L)</f>
        <v>2334.5698526605097</v>
      </c>
      <c r="N38" s="3">
        <f>L38/M38</f>
        <v>0.15522869082643564</v>
      </c>
      <c r="O38" s="7">
        <f>1/N38</f>
        <v>6.4421080579628178</v>
      </c>
      <c r="P38" s="3">
        <f>IF(O38&gt;21,"",N38)</f>
        <v>0.15522869082643564</v>
      </c>
      <c r="Q38" s="3">
        <f>IF(ISNUMBER(P38),SUMIF(A:A,A38,P:P),"")</f>
        <v>0.9762294491746345</v>
      </c>
      <c r="R38" s="3">
        <f>IFERROR(P38*(1/Q38),"")</f>
        <v>0.1590084082770456</v>
      </c>
      <c r="S38" s="8">
        <f>IFERROR(1/R38,"")</f>
        <v>6.2889756009485174</v>
      </c>
    </row>
    <row r="39" spans="1:19" x14ac:dyDescent="0.25">
      <c r="A39" s="1">
        <v>6</v>
      </c>
      <c r="B39" s="5">
        <v>0.58333333333333337</v>
      </c>
      <c r="C39" s="1" t="s">
        <v>40</v>
      </c>
      <c r="D39" s="1">
        <v>2</v>
      </c>
      <c r="E39" s="1">
        <v>5</v>
      </c>
      <c r="F39" s="1" t="s">
        <v>70</v>
      </c>
      <c r="G39" s="2">
        <v>53.333233333333297</v>
      </c>
      <c r="H39" s="6">
        <f>1+COUNTIFS(A:A,A39,O:O,"&lt;"&amp;O39)</f>
        <v>4</v>
      </c>
      <c r="I39" s="2">
        <f>AVERAGEIF(A:A,A39,G:G)</f>
        <v>50.058214814814811</v>
      </c>
      <c r="J39" s="2">
        <f>G39-I39</f>
        <v>3.2750185185184861</v>
      </c>
      <c r="K39" s="2">
        <f>90+J39</f>
        <v>93.275018518518493</v>
      </c>
      <c r="L39" s="2">
        <f>EXP(0.06*K39)</f>
        <v>269.48186885530617</v>
      </c>
      <c r="M39" s="2">
        <f>SUMIF(A:A,A39,L:L)</f>
        <v>2334.5698526605097</v>
      </c>
      <c r="N39" s="3">
        <f>L39/M39</f>
        <v>0.1154310583374495</v>
      </c>
      <c r="O39" s="7">
        <f>1/N39</f>
        <v>8.6631796884042629</v>
      </c>
      <c r="P39" s="3">
        <f>IF(O39&gt;21,"",N39)</f>
        <v>0.1154310583374495</v>
      </c>
      <c r="Q39" s="3">
        <f>IF(ISNUMBER(P39),SUMIF(A:A,A39,P:P),"")</f>
        <v>0.9762294491746345</v>
      </c>
      <c r="R39" s="3">
        <f>IFERROR(P39*(1/Q39),"")</f>
        <v>0.11824172937524281</v>
      </c>
      <c r="S39" s="8">
        <f>IFERROR(1/R39,"")</f>
        <v>8.4572511353117754</v>
      </c>
    </row>
    <row r="40" spans="1:19" x14ac:dyDescent="0.25">
      <c r="A40" s="10">
        <v>6</v>
      </c>
      <c r="B40" s="11">
        <v>0.58333333333333337</v>
      </c>
      <c r="C40" s="10" t="s">
        <v>40</v>
      </c>
      <c r="D40" s="10">
        <v>2</v>
      </c>
      <c r="E40" s="10">
        <v>10</v>
      </c>
      <c r="F40" s="10" t="s">
        <v>73</v>
      </c>
      <c r="G40" s="2">
        <v>52.405666666666598</v>
      </c>
      <c r="H40" s="6">
        <f>1+COUNTIFS(A:A,A40,O:O,"&lt;"&amp;O40)</f>
        <v>5</v>
      </c>
      <c r="I40" s="2">
        <f>AVERAGEIF(A:A,A40,G:G)</f>
        <v>50.058214814814811</v>
      </c>
      <c r="J40" s="2">
        <f>G40-I40</f>
        <v>2.3474518518517868</v>
      </c>
      <c r="K40" s="2">
        <f>90+J40</f>
        <v>92.347451851851787</v>
      </c>
      <c r="L40" s="2">
        <f>EXP(0.06*K40)</f>
        <v>254.89383142557256</v>
      </c>
      <c r="M40" s="2">
        <f>SUMIF(A:A,A40,L:L)</f>
        <v>2334.5698526605097</v>
      </c>
      <c r="N40" s="3">
        <f>L40/M40</f>
        <v>0.10918235371500744</v>
      </c>
      <c r="O40" s="7">
        <f>1/N40</f>
        <v>9.1589892136804796</v>
      </c>
      <c r="P40" s="3">
        <f>IF(O40&gt;21,"",N40)</f>
        <v>0.10918235371500744</v>
      </c>
      <c r="Q40" s="3">
        <f>IF(ISNUMBER(P40),SUMIF(A:A,A40,P:P),"")</f>
        <v>0.9762294491746345</v>
      </c>
      <c r="R40" s="3">
        <f>IFERROR(P40*(1/Q40),"")</f>
        <v>0.11184087286786629</v>
      </c>
      <c r="S40" s="8">
        <f>IFERROR(1/R40,"")</f>
        <v>8.9412749950677135</v>
      </c>
    </row>
    <row r="41" spans="1:19" x14ac:dyDescent="0.25">
      <c r="A41" s="1">
        <v>6</v>
      </c>
      <c r="B41" s="5">
        <v>0.58333333333333337</v>
      </c>
      <c r="C41" s="1" t="s">
        <v>40</v>
      </c>
      <c r="D41" s="1">
        <v>2</v>
      </c>
      <c r="E41" s="1">
        <v>6</v>
      </c>
      <c r="F41" s="1" t="s">
        <v>71</v>
      </c>
      <c r="G41" s="2">
        <v>48.983399999999996</v>
      </c>
      <c r="H41" s="6">
        <f>1+COUNTIFS(A:A,A41,O:O,"&lt;"&amp;O41)</f>
        <v>6</v>
      </c>
      <c r="I41" s="2">
        <f>AVERAGEIF(A:A,A41,G:G)</f>
        <v>50.058214814814811</v>
      </c>
      <c r="J41" s="2">
        <f>G41-I41</f>
        <v>-1.0748148148148147</v>
      </c>
      <c r="K41" s="2">
        <f>90+J41</f>
        <v>88.925185185185185</v>
      </c>
      <c r="L41" s="2">
        <f>EXP(0.06*K41)</f>
        <v>207.57881753925216</v>
      </c>
      <c r="M41" s="2">
        <f>SUMIF(A:A,A41,L:L)</f>
        <v>2334.5698526605097</v>
      </c>
      <c r="N41" s="3">
        <f>L41/M41</f>
        <v>8.891523091617598E-2</v>
      </c>
      <c r="O41" s="7">
        <f>1/N41</f>
        <v>11.246667074876529</v>
      </c>
      <c r="P41" s="3">
        <f>IF(O41&gt;21,"",N41)</f>
        <v>8.891523091617598E-2</v>
      </c>
      <c r="Q41" s="3">
        <f>IF(ISNUMBER(P41),SUMIF(A:A,A41,P:P),"")</f>
        <v>0.9762294491746345</v>
      </c>
      <c r="R41" s="3">
        <f>IFERROR(P41*(1/Q41),"")</f>
        <v>9.1080258838073858E-2</v>
      </c>
      <c r="S41" s="8">
        <f>IFERROR(1/R41,"")</f>
        <v>10.979327603557211</v>
      </c>
    </row>
    <row r="42" spans="1:19" x14ac:dyDescent="0.25">
      <c r="A42" s="10">
        <v>6</v>
      </c>
      <c r="B42" s="11">
        <v>0.58333333333333337</v>
      </c>
      <c r="C42" s="10" t="s">
        <v>40</v>
      </c>
      <c r="D42" s="10">
        <v>2</v>
      </c>
      <c r="E42" s="10">
        <v>11</v>
      </c>
      <c r="F42" s="10" t="s">
        <v>74</v>
      </c>
      <c r="G42" s="2">
        <v>47.256300000000003</v>
      </c>
      <c r="H42" s="6">
        <f>1+COUNTIFS(A:A,A42,O:O,"&lt;"&amp;O42)</f>
        <v>7</v>
      </c>
      <c r="I42" s="2">
        <f>AVERAGEIF(A:A,A42,G:G)</f>
        <v>50.058214814814811</v>
      </c>
      <c r="J42" s="2">
        <f>G42-I42</f>
        <v>-2.8019148148148076</v>
      </c>
      <c r="K42" s="2">
        <f>90+J42</f>
        <v>87.198085185185192</v>
      </c>
      <c r="L42" s="2">
        <f>EXP(0.06*K42)</f>
        <v>187.14526081576605</v>
      </c>
      <c r="M42" s="2">
        <f>SUMIF(A:A,A42,L:L)</f>
        <v>2334.5698526605097</v>
      </c>
      <c r="N42" s="3">
        <f>L42/M42</f>
        <v>8.0162630645852204E-2</v>
      </c>
      <c r="O42" s="7">
        <f>1/N42</f>
        <v>12.474640514454503</v>
      </c>
      <c r="P42" s="3">
        <f>IF(O42&gt;21,"",N42)</f>
        <v>8.0162630645852204E-2</v>
      </c>
      <c r="Q42" s="3">
        <f>IF(ISNUMBER(P42),SUMIF(A:A,A42,P:P),"")</f>
        <v>0.9762294491746345</v>
      </c>
      <c r="R42" s="3">
        <f>IFERROR(P42*(1/Q42),"")</f>
        <v>8.2114538455715202E-2</v>
      </c>
      <c r="S42" s="8">
        <f>IFERROR(1/R42,"")</f>
        <v>12.178111438077499</v>
      </c>
    </row>
    <row r="43" spans="1:19" x14ac:dyDescent="0.25">
      <c r="A43" s="10">
        <v>6</v>
      </c>
      <c r="B43" s="11">
        <v>0.58333333333333337</v>
      </c>
      <c r="C43" s="10" t="s">
        <v>40</v>
      </c>
      <c r="D43" s="10">
        <v>2</v>
      </c>
      <c r="E43" s="10">
        <v>12</v>
      </c>
      <c r="F43" s="10" t="s">
        <v>75</v>
      </c>
      <c r="G43" s="2">
        <v>40.561866666666702</v>
      </c>
      <c r="H43" s="6">
        <f>1+COUNTIFS(A:A,A43,O:O,"&lt;"&amp;O43)</f>
        <v>8</v>
      </c>
      <c r="I43" s="2">
        <f>AVERAGEIF(A:A,A43,G:G)</f>
        <v>50.058214814814811</v>
      </c>
      <c r="J43" s="2">
        <f>G43-I43</f>
        <v>-9.4963481481481082</v>
      </c>
      <c r="K43" s="2">
        <f>90+J43</f>
        <v>80.503651851851885</v>
      </c>
      <c r="L43" s="2">
        <f>EXP(0.06*K43)</f>
        <v>125.23839877336631</v>
      </c>
      <c r="M43" s="2">
        <f>SUMIF(A:A,A43,L:L)</f>
        <v>2334.5698526605097</v>
      </c>
      <c r="N43" s="3">
        <f>L43/M43</f>
        <v>5.3645170921162548E-2</v>
      </c>
      <c r="O43" s="7">
        <f>1/N43</f>
        <v>18.641006875895865</v>
      </c>
      <c r="P43" s="3">
        <f>IF(O43&gt;21,"",N43)</f>
        <v>5.3645170921162548E-2</v>
      </c>
      <c r="Q43" s="3">
        <f>IF(ISNUMBER(P43),SUMIF(A:A,A43,P:P),"")</f>
        <v>0.9762294491746345</v>
      </c>
      <c r="R43" s="3">
        <f>IFERROR(P43*(1/Q43),"")</f>
        <v>5.495139586960579E-2</v>
      </c>
      <c r="S43" s="8">
        <f>IFERROR(1/R43,"")</f>
        <v>18.197899874516395</v>
      </c>
    </row>
    <row r="44" spans="1:19" x14ac:dyDescent="0.25">
      <c r="A44" s="10">
        <v>6</v>
      </c>
      <c r="B44" s="11">
        <v>0.58333333333333337</v>
      </c>
      <c r="C44" s="10" t="s">
        <v>40</v>
      </c>
      <c r="D44" s="10">
        <v>2</v>
      </c>
      <c r="E44" s="10">
        <v>9</v>
      </c>
      <c r="F44" s="10" t="s">
        <v>72</v>
      </c>
      <c r="G44" s="2">
        <v>26.996133333333301</v>
      </c>
      <c r="H44" s="6">
        <f>1+COUNTIFS(A:A,A44,O:O,"&lt;"&amp;O44)</f>
        <v>9</v>
      </c>
      <c r="I44" s="2">
        <f>AVERAGEIF(A:A,A44,G:G)</f>
        <v>50.058214814814811</v>
      </c>
      <c r="J44" s="2">
        <f>G44-I44</f>
        <v>-23.06208148148151</v>
      </c>
      <c r="K44" s="2">
        <f>90+J44</f>
        <v>66.937918518518487</v>
      </c>
      <c r="L44" s="2">
        <f>EXP(0.06*K44)</f>
        <v>55.494011338031967</v>
      </c>
      <c r="M44" s="2">
        <f>SUMIF(A:A,A44,L:L)</f>
        <v>2334.5698526605097</v>
      </c>
      <c r="N44" s="3">
        <f>L44/M44</f>
        <v>2.3770550825365191E-2</v>
      </c>
      <c r="O44" s="7">
        <f>1/N44</f>
        <v>42.068861060338378</v>
      </c>
      <c r="P44" s="3" t="str">
        <f>IF(O44&gt;21,"",N44)</f>
        <v/>
      </c>
      <c r="Q44" s="3" t="str">
        <f>IF(ISNUMBER(P44),SUMIF(A:A,A44,P:P),"")</f>
        <v/>
      </c>
      <c r="R44" s="3" t="str">
        <f>IFERROR(P44*(1/Q44),"")</f>
        <v/>
      </c>
      <c r="S44" s="8" t="str">
        <f>IFERROR(1/R44,"")</f>
        <v/>
      </c>
    </row>
    <row r="45" spans="1:19" x14ac:dyDescent="0.25">
      <c r="A45" s="10">
        <v>7</v>
      </c>
      <c r="B45" s="11">
        <v>0.58819444444444446</v>
      </c>
      <c r="C45" s="10" t="s">
        <v>76</v>
      </c>
      <c r="D45" s="10">
        <v>1</v>
      </c>
      <c r="E45" s="10">
        <v>2</v>
      </c>
      <c r="F45" s="10" t="s">
        <v>77</v>
      </c>
      <c r="G45" s="2">
        <v>68.902533333333309</v>
      </c>
      <c r="H45" s="6">
        <f>1+COUNTIFS(A:A,A45,O:O,"&lt;"&amp;O45)</f>
        <v>1</v>
      </c>
      <c r="I45" s="2">
        <f>AVERAGEIF(A:A,A45,G:G)</f>
        <v>53.099566666666654</v>
      </c>
      <c r="J45" s="2">
        <f>G45-I45</f>
        <v>15.802966666666656</v>
      </c>
      <c r="K45" s="2">
        <f>90+J45</f>
        <v>105.80296666666666</v>
      </c>
      <c r="L45" s="2">
        <f>EXP(0.06*K45)</f>
        <v>571.45057696843696</v>
      </c>
      <c r="M45" s="2">
        <f>SUMIF(A:A,A45,L:L)</f>
        <v>1061.198504453213</v>
      </c>
      <c r="N45" s="3">
        <f>L45/M45</f>
        <v>0.53849546015227312</v>
      </c>
      <c r="O45" s="7">
        <f>1/N45</f>
        <v>1.857025869293726</v>
      </c>
      <c r="P45" s="3">
        <f>IF(O45&gt;21,"",N45)</f>
        <v>0.53849546015227312</v>
      </c>
      <c r="Q45" s="3">
        <f>IF(ISNUMBER(P45),SUMIF(A:A,A45,P:P),"")</f>
        <v>1</v>
      </c>
      <c r="R45" s="3">
        <f>IFERROR(P45*(1/Q45),"")</f>
        <v>0.53849546015227312</v>
      </c>
      <c r="S45" s="8">
        <f>IFERROR(1/R45,"")</f>
        <v>1.857025869293726</v>
      </c>
    </row>
    <row r="46" spans="1:19" x14ac:dyDescent="0.25">
      <c r="A46" s="1">
        <v>7</v>
      </c>
      <c r="B46" s="5">
        <v>0.58819444444444446</v>
      </c>
      <c r="C46" s="1" t="s">
        <v>76</v>
      </c>
      <c r="D46" s="1">
        <v>1</v>
      </c>
      <c r="E46" s="1">
        <v>5</v>
      </c>
      <c r="F46" s="1" t="s">
        <v>80</v>
      </c>
      <c r="G46" s="2">
        <v>50.934833333333295</v>
      </c>
      <c r="H46" s="6">
        <f>1+COUNTIFS(A:A,A46,O:O,"&lt;"&amp;O46)</f>
        <v>2</v>
      </c>
      <c r="I46" s="2">
        <f>AVERAGEIF(A:A,A46,G:G)</f>
        <v>53.099566666666654</v>
      </c>
      <c r="J46" s="2">
        <f>G46-I46</f>
        <v>-2.1647333333333592</v>
      </c>
      <c r="K46" s="2">
        <f>90+J46</f>
        <v>87.835266666666641</v>
      </c>
      <c r="L46" s="2">
        <f>EXP(0.06*K46)</f>
        <v>194.43851600511726</v>
      </c>
      <c r="M46" s="2">
        <f>SUMIF(A:A,A46,L:L)</f>
        <v>1061.198504453213</v>
      </c>
      <c r="N46" s="3">
        <f>L46/M46</f>
        <v>0.18322539580406075</v>
      </c>
      <c r="O46" s="7">
        <f>1/N46</f>
        <v>5.4577587108579051</v>
      </c>
      <c r="P46" s="3">
        <f>IF(O46&gt;21,"",N46)</f>
        <v>0.18322539580406075</v>
      </c>
      <c r="Q46" s="3">
        <f>IF(ISNUMBER(P46),SUMIF(A:A,A46,P:P),"")</f>
        <v>1</v>
      </c>
      <c r="R46" s="3">
        <f>IFERROR(P46*(1/Q46),"")</f>
        <v>0.18322539580406075</v>
      </c>
      <c r="S46" s="8">
        <f>IFERROR(1/R46,"")</f>
        <v>5.4577587108579051</v>
      </c>
    </row>
    <row r="47" spans="1:19" x14ac:dyDescent="0.25">
      <c r="A47" s="1">
        <v>7</v>
      </c>
      <c r="B47" s="5">
        <v>0.58819444444444446</v>
      </c>
      <c r="C47" s="1" t="s">
        <v>76</v>
      </c>
      <c r="D47" s="1">
        <v>1</v>
      </c>
      <c r="E47" s="1">
        <v>4</v>
      </c>
      <c r="F47" s="1" t="s">
        <v>79</v>
      </c>
      <c r="G47" s="2">
        <v>47.776533333333298</v>
      </c>
      <c r="H47" s="6">
        <f>1+COUNTIFS(A:A,A47,O:O,"&lt;"&amp;O47)</f>
        <v>3</v>
      </c>
      <c r="I47" s="2">
        <f>AVERAGEIF(A:A,A47,G:G)</f>
        <v>53.099566666666654</v>
      </c>
      <c r="J47" s="2">
        <f>G47-I47</f>
        <v>-5.3230333333333562</v>
      </c>
      <c r="K47" s="2">
        <f>90+J47</f>
        <v>84.676966666666644</v>
      </c>
      <c r="L47" s="2">
        <f>EXP(0.06*K47)</f>
        <v>160.87344500323175</v>
      </c>
      <c r="M47" s="2">
        <f>SUMIF(A:A,A47,L:L)</f>
        <v>1061.198504453213</v>
      </c>
      <c r="N47" s="3">
        <f>L47/M47</f>
        <v>0.15159599672270785</v>
      </c>
      <c r="O47" s="7">
        <f>1/N47</f>
        <v>6.5964802608155422</v>
      </c>
      <c r="P47" s="3">
        <f>IF(O47&gt;21,"",N47)</f>
        <v>0.15159599672270785</v>
      </c>
      <c r="Q47" s="3">
        <f>IF(ISNUMBER(P47),SUMIF(A:A,A47,P:P),"")</f>
        <v>1</v>
      </c>
      <c r="R47" s="3">
        <f>IFERROR(P47*(1/Q47),"")</f>
        <v>0.15159599672270785</v>
      </c>
      <c r="S47" s="8">
        <f>IFERROR(1/R47,"")</f>
        <v>6.5964802608155422</v>
      </c>
    </row>
    <row r="48" spans="1:19" x14ac:dyDescent="0.25">
      <c r="A48" s="10">
        <v>7</v>
      </c>
      <c r="B48" s="11">
        <v>0.58819444444444446</v>
      </c>
      <c r="C48" s="10" t="s">
        <v>76</v>
      </c>
      <c r="D48" s="10">
        <v>1</v>
      </c>
      <c r="E48" s="10">
        <v>3</v>
      </c>
      <c r="F48" s="10" t="s">
        <v>78</v>
      </c>
      <c r="G48" s="2">
        <v>44.784366666666699</v>
      </c>
      <c r="H48" s="6">
        <f>1+COUNTIFS(A:A,A48,O:O,"&lt;"&amp;O48)</f>
        <v>4</v>
      </c>
      <c r="I48" s="2">
        <f>AVERAGEIF(A:A,A48,G:G)</f>
        <v>53.099566666666654</v>
      </c>
      <c r="J48" s="2">
        <f>G48-I48</f>
        <v>-8.3151999999999546</v>
      </c>
      <c r="K48" s="2">
        <f>90+J48</f>
        <v>81.684800000000052</v>
      </c>
      <c r="L48" s="2">
        <f>EXP(0.06*K48)</f>
        <v>134.43596647642704</v>
      </c>
      <c r="M48" s="2">
        <f>SUMIF(A:A,A48,L:L)</f>
        <v>1061.198504453213</v>
      </c>
      <c r="N48" s="3">
        <f>L48/M48</f>
        <v>0.12668314732095834</v>
      </c>
      <c r="O48" s="7">
        <f>1/N48</f>
        <v>7.8937097881413383</v>
      </c>
      <c r="P48" s="3">
        <f>IF(O48&gt;21,"",N48)</f>
        <v>0.12668314732095834</v>
      </c>
      <c r="Q48" s="3">
        <f>IF(ISNUMBER(P48),SUMIF(A:A,A48,P:P),"")</f>
        <v>1</v>
      </c>
      <c r="R48" s="3">
        <f>IFERROR(P48*(1/Q48),"")</f>
        <v>0.12668314732095834</v>
      </c>
      <c r="S48" s="8">
        <f>IFERROR(1/R48,"")</f>
        <v>7.8937097881413383</v>
      </c>
    </row>
    <row r="49" spans="1:19" x14ac:dyDescent="0.25">
      <c r="A49" s="1">
        <v>9</v>
      </c>
      <c r="B49" s="5">
        <v>0.60069444444444442</v>
      </c>
      <c r="C49" s="1" t="s">
        <v>61</v>
      </c>
      <c r="D49" s="1">
        <v>2</v>
      </c>
      <c r="E49" s="1">
        <v>1</v>
      </c>
      <c r="F49" s="1" t="s">
        <v>81</v>
      </c>
      <c r="G49" s="2">
        <v>68.548466666666698</v>
      </c>
      <c r="H49" s="6">
        <f>1+COUNTIFS(A:A,A49,O:O,"&lt;"&amp;O49)</f>
        <v>1</v>
      </c>
      <c r="I49" s="2">
        <f>AVERAGEIF(A:A,A49,G:G)</f>
        <v>49.457785714285706</v>
      </c>
      <c r="J49" s="2">
        <f>G49-I49</f>
        <v>19.090680952380993</v>
      </c>
      <c r="K49" s="2">
        <f>90+J49</f>
        <v>109.09068095238099</v>
      </c>
      <c r="L49" s="2">
        <f>EXP(0.06*K49)</f>
        <v>696.06347587302832</v>
      </c>
      <c r="M49" s="2">
        <f>SUMIF(A:A,A49,L:L)</f>
        <v>2004.6303635445888</v>
      </c>
      <c r="N49" s="3">
        <f>L49/M49</f>
        <v>0.34722784236503751</v>
      </c>
      <c r="O49" s="7">
        <f>1/N49</f>
        <v>2.8799533850419432</v>
      </c>
      <c r="P49" s="3">
        <f>IF(O49&gt;21,"",N49)</f>
        <v>0.34722784236503751</v>
      </c>
      <c r="Q49" s="3">
        <f>IF(ISNUMBER(P49),SUMIF(A:A,A49,P:P),"")</f>
        <v>0.96109747452651539</v>
      </c>
      <c r="R49" s="3">
        <f>IFERROR(P49*(1/Q49),"")</f>
        <v>0.36128264985411523</v>
      </c>
      <c r="S49" s="8">
        <f>IFERROR(1/R49,"")</f>
        <v>2.7679159251179009</v>
      </c>
    </row>
    <row r="50" spans="1:19" x14ac:dyDescent="0.25">
      <c r="A50" s="1">
        <v>9</v>
      </c>
      <c r="B50" s="5">
        <v>0.60069444444444442</v>
      </c>
      <c r="C50" s="1" t="s">
        <v>61</v>
      </c>
      <c r="D50" s="1">
        <v>2</v>
      </c>
      <c r="E50" s="1">
        <v>6</v>
      </c>
      <c r="F50" s="1" t="s">
        <v>86</v>
      </c>
      <c r="G50" s="2">
        <v>60.752233333333308</v>
      </c>
      <c r="H50" s="6">
        <f>1+COUNTIFS(A:A,A50,O:O,"&lt;"&amp;O50)</f>
        <v>2</v>
      </c>
      <c r="I50" s="2">
        <f>AVERAGEIF(A:A,A50,G:G)</f>
        <v>49.457785714285706</v>
      </c>
      <c r="J50" s="2">
        <f>G50-I50</f>
        <v>11.294447619047602</v>
      </c>
      <c r="K50" s="2">
        <f>90+J50</f>
        <v>101.2944476190476</v>
      </c>
      <c r="L50" s="2">
        <f>EXP(0.06*K50)</f>
        <v>436.01073174618023</v>
      </c>
      <c r="M50" s="2">
        <f>SUMIF(A:A,A50,L:L)</f>
        <v>2004.6303635445888</v>
      </c>
      <c r="N50" s="3">
        <f>L50/M50</f>
        <v>0.21750180964795213</v>
      </c>
      <c r="O50" s="7">
        <f>1/N50</f>
        <v>4.5976628958563488</v>
      </c>
      <c r="P50" s="3">
        <f>IF(O50&gt;21,"",N50)</f>
        <v>0.21750180964795213</v>
      </c>
      <c r="Q50" s="3">
        <f>IF(ISNUMBER(P50),SUMIF(A:A,A50,P:P),"")</f>
        <v>0.96109747452651539</v>
      </c>
      <c r="R50" s="3">
        <f>IFERROR(P50*(1/Q50),"")</f>
        <v>0.22630567181034822</v>
      </c>
      <c r="S50" s="8">
        <f>IFERROR(1/R50,"")</f>
        <v>4.4188021979318028</v>
      </c>
    </row>
    <row r="51" spans="1:19" x14ac:dyDescent="0.25">
      <c r="A51" s="1">
        <v>9</v>
      </c>
      <c r="B51" s="5">
        <v>0.60069444444444442</v>
      </c>
      <c r="C51" s="1" t="s">
        <v>61</v>
      </c>
      <c r="D51" s="1">
        <v>2</v>
      </c>
      <c r="E51" s="1">
        <v>5</v>
      </c>
      <c r="F51" s="1" t="s">
        <v>85</v>
      </c>
      <c r="G51" s="2">
        <v>56.947766666666702</v>
      </c>
      <c r="H51" s="6">
        <f>1+COUNTIFS(A:A,A51,O:O,"&lt;"&amp;O51)</f>
        <v>3</v>
      </c>
      <c r="I51" s="2">
        <f>AVERAGEIF(A:A,A51,G:G)</f>
        <v>49.457785714285706</v>
      </c>
      <c r="J51" s="2">
        <f>G51-I51</f>
        <v>7.4899809523809964</v>
      </c>
      <c r="K51" s="2">
        <f>90+J51</f>
        <v>97.489980952380989</v>
      </c>
      <c r="L51" s="2">
        <f>EXP(0.06*K51)</f>
        <v>347.02570573910464</v>
      </c>
      <c r="M51" s="2">
        <f>SUMIF(A:A,A51,L:L)</f>
        <v>2004.6303635445888</v>
      </c>
      <c r="N51" s="3">
        <f>L51/M51</f>
        <v>0.17311206696754486</v>
      </c>
      <c r="O51" s="7">
        <f>1/N51</f>
        <v>5.7766048174300897</v>
      </c>
      <c r="P51" s="3">
        <f>IF(O51&gt;21,"",N51)</f>
        <v>0.17311206696754486</v>
      </c>
      <c r="Q51" s="3">
        <f>IF(ISNUMBER(P51),SUMIF(A:A,A51,P:P),"")</f>
        <v>0.96109747452651539</v>
      </c>
      <c r="R51" s="3">
        <f>IFERROR(P51*(1/Q51),"")</f>
        <v>0.18011915706346904</v>
      </c>
      <c r="S51" s="8">
        <f>IFERROR(1/R51,"")</f>
        <v>5.5518803013697617</v>
      </c>
    </row>
    <row r="52" spans="1:19" x14ac:dyDescent="0.25">
      <c r="A52" s="1">
        <v>9</v>
      </c>
      <c r="B52" s="5">
        <v>0.60069444444444442</v>
      </c>
      <c r="C52" s="1" t="s">
        <v>61</v>
      </c>
      <c r="D52" s="1">
        <v>2</v>
      </c>
      <c r="E52" s="1">
        <v>3</v>
      </c>
      <c r="F52" s="1" t="s">
        <v>83</v>
      </c>
      <c r="G52" s="2">
        <v>46.4176</v>
      </c>
      <c r="H52" s="6">
        <f>1+COUNTIFS(A:A,A52,O:O,"&lt;"&amp;O52)</f>
        <v>4</v>
      </c>
      <c r="I52" s="2">
        <f>AVERAGEIF(A:A,A52,G:G)</f>
        <v>49.457785714285706</v>
      </c>
      <c r="J52" s="2">
        <f>G52-I52</f>
        <v>-3.0401857142857054</v>
      </c>
      <c r="K52" s="2">
        <f>90+J52</f>
        <v>86.959814285714288</v>
      </c>
      <c r="L52" s="2">
        <f>EXP(0.06*K52)</f>
        <v>184.48881846952904</v>
      </c>
      <c r="M52" s="2">
        <f>SUMIF(A:A,A52,L:L)</f>
        <v>2004.6303635445888</v>
      </c>
      <c r="N52" s="3">
        <f>L52/M52</f>
        <v>9.2031339954023128E-2</v>
      </c>
      <c r="O52" s="7">
        <f>1/N52</f>
        <v>10.865863742716105</v>
      </c>
      <c r="P52" s="3">
        <f>IF(O52&gt;21,"",N52)</f>
        <v>9.2031339954023128E-2</v>
      </c>
      <c r="Q52" s="3">
        <f>IF(ISNUMBER(P52),SUMIF(A:A,A52,P:P),"")</f>
        <v>0.96109747452651539</v>
      </c>
      <c r="R52" s="3">
        <f>IFERROR(P52*(1/Q52),"")</f>
        <v>9.5756510024503347E-2</v>
      </c>
      <c r="S52" s="8">
        <f>IFERROR(1/R52,"")</f>
        <v>10.44315420167368</v>
      </c>
    </row>
    <row r="53" spans="1:19" x14ac:dyDescent="0.25">
      <c r="A53" s="1">
        <v>9</v>
      </c>
      <c r="B53" s="5">
        <v>0.60069444444444442</v>
      </c>
      <c r="C53" s="1" t="s">
        <v>61</v>
      </c>
      <c r="D53" s="1">
        <v>2</v>
      </c>
      <c r="E53" s="1">
        <v>2</v>
      </c>
      <c r="F53" s="1" t="s">
        <v>82</v>
      </c>
      <c r="G53" s="2">
        <v>41.9217333333333</v>
      </c>
      <c r="H53" s="6">
        <f>1+COUNTIFS(A:A,A53,O:O,"&lt;"&amp;O53)</f>
        <v>5</v>
      </c>
      <c r="I53" s="2">
        <f>AVERAGEIF(A:A,A53,G:G)</f>
        <v>49.457785714285706</v>
      </c>
      <c r="J53" s="2">
        <f>G53-I53</f>
        <v>-7.5360523809524054</v>
      </c>
      <c r="K53" s="2">
        <f>90+J53</f>
        <v>82.463947619047588</v>
      </c>
      <c r="L53" s="2">
        <f>EXP(0.06*K53)</f>
        <v>140.86991236066424</v>
      </c>
      <c r="M53" s="2">
        <f>SUMIF(A:A,A53,L:L)</f>
        <v>2004.6303635445888</v>
      </c>
      <c r="N53" s="3">
        <f>L53/M53</f>
        <v>7.0272263117664227E-2</v>
      </c>
      <c r="O53" s="7">
        <f>1/N53</f>
        <v>14.230365661137098</v>
      </c>
      <c r="P53" s="3">
        <f>IF(O53&gt;21,"",N53)</f>
        <v>7.0272263117664227E-2</v>
      </c>
      <c r="Q53" s="3">
        <f>IF(ISNUMBER(P53),SUMIF(A:A,A53,P:P),"")</f>
        <v>0.96109747452651539</v>
      </c>
      <c r="R53" s="3">
        <f>IFERROR(P53*(1/Q53),"")</f>
        <v>7.3116686892017738E-2</v>
      </c>
      <c r="S53" s="8">
        <f>IFERROR(1/R53,"")</f>
        <v>13.676768498507712</v>
      </c>
    </row>
    <row r="54" spans="1:19" x14ac:dyDescent="0.25">
      <c r="A54" s="1">
        <v>9</v>
      </c>
      <c r="B54" s="5">
        <v>0.60069444444444442</v>
      </c>
      <c r="C54" s="1" t="s">
        <v>61</v>
      </c>
      <c r="D54" s="1">
        <v>2</v>
      </c>
      <c r="E54" s="1">
        <v>4</v>
      </c>
      <c r="F54" s="1" t="s">
        <v>84</v>
      </c>
      <c r="G54" s="2">
        <v>39.550266666666602</v>
      </c>
      <c r="H54" s="6">
        <f>1+COUNTIFS(A:A,A54,O:O,"&lt;"&amp;O54)</f>
        <v>6</v>
      </c>
      <c r="I54" s="2">
        <f>AVERAGEIF(A:A,A54,G:G)</f>
        <v>49.457785714285706</v>
      </c>
      <c r="J54" s="2">
        <f>G54-I54</f>
        <v>-9.907519047619104</v>
      </c>
      <c r="K54" s="2">
        <f>90+J54</f>
        <v>80.092480952380896</v>
      </c>
      <c r="L54" s="2">
        <f>EXP(0.06*K54)</f>
        <v>122.1865355733683</v>
      </c>
      <c r="M54" s="2">
        <f>SUMIF(A:A,A54,L:L)</f>
        <v>2004.6303635445888</v>
      </c>
      <c r="N54" s="3">
        <f>L54/M54</f>
        <v>6.0952152474293558E-2</v>
      </c>
      <c r="O54" s="7">
        <f>1/N54</f>
        <v>16.406311498543843</v>
      </c>
      <c r="P54" s="3">
        <f>IF(O54&gt;21,"",N54)</f>
        <v>6.0952152474293558E-2</v>
      </c>
      <c r="Q54" s="3">
        <f>IF(ISNUMBER(P54),SUMIF(A:A,A54,P:P),"")</f>
        <v>0.96109747452651539</v>
      </c>
      <c r="R54" s="3">
        <f>IFERROR(P54*(1/Q54),"")</f>
        <v>6.3419324355546383E-2</v>
      </c>
      <c r="S54" s="8">
        <f>IFERROR(1/R54,"")</f>
        <v>15.768064547545819</v>
      </c>
    </row>
    <row r="55" spans="1:19" x14ac:dyDescent="0.25">
      <c r="A55" s="1">
        <v>9</v>
      </c>
      <c r="B55" s="5">
        <v>0.60069444444444442</v>
      </c>
      <c r="C55" s="1" t="s">
        <v>61</v>
      </c>
      <c r="D55" s="1">
        <v>2</v>
      </c>
      <c r="E55" s="1">
        <v>7</v>
      </c>
      <c r="F55" s="1" t="s">
        <v>87</v>
      </c>
      <c r="G55" s="2">
        <v>32.0664333333333</v>
      </c>
      <c r="H55" s="6">
        <f>1+COUNTIFS(A:A,A55,O:O,"&lt;"&amp;O55)</f>
        <v>7</v>
      </c>
      <c r="I55" s="2">
        <f>AVERAGEIF(A:A,A55,G:G)</f>
        <v>49.457785714285706</v>
      </c>
      <c r="J55" s="2">
        <f>G55-I55</f>
        <v>-17.391352380952405</v>
      </c>
      <c r="K55" s="2">
        <f>90+J55</f>
        <v>72.608647619047588</v>
      </c>
      <c r="L55" s="2">
        <f>EXP(0.06*K55)</f>
        <v>77.985183782714117</v>
      </c>
      <c r="M55" s="2">
        <f>SUMIF(A:A,A55,L:L)</f>
        <v>2004.6303635445888</v>
      </c>
      <c r="N55" s="3">
        <f>L55/M55</f>
        <v>3.8902525473484627E-2</v>
      </c>
      <c r="O55" s="7">
        <f>1/N55</f>
        <v>25.705272031287144</v>
      </c>
      <c r="P55" s="3" t="str">
        <f>IF(O55&gt;21,"",N55)</f>
        <v/>
      </c>
      <c r="Q55" s="3" t="str">
        <f>IF(ISNUMBER(P55),SUMIF(A:A,A55,P:P),"")</f>
        <v/>
      </c>
      <c r="R55" s="3" t="str">
        <f>IFERROR(P55*(1/Q55),"")</f>
        <v/>
      </c>
      <c r="S55" s="8" t="str">
        <f>IFERROR(1/R55,"")</f>
        <v/>
      </c>
    </row>
    <row r="56" spans="1:19" x14ac:dyDescent="0.25">
      <c r="A56" s="1">
        <v>10</v>
      </c>
      <c r="B56" s="5">
        <v>0.60763888888888895</v>
      </c>
      <c r="C56" s="1" t="s">
        <v>40</v>
      </c>
      <c r="D56" s="1">
        <v>3</v>
      </c>
      <c r="E56" s="1">
        <v>7</v>
      </c>
      <c r="F56" s="1" t="s">
        <v>93</v>
      </c>
      <c r="G56" s="2">
        <v>67.758200000000002</v>
      </c>
      <c r="H56" s="6">
        <f>1+COUNTIFS(A:A,A56,O:O,"&lt;"&amp;O56)</f>
        <v>1</v>
      </c>
      <c r="I56" s="2">
        <f>AVERAGEIF(A:A,A56,G:G)</f>
        <v>48.980846666666679</v>
      </c>
      <c r="J56" s="2">
        <f>G56-I56</f>
        <v>18.777353333333323</v>
      </c>
      <c r="K56" s="2">
        <f>90+J56</f>
        <v>108.77735333333332</v>
      </c>
      <c r="L56" s="2">
        <f>EXP(0.06*K56)</f>
        <v>683.09995782690726</v>
      </c>
      <c r="M56" s="2">
        <f>SUMIF(A:A,A56,L:L)</f>
        <v>4401.8564715006087</v>
      </c>
      <c r="N56" s="3">
        <f>L56/M56</f>
        <v>0.15518451413615403</v>
      </c>
      <c r="O56" s="7">
        <f>1/N56</f>
        <v>6.443941945925296</v>
      </c>
      <c r="P56" s="3">
        <f>IF(O56&gt;21,"",N56)</f>
        <v>0.15518451413615403</v>
      </c>
      <c r="Q56" s="3">
        <f>IF(ISNUMBER(P56),SUMIF(A:A,A56,P:P),"")</f>
        <v>0.80563957563841038</v>
      </c>
      <c r="R56" s="3">
        <f>IFERROR(P56*(1/Q56),"")</f>
        <v>0.19262275442859378</v>
      </c>
      <c r="S56" s="8">
        <f>IFERROR(1/R56,"")</f>
        <v>5.1914946547538081</v>
      </c>
    </row>
    <row r="57" spans="1:19" x14ac:dyDescent="0.25">
      <c r="A57" s="1">
        <v>10</v>
      </c>
      <c r="B57" s="5">
        <v>0.60763888888888895</v>
      </c>
      <c r="C57" s="1" t="s">
        <v>40</v>
      </c>
      <c r="D57" s="1">
        <v>3</v>
      </c>
      <c r="E57" s="1">
        <v>5</v>
      </c>
      <c r="F57" s="1" t="s">
        <v>91</v>
      </c>
      <c r="G57" s="2">
        <v>67.397766666666698</v>
      </c>
      <c r="H57" s="6">
        <f>1+COUNTIFS(A:A,A57,O:O,"&lt;"&amp;O57)</f>
        <v>2</v>
      </c>
      <c r="I57" s="2">
        <f>AVERAGEIF(A:A,A57,G:G)</f>
        <v>48.980846666666679</v>
      </c>
      <c r="J57" s="2">
        <f>G57-I57</f>
        <v>18.416920000000019</v>
      </c>
      <c r="K57" s="2">
        <f>90+J57</f>
        <v>108.41692000000002</v>
      </c>
      <c r="L57" s="2">
        <f>EXP(0.06*K57)</f>
        <v>668.4858302618502</v>
      </c>
      <c r="M57" s="2">
        <f>SUMIF(A:A,A57,L:L)</f>
        <v>4401.8564715006087</v>
      </c>
      <c r="N57" s="3">
        <f>L57/M57</f>
        <v>0.15186452229642122</v>
      </c>
      <c r="O57" s="7">
        <f>1/N57</f>
        <v>6.5848164197831585</v>
      </c>
      <c r="P57" s="3">
        <f>IF(O57&gt;21,"",N57)</f>
        <v>0.15186452229642122</v>
      </c>
      <c r="Q57" s="3">
        <f>IF(ISNUMBER(P57),SUMIF(A:A,A57,P:P),"")</f>
        <v>0.80563957563841038</v>
      </c>
      <c r="R57" s="3">
        <f>IFERROR(P57*(1/Q57),"")</f>
        <v>0.18850181506547725</v>
      </c>
      <c r="S57" s="8">
        <f>IFERROR(1/R57,"")</f>
        <v>5.3049887060909411</v>
      </c>
    </row>
    <row r="58" spans="1:19" x14ac:dyDescent="0.25">
      <c r="A58" s="1">
        <v>10</v>
      </c>
      <c r="B58" s="5">
        <v>0.60763888888888895</v>
      </c>
      <c r="C58" s="1" t="s">
        <v>40</v>
      </c>
      <c r="D58" s="1">
        <v>3</v>
      </c>
      <c r="E58" s="1">
        <v>1</v>
      </c>
      <c r="F58" s="1" t="s">
        <v>88</v>
      </c>
      <c r="G58" s="2">
        <v>66.346333333333391</v>
      </c>
      <c r="H58" s="6">
        <f>1+COUNTIFS(A:A,A58,O:O,"&lt;"&amp;O58)</f>
        <v>3</v>
      </c>
      <c r="I58" s="2">
        <f>AVERAGEIF(A:A,A58,G:G)</f>
        <v>48.980846666666679</v>
      </c>
      <c r="J58" s="2">
        <f>G58-I58</f>
        <v>17.365486666666712</v>
      </c>
      <c r="K58" s="2">
        <f>90+J58</f>
        <v>107.36548666666671</v>
      </c>
      <c r="L58" s="2">
        <f>EXP(0.06*K58)</f>
        <v>627.61643024403384</v>
      </c>
      <c r="M58" s="2">
        <f>SUMIF(A:A,A58,L:L)</f>
        <v>4401.8564715006087</v>
      </c>
      <c r="N58" s="3">
        <f>L58/M58</f>
        <v>0.14257993969305344</v>
      </c>
      <c r="O58" s="7">
        <f>1/N58</f>
        <v>7.0136093629496781</v>
      </c>
      <c r="P58" s="3">
        <f>IF(O58&gt;21,"",N58)</f>
        <v>0.14257993969305344</v>
      </c>
      <c r="Q58" s="3">
        <f>IF(ISNUMBER(P58),SUMIF(A:A,A58,P:P),"")</f>
        <v>0.80563957563841038</v>
      </c>
      <c r="R58" s="3">
        <f>IFERROR(P58*(1/Q58),"")</f>
        <v>0.17697732832956881</v>
      </c>
      <c r="S58" s="8">
        <f>IFERROR(1/R58,"")</f>
        <v>5.6504412708603606</v>
      </c>
    </row>
    <row r="59" spans="1:19" x14ac:dyDescent="0.25">
      <c r="A59" s="1">
        <v>10</v>
      </c>
      <c r="B59" s="5">
        <v>0.60763888888888895</v>
      </c>
      <c r="C59" s="1" t="s">
        <v>40</v>
      </c>
      <c r="D59" s="1">
        <v>3</v>
      </c>
      <c r="E59" s="1">
        <v>10</v>
      </c>
      <c r="F59" s="1" t="s">
        <v>96</v>
      </c>
      <c r="G59" s="2">
        <v>58.546699999999994</v>
      </c>
      <c r="H59" s="6">
        <f>1+COUNTIFS(A:A,A59,O:O,"&lt;"&amp;O59)</f>
        <v>4</v>
      </c>
      <c r="I59" s="2">
        <f>AVERAGEIF(A:A,A59,G:G)</f>
        <v>48.980846666666679</v>
      </c>
      <c r="J59" s="2">
        <f>G59-I59</f>
        <v>9.5658533333333153</v>
      </c>
      <c r="K59" s="2">
        <f>90+J59</f>
        <v>99.565853333333308</v>
      </c>
      <c r="L59" s="2">
        <f>EXP(0.06*K59)</f>
        <v>393.05564807484018</v>
      </c>
      <c r="M59" s="2">
        <f>SUMIF(A:A,A59,L:L)</f>
        <v>4401.8564715006087</v>
      </c>
      <c r="N59" s="3">
        <f>L59/M59</f>
        <v>8.9293154063436811E-2</v>
      </c>
      <c r="O59" s="7">
        <f>1/N59</f>
        <v>11.199066832039183</v>
      </c>
      <c r="P59" s="3">
        <f>IF(O59&gt;21,"",N59)</f>
        <v>8.9293154063436811E-2</v>
      </c>
      <c r="Q59" s="3">
        <f>IF(ISNUMBER(P59),SUMIF(A:A,A59,P:P),"")</f>
        <v>0.80563957563841038</v>
      </c>
      <c r="R59" s="3">
        <f>IFERROR(P59*(1/Q59),"")</f>
        <v>0.11083511381957437</v>
      </c>
      <c r="S59" s="8">
        <f>IFERROR(1/R59,"")</f>
        <v>9.0224114501102441</v>
      </c>
    </row>
    <row r="60" spans="1:19" x14ac:dyDescent="0.25">
      <c r="A60" s="1">
        <v>10</v>
      </c>
      <c r="B60" s="5">
        <v>0.60763888888888895</v>
      </c>
      <c r="C60" s="1" t="s">
        <v>40</v>
      </c>
      <c r="D60" s="1">
        <v>3</v>
      </c>
      <c r="E60" s="1">
        <v>9</v>
      </c>
      <c r="F60" s="1" t="s">
        <v>95</v>
      </c>
      <c r="G60" s="2">
        <v>57.208566666666606</v>
      </c>
      <c r="H60" s="6">
        <f>1+COUNTIFS(A:A,A60,O:O,"&lt;"&amp;O60)</f>
        <v>5</v>
      </c>
      <c r="I60" s="2">
        <f>AVERAGEIF(A:A,A60,G:G)</f>
        <v>48.980846666666679</v>
      </c>
      <c r="J60" s="2">
        <f>G60-I60</f>
        <v>8.2277199999999269</v>
      </c>
      <c r="K60" s="2">
        <f>90+J60</f>
        <v>98.22771999999992</v>
      </c>
      <c r="L60" s="2">
        <f>EXP(0.06*K60)</f>
        <v>362.73161202856278</v>
      </c>
      <c r="M60" s="2">
        <f>SUMIF(A:A,A60,L:L)</f>
        <v>4401.8564715006087</v>
      </c>
      <c r="N60" s="3">
        <f>L60/M60</f>
        <v>8.2404234299103873E-2</v>
      </c>
      <c r="O60" s="7">
        <f>1/N60</f>
        <v>12.135298731983664</v>
      </c>
      <c r="P60" s="3">
        <f>IF(O60&gt;21,"",N60)</f>
        <v>8.2404234299103873E-2</v>
      </c>
      <c r="Q60" s="3">
        <f>IF(ISNUMBER(P60),SUMIF(A:A,A60,P:P),"")</f>
        <v>0.80563957563841038</v>
      </c>
      <c r="R60" s="3">
        <f>IFERROR(P60*(1/Q60),"")</f>
        <v>0.10228424321608648</v>
      </c>
      <c r="S60" s="8">
        <f>IFERROR(1/R60,"")</f>
        <v>9.776676920680659</v>
      </c>
    </row>
    <row r="61" spans="1:19" x14ac:dyDescent="0.25">
      <c r="A61" s="1">
        <v>10</v>
      </c>
      <c r="B61" s="5">
        <v>0.60763888888888895</v>
      </c>
      <c r="C61" s="1" t="s">
        <v>40</v>
      </c>
      <c r="D61" s="1">
        <v>3</v>
      </c>
      <c r="E61" s="1">
        <v>6</v>
      </c>
      <c r="F61" s="1" t="s">
        <v>92</v>
      </c>
      <c r="G61" s="2">
        <v>55.960266666666705</v>
      </c>
      <c r="H61" s="6">
        <f>1+COUNTIFS(A:A,A61,O:O,"&lt;"&amp;O61)</f>
        <v>6</v>
      </c>
      <c r="I61" s="2">
        <f>AVERAGEIF(A:A,A61,G:G)</f>
        <v>48.980846666666679</v>
      </c>
      <c r="J61" s="2">
        <f>G61-I61</f>
        <v>6.9794200000000259</v>
      </c>
      <c r="K61" s="2">
        <f>90+J61</f>
        <v>96.979420000000033</v>
      </c>
      <c r="L61" s="2">
        <f>EXP(0.06*K61)</f>
        <v>336.55621732841854</v>
      </c>
      <c r="M61" s="2">
        <f>SUMIF(A:A,A61,L:L)</f>
        <v>4401.8564715006087</v>
      </c>
      <c r="N61" s="3">
        <f>L61/M61</f>
        <v>7.6457789913737306E-2</v>
      </c>
      <c r="O61" s="7">
        <f>1/N61</f>
        <v>13.079112031988362</v>
      </c>
      <c r="P61" s="3">
        <f>IF(O61&gt;21,"",N61)</f>
        <v>7.6457789913737306E-2</v>
      </c>
      <c r="Q61" s="3">
        <f>IF(ISNUMBER(P61),SUMIF(A:A,A61,P:P),"")</f>
        <v>0.80563957563841038</v>
      </c>
      <c r="R61" s="3">
        <f>IFERROR(P61*(1/Q61),"")</f>
        <v>9.4903220032543839E-2</v>
      </c>
      <c r="S61" s="8">
        <f>IFERROR(1/R61,"")</f>
        <v>10.537050267178332</v>
      </c>
    </row>
    <row r="62" spans="1:19" x14ac:dyDescent="0.25">
      <c r="A62" s="1">
        <v>10</v>
      </c>
      <c r="B62" s="5">
        <v>0.60763888888888895</v>
      </c>
      <c r="C62" s="1" t="s">
        <v>40</v>
      </c>
      <c r="D62" s="1">
        <v>3</v>
      </c>
      <c r="E62" s="1">
        <v>2</v>
      </c>
      <c r="F62" s="1" t="s">
        <v>89</v>
      </c>
      <c r="G62" s="2">
        <v>51.187199999999997</v>
      </c>
      <c r="H62" s="6">
        <f>1+COUNTIFS(A:A,A62,O:O,"&lt;"&amp;O62)</f>
        <v>7</v>
      </c>
      <c r="I62" s="2">
        <f>AVERAGEIF(A:A,A62,G:G)</f>
        <v>48.980846666666679</v>
      </c>
      <c r="J62" s="2">
        <f>G62-I62</f>
        <v>2.2063533333333183</v>
      </c>
      <c r="K62" s="2">
        <f>90+J62</f>
        <v>92.206353333333311</v>
      </c>
      <c r="L62" s="2">
        <f>EXP(0.06*K62)</f>
        <v>252.74503151446305</v>
      </c>
      <c r="M62" s="2">
        <f>SUMIF(A:A,A62,L:L)</f>
        <v>4401.8564715006087</v>
      </c>
      <c r="N62" s="3">
        <f>L62/M62</f>
        <v>5.7417826580861087E-2</v>
      </c>
      <c r="O62" s="7">
        <f>1/N62</f>
        <v>17.416193881733012</v>
      </c>
      <c r="P62" s="3">
        <f>IF(O62&gt;21,"",N62)</f>
        <v>5.7417826580861087E-2</v>
      </c>
      <c r="Q62" s="3">
        <f>IF(ISNUMBER(P62),SUMIF(A:A,A62,P:P),"")</f>
        <v>0.80563957563841038</v>
      </c>
      <c r="R62" s="3">
        <f>IFERROR(P62*(1/Q62),"")</f>
        <v>7.126986845868595E-2</v>
      </c>
      <c r="S62" s="8">
        <f>IFERROR(1/R62,"")</f>
        <v>14.031175048115665</v>
      </c>
    </row>
    <row r="63" spans="1:19" x14ac:dyDescent="0.25">
      <c r="A63" s="1">
        <v>10</v>
      </c>
      <c r="B63" s="5">
        <v>0.60763888888888895</v>
      </c>
      <c r="C63" s="1" t="s">
        <v>40</v>
      </c>
      <c r="D63" s="1">
        <v>3</v>
      </c>
      <c r="E63" s="1">
        <v>13</v>
      </c>
      <c r="F63" s="1" t="s">
        <v>99</v>
      </c>
      <c r="G63" s="2">
        <v>49.026899999999998</v>
      </c>
      <c r="H63" s="6">
        <f>1+COUNTIFS(A:A,A63,O:O,"&lt;"&amp;O63)</f>
        <v>8</v>
      </c>
      <c r="I63" s="2">
        <f>AVERAGEIF(A:A,A63,G:G)</f>
        <v>48.980846666666679</v>
      </c>
      <c r="J63" s="2">
        <f>G63-I63</f>
        <v>4.6053333333318847E-2</v>
      </c>
      <c r="K63" s="2">
        <f>90+J63</f>
        <v>90.046053333333319</v>
      </c>
      <c r="L63" s="2">
        <f>EXP(0.06*K63)</f>
        <v>222.01905244186449</v>
      </c>
      <c r="M63" s="2">
        <f>SUMIF(A:A,A63,L:L)</f>
        <v>4401.8564715006087</v>
      </c>
      <c r="N63" s="3">
        <f>L63/M63</f>
        <v>5.0437594655642508E-2</v>
      </c>
      <c r="O63" s="7">
        <f>1/N63</f>
        <v>19.826480759588105</v>
      </c>
      <c r="P63" s="3">
        <f>IF(O63&gt;21,"",N63)</f>
        <v>5.0437594655642508E-2</v>
      </c>
      <c r="Q63" s="3">
        <f>IF(ISNUMBER(P63),SUMIF(A:A,A63,P:P),"")</f>
        <v>0.80563957563841038</v>
      </c>
      <c r="R63" s="3">
        <f>IFERROR(P63*(1/Q63),"")</f>
        <v>6.2605656649469335E-2</v>
      </c>
      <c r="S63" s="8">
        <f>IFERROR(1/R63,"")</f>
        <v>15.972997545557671</v>
      </c>
    </row>
    <row r="64" spans="1:19" x14ac:dyDescent="0.25">
      <c r="A64" s="1">
        <v>10</v>
      </c>
      <c r="B64" s="5">
        <v>0.60763888888888895</v>
      </c>
      <c r="C64" s="1" t="s">
        <v>40</v>
      </c>
      <c r="D64" s="1">
        <v>3</v>
      </c>
      <c r="E64" s="1">
        <v>8</v>
      </c>
      <c r="F64" s="1" t="s">
        <v>94</v>
      </c>
      <c r="G64" s="2">
        <v>47.0101333333333</v>
      </c>
      <c r="H64" s="6">
        <f>1+COUNTIFS(A:A,A64,O:O,"&lt;"&amp;O64)</f>
        <v>9</v>
      </c>
      <c r="I64" s="2">
        <f>AVERAGEIF(A:A,A64,G:G)</f>
        <v>48.980846666666679</v>
      </c>
      <c r="J64" s="2">
        <f>G64-I64</f>
        <v>-1.9707133333333786</v>
      </c>
      <c r="K64" s="2">
        <f>90+J64</f>
        <v>88.029286666666621</v>
      </c>
      <c r="L64" s="2">
        <f>EXP(0.06*K64)</f>
        <v>196.71523984514312</v>
      </c>
      <c r="M64" s="2">
        <f>SUMIF(A:A,A64,L:L)</f>
        <v>4401.8564715006087</v>
      </c>
      <c r="N64" s="3">
        <f>L64/M64</f>
        <v>4.4689153569353476E-2</v>
      </c>
      <c r="O64" s="7">
        <f>1/N64</f>
        <v>22.376794370206444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0">
        <v>10</v>
      </c>
      <c r="B65" s="11">
        <v>0.60763888888888895</v>
      </c>
      <c r="C65" s="10" t="s">
        <v>40</v>
      </c>
      <c r="D65" s="10">
        <v>3</v>
      </c>
      <c r="E65" s="10">
        <v>15</v>
      </c>
      <c r="F65" s="10" t="s">
        <v>101</v>
      </c>
      <c r="G65" s="2">
        <v>44.1216333333333</v>
      </c>
      <c r="H65" s="6">
        <f>1+COUNTIFS(A:A,A65,O:O,"&lt;"&amp;O65)</f>
        <v>10</v>
      </c>
      <c r="I65" s="2">
        <f>AVERAGEIF(A:A,A65,G:G)</f>
        <v>48.980846666666679</v>
      </c>
      <c r="J65" s="2">
        <f>G65-I65</f>
        <v>-4.8592133333333791</v>
      </c>
      <c r="K65" s="2">
        <f>90+J65</f>
        <v>85.140786666666628</v>
      </c>
      <c r="L65" s="2">
        <f>EXP(0.06*K65)</f>
        <v>165.41330157451321</v>
      </c>
      <c r="M65" s="2">
        <f>SUMIF(A:A,A65,L:L)</f>
        <v>4401.8564715006087</v>
      </c>
      <c r="N65" s="3">
        <f>L65/M65</f>
        <v>3.7578077033057648E-2</v>
      </c>
      <c r="O65" s="7">
        <f>1/N65</f>
        <v>26.611260579414278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">
        <v>10</v>
      </c>
      <c r="B66" s="5">
        <v>0.60763888888888895</v>
      </c>
      <c r="C66" s="1" t="s">
        <v>40</v>
      </c>
      <c r="D66" s="1">
        <v>3</v>
      </c>
      <c r="E66" s="1">
        <v>4</v>
      </c>
      <c r="F66" s="1" t="s">
        <v>90</v>
      </c>
      <c r="G66" s="2">
        <v>42.712699999999998</v>
      </c>
      <c r="H66" s="6">
        <f>1+COUNTIFS(A:A,A66,O:O,"&lt;"&amp;O66)</f>
        <v>11</v>
      </c>
      <c r="I66" s="2">
        <f>AVERAGEIF(A:A,A66,G:G)</f>
        <v>48.980846666666679</v>
      </c>
      <c r="J66" s="2">
        <f>G66-I66</f>
        <v>-6.2681466666666807</v>
      </c>
      <c r="K66" s="2">
        <f>90+J66</f>
        <v>83.731853333333319</v>
      </c>
      <c r="L66" s="2">
        <f>EXP(0.06*K66)</f>
        <v>152.00466330289854</v>
      </c>
      <c r="M66" s="2">
        <f>SUMIF(A:A,A66,L:L)</f>
        <v>4401.8564715006087</v>
      </c>
      <c r="N66" s="3">
        <f>L66/M66</f>
        <v>3.4531944484568713E-2</v>
      </c>
      <c r="O66" s="7">
        <f>1/N66</f>
        <v>28.958693607505072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10</v>
      </c>
      <c r="B67" s="5">
        <v>0.60763888888888895</v>
      </c>
      <c r="C67" s="1" t="s">
        <v>40</v>
      </c>
      <c r="D67" s="1">
        <v>3</v>
      </c>
      <c r="E67" s="1">
        <v>11</v>
      </c>
      <c r="F67" s="1" t="s">
        <v>97</v>
      </c>
      <c r="G67" s="2">
        <v>41.416533333333298</v>
      </c>
      <c r="H67" s="6">
        <f>1+COUNTIFS(A:A,A67,O:O,"&lt;"&amp;O67)</f>
        <v>12</v>
      </c>
      <c r="I67" s="2">
        <f>AVERAGEIF(A:A,A67,G:G)</f>
        <v>48.980846666666679</v>
      </c>
      <c r="J67" s="2">
        <f>G67-I67</f>
        <v>-7.5643133333333807</v>
      </c>
      <c r="K67" s="2">
        <f>90+J67</f>
        <v>82.435686666666612</v>
      </c>
      <c r="L67" s="2">
        <f>EXP(0.06*K67)</f>
        <v>140.63124769146674</v>
      </c>
      <c r="M67" s="2">
        <f>SUMIF(A:A,A67,L:L)</f>
        <v>4401.8564715006087</v>
      </c>
      <c r="N67" s="3">
        <f>L67/M67</f>
        <v>3.1948167461154191E-2</v>
      </c>
      <c r="O67" s="7">
        <f>1/N67</f>
        <v>31.300699835629104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10</v>
      </c>
      <c r="B68" s="5">
        <v>0.60763888888888895</v>
      </c>
      <c r="C68" s="1" t="s">
        <v>40</v>
      </c>
      <c r="D68" s="1">
        <v>3</v>
      </c>
      <c r="E68" s="1">
        <v>14</v>
      </c>
      <c r="F68" s="1" t="s">
        <v>100</v>
      </c>
      <c r="G68" s="2">
        <v>33.279933333333304</v>
      </c>
      <c r="H68" s="6">
        <f>1+COUNTIFS(A:A,A68,O:O,"&lt;"&amp;O68)</f>
        <v>13</v>
      </c>
      <c r="I68" s="2">
        <f>AVERAGEIF(A:A,A68,G:G)</f>
        <v>48.980846666666679</v>
      </c>
      <c r="J68" s="2">
        <f>G68-I68</f>
        <v>-15.700913333333375</v>
      </c>
      <c r="K68" s="2">
        <f>90+J68</f>
        <v>74.299086666666625</v>
      </c>
      <c r="L68" s="2">
        <f>EXP(0.06*K68)</f>
        <v>86.309977021556364</v>
      </c>
      <c r="M68" s="2">
        <f>SUMIF(A:A,A68,L:L)</f>
        <v>4401.8564715006087</v>
      </c>
      <c r="N68" s="3">
        <f>L68/M68</f>
        <v>1.9607630912175784E-2</v>
      </c>
      <c r="O68" s="7">
        <f>1/N68</f>
        <v>51.000552003405382</v>
      </c>
      <c r="P68" s="3" t="str">
        <f>IF(O68&gt;21,"",N68)</f>
        <v/>
      </c>
      <c r="Q68" s="3" t="str">
        <f>IF(ISNUMBER(P68),SUMIF(A:A,A68,P:P),"")</f>
        <v/>
      </c>
      <c r="R68" s="3" t="str">
        <f>IFERROR(P68*(1/Q68),"")</f>
        <v/>
      </c>
      <c r="S68" s="8" t="str">
        <f>IFERROR(1/R68,"")</f>
        <v/>
      </c>
    </row>
    <row r="69" spans="1:19" x14ac:dyDescent="0.25">
      <c r="A69" s="1">
        <v>10</v>
      </c>
      <c r="B69" s="5">
        <v>0.60763888888888895</v>
      </c>
      <c r="C69" s="1" t="s">
        <v>40</v>
      </c>
      <c r="D69" s="1">
        <v>3</v>
      </c>
      <c r="E69" s="1">
        <v>12</v>
      </c>
      <c r="F69" s="1" t="s">
        <v>98</v>
      </c>
      <c r="G69" s="2">
        <v>27.831666666666699</v>
      </c>
      <c r="H69" s="6">
        <f>1+COUNTIFS(A:A,A69,O:O,"&lt;"&amp;O69)</f>
        <v>14</v>
      </c>
      <c r="I69" s="2">
        <f>AVERAGEIF(A:A,A69,G:G)</f>
        <v>48.980846666666679</v>
      </c>
      <c r="J69" s="2">
        <f>G69-I69</f>
        <v>-21.14917999999998</v>
      </c>
      <c r="K69" s="2">
        <f>90+J69</f>
        <v>68.850820000000027</v>
      </c>
      <c r="L69" s="2">
        <f>EXP(0.06*K69)</f>
        <v>62.243194246846691</v>
      </c>
      <c r="M69" s="2">
        <f>SUMIF(A:A,A69,L:L)</f>
        <v>4401.8564715006087</v>
      </c>
      <c r="N69" s="3">
        <f>L69/M69</f>
        <v>1.4140214395865516E-2</v>
      </c>
      <c r="O69" s="7">
        <f>1/N69</f>
        <v>70.720285563166001</v>
      </c>
      <c r="P69" s="3" t="str">
        <f>IF(O69&gt;21,"",N69)</f>
        <v/>
      </c>
      <c r="Q69" s="3" t="str">
        <f>IF(ISNUMBER(P69),SUMIF(A:A,A69,P:P),"")</f>
        <v/>
      </c>
      <c r="R69" s="3" t="str">
        <f>IFERROR(P69*(1/Q69),"")</f>
        <v/>
      </c>
      <c r="S69" s="8" t="str">
        <f>IFERROR(1/R69,"")</f>
        <v/>
      </c>
    </row>
    <row r="70" spans="1:19" x14ac:dyDescent="0.25">
      <c r="A70" s="10">
        <v>10</v>
      </c>
      <c r="B70" s="11">
        <v>0.60763888888888895</v>
      </c>
      <c r="C70" s="10" t="s">
        <v>40</v>
      </c>
      <c r="D70" s="10">
        <v>3</v>
      </c>
      <c r="E70" s="10">
        <v>17</v>
      </c>
      <c r="F70" s="10" t="s">
        <v>102</v>
      </c>
      <c r="G70" s="2">
        <v>24.908166666666702</v>
      </c>
      <c r="H70" s="6">
        <f>1+COUNTIFS(A:A,A70,O:O,"&lt;"&amp;O70)</f>
        <v>15</v>
      </c>
      <c r="I70" s="2">
        <f>AVERAGEIF(A:A,A70,G:G)</f>
        <v>48.980846666666679</v>
      </c>
      <c r="J70" s="2">
        <f>G70-I70</f>
        <v>-24.072679999999977</v>
      </c>
      <c r="K70" s="2">
        <f>90+J70</f>
        <v>65.927320000000023</v>
      </c>
      <c r="L70" s="2">
        <f>EXP(0.06*K70)</f>
        <v>52.229068097243925</v>
      </c>
      <c r="M70" s="2">
        <f>SUMIF(A:A,A70,L:L)</f>
        <v>4401.8564715006087</v>
      </c>
      <c r="N70" s="3">
        <f>L70/M70</f>
        <v>1.1865236505414463E-2</v>
      </c>
      <c r="O70" s="7">
        <f>1/N70</f>
        <v>84.279820258422163</v>
      </c>
      <c r="P70" s="3" t="str">
        <f>IF(O70&gt;21,"",N70)</f>
        <v/>
      </c>
      <c r="Q70" s="3" t="str">
        <f>IF(ISNUMBER(P70),SUMIF(A:A,A70,P:P),"")</f>
        <v/>
      </c>
      <c r="R70" s="3" t="str">
        <f>IFERROR(P70*(1/Q70),"")</f>
        <v/>
      </c>
      <c r="S70" s="8" t="str">
        <f>IFERROR(1/R70,"")</f>
        <v/>
      </c>
    </row>
    <row r="71" spans="1:19" x14ac:dyDescent="0.25">
      <c r="A71" s="10">
        <v>11</v>
      </c>
      <c r="B71" s="11">
        <v>0.61249999999999993</v>
      </c>
      <c r="C71" s="10" t="s">
        <v>76</v>
      </c>
      <c r="D71" s="10">
        <v>2</v>
      </c>
      <c r="E71" s="10">
        <v>3</v>
      </c>
      <c r="F71" s="10" t="s">
        <v>105</v>
      </c>
      <c r="G71" s="2">
        <v>65.121066666666607</v>
      </c>
      <c r="H71" s="6">
        <f>1+COUNTIFS(A:A,A71,O:O,"&lt;"&amp;O71)</f>
        <v>1</v>
      </c>
      <c r="I71" s="2">
        <f>AVERAGEIF(A:A,A71,G:G)</f>
        <v>48.28240952380952</v>
      </c>
      <c r="J71" s="2">
        <f>G71-I71</f>
        <v>16.838657142857087</v>
      </c>
      <c r="K71" s="2">
        <f>90+J71</f>
        <v>106.83865714285709</v>
      </c>
      <c r="L71" s="2">
        <f>EXP(0.06*K71)</f>
        <v>608.0878906879941</v>
      </c>
      <c r="M71" s="2">
        <f>SUMIF(A:A,A71,L:L)</f>
        <v>2040.278416885451</v>
      </c>
      <c r="N71" s="3">
        <f>L71/M71</f>
        <v>0.29804162297430925</v>
      </c>
      <c r="O71" s="7">
        <f>1/N71</f>
        <v>3.3552360573683981</v>
      </c>
      <c r="P71" s="3">
        <f>IF(O71&gt;21,"",N71)</f>
        <v>0.29804162297430925</v>
      </c>
      <c r="Q71" s="3">
        <f>IF(ISNUMBER(P71),SUMIF(A:A,A71,P:P),"")</f>
        <v>0.97743826902814535</v>
      </c>
      <c r="R71" s="3">
        <f>IFERROR(P71*(1/Q71),"")</f>
        <v>0.30492117243439665</v>
      </c>
      <c r="S71" s="8">
        <f>IFERROR(1/R71,"")</f>
        <v>3.2795361240949856</v>
      </c>
    </row>
    <row r="72" spans="1:19" x14ac:dyDescent="0.25">
      <c r="A72" s="10">
        <v>11</v>
      </c>
      <c r="B72" s="11">
        <v>0.61249999999999993</v>
      </c>
      <c r="C72" s="10" t="s">
        <v>76</v>
      </c>
      <c r="D72" s="10">
        <v>2</v>
      </c>
      <c r="E72" s="10">
        <v>4</v>
      </c>
      <c r="F72" s="10" t="s">
        <v>106</v>
      </c>
      <c r="G72" s="2">
        <v>61.021833333333298</v>
      </c>
      <c r="H72" s="6">
        <f>1+COUNTIFS(A:A,A72,O:O,"&lt;"&amp;O72)</f>
        <v>2</v>
      </c>
      <c r="I72" s="2">
        <f>AVERAGEIF(A:A,A72,G:G)</f>
        <v>48.28240952380952</v>
      </c>
      <c r="J72" s="2">
        <f>G72-I72</f>
        <v>12.739423809523778</v>
      </c>
      <c r="K72" s="2">
        <f>90+J72</f>
        <v>102.73942380952377</v>
      </c>
      <c r="L72" s="2">
        <f>EXP(0.06*K72)</f>
        <v>475.49930890213642</v>
      </c>
      <c r="M72" s="2">
        <f>SUMIF(A:A,A72,L:L)</f>
        <v>2040.278416885451</v>
      </c>
      <c r="N72" s="3">
        <f>L72/M72</f>
        <v>0.23305608929001026</v>
      </c>
      <c r="O72" s="7">
        <f>1/N72</f>
        <v>4.2908125809818269</v>
      </c>
      <c r="P72" s="3">
        <f>IF(O72&gt;21,"",N72)</f>
        <v>0.23305608929001026</v>
      </c>
      <c r="Q72" s="3">
        <f>IF(ISNUMBER(P72),SUMIF(A:A,A72,P:P),"")</f>
        <v>0.97743826902814535</v>
      </c>
      <c r="R72" s="3">
        <f>IFERROR(P72*(1/Q72),"")</f>
        <v>0.23843560936255856</v>
      </c>
      <c r="S72" s="8">
        <f>IFERROR(1/R72,"")</f>
        <v>4.1940044218790646</v>
      </c>
    </row>
    <row r="73" spans="1:19" x14ac:dyDescent="0.25">
      <c r="A73" s="10">
        <v>11</v>
      </c>
      <c r="B73" s="11">
        <v>0.61249999999999993</v>
      </c>
      <c r="C73" s="10" t="s">
        <v>76</v>
      </c>
      <c r="D73" s="10">
        <v>2</v>
      </c>
      <c r="E73" s="10">
        <v>2</v>
      </c>
      <c r="F73" s="10" t="s">
        <v>104</v>
      </c>
      <c r="G73" s="2">
        <v>54.856300000000005</v>
      </c>
      <c r="H73" s="6">
        <f>1+COUNTIFS(A:A,A73,O:O,"&lt;"&amp;O73)</f>
        <v>3</v>
      </c>
      <c r="I73" s="2">
        <f>AVERAGEIF(A:A,A73,G:G)</f>
        <v>48.28240952380952</v>
      </c>
      <c r="J73" s="2">
        <f>G73-I73</f>
        <v>6.5738904761904848</v>
      </c>
      <c r="K73" s="2">
        <f>90+J73</f>
        <v>96.573890476190485</v>
      </c>
      <c r="L73" s="2">
        <f>EXP(0.06*K73)</f>
        <v>328.46603178380775</v>
      </c>
      <c r="M73" s="2">
        <f>SUMIF(A:A,A73,L:L)</f>
        <v>2040.278416885451</v>
      </c>
      <c r="N73" s="3">
        <f>L73/M73</f>
        <v>0.16099078883813389</v>
      </c>
      <c r="O73" s="7">
        <f>1/N73</f>
        <v>6.2115354997448771</v>
      </c>
      <c r="P73" s="3">
        <f>IF(O73&gt;21,"",N73)</f>
        <v>0.16099078883813389</v>
      </c>
      <c r="Q73" s="3">
        <f>IF(ISNUMBER(P73),SUMIF(A:A,A73,P:P),"")</f>
        <v>0.97743826902814535</v>
      </c>
      <c r="R73" s="3">
        <f>IFERROR(P73*(1/Q73),"")</f>
        <v>0.16470686071889229</v>
      </c>
      <c r="S73" s="8">
        <f>IFERROR(1/R73,"")</f>
        <v>6.0713925068775083</v>
      </c>
    </row>
    <row r="74" spans="1:19" x14ac:dyDescent="0.25">
      <c r="A74" s="1">
        <v>11</v>
      </c>
      <c r="B74" s="5">
        <v>0.61249999999999993</v>
      </c>
      <c r="C74" s="1" t="s">
        <v>76</v>
      </c>
      <c r="D74" s="1">
        <v>2</v>
      </c>
      <c r="E74" s="1">
        <v>5</v>
      </c>
      <c r="F74" s="1" t="s">
        <v>107</v>
      </c>
      <c r="G74" s="2">
        <v>52.086166666666699</v>
      </c>
      <c r="H74" s="6">
        <f>1+COUNTIFS(A:A,A74,O:O,"&lt;"&amp;O74)</f>
        <v>4</v>
      </c>
      <c r="I74" s="2">
        <f>AVERAGEIF(A:A,A74,G:G)</f>
        <v>48.28240952380952</v>
      </c>
      <c r="J74" s="2">
        <f>G74-I74</f>
        <v>3.8037571428571795</v>
      </c>
      <c r="K74" s="2">
        <f>90+J74</f>
        <v>93.803757142857179</v>
      </c>
      <c r="L74" s="2">
        <f>EXP(0.06*K74)</f>
        <v>278.16805030939759</v>
      </c>
      <c r="M74" s="2">
        <f>SUMIF(A:A,A74,L:L)</f>
        <v>2040.278416885451</v>
      </c>
      <c r="N74" s="3">
        <f>L74/M74</f>
        <v>0.13633828011278473</v>
      </c>
      <c r="O74" s="7">
        <f>1/N74</f>
        <v>7.3346971897603384</v>
      </c>
      <c r="P74" s="3">
        <f>IF(O74&gt;21,"",N74)</f>
        <v>0.13633828011278473</v>
      </c>
      <c r="Q74" s="3">
        <f>IF(ISNUMBER(P74),SUMIF(A:A,A74,P:P),"")</f>
        <v>0.97743826902814535</v>
      </c>
      <c r="R74" s="3">
        <f>IFERROR(P74*(1/Q74),"")</f>
        <v>0.13948531015502819</v>
      </c>
      <c r="S74" s="8">
        <f>IFERROR(1/R74,"")</f>
        <v>7.1692137250049468</v>
      </c>
    </row>
    <row r="75" spans="1:19" x14ac:dyDescent="0.25">
      <c r="A75" s="1">
        <v>11</v>
      </c>
      <c r="B75" s="5">
        <v>0.61249999999999993</v>
      </c>
      <c r="C75" s="1" t="s">
        <v>76</v>
      </c>
      <c r="D75" s="1">
        <v>2</v>
      </c>
      <c r="E75" s="1">
        <v>6</v>
      </c>
      <c r="F75" s="1" t="s">
        <v>108</v>
      </c>
      <c r="G75" s="2">
        <v>45.974199999999996</v>
      </c>
      <c r="H75" s="6">
        <f>1+COUNTIFS(A:A,A75,O:O,"&lt;"&amp;O75)</f>
        <v>5</v>
      </c>
      <c r="I75" s="2">
        <f>AVERAGEIF(A:A,A75,G:G)</f>
        <v>48.28240952380952</v>
      </c>
      <c r="J75" s="2">
        <f>G75-I75</f>
        <v>-2.3082095238095235</v>
      </c>
      <c r="K75" s="2">
        <f>90+J75</f>
        <v>87.691790476190477</v>
      </c>
      <c r="L75" s="2">
        <f>EXP(0.06*K75)</f>
        <v>192.77186219840942</v>
      </c>
      <c r="M75" s="2">
        <f>SUMIF(A:A,A75,L:L)</f>
        <v>2040.278416885451</v>
      </c>
      <c r="N75" s="3">
        <f>L75/M75</f>
        <v>9.4483115933109624E-2</v>
      </c>
      <c r="O75" s="7">
        <f>1/N75</f>
        <v>10.583901579917846</v>
      </c>
      <c r="P75" s="3">
        <f>IF(O75&gt;21,"",N75)</f>
        <v>9.4483115933109624E-2</v>
      </c>
      <c r="Q75" s="3">
        <f>IF(ISNUMBER(P75),SUMIF(A:A,A75,P:P),"")</f>
        <v>0.97743826902814535</v>
      </c>
      <c r="R75" s="3">
        <f>IFERROR(P75*(1/Q75),"")</f>
        <v>9.6664023628881462E-2</v>
      </c>
      <c r="S75" s="8">
        <f>IFERROR(1/R75,"")</f>
        <v>10.345110439839152</v>
      </c>
    </row>
    <row r="76" spans="1:19" x14ac:dyDescent="0.25">
      <c r="A76" s="10">
        <v>11</v>
      </c>
      <c r="B76" s="11">
        <v>0.61249999999999993</v>
      </c>
      <c r="C76" s="10" t="s">
        <v>76</v>
      </c>
      <c r="D76" s="10">
        <v>2</v>
      </c>
      <c r="E76" s="10">
        <v>1</v>
      </c>
      <c r="F76" s="10" t="s">
        <v>103</v>
      </c>
      <c r="G76" s="2">
        <v>36.812533333333306</v>
      </c>
      <c r="H76" s="6">
        <f>1+COUNTIFS(A:A,A76,O:O,"&lt;"&amp;O76)</f>
        <v>6</v>
      </c>
      <c r="I76" s="2">
        <f>AVERAGEIF(A:A,A76,G:G)</f>
        <v>48.28240952380952</v>
      </c>
      <c r="J76" s="2">
        <f>G76-I76</f>
        <v>-11.469876190476214</v>
      </c>
      <c r="K76" s="2">
        <f>90+J76</f>
        <v>78.530123809523786</v>
      </c>
      <c r="L76" s="2">
        <f>EXP(0.06*K76)</f>
        <v>111.25306025425463</v>
      </c>
      <c r="M76" s="2">
        <f>SUMIF(A:A,A76,L:L)</f>
        <v>2040.278416885451</v>
      </c>
      <c r="N76" s="3">
        <f>L76/M76</f>
        <v>5.4528371879797623E-2</v>
      </c>
      <c r="O76" s="7">
        <f>1/N76</f>
        <v>18.339076805821392</v>
      </c>
      <c r="P76" s="3">
        <f>IF(O76&gt;21,"",N76)</f>
        <v>5.4528371879797623E-2</v>
      </c>
      <c r="Q76" s="3">
        <f>IF(ISNUMBER(P76),SUMIF(A:A,A76,P:P),"")</f>
        <v>0.97743826902814535</v>
      </c>
      <c r="R76" s="3">
        <f>IFERROR(P76*(1/Q76),"")</f>
        <v>5.5787023700242987E-2</v>
      </c>
      <c r="S76" s="8">
        <f>IFERROR(1/R76,"")</f>
        <v>17.92531548865627</v>
      </c>
    </row>
    <row r="77" spans="1:19" x14ac:dyDescent="0.25">
      <c r="A77" s="1">
        <v>11</v>
      </c>
      <c r="B77" s="5">
        <v>0.61249999999999993</v>
      </c>
      <c r="C77" s="1" t="s">
        <v>76</v>
      </c>
      <c r="D77" s="1">
        <v>2</v>
      </c>
      <c r="E77" s="1">
        <v>7</v>
      </c>
      <c r="F77" s="1" t="s">
        <v>109</v>
      </c>
      <c r="G77" s="2">
        <v>22.104766666666702</v>
      </c>
      <c r="H77" s="6">
        <f>1+COUNTIFS(A:A,A77,O:O,"&lt;"&amp;O77)</f>
        <v>7</v>
      </c>
      <c r="I77" s="2">
        <f>AVERAGEIF(A:A,A77,G:G)</f>
        <v>48.28240952380952</v>
      </c>
      <c r="J77" s="2">
        <f>G77-I77</f>
        <v>-26.177642857142818</v>
      </c>
      <c r="K77" s="2">
        <f>90+J77</f>
        <v>63.822357142857186</v>
      </c>
      <c r="L77" s="2">
        <f>EXP(0.06*K77)</f>
        <v>46.032212749451027</v>
      </c>
      <c r="M77" s="2">
        <f>SUMIF(A:A,A77,L:L)</f>
        <v>2040.278416885451</v>
      </c>
      <c r="N77" s="3">
        <f>L77/M77</f>
        <v>2.2561730971854637E-2</v>
      </c>
      <c r="O77" s="7">
        <f>1/N77</f>
        <v>44.32284035508988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13</v>
      </c>
      <c r="B78" s="5">
        <v>0.63194444444444442</v>
      </c>
      <c r="C78" s="1" t="s">
        <v>40</v>
      </c>
      <c r="D78" s="1">
        <v>4</v>
      </c>
      <c r="E78" s="1">
        <v>2</v>
      </c>
      <c r="F78" s="1" t="s">
        <v>111</v>
      </c>
      <c r="G78" s="2">
        <v>67.506999999999991</v>
      </c>
      <c r="H78" s="6">
        <f>1+COUNTIFS(A:A,A78,O:O,"&lt;"&amp;O78)</f>
        <v>1</v>
      </c>
      <c r="I78" s="2">
        <f>AVERAGEIF(A:A,A78,G:G)</f>
        <v>48.431349999999995</v>
      </c>
      <c r="J78" s="2">
        <f>G78-I78</f>
        <v>19.075649999999996</v>
      </c>
      <c r="K78" s="2">
        <f>90+J78</f>
        <v>109.07565</v>
      </c>
      <c r="L78" s="2">
        <f>EXP(0.06*K78)</f>
        <v>695.43600904067989</v>
      </c>
      <c r="M78" s="2">
        <f>SUMIF(A:A,A78,L:L)</f>
        <v>2679.0673268208461</v>
      </c>
      <c r="N78" s="3">
        <f>L78/M78</f>
        <v>0.2595813856854165</v>
      </c>
      <c r="O78" s="7">
        <f>1/N78</f>
        <v>3.8523563519762072</v>
      </c>
      <c r="P78" s="3">
        <f>IF(O78&gt;21,"",N78)</f>
        <v>0.2595813856854165</v>
      </c>
      <c r="Q78" s="3">
        <f>IF(ISNUMBER(P78),SUMIF(A:A,A78,P:P),"")</f>
        <v>0.93029683325958135</v>
      </c>
      <c r="R78" s="3">
        <f>IFERROR(P78*(1/Q78),"")</f>
        <v>0.27903070977452776</v>
      </c>
      <c r="S78" s="8">
        <f>IFERROR(1/R78,"")</f>
        <v>3.583834914830899</v>
      </c>
    </row>
    <row r="79" spans="1:19" x14ac:dyDescent="0.25">
      <c r="A79" s="1">
        <v>13</v>
      </c>
      <c r="B79" s="5">
        <v>0.63194444444444442</v>
      </c>
      <c r="C79" s="1" t="s">
        <v>40</v>
      </c>
      <c r="D79" s="1">
        <v>4</v>
      </c>
      <c r="E79" s="1">
        <v>1</v>
      </c>
      <c r="F79" s="1" t="s">
        <v>110</v>
      </c>
      <c r="G79" s="2">
        <v>60.303033333333303</v>
      </c>
      <c r="H79" s="6">
        <f>1+COUNTIFS(A:A,A79,O:O,"&lt;"&amp;O79)</f>
        <v>2</v>
      </c>
      <c r="I79" s="2">
        <f>AVERAGEIF(A:A,A79,G:G)</f>
        <v>48.431349999999995</v>
      </c>
      <c r="J79" s="2">
        <f>G79-I79</f>
        <v>11.871683333333308</v>
      </c>
      <c r="K79" s="2">
        <f>90+J79</f>
        <v>101.87168333333331</v>
      </c>
      <c r="L79" s="2">
        <f>EXP(0.06*K79)</f>
        <v>451.3761376480565</v>
      </c>
      <c r="M79" s="2">
        <f>SUMIF(A:A,A79,L:L)</f>
        <v>2679.0673268208461</v>
      </c>
      <c r="N79" s="3">
        <f>L79/M79</f>
        <v>0.16848256597705161</v>
      </c>
      <c r="O79" s="7">
        <f>1/N79</f>
        <v>5.9353322060408695</v>
      </c>
      <c r="P79" s="3">
        <f>IF(O79&gt;21,"",N79)</f>
        <v>0.16848256597705161</v>
      </c>
      <c r="Q79" s="3">
        <f>IF(ISNUMBER(P79),SUMIF(A:A,A79,P:P),"")</f>
        <v>0.93029683325958135</v>
      </c>
      <c r="R79" s="3">
        <f>IFERROR(P79*(1/Q79),"")</f>
        <v>0.18110624475278614</v>
      </c>
      <c r="S79" s="8">
        <f>IFERROR(1/R79,"")</f>
        <v>5.5216207556234256</v>
      </c>
    </row>
    <row r="80" spans="1:19" x14ac:dyDescent="0.25">
      <c r="A80" s="1">
        <v>13</v>
      </c>
      <c r="B80" s="5">
        <v>0.63194444444444442</v>
      </c>
      <c r="C80" s="1" t="s">
        <v>40</v>
      </c>
      <c r="D80" s="1">
        <v>4</v>
      </c>
      <c r="E80" s="1">
        <v>3</v>
      </c>
      <c r="F80" s="1" t="s">
        <v>112</v>
      </c>
      <c r="G80" s="2">
        <v>52.139500000000005</v>
      </c>
      <c r="H80" s="6">
        <f>1+COUNTIFS(A:A,A80,O:O,"&lt;"&amp;O80)</f>
        <v>3</v>
      </c>
      <c r="I80" s="2">
        <f>AVERAGEIF(A:A,A80,G:G)</f>
        <v>48.431349999999995</v>
      </c>
      <c r="J80" s="2">
        <f>G80-I80</f>
        <v>3.7081500000000105</v>
      </c>
      <c r="K80" s="2">
        <f>90+J80</f>
        <v>93.708150000000018</v>
      </c>
      <c r="L80" s="2">
        <f>EXP(0.06*K80)</f>
        <v>276.57692720317112</v>
      </c>
      <c r="M80" s="2">
        <f>SUMIF(A:A,A80,L:L)</f>
        <v>2679.0673268208461</v>
      </c>
      <c r="N80" s="3">
        <f>L80/M80</f>
        <v>0.10323627347259508</v>
      </c>
      <c r="O80" s="7">
        <f>1/N80</f>
        <v>9.68651779420785</v>
      </c>
      <c r="P80" s="3">
        <f>IF(O80&gt;21,"",N80)</f>
        <v>0.10323627347259508</v>
      </c>
      <c r="Q80" s="3">
        <f>IF(ISNUMBER(P80),SUMIF(A:A,A80,P:P),"")</f>
        <v>0.93029683325958135</v>
      </c>
      <c r="R80" s="3">
        <f>IFERROR(P80*(1/Q80),"")</f>
        <v>0.11097132633556864</v>
      </c>
      <c r="S80" s="8">
        <f>IFERROR(1/R80,"")</f>
        <v>9.0113368292641471</v>
      </c>
    </row>
    <row r="81" spans="1:19" x14ac:dyDescent="0.25">
      <c r="A81" s="1">
        <v>13</v>
      </c>
      <c r="B81" s="5">
        <v>0.63194444444444442</v>
      </c>
      <c r="C81" s="1" t="s">
        <v>40</v>
      </c>
      <c r="D81" s="1">
        <v>4</v>
      </c>
      <c r="E81" s="1">
        <v>6</v>
      </c>
      <c r="F81" s="1" t="s">
        <v>115</v>
      </c>
      <c r="G81" s="2">
        <v>50.022733333333299</v>
      </c>
      <c r="H81" s="6">
        <f>1+COUNTIFS(A:A,A81,O:O,"&lt;"&amp;O81)</f>
        <v>4</v>
      </c>
      <c r="I81" s="2">
        <f>AVERAGEIF(A:A,A81,G:G)</f>
        <v>48.431349999999995</v>
      </c>
      <c r="J81" s="2">
        <f>G81-I81</f>
        <v>1.5913833333333045</v>
      </c>
      <c r="K81" s="2">
        <f>90+J81</f>
        <v>91.591383333333312</v>
      </c>
      <c r="L81" s="2">
        <f>EXP(0.06*K81)</f>
        <v>243.58915131199234</v>
      </c>
      <c r="M81" s="2">
        <f>SUMIF(A:A,A81,L:L)</f>
        <v>2679.0673268208461</v>
      </c>
      <c r="N81" s="3">
        <f>L81/M81</f>
        <v>9.092311674042583E-2</v>
      </c>
      <c r="O81" s="7">
        <f>1/N81</f>
        <v>10.998303136207653</v>
      </c>
      <c r="P81" s="3">
        <f>IF(O81&gt;21,"",N81)</f>
        <v>9.092311674042583E-2</v>
      </c>
      <c r="Q81" s="3">
        <f>IF(ISNUMBER(P81),SUMIF(A:A,A81,P:P),"")</f>
        <v>0.93029683325958135</v>
      </c>
      <c r="R81" s="3">
        <f>IFERROR(P81*(1/Q81),"")</f>
        <v>9.7735597381159195E-2</v>
      </c>
      <c r="S81" s="8">
        <f>IFERROR(1/R81,"")</f>
        <v>10.231686578842902</v>
      </c>
    </row>
    <row r="82" spans="1:19" x14ac:dyDescent="0.25">
      <c r="A82" s="10">
        <v>13</v>
      </c>
      <c r="B82" s="11">
        <v>0.63194444444444442</v>
      </c>
      <c r="C82" s="10" t="s">
        <v>40</v>
      </c>
      <c r="D82" s="10">
        <v>4</v>
      </c>
      <c r="E82" s="10">
        <v>10</v>
      </c>
      <c r="F82" s="10" t="s">
        <v>119</v>
      </c>
      <c r="G82" s="2">
        <v>49.788066666666701</v>
      </c>
      <c r="H82" s="6">
        <f>1+COUNTIFS(A:A,A82,O:O,"&lt;"&amp;O82)</f>
        <v>5</v>
      </c>
      <c r="I82" s="2">
        <f>AVERAGEIF(A:A,A82,G:G)</f>
        <v>48.431349999999995</v>
      </c>
      <c r="J82" s="2">
        <f>G82-I82</f>
        <v>1.3567166666667063</v>
      </c>
      <c r="K82" s="2">
        <f>90+J82</f>
        <v>91.356716666666699</v>
      </c>
      <c r="L82" s="2">
        <f>EXP(0.06*K82)</f>
        <v>240.18344847334581</v>
      </c>
      <c r="M82" s="2">
        <f>SUMIF(A:A,A82,L:L)</f>
        <v>2679.0673268208461</v>
      </c>
      <c r="N82" s="3">
        <f>L82/M82</f>
        <v>8.9651889696390333E-2</v>
      </c>
      <c r="O82" s="7">
        <f>1/N82</f>
        <v>11.15425456603915</v>
      </c>
      <c r="P82" s="3">
        <f>IF(O82&gt;21,"",N82)</f>
        <v>8.9651889696390333E-2</v>
      </c>
      <c r="Q82" s="3">
        <f>IF(ISNUMBER(P82),SUMIF(A:A,A82,P:P),"")</f>
        <v>0.93029683325958135</v>
      </c>
      <c r="R82" s="3">
        <f>IFERROR(P82*(1/Q82),"")</f>
        <v>9.6369122726417691E-2</v>
      </c>
      <c r="S82" s="8">
        <f>IFERROR(1/R82,"")</f>
        <v>10.376767700157446</v>
      </c>
    </row>
    <row r="83" spans="1:19" x14ac:dyDescent="0.25">
      <c r="A83" s="1">
        <v>13</v>
      </c>
      <c r="B83" s="5">
        <v>0.63194444444444442</v>
      </c>
      <c r="C83" s="1" t="s">
        <v>40</v>
      </c>
      <c r="D83" s="1">
        <v>4</v>
      </c>
      <c r="E83" s="1">
        <v>5</v>
      </c>
      <c r="F83" s="1" t="s">
        <v>114</v>
      </c>
      <c r="G83" s="2">
        <v>48.343066666666601</v>
      </c>
      <c r="H83" s="6">
        <f>1+COUNTIFS(A:A,A83,O:O,"&lt;"&amp;O83)</f>
        <v>6</v>
      </c>
      <c r="I83" s="2">
        <f>AVERAGEIF(A:A,A83,G:G)</f>
        <v>48.431349999999995</v>
      </c>
      <c r="J83" s="2">
        <f>G83-I83</f>
        <v>-8.8283333333393443E-2</v>
      </c>
      <c r="K83" s="2">
        <f>90+J83</f>
        <v>89.911716666666607</v>
      </c>
      <c r="L83" s="2">
        <f>EXP(0.06*K83)</f>
        <v>220.23672707416077</v>
      </c>
      <c r="M83" s="2">
        <f>SUMIF(A:A,A83,L:L)</f>
        <v>2679.0673268208461</v>
      </c>
      <c r="N83" s="3">
        <f>L83/M83</f>
        <v>8.2206492113622187E-2</v>
      </c>
      <c r="O83" s="7">
        <f>1/N83</f>
        <v>12.164489376554885</v>
      </c>
      <c r="P83" s="3">
        <f>IF(O83&gt;21,"",N83)</f>
        <v>8.2206492113622187E-2</v>
      </c>
      <c r="Q83" s="3">
        <f>IF(ISNUMBER(P83),SUMIF(A:A,A83,P:P),"")</f>
        <v>0.93029683325958135</v>
      </c>
      <c r="R83" s="3">
        <f>IFERROR(P83*(1/Q83),"")</f>
        <v>8.8365873315494836E-2</v>
      </c>
      <c r="S83" s="8">
        <f>IFERROR(1/R83,"")</f>
        <v>11.316585945228828</v>
      </c>
    </row>
    <row r="84" spans="1:19" x14ac:dyDescent="0.25">
      <c r="A84" s="10">
        <v>13</v>
      </c>
      <c r="B84" s="11">
        <v>0.63194444444444442</v>
      </c>
      <c r="C84" s="10" t="s">
        <v>40</v>
      </c>
      <c r="D84" s="10">
        <v>4</v>
      </c>
      <c r="E84" s="10">
        <v>8</v>
      </c>
      <c r="F84" s="10" t="s">
        <v>117</v>
      </c>
      <c r="G84" s="2">
        <v>47.682466666666699</v>
      </c>
      <c r="H84" s="6">
        <f>1+COUNTIFS(A:A,A84,O:O,"&lt;"&amp;O84)</f>
        <v>7</v>
      </c>
      <c r="I84" s="2">
        <f>AVERAGEIF(A:A,A84,G:G)</f>
        <v>48.431349999999995</v>
      </c>
      <c r="J84" s="2">
        <f>G84-I84</f>
        <v>-0.74888333333329626</v>
      </c>
      <c r="K84" s="2">
        <f>90+J84</f>
        <v>89.251116666666704</v>
      </c>
      <c r="L84" s="2">
        <f>EXP(0.06*K84)</f>
        <v>211.67815831440052</v>
      </c>
      <c r="M84" s="2">
        <f>SUMIF(A:A,A84,L:L)</f>
        <v>2679.0673268208461</v>
      </c>
      <c r="N84" s="3">
        <f>L84/M84</f>
        <v>7.9011884544757396E-2</v>
      </c>
      <c r="O84" s="7">
        <f>1/N84</f>
        <v>12.656323865222275</v>
      </c>
      <c r="P84" s="3">
        <f>IF(O84&gt;21,"",N84)</f>
        <v>7.9011884544757396E-2</v>
      </c>
      <c r="Q84" s="3">
        <f>IF(ISNUMBER(P84),SUMIF(A:A,A84,P:P),"")</f>
        <v>0.93029683325958135</v>
      </c>
      <c r="R84" s="3">
        <f>IFERROR(P84*(1/Q84),"")</f>
        <v>8.4931907451425953E-2</v>
      </c>
      <c r="S84" s="8">
        <f>IFERROR(1/R84,"")</f>
        <v>11.774138012523945</v>
      </c>
    </row>
    <row r="85" spans="1:19" x14ac:dyDescent="0.25">
      <c r="A85" s="10">
        <v>13</v>
      </c>
      <c r="B85" s="11">
        <v>0.63194444444444442</v>
      </c>
      <c r="C85" s="10" t="s">
        <v>40</v>
      </c>
      <c r="D85" s="10">
        <v>4</v>
      </c>
      <c r="E85" s="10">
        <v>7</v>
      </c>
      <c r="F85" s="10" t="s">
        <v>116</v>
      </c>
      <c r="G85" s="2">
        <v>42.299333333333301</v>
      </c>
      <c r="H85" s="6">
        <f>1+COUNTIFS(A:A,A85,O:O,"&lt;"&amp;O85)</f>
        <v>8</v>
      </c>
      <c r="I85" s="2">
        <f>AVERAGEIF(A:A,A85,G:G)</f>
        <v>48.431349999999995</v>
      </c>
      <c r="J85" s="2">
        <f>G85-I85</f>
        <v>-6.1320166666666935</v>
      </c>
      <c r="K85" s="2">
        <f>90+J85</f>
        <v>83.867983333333314</v>
      </c>
      <c r="L85" s="2">
        <f>EXP(0.06*K85)</f>
        <v>153.25129116483777</v>
      </c>
      <c r="M85" s="2">
        <f>SUMIF(A:A,A85,L:L)</f>
        <v>2679.0673268208461</v>
      </c>
      <c r="N85" s="3">
        <f>L85/M85</f>
        <v>5.7203225029322284E-2</v>
      </c>
      <c r="O85" s="7">
        <f>1/N85</f>
        <v>17.48153184523078</v>
      </c>
      <c r="P85" s="3">
        <f>IF(O85&gt;21,"",N85)</f>
        <v>5.7203225029322284E-2</v>
      </c>
      <c r="Q85" s="3">
        <f>IF(ISNUMBER(P85),SUMIF(A:A,A85,P:P),"")</f>
        <v>0.93029683325958135</v>
      </c>
      <c r="R85" s="3">
        <f>IFERROR(P85*(1/Q85),"")</f>
        <v>6.148921826261966E-2</v>
      </c>
      <c r="S85" s="8">
        <f>IFERROR(1/R85,"")</f>
        <v>16.263013716144719</v>
      </c>
    </row>
    <row r="86" spans="1:19" x14ac:dyDescent="0.25">
      <c r="A86" s="10">
        <v>13</v>
      </c>
      <c r="B86" s="11">
        <v>0.63194444444444442</v>
      </c>
      <c r="C86" s="10" t="s">
        <v>40</v>
      </c>
      <c r="D86" s="10">
        <v>4</v>
      </c>
      <c r="E86" s="10">
        <v>9</v>
      </c>
      <c r="F86" s="10" t="s">
        <v>118</v>
      </c>
      <c r="G86" s="2">
        <v>38.7235333333334</v>
      </c>
      <c r="H86" s="6">
        <f>1+COUNTIFS(A:A,A86,O:O,"&lt;"&amp;O86)</f>
        <v>9</v>
      </c>
      <c r="I86" s="2">
        <f>AVERAGEIF(A:A,A86,G:G)</f>
        <v>48.431349999999995</v>
      </c>
      <c r="J86" s="2">
        <f>G86-I86</f>
        <v>-9.707816666666595</v>
      </c>
      <c r="K86" s="2">
        <f>90+J86</f>
        <v>80.292183333333412</v>
      </c>
      <c r="L86" s="2">
        <f>EXP(0.06*K86)</f>
        <v>123.65939850309533</v>
      </c>
      <c r="M86" s="2">
        <f>SUMIF(A:A,A86,L:L)</f>
        <v>2679.0673268208461</v>
      </c>
      <c r="N86" s="3">
        <f>L86/M86</f>
        <v>4.6157630032328284E-2</v>
      </c>
      <c r="O86" s="7">
        <f>1/N86</f>
        <v>21.664890491552779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8" t="str">
        <f>IFERROR(1/R86,"")</f>
        <v/>
      </c>
    </row>
    <row r="87" spans="1:19" x14ac:dyDescent="0.25">
      <c r="A87" s="10">
        <v>13</v>
      </c>
      <c r="B87" s="11">
        <v>0.63194444444444442</v>
      </c>
      <c r="C87" s="10" t="s">
        <v>40</v>
      </c>
      <c r="D87" s="10">
        <v>4</v>
      </c>
      <c r="E87" s="10">
        <v>11</v>
      </c>
      <c r="F87" s="10" t="s">
        <v>120</v>
      </c>
      <c r="G87" s="2">
        <v>27.504766666666601</v>
      </c>
      <c r="H87" s="6">
        <f>1+COUNTIFS(A:A,A87,O:O,"&lt;"&amp;O87)</f>
        <v>10</v>
      </c>
      <c r="I87" s="2">
        <f>AVERAGEIF(A:A,A87,G:G)</f>
        <v>48.431349999999995</v>
      </c>
      <c r="J87" s="2">
        <f>G87-I87</f>
        <v>-20.926583333333394</v>
      </c>
      <c r="K87" s="2">
        <f>90+J87</f>
        <v>69.073416666666603</v>
      </c>
      <c r="L87" s="2">
        <f>EXP(0.06*K87)</f>
        <v>63.080078087105747</v>
      </c>
      <c r="M87" s="2">
        <f>SUMIF(A:A,A87,L:L)</f>
        <v>2679.0673268208461</v>
      </c>
      <c r="N87" s="3">
        <f>L87/M87</f>
        <v>2.354553670809036E-2</v>
      </c>
      <c r="O87" s="7">
        <f>1/N87</f>
        <v>42.470894267464082</v>
      </c>
      <c r="P87" s="3" t="str">
        <f>IF(O87&gt;21,"",N87)</f>
        <v/>
      </c>
      <c r="Q87" s="3" t="str">
        <f>IF(ISNUMBER(P87),SUMIF(A:A,A87,P:P),"")</f>
        <v/>
      </c>
      <c r="R87" s="3" t="str">
        <f>IFERROR(P87*(1/Q87),"")</f>
        <v/>
      </c>
      <c r="S87" s="8" t="str">
        <f>IFERROR(1/R87,"")</f>
        <v/>
      </c>
    </row>
    <row r="88" spans="1:19" x14ac:dyDescent="0.25">
      <c r="A88" s="10">
        <v>14</v>
      </c>
      <c r="B88" s="11">
        <v>0.63680555555555551</v>
      </c>
      <c r="C88" s="10" t="s">
        <v>76</v>
      </c>
      <c r="D88" s="10">
        <v>3</v>
      </c>
      <c r="E88" s="10">
        <v>1</v>
      </c>
      <c r="F88" s="10" t="s">
        <v>121</v>
      </c>
      <c r="G88" s="2">
        <v>70.85446666666671</v>
      </c>
      <c r="H88" s="6">
        <f>1+COUNTIFS(A:A,A88,O:O,"&lt;"&amp;O88)</f>
        <v>1</v>
      </c>
      <c r="I88" s="2">
        <f>AVERAGEIF(A:A,A88,G:G)</f>
        <v>48.170038095238098</v>
      </c>
      <c r="J88" s="2">
        <f>G88-I88</f>
        <v>22.684428571428612</v>
      </c>
      <c r="K88" s="2">
        <f>90+J88</f>
        <v>112.68442857142861</v>
      </c>
      <c r="L88" s="2">
        <f>EXP(0.06*K88)</f>
        <v>863.56201594643539</v>
      </c>
      <c r="M88" s="2">
        <f>SUMIF(A:A,A88,L:L)</f>
        <v>2289.2151541996709</v>
      </c>
      <c r="N88" s="3">
        <f>L88/M88</f>
        <v>0.37723060428033206</v>
      </c>
      <c r="O88" s="7">
        <f>1/N88</f>
        <v>2.6508983859031443</v>
      </c>
      <c r="P88" s="3">
        <f>IF(O88&gt;21,"",N88)</f>
        <v>0.37723060428033206</v>
      </c>
      <c r="Q88" s="3">
        <f>IF(ISNUMBER(P88),SUMIF(A:A,A88,P:P),"")</f>
        <v>0.93877940618040057</v>
      </c>
      <c r="R88" s="3">
        <f>IFERROR(P88*(1/Q88),"")</f>
        <v>0.40183093258848235</v>
      </c>
      <c r="S88" s="8">
        <f>IFERROR(1/R88,"")</f>
        <v>2.4886088125627364</v>
      </c>
    </row>
    <row r="89" spans="1:19" x14ac:dyDescent="0.25">
      <c r="A89" s="1">
        <v>14</v>
      </c>
      <c r="B89" s="5">
        <v>0.63680555555555551</v>
      </c>
      <c r="C89" s="1" t="s">
        <v>76</v>
      </c>
      <c r="D89" s="1">
        <v>3</v>
      </c>
      <c r="E89" s="1">
        <v>3</v>
      </c>
      <c r="F89" s="1" t="s">
        <v>122</v>
      </c>
      <c r="G89" s="2">
        <v>60.230066666666602</v>
      </c>
      <c r="H89" s="6">
        <f>1+COUNTIFS(A:A,A89,O:O,"&lt;"&amp;O89)</f>
        <v>2</v>
      </c>
      <c r="I89" s="2">
        <f>AVERAGEIF(A:A,A89,G:G)</f>
        <v>48.170038095238098</v>
      </c>
      <c r="J89" s="2">
        <f>G89-I89</f>
        <v>12.060028571428504</v>
      </c>
      <c r="K89" s="2">
        <f>90+J89</f>
        <v>102.0600285714285</v>
      </c>
      <c r="L89" s="2">
        <f>EXP(0.06*K89)</f>
        <v>456.50594104409777</v>
      </c>
      <c r="M89" s="2">
        <f>SUMIF(A:A,A89,L:L)</f>
        <v>2289.2151541996709</v>
      </c>
      <c r="N89" s="3">
        <f>L89/M89</f>
        <v>0.19941591781210102</v>
      </c>
      <c r="O89" s="7">
        <f>1/N89</f>
        <v>5.0146448236005243</v>
      </c>
      <c r="P89" s="3">
        <f>IF(O89&gt;21,"",N89)</f>
        <v>0.19941591781210102</v>
      </c>
      <c r="Q89" s="3">
        <f>IF(ISNUMBER(P89),SUMIF(A:A,A89,P:P),"")</f>
        <v>0.93877940618040057</v>
      </c>
      <c r="R89" s="3">
        <f>IFERROR(P89*(1/Q89),"")</f>
        <v>0.21242042219850341</v>
      </c>
      <c r="S89" s="8">
        <f>IFERROR(1/R89,"")</f>
        <v>4.7076452897053205</v>
      </c>
    </row>
    <row r="90" spans="1:19" x14ac:dyDescent="0.25">
      <c r="A90" s="10">
        <v>14</v>
      </c>
      <c r="B90" s="11">
        <v>0.63680555555555551</v>
      </c>
      <c r="C90" s="10" t="s">
        <v>76</v>
      </c>
      <c r="D90" s="10">
        <v>3</v>
      </c>
      <c r="E90" s="10">
        <v>2</v>
      </c>
      <c r="F90" s="10" t="s">
        <v>27</v>
      </c>
      <c r="G90" s="2">
        <v>59.810333333333297</v>
      </c>
      <c r="H90" s="6">
        <f>1+COUNTIFS(A:A,A90,O:O,"&lt;"&amp;O90)</f>
        <v>3</v>
      </c>
      <c r="I90" s="2">
        <f>AVERAGEIF(A:A,A90,G:G)</f>
        <v>48.170038095238098</v>
      </c>
      <c r="J90" s="2">
        <f>G90-I90</f>
        <v>11.640295238095199</v>
      </c>
      <c r="K90" s="2">
        <f>90+J90</f>
        <v>101.64029523809521</v>
      </c>
      <c r="L90" s="2">
        <f>EXP(0.06*K90)</f>
        <v>445.15285353906995</v>
      </c>
      <c r="M90" s="2">
        <f>SUMIF(A:A,A90,L:L)</f>
        <v>2289.2151541996709</v>
      </c>
      <c r="N90" s="3">
        <f>L90/M90</f>
        <v>0.1944565379634223</v>
      </c>
      <c r="O90" s="7">
        <f>1/N90</f>
        <v>5.1425373015131131</v>
      </c>
      <c r="P90" s="3">
        <f>IF(O90&gt;21,"",N90)</f>
        <v>0.1944565379634223</v>
      </c>
      <c r="Q90" s="3">
        <f>IF(ISNUMBER(P90),SUMIF(A:A,A90,P:P),"")</f>
        <v>0.93877940618040057</v>
      </c>
      <c r="R90" s="3">
        <f>IFERROR(P90*(1/Q90),"")</f>
        <v>0.20713762645753495</v>
      </c>
      <c r="S90" s="8">
        <f>IFERROR(1/R90,"")</f>
        <v>4.8277081141750404</v>
      </c>
    </row>
    <row r="91" spans="1:19" x14ac:dyDescent="0.25">
      <c r="A91" s="1">
        <v>14</v>
      </c>
      <c r="B91" s="5">
        <v>0.63680555555555551</v>
      </c>
      <c r="C91" s="1" t="s">
        <v>76</v>
      </c>
      <c r="D91" s="1">
        <v>3</v>
      </c>
      <c r="E91" s="1">
        <v>4</v>
      </c>
      <c r="F91" s="1" t="s">
        <v>123</v>
      </c>
      <c r="G91" s="2">
        <v>50.992266666666694</v>
      </c>
      <c r="H91" s="6">
        <f>1+COUNTIFS(A:A,A91,O:O,"&lt;"&amp;O91)</f>
        <v>4</v>
      </c>
      <c r="I91" s="2">
        <f>AVERAGEIF(A:A,A91,G:G)</f>
        <v>48.170038095238098</v>
      </c>
      <c r="J91" s="2">
        <f>G91-I91</f>
        <v>2.822228571428596</v>
      </c>
      <c r="K91" s="2">
        <f>90+J91</f>
        <v>92.822228571428596</v>
      </c>
      <c r="L91" s="2">
        <f>EXP(0.06*K91)</f>
        <v>262.25930138813646</v>
      </c>
      <c r="M91" s="2">
        <f>SUMIF(A:A,A91,L:L)</f>
        <v>2289.2151541996709</v>
      </c>
      <c r="N91" s="3">
        <f>L91/M91</f>
        <v>0.11456297627027746</v>
      </c>
      <c r="O91" s="7">
        <f>1/N91</f>
        <v>8.7288235043823903</v>
      </c>
      <c r="P91" s="3">
        <f>IF(O91&gt;21,"",N91)</f>
        <v>0.11456297627027746</v>
      </c>
      <c r="Q91" s="3">
        <f>IF(ISNUMBER(P91),SUMIF(A:A,A91,P:P),"")</f>
        <v>0.93877940618040057</v>
      </c>
      <c r="R91" s="3">
        <f>IFERROR(P91*(1/Q91),"")</f>
        <v>0.12203396827418524</v>
      </c>
      <c r="S91" s="8">
        <f>IFERROR(1/R91,"")</f>
        <v>8.1944397460976237</v>
      </c>
    </row>
    <row r="92" spans="1:19" x14ac:dyDescent="0.25">
      <c r="A92" s="1">
        <v>14</v>
      </c>
      <c r="B92" s="5">
        <v>0.63680555555555551</v>
      </c>
      <c r="C92" s="1" t="s">
        <v>76</v>
      </c>
      <c r="D92" s="1">
        <v>3</v>
      </c>
      <c r="E92" s="1">
        <v>6</v>
      </c>
      <c r="F92" s="1" t="s">
        <v>125</v>
      </c>
      <c r="G92" s="2">
        <v>38.180666666666703</v>
      </c>
      <c r="H92" s="6">
        <f>1+COUNTIFS(A:A,A92,O:O,"&lt;"&amp;O92)</f>
        <v>5</v>
      </c>
      <c r="I92" s="2">
        <f>AVERAGEIF(A:A,A92,G:G)</f>
        <v>48.170038095238098</v>
      </c>
      <c r="J92" s="2">
        <f>G92-I92</f>
        <v>-9.9893714285713955</v>
      </c>
      <c r="K92" s="2">
        <f>90+J92</f>
        <v>80.010628571428612</v>
      </c>
      <c r="L92" s="2">
        <f>EXP(0.06*K92)</f>
        <v>121.58793116100156</v>
      </c>
      <c r="M92" s="2">
        <f>SUMIF(A:A,A92,L:L)</f>
        <v>2289.2151541996709</v>
      </c>
      <c r="N92" s="3">
        <f>L92/M92</f>
        <v>5.3113369854267692E-2</v>
      </c>
      <c r="O92" s="7">
        <f>1/N92</f>
        <v>18.827651168506105</v>
      </c>
      <c r="P92" s="3">
        <f>IF(O92&gt;21,"",N92)</f>
        <v>5.3113369854267692E-2</v>
      </c>
      <c r="Q92" s="3">
        <f>IF(ISNUMBER(P92),SUMIF(A:A,A92,P:P),"")</f>
        <v>0.93877940618040057</v>
      </c>
      <c r="R92" s="3">
        <f>IFERROR(P92*(1/Q92),"")</f>
        <v>5.657705048129396E-2</v>
      </c>
      <c r="S92" s="8">
        <f>IFERROR(1/R92,"")</f>
        <v>17.675011183741887</v>
      </c>
    </row>
    <row r="93" spans="1:19" x14ac:dyDescent="0.25">
      <c r="A93" s="1">
        <v>14</v>
      </c>
      <c r="B93" s="5">
        <v>0.63680555555555551</v>
      </c>
      <c r="C93" s="1" t="s">
        <v>76</v>
      </c>
      <c r="D93" s="1">
        <v>3</v>
      </c>
      <c r="E93" s="1">
        <v>5</v>
      </c>
      <c r="F93" s="1" t="s">
        <v>124</v>
      </c>
      <c r="G93" s="2">
        <v>32.383766666666702</v>
      </c>
      <c r="H93" s="6">
        <f>1+COUNTIFS(A:A,A93,O:O,"&lt;"&amp;O93)</f>
        <v>6</v>
      </c>
      <c r="I93" s="2">
        <f>AVERAGEIF(A:A,A93,G:G)</f>
        <v>48.170038095238098</v>
      </c>
      <c r="J93" s="2">
        <f>G93-I93</f>
        <v>-15.786271428571396</v>
      </c>
      <c r="K93" s="2">
        <f>90+J93</f>
        <v>74.213728571428604</v>
      </c>
      <c r="L93" s="2">
        <f>EXP(0.06*K93)</f>
        <v>85.86907171608317</v>
      </c>
      <c r="M93" s="2">
        <f>SUMIF(A:A,A93,L:L)</f>
        <v>2289.2151541996709</v>
      </c>
      <c r="N93" s="3">
        <f>L93/M93</f>
        <v>3.7510267026911993E-2</v>
      </c>
      <c r="O93" s="7">
        <f>1/N93</f>
        <v>26.659367668125189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">
        <v>14</v>
      </c>
      <c r="B94" s="5">
        <v>0.63680555555555551</v>
      </c>
      <c r="C94" s="1" t="s">
        <v>76</v>
      </c>
      <c r="D94" s="1">
        <v>3</v>
      </c>
      <c r="E94" s="1">
        <v>7</v>
      </c>
      <c r="F94" s="1" t="s">
        <v>126</v>
      </c>
      <c r="G94" s="2">
        <v>24.738699999999998</v>
      </c>
      <c r="H94" s="6">
        <f>1+COUNTIFS(A:A,A94,O:O,"&lt;"&amp;O94)</f>
        <v>7</v>
      </c>
      <c r="I94" s="2">
        <f>AVERAGEIF(A:A,A94,G:G)</f>
        <v>48.170038095238098</v>
      </c>
      <c r="J94" s="2">
        <f>G94-I94</f>
        <v>-23.4313380952381</v>
      </c>
      <c r="K94" s="2">
        <f>90+J94</f>
        <v>66.568661904761896</v>
      </c>
      <c r="L94" s="2">
        <f>EXP(0.06*K94)</f>
        <v>54.278039404847007</v>
      </c>
      <c r="M94" s="2">
        <f>SUMIF(A:A,A94,L:L)</f>
        <v>2289.2151541996709</v>
      </c>
      <c r="N94" s="3">
        <f>L94/M94</f>
        <v>2.3710326792687631E-2</v>
      </c>
      <c r="O94" s="7">
        <f>1/N94</f>
        <v>42.175715617230736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8" t="str">
        <f>IFERROR(1/R94,"")</f>
        <v/>
      </c>
    </row>
    <row r="95" spans="1:19" x14ac:dyDescent="0.25">
      <c r="A95" s="1">
        <v>15</v>
      </c>
      <c r="B95" s="5">
        <v>0.63888888888888895</v>
      </c>
      <c r="C95" s="1" t="s">
        <v>30</v>
      </c>
      <c r="D95" s="1">
        <v>5</v>
      </c>
      <c r="E95" s="1">
        <v>5</v>
      </c>
      <c r="F95" s="1" t="s">
        <v>129</v>
      </c>
      <c r="G95" s="2">
        <v>60.6415333333333</v>
      </c>
      <c r="H95" s="6">
        <f>1+COUNTIFS(A:A,A95,O:O,"&lt;"&amp;O95)</f>
        <v>1</v>
      </c>
      <c r="I95" s="2">
        <f>AVERAGEIF(A:A,A95,G:G)</f>
        <v>45.197658333333308</v>
      </c>
      <c r="J95" s="2">
        <f>G95-I95</f>
        <v>15.443874999999991</v>
      </c>
      <c r="K95" s="2">
        <f>90+J95</f>
        <v>105.44387499999999</v>
      </c>
      <c r="L95" s="2">
        <f>EXP(0.06*K95)</f>
        <v>559.270077228324</v>
      </c>
      <c r="M95" s="2">
        <f>SUMIF(A:A,A95,L:L)</f>
        <v>2123.0836819190422</v>
      </c>
      <c r="N95" s="3">
        <f>L95/M95</f>
        <v>0.26342347312603487</v>
      </c>
      <c r="O95" s="7">
        <f>1/N95</f>
        <v>3.7961689143835344</v>
      </c>
      <c r="P95" s="3">
        <f>IF(O95&gt;21,"",N95)</f>
        <v>0.26342347312603487</v>
      </c>
      <c r="Q95" s="3">
        <f>IF(ISNUMBER(P95),SUMIF(A:A,A95,P:P),"")</f>
        <v>0.91297823331864458</v>
      </c>
      <c r="R95" s="3">
        <f>IFERROR(P95*(1/Q95),"")</f>
        <v>0.28853204108546993</v>
      </c>
      <c r="S95" s="8">
        <f>IFERROR(1/R95,"")</f>
        <v>3.4658195888330359</v>
      </c>
    </row>
    <row r="96" spans="1:19" x14ac:dyDescent="0.25">
      <c r="A96" s="1">
        <v>15</v>
      </c>
      <c r="B96" s="5">
        <v>0.63888888888888895</v>
      </c>
      <c r="C96" s="1" t="s">
        <v>30</v>
      </c>
      <c r="D96" s="1">
        <v>5</v>
      </c>
      <c r="E96" s="1">
        <v>4</v>
      </c>
      <c r="F96" s="1" t="s">
        <v>128</v>
      </c>
      <c r="G96" s="2">
        <v>52.809533333333306</v>
      </c>
      <c r="H96" s="6">
        <f>1+COUNTIFS(A:A,A96,O:O,"&lt;"&amp;O96)</f>
        <v>2</v>
      </c>
      <c r="I96" s="2">
        <f>AVERAGEIF(A:A,A96,G:G)</f>
        <v>45.197658333333308</v>
      </c>
      <c r="J96" s="2">
        <f>G96-I96</f>
        <v>7.6118749999999977</v>
      </c>
      <c r="K96" s="2">
        <f>90+J96</f>
        <v>97.611874999999998</v>
      </c>
      <c r="L96" s="2">
        <f>EXP(0.06*K96)</f>
        <v>349.57303157426583</v>
      </c>
      <c r="M96" s="2">
        <f>SUMIF(A:A,A96,L:L)</f>
        <v>2123.0836819190422</v>
      </c>
      <c r="N96" s="3">
        <f>L96/M96</f>
        <v>0.1646534399709996</v>
      </c>
      <c r="O96" s="7">
        <f>1/N96</f>
        <v>6.0733623310641427</v>
      </c>
      <c r="P96" s="3">
        <f>IF(O96&gt;21,"",N96)</f>
        <v>0.1646534399709996</v>
      </c>
      <c r="Q96" s="3">
        <f>IF(ISNUMBER(P96),SUMIF(A:A,A96,P:P),"")</f>
        <v>0.91297823331864458</v>
      </c>
      <c r="R96" s="3">
        <f>IFERROR(P96*(1/Q96),"")</f>
        <v>0.18034760738214972</v>
      </c>
      <c r="S96" s="8">
        <f>IFERROR(1/R96,"")</f>
        <v>5.5448476113189464</v>
      </c>
    </row>
    <row r="97" spans="1:19" x14ac:dyDescent="0.25">
      <c r="A97" s="10">
        <v>15</v>
      </c>
      <c r="B97" s="11">
        <v>0.63888888888888895</v>
      </c>
      <c r="C97" s="10" t="s">
        <v>30</v>
      </c>
      <c r="D97" s="10">
        <v>5</v>
      </c>
      <c r="E97" s="10">
        <v>6</v>
      </c>
      <c r="F97" s="10" t="s">
        <v>130</v>
      </c>
      <c r="G97" s="2">
        <v>51.146733333333302</v>
      </c>
      <c r="H97" s="6">
        <f>1+COUNTIFS(A:A,A97,O:O,"&lt;"&amp;O97)</f>
        <v>3</v>
      </c>
      <c r="I97" s="2">
        <f>AVERAGEIF(A:A,A97,G:G)</f>
        <v>45.197658333333308</v>
      </c>
      <c r="J97" s="2">
        <f>G97-I97</f>
        <v>5.9490749999999935</v>
      </c>
      <c r="K97" s="2">
        <f>90+J97</f>
        <v>95.949074999999993</v>
      </c>
      <c r="L97" s="2">
        <f>EXP(0.06*K97)</f>
        <v>316.38015098592615</v>
      </c>
      <c r="M97" s="2">
        <f>SUMIF(A:A,A97,L:L)</f>
        <v>2123.0836819190422</v>
      </c>
      <c r="N97" s="3">
        <f>L97/M97</f>
        <v>0.14901916192957221</v>
      </c>
      <c r="O97" s="7">
        <f>1/N97</f>
        <v>6.7105463958561851</v>
      </c>
      <c r="P97" s="3">
        <f>IF(O97&gt;21,"",N97)</f>
        <v>0.14901916192957221</v>
      </c>
      <c r="Q97" s="3">
        <f>IF(ISNUMBER(P97),SUMIF(A:A,A97,P:P),"")</f>
        <v>0.91297823331864458</v>
      </c>
      <c r="R97" s="3">
        <f>IFERROR(P97*(1/Q97),"")</f>
        <v>0.16322312678572048</v>
      </c>
      <c r="S97" s="8">
        <f>IFERROR(1/R97,"")</f>
        <v>6.1265827930915773</v>
      </c>
    </row>
    <row r="98" spans="1:19" x14ac:dyDescent="0.25">
      <c r="A98" s="1">
        <v>15</v>
      </c>
      <c r="B98" s="5">
        <v>0.63888888888888895</v>
      </c>
      <c r="C98" s="1" t="s">
        <v>30</v>
      </c>
      <c r="D98" s="1">
        <v>5</v>
      </c>
      <c r="E98" s="1">
        <v>3</v>
      </c>
      <c r="F98" s="1" t="s">
        <v>127</v>
      </c>
      <c r="G98" s="2">
        <v>51.145333333333298</v>
      </c>
      <c r="H98" s="6">
        <f>1+COUNTIFS(A:A,A98,O:O,"&lt;"&amp;O98)</f>
        <v>4</v>
      </c>
      <c r="I98" s="2">
        <f>AVERAGEIF(A:A,A98,G:G)</f>
        <v>45.197658333333308</v>
      </c>
      <c r="J98" s="2">
        <f>G98-I98</f>
        <v>5.9476749999999896</v>
      </c>
      <c r="K98" s="2">
        <f>90+J98</f>
        <v>95.94767499999999</v>
      </c>
      <c r="L98" s="2">
        <f>EXP(0.06*K98)</f>
        <v>316.35357616940115</v>
      </c>
      <c r="M98" s="2">
        <f>SUMIF(A:A,A98,L:L)</f>
        <v>2123.0836819190422</v>
      </c>
      <c r="N98" s="3">
        <f>L98/M98</f>
        <v>0.14900664484569498</v>
      </c>
      <c r="O98" s="7">
        <f>1/N98</f>
        <v>6.7111101054289088</v>
      </c>
      <c r="P98" s="3">
        <f>IF(O98&gt;21,"",N98)</f>
        <v>0.14900664484569498</v>
      </c>
      <c r="Q98" s="3">
        <f>IF(ISNUMBER(P98),SUMIF(A:A,A98,P:P),"")</f>
        <v>0.91297823331864458</v>
      </c>
      <c r="R98" s="3">
        <f>IFERROR(P98*(1/Q98),"")</f>
        <v>0.16320941661890551</v>
      </c>
      <c r="S98" s="8">
        <f>IFERROR(1/R98,"")</f>
        <v>6.127097447661388</v>
      </c>
    </row>
    <row r="99" spans="1:19" x14ac:dyDescent="0.25">
      <c r="A99" s="10">
        <v>15</v>
      </c>
      <c r="B99" s="11">
        <v>0.63888888888888895</v>
      </c>
      <c r="C99" s="10" t="s">
        <v>30</v>
      </c>
      <c r="D99" s="10">
        <v>5</v>
      </c>
      <c r="E99" s="10">
        <v>8</v>
      </c>
      <c r="F99" s="10" t="s">
        <v>132</v>
      </c>
      <c r="G99" s="2">
        <v>48.232799999999997</v>
      </c>
      <c r="H99" s="6">
        <f>1+COUNTIFS(A:A,A99,O:O,"&lt;"&amp;O99)</f>
        <v>5</v>
      </c>
      <c r="I99" s="2">
        <f>AVERAGEIF(A:A,A99,G:G)</f>
        <v>45.197658333333308</v>
      </c>
      <c r="J99" s="2">
        <f>G99-I99</f>
        <v>3.0351416666666893</v>
      </c>
      <c r="K99" s="2">
        <f>90+J99</f>
        <v>93.035141666666689</v>
      </c>
      <c r="L99" s="2">
        <f>EXP(0.06*K99)</f>
        <v>265.63109890536674</v>
      </c>
      <c r="M99" s="2">
        <f>SUMIF(A:A,A99,L:L)</f>
        <v>2123.0836819190422</v>
      </c>
      <c r="N99" s="3">
        <f>L99/M99</f>
        <v>0.12511569900309555</v>
      </c>
      <c r="O99" s="7">
        <f>1/N99</f>
        <v>7.9926021112287318</v>
      </c>
      <c r="P99" s="3">
        <f>IF(O99&gt;21,"",N99)</f>
        <v>0.12511569900309555</v>
      </c>
      <c r="Q99" s="3">
        <f>IF(ISNUMBER(P99),SUMIF(A:A,A99,P:P),"")</f>
        <v>0.91297823331864458</v>
      </c>
      <c r="R99" s="3">
        <f>IFERROR(P99*(1/Q99),"")</f>
        <v>0.13704127265806137</v>
      </c>
      <c r="S99" s="8">
        <f>IFERROR(1/R99,"")</f>
        <v>7.2970717551284761</v>
      </c>
    </row>
    <row r="100" spans="1:19" x14ac:dyDescent="0.25">
      <c r="A100" s="1">
        <v>15</v>
      </c>
      <c r="B100" s="5">
        <v>0.63888888888888895</v>
      </c>
      <c r="C100" s="1" t="s">
        <v>30</v>
      </c>
      <c r="D100" s="1">
        <v>5</v>
      </c>
      <c r="E100" s="1">
        <v>2</v>
      </c>
      <c r="F100" s="1" t="s">
        <v>19</v>
      </c>
      <c r="G100" s="2">
        <v>36.466366666666701</v>
      </c>
      <c r="H100" s="6">
        <f>1+COUNTIFS(A:A,A100,O:O,"&lt;"&amp;O100)</f>
        <v>6</v>
      </c>
      <c r="I100" s="2">
        <f>AVERAGEIF(A:A,A100,G:G)</f>
        <v>45.197658333333308</v>
      </c>
      <c r="J100" s="2">
        <f>G100-I100</f>
        <v>-8.7312916666666069</v>
      </c>
      <c r="K100" s="2">
        <f>90+J100</f>
        <v>81.268708333333393</v>
      </c>
      <c r="L100" s="2">
        <f>EXP(0.06*K100)</f>
        <v>131.12125424280674</v>
      </c>
      <c r="M100" s="2">
        <f>SUMIF(A:A,A100,L:L)</f>
        <v>2123.0836819190422</v>
      </c>
      <c r="N100" s="3">
        <f>L100/M100</f>
        <v>6.1759814443247497E-2</v>
      </c>
      <c r="O100" s="7">
        <f>1/N100</f>
        <v>16.191758492391891</v>
      </c>
      <c r="P100" s="3">
        <f>IF(O100&gt;21,"",N100)</f>
        <v>6.1759814443247497E-2</v>
      </c>
      <c r="Q100" s="3">
        <f>IF(ISNUMBER(P100),SUMIF(A:A,A100,P:P),"")</f>
        <v>0.91297823331864458</v>
      </c>
      <c r="R100" s="3">
        <f>IFERROR(P100*(1/Q100),"")</f>
        <v>6.7646535469693181E-2</v>
      </c>
      <c r="S100" s="8">
        <f>IFERROR(1/R100,"")</f>
        <v>14.782723062706106</v>
      </c>
    </row>
    <row r="101" spans="1:19" x14ac:dyDescent="0.25">
      <c r="A101" s="10">
        <v>15</v>
      </c>
      <c r="B101" s="11">
        <v>0.63888888888888895</v>
      </c>
      <c r="C101" s="10" t="s">
        <v>30</v>
      </c>
      <c r="D101" s="10">
        <v>5</v>
      </c>
      <c r="E101" s="10">
        <v>9</v>
      </c>
      <c r="F101" s="10" t="s">
        <v>133</v>
      </c>
      <c r="G101" s="2">
        <v>31.978866666666601</v>
      </c>
      <c r="H101" s="6">
        <f>1+COUNTIFS(A:A,A101,O:O,"&lt;"&amp;O101)</f>
        <v>7</v>
      </c>
      <c r="I101" s="2">
        <f>AVERAGEIF(A:A,A101,G:G)</f>
        <v>45.197658333333308</v>
      </c>
      <c r="J101" s="2">
        <f>G101-I101</f>
        <v>-13.218791666666707</v>
      </c>
      <c r="K101" s="2">
        <f>90+J101</f>
        <v>76.781208333333296</v>
      </c>
      <c r="L101" s="2">
        <f>EXP(0.06*K101)</f>
        <v>100.17037637709358</v>
      </c>
      <c r="M101" s="2">
        <f>SUMIF(A:A,A101,L:L)</f>
        <v>2123.0836819190422</v>
      </c>
      <c r="N101" s="3">
        <f>L101/M101</f>
        <v>4.7181548815141472E-2</v>
      </c>
      <c r="O101" s="7">
        <f>1/N101</f>
        <v>21.194726012874774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0">
        <v>15</v>
      </c>
      <c r="B102" s="11">
        <v>0.63888888888888895</v>
      </c>
      <c r="C102" s="10" t="s">
        <v>30</v>
      </c>
      <c r="D102" s="10">
        <v>5</v>
      </c>
      <c r="E102" s="10">
        <v>7</v>
      </c>
      <c r="F102" s="10" t="s">
        <v>131</v>
      </c>
      <c r="G102" s="2">
        <v>29.1601</v>
      </c>
      <c r="H102" s="6">
        <f>1+COUNTIFS(A:A,A102,O:O,"&lt;"&amp;O102)</f>
        <v>8</v>
      </c>
      <c r="I102" s="2">
        <f>AVERAGEIF(A:A,A102,G:G)</f>
        <v>45.197658333333308</v>
      </c>
      <c r="J102" s="2">
        <f>G102-I102</f>
        <v>-16.037558333333308</v>
      </c>
      <c r="K102" s="2">
        <f>90+J102</f>
        <v>73.962441666666692</v>
      </c>
      <c r="L102" s="2">
        <f>EXP(0.06*K102)</f>
        <v>84.58411643585805</v>
      </c>
      <c r="M102" s="2">
        <f>SUMIF(A:A,A102,L:L)</f>
        <v>2123.0836819190422</v>
      </c>
      <c r="N102" s="3">
        <f>L102/M102</f>
        <v>3.984021786621382E-2</v>
      </c>
      <c r="O102" s="7">
        <f>1/N102</f>
        <v>25.100264344890594</v>
      </c>
      <c r="P102" s="3" t="str">
        <f>IF(O102&gt;21,"",N102)</f>
        <v/>
      </c>
      <c r="Q102" s="3" t="str">
        <f>IF(ISNUMBER(P102),SUMIF(A:A,A102,P:P),"")</f>
        <v/>
      </c>
      <c r="R102" s="3" t="str">
        <f>IFERROR(P102*(1/Q102),"")</f>
        <v/>
      </c>
      <c r="S102" s="8" t="str">
        <f>IFERROR(1/R102,"")</f>
        <v/>
      </c>
    </row>
    <row r="103" spans="1:19" x14ac:dyDescent="0.25">
      <c r="A103" s="1">
        <v>16</v>
      </c>
      <c r="B103" s="5">
        <v>0.65625</v>
      </c>
      <c r="C103" s="1" t="s">
        <v>40</v>
      </c>
      <c r="D103" s="1">
        <v>5</v>
      </c>
      <c r="E103" s="1">
        <v>9</v>
      </c>
      <c r="F103" s="1" t="s">
        <v>142</v>
      </c>
      <c r="G103" s="2">
        <v>73.590166666666704</v>
      </c>
      <c r="H103" s="6">
        <f>1+COUNTIFS(A:A,A103,O:O,"&lt;"&amp;O103)</f>
        <v>1</v>
      </c>
      <c r="I103" s="2">
        <f>AVERAGEIF(A:A,A103,G:G)</f>
        <v>48.745186666666676</v>
      </c>
      <c r="J103" s="2">
        <f>G103-I103</f>
        <v>24.844980000000028</v>
      </c>
      <c r="K103" s="2">
        <f>90+J103</f>
        <v>114.84498000000002</v>
      </c>
      <c r="L103" s="2">
        <f>EXP(0.06*K103)</f>
        <v>983.08815924833129</v>
      </c>
      <c r="M103" s="2">
        <f>SUMIF(A:A,A103,L:L)</f>
        <v>4428.7625077157072</v>
      </c>
      <c r="N103" s="3">
        <f>L103/M103</f>
        <v>0.22197807119609902</v>
      </c>
      <c r="O103" s="7">
        <f>1/N103</f>
        <v>4.5049494961895755</v>
      </c>
      <c r="P103" s="3">
        <f>IF(O103&gt;21,"",N103)</f>
        <v>0.22197807119609902</v>
      </c>
      <c r="Q103" s="3">
        <f>IF(ISNUMBER(P103),SUMIF(A:A,A103,P:P),"")</f>
        <v>0.69977830586671819</v>
      </c>
      <c r="R103" s="3">
        <f>IFERROR(P103*(1/Q103),"")</f>
        <v>0.31721199319142313</v>
      </c>
      <c r="S103" s="8">
        <f>IFERROR(1/R103,"")</f>
        <v>3.152465926458667</v>
      </c>
    </row>
    <row r="104" spans="1:19" x14ac:dyDescent="0.25">
      <c r="A104" s="10">
        <v>16</v>
      </c>
      <c r="B104" s="11">
        <v>0.65625</v>
      </c>
      <c r="C104" s="10" t="s">
        <v>40</v>
      </c>
      <c r="D104" s="10">
        <v>5</v>
      </c>
      <c r="E104" s="10">
        <v>2</v>
      </c>
      <c r="F104" s="10" t="s">
        <v>135</v>
      </c>
      <c r="G104" s="2">
        <v>70.373333333333392</v>
      </c>
      <c r="H104" s="6">
        <f>1+COUNTIFS(A:A,A104,O:O,"&lt;"&amp;O104)</f>
        <v>2</v>
      </c>
      <c r="I104" s="2">
        <f>AVERAGEIF(A:A,A104,G:G)</f>
        <v>48.745186666666676</v>
      </c>
      <c r="J104" s="2">
        <f>G104-I104</f>
        <v>21.628146666666716</v>
      </c>
      <c r="K104" s="2">
        <f>90+J104</f>
        <v>111.62814666666671</v>
      </c>
      <c r="L104" s="2">
        <f>EXP(0.06*K104)</f>
        <v>810.53036094571132</v>
      </c>
      <c r="M104" s="2">
        <f>SUMIF(A:A,A104,L:L)</f>
        <v>4428.7625077157072</v>
      </c>
      <c r="N104" s="3">
        <f>L104/M104</f>
        <v>0.18301508819531878</v>
      </c>
      <c r="O104" s="7">
        <f>1/N104</f>
        <v>5.4640303696314492</v>
      </c>
      <c r="P104" s="3">
        <f>IF(O104&gt;21,"",N104)</f>
        <v>0.18301508819531878</v>
      </c>
      <c r="Q104" s="3">
        <f>IF(ISNUMBER(P104),SUMIF(A:A,A104,P:P),"")</f>
        <v>0.69977830586671819</v>
      </c>
      <c r="R104" s="3">
        <f>IFERROR(P104*(1/Q104),"")</f>
        <v>0.26153295502443935</v>
      </c>
      <c r="S104" s="8">
        <f>IFERROR(1/R104,"")</f>
        <v>3.8236099152649938</v>
      </c>
    </row>
    <row r="105" spans="1:19" x14ac:dyDescent="0.25">
      <c r="A105" s="10">
        <v>16</v>
      </c>
      <c r="B105" s="11">
        <v>0.65625</v>
      </c>
      <c r="C105" s="10" t="s">
        <v>40</v>
      </c>
      <c r="D105" s="10">
        <v>5</v>
      </c>
      <c r="E105" s="10">
        <v>3</v>
      </c>
      <c r="F105" s="10" t="s">
        <v>136</v>
      </c>
      <c r="G105" s="2">
        <v>61.013533333333299</v>
      </c>
      <c r="H105" s="6">
        <f>1+COUNTIFS(A:A,A105,O:O,"&lt;"&amp;O105)</f>
        <v>3</v>
      </c>
      <c r="I105" s="2">
        <f>AVERAGEIF(A:A,A105,G:G)</f>
        <v>48.745186666666676</v>
      </c>
      <c r="J105" s="2">
        <f>G105-I105</f>
        <v>12.268346666666623</v>
      </c>
      <c r="K105" s="2">
        <f>90+J105</f>
        <v>102.26834666666662</v>
      </c>
      <c r="L105" s="2">
        <f>EXP(0.06*K105)</f>
        <v>462.24765627491115</v>
      </c>
      <c r="M105" s="2">
        <f>SUMIF(A:A,A105,L:L)</f>
        <v>4428.7625077157072</v>
      </c>
      <c r="N105" s="3">
        <f>L105/M105</f>
        <v>0.10437399961492447</v>
      </c>
      <c r="O105" s="7">
        <f>1/N105</f>
        <v>9.5809301520434378</v>
      </c>
      <c r="P105" s="3">
        <f>IF(O105&gt;21,"",N105)</f>
        <v>0.10437399961492447</v>
      </c>
      <c r="Q105" s="3">
        <f>IF(ISNUMBER(P105),SUMIF(A:A,A105,P:P),"")</f>
        <v>0.69977830586671819</v>
      </c>
      <c r="R105" s="3">
        <f>IFERROR(P105*(1/Q105),"")</f>
        <v>0.14915295135600251</v>
      </c>
      <c r="S105" s="8">
        <f>IFERROR(1/R105,"")</f>
        <v>6.7045270704243158</v>
      </c>
    </row>
    <row r="106" spans="1:19" x14ac:dyDescent="0.25">
      <c r="A106" s="1">
        <v>16</v>
      </c>
      <c r="B106" s="5">
        <v>0.65625</v>
      </c>
      <c r="C106" s="1" t="s">
        <v>40</v>
      </c>
      <c r="D106" s="1">
        <v>5</v>
      </c>
      <c r="E106" s="1">
        <v>10</v>
      </c>
      <c r="F106" s="1" t="s">
        <v>143</v>
      </c>
      <c r="G106" s="2">
        <v>55.267400000000002</v>
      </c>
      <c r="H106" s="6">
        <f>1+COUNTIFS(A:A,A106,O:O,"&lt;"&amp;O106)</f>
        <v>4</v>
      </c>
      <c r="I106" s="2">
        <f>AVERAGEIF(A:A,A106,G:G)</f>
        <v>48.745186666666676</v>
      </c>
      <c r="J106" s="2">
        <f>G106-I106</f>
        <v>6.5222133333333261</v>
      </c>
      <c r="K106" s="2">
        <f>90+J106</f>
        <v>96.522213333333326</v>
      </c>
      <c r="L106" s="2">
        <f>EXP(0.06*K106)</f>
        <v>327.44915790968525</v>
      </c>
      <c r="M106" s="2">
        <f>SUMIF(A:A,A106,L:L)</f>
        <v>4428.7625077157072</v>
      </c>
      <c r="N106" s="3">
        <f>L106/M106</f>
        <v>7.3936942281102105E-2</v>
      </c>
      <c r="O106" s="7">
        <f>1/N106</f>
        <v>13.525038622750765</v>
      </c>
      <c r="P106" s="3">
        <f>IF(O106&gt;21,"",N106)</f>
        <v>7.3936942281102105E-2</v>
      </c>
      <c r="Q106" s="3">
        <f>IF(ISNUMBER(P106),SUMIF(A:A,A106,P:P),"")</f>
        <v>0.69977830586671819</v>
      </c>
      <c r="R106" s="3">
        <f>IFERROR(P106*(1/Q106),"")</f>
        <v>0.10565766566530908</v>
      </c>
      <c r="S106" s="8">
        <f>IFERROR(1/R106,"")</f>
        <v>9.4645286142104617</v>
      </c>
    </row>
    <row r="107" spans="1:19" x14ac:dyDescent="0.25">
      <c r="A107" s="1">
        <v>16</v>
      </c>
      <c r="B107" s="5">
        <v>0.65625</v>
      </c>
      <c r="C107" s="1" t="s">
        <v>40</v>
      </c>
      <c r="D107" s="1">
        <v>5</v>
      </c>
      <c r="E107" s="1">
        <v>12</v>
      </c>
      <c r="F107" s="1" t="s">
        <v>145</v>
      </c>
      <c r="G107" s="2">
        <v>51.534666666666595</v>
      </c>
      <c r="H107" s="6">
        <f>1+COUNTIFS(A:A,A107,O:O,"&lt;"&amp;O107)</f>
        <v>5</v>
      </c>
      <c r="I107" s="2">
        <f>AVERAGEIF(A:A,A107,G:G)</f>
        <v>48.745186666666676</v>
      </c>
      <c r="J107" s="2">
        <f>G107-I107</f>
        <v>2.7894799999999194</v>
      </c>
      <c r="K107" s="2">
        <f>90+J107</f>
        <v>92.789479999999912</v>
      </c>
      <c r="L107" s="2">
        <f>EXP(0.06*K107)</f>
        <v>261.74449028575611</v>
      </c>
      <c r="M107" s="2">
        <f>SUMIF(A:A,A107,L:L)</f>
        <v>4428.7625077157072</v>
      </c>
      <c r="N107" s="3">
        <f>L107/M107</f>
        <v>5.9101044553585738E-2</v>
      </c>
      <c r="O107" s="7">
        <f>1/N107</f>
        <v>16.920174720318521</v>
      </c>
      <c r="P107" s="3">
        <f>IF(O107&gt;21,"",N107)</f>
        <v>5.9101044553585738E-2</v>
      </c>
      <c r="Q107" s="3">
        <f>IF(ISNUMBER(P107),SUMIF(A:A,A107,P:P),"")</f>
        <v>0.69977830586671819</v>
      </c>
      <c r="R107" s="3">
        <f>IFERROR(P107*(1/Q107),"")</f>
        <v>8.4456811618910485E-2</v>
      </c>
      <c r="S107" s="8">
        <f>IFERROR(1/R107,"")</f>
        <v>11.840371200753367</v>
      </c>
    </row>
    <row r="108" spans="1:19" x14ac:dyDescent="0.25">
      <c r="A108" s="1">
        <v>16</v>
      </c>
      <c r="B108" s="5">
        <v>0.65625</v>
      </c>
      <c r="C108" s="1" t="s">
        <v>40</v>
      </c>
      <c r="D108" s="1">
        <v>5</v>
      </c>
      <c r="E108" s="1">
        <v>13</v>
      </c>
      <c r="F108" s="1" t="s">
        <v>146</v>
      </c>
      <c r="G108" s="2">
        <v>51.040133333333401</v>
      </c>
      <c r="H108" s="6">
        <f>1+COUNTIFS(A:A,A108,O:O,"&lt;"&amp;O108)</f>
        <v>6</v>
      </c>
      <c r="I108" s="2">
        <f>AVERAGEIF(A:A,A108,G:G)</f>
        <v>48.745186666666676</v>
      </c>
      <c r="J108" s="2">
        <f>G108-I108</f>
        <v>2.2949466666667249</v>
      </c>
      <c r="K108" s="2">
        <f>90+J108</f>
        <v>92.294946666666732</v>
      </c>
      <c r="L108" s="2">
        <f>EXP(0.06*K108)</f>
        <v>254.09210007094055</v>
      </c>
      <c r="M108" s="2">
        <f>SUMIF(A:A,A108,L:L)</f>
        <v>4428.7625077157072</v>
      </c>
      <c r="N108" s="3">
        <f>L108/M108</f>
        <v>5.7373160025688E-2</v>
      </c>
      <c r="O108" s="7">
        <f>1/N108</f>
        <v>17.42975285921613</v>
      </c>
      <c r="P108" s="3">
        <f>IF(O108&gt;21,"",N108)</f>
        <v>5.7373160025688E-2</v>
      </c>
      <c r="Q108" s="3">
        <f>IF(ISNUMBER(P108),SUMIF(A:A,A108,P:P),"")</f>
        <v>0.69977830586671819</v>
      </c>
      <c r="R108" s="3">
        <f>IFERROR(P108*(1/Q108),"")</f>
        <v>8.198762314391532E-2</v>
      </c>
      <c r="S108" s="8">
        <f>IFERROR(1/R108,"")</f>
        <v>12.196962927497852</v>
      </c>
    </row>
    <row r="109" spans="1:19" x14ac:dyDescent="0.25">
      <c r="A109" s="1">
        <v>16</v>
      </c>
      <c r="B109" s="5">
        <v>0.65625</v>
      </c>
      <c r="C109" s="1" t="s">
        <v>40</v>
      </c>
      <c r="D109" s="1">
        <v>5</v>
      </c>
      <c r="E109" s="1">
        <v>14</v>
      </c>
      <c r="F109" s="1" t="s">
        <v>147</v>
      </c>
      <c r="G109" s="2">
        <v>46.506300000000003</v>
      </c>
      <c r="H109" s="6">
        <f>1+COUNTIFS(A:A,A109,O:O,"&lt;"&amp;O109)</f>
        <v>7</v>
      </c>
      <c r="I109" s="2">
        <f>AVERAGEIF(A:A,A109,G:G)</f>
        <v>48.745186666666676</v>
      </c>
      <c r="J109" s="2">
        <f>G109-I109</f>
        <v>-2.2388866666666729</v>
      </c>
      <c r="K109" s="2">
        <f>90+J109</f>
        <v>87.761113333333327</v>
      </c>
      <c r="L109" s="2">
        <f>EXP(0.06*K109)</f>
        <v>193.5753418009468</v>
      </c>
      <c r="M109" s="2">
        <f>SUMIF(A:A,A109,L:L)</f>
        <v>4428.7625077157072</v>
      </c>
      <c r="N109" s="3">
        <f>L109/M109</f>
        <v>4.3708675157835504E-2</v>
      </c>
      <c r="O109" s="7">
        <f>1/N109</f>
        <v>22.878753391378723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8" t="str">
        <f>IFERROR(1/R109,"")</f>
        <v/>
      </c>
    </row>
    <row r="110" spans="1:19" x14ac:dyDescent="0.25">
      <c r="A110" s="1">
        <v>16</v>
      </c>
      <c r="B110" s="5">
        <v>0.65625</v>
      </c>
      <c r="C110" s="1" t="s">
        <v>40</v>
      </c>
      <c r="D110" s="1">
        <v>5</v>
      </c>
      <c r="E110" s="1">
        <v>11</v>
      </c>
      <c r="F110" s="1" t="s">
        <v>144</v>
      </c>
      <c r="G110" s="2">
        <v>45.511866666666698</v>
      </c>
      <c r="H110" s="6">
        <f>1+COUNTIFS(A:A,A110,O:O,"&lt;"&amp;O110)</f>
        <v>8</v>
      </c>
      <c r="I110" s="2">
        <f>AVERAGEIF(A:A,A110,G:G)</f>
        <v>48.745186666666676</v>
      </c>
      <c r="J110" s="2">
        <f>G110-I110</f>
        <v>-3.2333199999999778</v>
      </c>
      <c r="K110" s="2">
        <f>90+J110</f>
        <v>86.766680000000022</v>
      </c>
      <c r="L110" s="2">
        <f>EXP(0.06*K110)</f>
        <v>182.36329065293134</v>
      </c>
      <c r="M110" s="2">
        <f>SUMIF(A:A,A110,L:L)</f>
        <v>4428.7625077157072</v>
      </c>
      <c r="N110" s="3">
        <f>L110/M110</f>
        <v>4.1177030905410132E-2</v>
      </c>
      <c r="O110" s="7">
        <f>1/N110</f>
        <v>24.285383817428489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8" t="str">
        <f>IFERROR(1/R110,"")</f>
        <v/>
      </c>
    </row>
    <row r="111" spans="1:19" x14ac:dyDescent="0.25">
      <c r="A111" s="10">
        <v>16</v>
      </c>
      <c r="B111" s="11">
        <v>0.65625</v>
      </c>
      <c r="C111" s="10" t="s">
        <v>40</v>
      </c>
      <c r="D111" s="10">
        <v>5</v>
      </c>
      <c r="E111" s="10">
        <v>4</v>
      </c>
      <c r="F111" s="10" t="s">
        <v>137</v>
      </c>
      <c r="G111" s="2">
        <v>44.964433333333297</v>
      </c>
      <c r="H111" s="6">
        <f>1+COUNTIFS(A:A,A111,O:O,"&lt;"&amp;O111)</f>
        <v>9</v>
      </c>
      <c r="I111" s="2">
        <f>AVERAGEIF(A:A,A111,G:G)</f>
        <v>48.745186666666676</v>
      </c>
      <c r="J111" s="2">
        <f>G111-I111</f>
        <v>-3.7807533333333794</v>
      </c>
      <c r="K111" s="2">
        <f>90+J111</f>
        <v>86.219246666666621</v>
      </c>
      <c r="L111" s="2">
        <f>EXP(0.06*K111)</f>
        <v>176.47068995402341</v>
      </c>
      <c r="M111" s="2">
        <f>SUMIF(A:A,A111,L:L)</f>
        <v>4428.7625077157072</v>
      </c>
      <c r="N111" s="3">
        <f>L111/M111</f>
        <v>3.9846501059060964E-2</v>
      </c>
      <c r="O111" s="7">
        <f>1/N111</f>
        <v>25.096306411390749</v>
      </c>
      <c r="P111" s="3" t="str">
        <f>IF(O111&gt;21,"",N111)</f>
        <v/>
      </c>
      <c r="Q111" s="3" t="str">
        <f>IF(ISNUMBER(P111),SUMIF(A:A,A111,P:P),"")</f>
        <v/>
      </c>
      <c r="R111" s="3" t="str">
        <f>IFERROR(P111*(1/Q111),"")</f>
        <v/>
      </c>
      <c r="S111" s="8" t="str">
        <f>IFERROR(1/R111,"")</f>
        <v/>
      </c>
    </row>
    <row r="112" spans="1:19" x14ac:dyDescent="0.25">
      <c r="A112" s="10">
        <v>16</v>
      </c>
      <c r="B112" s="11">
        <v>0.65625</v>
      </c>
      <c r="C112" s="10" t="s">
        <v>40</v>
      </c>
      <c r="D112" s="10">
        <v>5</v>
      </c>
      <c r="E112" s="10">
        <v>7</v>
      </c>
      <c r="F112" s="10" t="s">
        <v>140</v>
      </c>
      <c r="G112" s="2">
        <v>43.543233333333298</v>
      </c>
      <c r="H112" s="6">
        <f>1+COUNTIFS(A:A,A112,O:O,"&lt;"&amp;O112)</f>
        <v>10</v>
      </c>
      <c r="I112" s="2">
        <f>AVERAGEIF(A:A,A112,G:G)</f>
        <v>48.745186666666676</v>
      </c>
      <c r="J112" s="2">
        <f>G112-I112</f>
        <v>-5.2019533333333783</v>
      </c>
      <c r="K112" s="2">
        <f>90+J112</f>
        <v>84.798046666666622</v>
      </c>
      <c r="L112" s="2">
        <f>EXP(0.06*K112)</f>
        <v>162.04641394001521</v>
      </c>
      <c r="M112" s="2">
        <f>SUMIF(A:A,A112,L:L)</f>
        <v>4428.7625077157072</v>
      </c>
      <c r="N112" s="3">
        <f>L112/M112</f>
        <v>3.6589547002735187E-2</v>
      </c>
      <c r="O112" s="7">
        <f>1/N112</f>
        <v>27.330209907360885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8" t="str">
        <f>IFERROR(1/R112,"")</f>
        <v/>
      </c>
    </row>
    <row r="113" spans="1:19" x14ac:dyDescent="0.25">
      <c r="A113" s="10">
        <v>16</v>
      </c>
      <c r="B113" s="11">
        <v>0.65625</v>
      </c>
      <c r="C113" s="10" t="s">
        <v>40</v>
      </c>
      <c r="D113" s="10">
        <v>5</v>
      </c>
      <c r="E113" s="10">
        <v>8</v>
      </c>
      <c r="F113" s="10" t="s">
        <v>141</v>
      </c>
      <c r="G113" s="2">
        <v>43.367199999999997</v>
      </c>
      <c r="H113" s="6">
        <f>1+COUNTIFS(A:A,A113,O:O,"&lt;"&amp;O113)</f>
        <v>11</v>
      </c>
      <c r="I113" s="2">
        <f>AVERAGEIF(A:A,A113,G:G)</f>
        <v>48.745186666666676</v>
      </c>
      <c r="J113" s="2">
        <f>G113-I113</f>
        <v>-5.3779866666666791</v>
      </c>
      <c r="K113" s="2">
        <f>90+J113</f>
        <v>84.622013333333314</v>
      </c>
      <c r="L113" s="2">
        <f>EXP(0.06*K113)</f>
        <v>160.343886590126</v>
      </c>
      <c r="M113" s="2">
        <f>SUMIF(A:A,A113,L:L)</f>
        <v>4428.7625077157072</v>
      </c>
      <c r="N113" s="3">
        <f>L113/M113</f>
        <v>3.620512192983432E-2</v>
      </c>
      <c r="O113" s="7">
        <f>1/N113</f>
        <v>27.620401387903186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8" t="str">
        <f>IFERROR(1/R113,"")</f>
        <v/>
      </c>
    </row>
    <row r="114" spans="1:19" x14ac:dyDescent="0.25">
      <c r="A114" s="10">
        <v>16</v>
      </c>
      <c r="B114" s="11">
        <v>0.65625</v>
      </c>
      <c r="C114" s="10" t="s">
        <v>40</v>
      </c>
      <c r="D114" s="10">
        <v>5</v>
      </c>
      <c r="E114" s="10">
        <v>1</v>
      </c>
      <c r="F114" s="10" t="s">
        <v>134</v>
      </c>
      <c r="G114" s="2">
        <v>43.259966666666699</v>
      </c>
      <c r="H114" s="6">
        <f>1+COUNTIFS(A:A,A114,O:O,"&lt;"&amp;O114)</f>
        <v>12</v>
      </c>
      <c r="I114" s="2">
        <f>AVERAGEIF(A:A,A114,G:G)</f>
        <v>48.745186666666676</v>
      </c>
      <c r="J114" s="2">
        <f>G114-I114</f>
        <v>-5.4852199999999769</v>
      </c>
      <c r="K114" s="2">
        <f>90+J114</f>
        <v>84.51478000000003</v>
      </c>
      <c r="L114" s="2">
        <f>EXP(0.06*K114)</f>
        <v>159.31554574376955</v>
      </c>
      <c r="M114" s="2">
        <f>SUMIF(A:A,A114,L:L)</f>
        <v>4428.7625077157072</v>
      </c>
      <c r="N114" s="3">
        <f>L114/M114</f>
        <v>3.597292595080747E-2</v>
      </c>
      <c r="O114" s="7">
        <f>1/N114</f>
        <v>27.798683970480678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8" t="str">
        <f>IFERROR(1/R114,"")</f>
        <v/>
      </c>
    </row>
    <row r="115" spans="1:19" x14ac:dyDescent="0.25">
      <c r="A115" s="10">
        <v>16</v>
      </c>
      <c r="B115" s="11">
        <v>0.65625</v>
      </c>
      <c r="C115" s="10" t="s">
        <v>40</v>
      </c>
      <c r="D115" s="10">
        <v>5</v>
      </c>
      <c r="E115" s="10">
        <v>6</v>
      </c>
      <c r="F115" s="10" t="s">
        <v>139</v>
      </c>
      <c r="G115" s="2">
        <v>43.2167666666667</v>
      </c>
      <c r="H115" s="6">
        <f>1+COUNTIFS(A:A,A115,O:O,"&lt;"&amp;O115)</f>
        <v>13</v>
      </c>
      <c r="I115" s="2">
        <f>AVERAGEIF(A:A,A115,G:G)</f>
        <v>48.745186666666676</v>
      </c>
      <c r="J115" s="2">
        <f>G115-I115</f>
        <v>-5.5284199999999757</v>
      </c>
      <c r="K115" s="2">
        <f>90+J115</f>
        <v>84.471580000000017</v>
      </c>
      <c r="L115" s="2">
        <f>EXP(0.06*K115)</f>
        <v>158.90313456498671</v>
      </c>
      <c r="M115" s="2">
        <f>SUMIF(A:A,A115,L:L)</f>
        <v>4428.7625077157072</v>
      </c>
      <c r="N115" s="3">
        <f>L115/M115</f>
        <v>3.5879804863807589E-2</v>
      </c>
      <c r="O115" s="7">
        <f>1/N115</f>
        <v>27.870831622295487</v>
      </c>
      <c r="P115" s="3" t="str">
        <f>IF(O115&gt;21,"",N115)</f>
        <v/>
      </c>
      <c r="Q115" s="3" t="str">
        <f>IF(ISNUMBER(P115),SUMIF(A:A,A115,P:P),"")</f>
        <v/>
      </c>
      <c r="R115" s="3" t="str">
        <f>IFERROR(P115*(1/Q115),"")</f>
        <v/>
      </c>
      <c r="S115" s="8" t="str">
        <f>IFERROR(1/R115,"")</f>
        <v/>
      </c>
    </row>
    <row r="116" spans="1:19" x14ac:dyDescent="0.25">
      <c r="A116" s="1">
        <v>16</v>
      </c>
      <c r="B116" s="5">
        <v>0.65625</v>
      </c>
      <c r="C116" s="1" t="s">
        <v>40</v>
      </c>
      <c r="D116" s="1">
        <v>5</v>
      </c>
      <c r="E116" s="1">
        <v>15</v>
      </c>
      <c r="F116" s="1" t="s">
        <v>148</v>
      </c>
      <c r="G116" s="2">
        <v>31.2213666666667</v>
      </c>
      <c r="H116" s="6">
        <f>1+COUNTIFS(A:A,A116,O:O,"&lt;"&amp;O116)</f>
        <v>14</v>
      </c>
      <c r="I116" s="2">
        <f>AVERAGEIF(A:A,A116,G:G)</f>
        <v>48.745186666666676</v>
      </c>
      <c r="J116" s="2">
        <f>G116-I116</f>
        <v>-17.523819999999976</v>
      </c>
      <c r="K116" s="2">
        <f>90+J116</f>
        <v>72.476180000000028</v>
      </c>
      <c r="L116" s="2">
        <f>EXP(0.06*K116)</f>
        <v>77.367809797608359</v>
      </c>
      <c r="M116" s="2">
        <f>SUMIF(A:A,A116,L:L)</f>
        <v>4428.7625077157072</v>
      </c>
      <c r="N116" s="3">
        <f>L116/M116</f>
        <v>1.7469396849079083E-2</v>
      </c>
      <c r="O116" s="7">
        <f>1/N116</f>
        <v>57.242960855441098</v>
      </c>
      <c r="P116" s="3" t="str">
        <f>IF(O116&gt;21,"",N116)</f>
        <v/>
      </c>
      <c r="Q116" s="3" t="str">
        <f>IF(ISNUMBER(P116),SUMIF(A:A,A116,P:P),"")</f>
        <v/>
      </c>
      <c r="R116" s="3" t="str">
        <f>IFERROR(P116*(1/Q116),"")</f>
        <v/>
      </c>
      <c r="S116" s="8" t="str">
        <f>IFERROR(1/R116,"")</f>
        <v/>
      </c>
    </row>
    <row r="117" spans="1:19" x14ac:dyDescent="0.25">
      <c r="A117" s="10">
        <v>16</v>
      </c>
      <c r="B117" s="11">
        <v>0.65625</v>
      </c>
      <c r="C117" s="10" t="s">
        <v>40</v>
      </c>
      <c r="D117" s="10">
        <v>5</v>
      </c>
      <c r="E117" s="10">
        <v>5</v>
      </c>
      <c r="F117" s="10" t="s">
        <v>138</v>
      </c>
      <c r="G117" s="2">
        <v>26.767433333333301</v>
      </c>
      <c r="H117" s="6">
        <f>1+COUNTIFS(A:A,A117,O:O,"&lt;"&amp;O117)</f>
        <v>15</v>
      </c>
      <c r="I117" s="2">
        <f>AVERAGEIF(A:A,A117,G:G)</f>
        <v>48.745186666666676</v>
      </c>
      <c r="J117" s="2">
        <f>G117-I117</f>
        <v>-21.977753333333375</v>
      </c>
      <c r="K117" s="2">
        <f>90+J117</f>
        <v>68.022246666666632</v>
      </c>
      <c r="L117" s="2">
        <f>EXP(0.06*K117)</f>
        <v>59.224469935965729</v>
      </c>
      <c r="M117" s="2">
        <f>SUMIF(A:A,A117,L:L)</f>
        <v>4428.7625077157072</v>
      </c>
      <c r="N117" s="3">
        <f>L117/M117</f>
        <v>1.3372690414712002E-2</v>
      </c>
      <c r="O117" s="7">
        <f>1/N117</f>
        <v>74.779267969880408</v>
      </c>
      <c r="P117" s="3" t="str">
        <f>IF(O117&gt;21,"",N117)</f>
        <v/>
      </c>
      <c r="Q117" s="3" t="str">
        <f>IF(ISNUMBER(P117),SUMIF(A:A,A117,P:P),"")</f>
        <v/>
      </c>
      <c r="R117" s="3" t="str">
        <f>IFERROR(P117*(1/Q117),"")</f>
        <v/>
      </c>
      <c r="S117" s="8" t="str">
        <f>IFERROR(1/R117,"")</f>
        <v/>
      </c>
    </row>
    <row r="118" spans="1:19" x14ac:dyDescent="0.25">
      <c r="A118" s="1">
        <v>17</v>
      </c>
      <c r="B118" s="5">
        <v>0.66111111111111109</v>
      </c>
      <c r="C118" s="1" t="s">
        <v>76</v>
      </c>
      <c r="D118" s="1">
        <v>4</v>
      </c>
      <c r="E118" s="1">
        <v>1</v>
      </c>
      <c r="F118" s="1" t="s">
        <v>149</v>
      </c>
      <c r="G118" s="2">
        <v>66.667133333333297</v>
      </c>
      <c r="H118" s="6">
        <f>1+COUNTIFS(A:A,A118,O:O,"&lt;"&amp;O118)</f>
        <v>1</v>
      </c>
      <c r="I118" s="2">
        <f>AVERAGEIF(A:A,A118,G:G)</f>
        <v>51.11414999999996</v>
      </c>
      <c r="J118" s="2">
        <f>G118-I118</f>
        <v>15.552983333333337</v>
      </c>
      <c r="K118" s="2">
        <f>90+J118</f>
        <v>105.55298333333334</v>
      </c>
      <c r="L118" s="2">
        <f>EXP(0.06*K118)</f>
        <v>562.94334920773417</v>
      </c>
      <c r="M118" s="2">
        <f>SUMIF(A:A,A118,L:L)</f>
        <v>1653.0655473853592</v>
      </c>
      <c r="N118" s="3">
        <f>L118/M118</f>
        <v>0.34054508612688544</v>
      </c>
      <c r="O118" s="7">
        <f>1/N118</f>
        <v>2.9364687400816138</v>
      </c>
      <c r="P118" s="3">
        <f>IF(O118&gt;21,"",N118)</f>
        <v>0.34054508612688544</v>
      </c>
      <c r="Q118" s="3">
        <f>IF(ISNUMBER(P118),SUMIF(A:A,A118,P:P),"")</f>
        <v>0.96356391869391989</v>
      </c>
      <c r="R118" s="3">
        <f>IFERROR(P118*(1/Q118),"")</f>
        <v>0.35342241393646556</v>
      </c>
      <c r="S118" s="8">
        <f>IFERROR(1/R118,"")</f>
        <v>2.8294753263152379</v>
      </c>
    </row>
    <row r="119" spans="1:19" x14ac:dyDescent="0.25">
      <c r="A119" s="1">
        <v>17</v>
      </c>
      <c r="B119" s="5">
        <v>0.66111111111111109</v>
      </c>
      <c r="C119" s="1" t="s">
        <v>76</v>
      </c>
      <c r="D119" s="1">
        <v>4</v>
      </c>
      <c r="E119" s="1">
        <v>5</v>
      </c>
      <c r="F119" s="1" t="s">
        <v>152</v>
      </c>
      <c r="G119" s="2">
        <v>61.110433333333305</v>
      </c>
      <c r="H119" s="6">
        <f>1+COUNTIFS(A:A,A119,O:O,"&lt;"&amp;O119)</f>
        <v>2</v>
      </c>
      <c r="I119" s="2">
        <f>AVERAGEIF(A:A,A119,G:G)</f>
        <v>51.11414999999996</v>
      </c>
      <c r="J119" s="2">
        <f>G119-I119</f>
        <v>9.996283333333345</v>
      </c>
      <c r="K119" s="2">
        <f>90+J119</f>
        <v>99.996283333333338</v>
      </c>
      <c r="L119" s="2">
        <f>EXP(0.06*K119)</f>
        <v>403.33883890209586</v>
      </c>
      <c r="M119" s="2">
        <f>SUMIF(A:A,A119,L:L)</f>
        <v>1653.0655473853592</v>
      </c>
      <c r="N119" s="3">
        <f>L119/M119</f>
        <v>0.24399446201032604</v>
      </c>
      <c r="O119" s="7">
        <f>1/N119</f>
        <v>4.0984536770251747</v>
      </c>
      <c r="P119" s="3">
        <f>IF(O119&gt;21,"",N119)</f>
        <v>0.24399446201032604</v>
      </c>
      <c r="Q119" s="3">
        <f>IF(ISNUMBER(P119),SUMIF(A:A,A119,P:P),"")</f>
        <v>0.96356391869391989</v>
      </c>
      <c r="R119" s="3">
        <f>IFERROR(P119*(1/Q119),"")</f>
        <v>0.25322083701624354</v>
      </c>
      <c r="S119" s="8">
        <f>IFERROR(1/R119,"")</f>
        <v>3.9491220856198823</v>
      </c>
    </row>
    <row r="120" spans="1:19" x14ac:dyDescent="0.25">
      <c r="A120" s="1">
        <v>17</v>
      </c>
      <c r="B120" s="5">
        <v>0.66111111111111109</v>
      </c>
      <c r="C120" s="1" t="s">
        <v>76</v>
      </c>
      <c r="D120" s="1">
        <v>4</v>
      </c>
      <c r="E120" s="1">
        <v>2</v>
      </c>
      <c r="F120" s="1" t="s">
        <v>150</v>
      </c>
      <c r="G120" s="2">
        <v>53.088499999999904</v>
      </c>
      <c r="H120" s="6">
        <f>1+COUNTIFS(A:A,A120,O:O,"&lt;"&amp;O120)</f>
        <v>3</v>
      </c>
      <c r="I120" s="2">
        <f>AVERAGEIF(A:A,A120,G:G)</f>
        <v>51.11414999999996</v>
      </c>
      <c r="J120" s="2">
        <f>G120-I120</f>
        <v>1.9743499999999443</v>
      </c>
      <c r="K120" s="2">
        <f>90+J120</f>
        <v>91.974349999999944</v>
      </c>
      <c r="L120" s="2">
        <f>EXP(0.06*K120)</f>
        <v>249.25114434877065</v>
      </c>
      <c r="M120" s="2">
        <f>SUMIF(A:A,A120,L:L)</f>
        <v>1653.0655473853592</v>
      </c>
      <c r="N120" s="3">
        <f>L120/M120</f>
        <v>0.15078116215234733</v>
      </c>
      <c r="O120" s="7">
        <f>1/N120</f>
        <v>6.6321282163193107</v>
      </c>
      <c r="P120" s="3">
        <f>IF(O120&gt;21,"",N120)</f>
        <v>0.15078116215234733</v>
      </c>
      <c r="Q120" s="3">
        <f>IF(ISNUMBER(P120),SUMIF(A:A,A120,P:P),"")</f>
        <v>0.96356391869391989</v>
      </c>
      <c r="R120" s="3">
        <f>IFERROR(P120*(1/Q120),"")</f>
        <v>0.15648278150216166</v>
      </c>
      <c r="S120" s="8">
        <f>IFERROR(1/R120,"")</f>
        <v>6.3904794533971518</v>
      </c>
    </row>
    <row r="121" spans="1:19" x14ac:dyDescent="0.25">
      <c r="A121" s="1">
        <v>17</v>
      </c>
      <c r="B121" s="5">
        <v>0.66111111111111109</v>
      </c>
      <c r="C121" s="1" t="s">
        <v>76</v>
      </c>
      <c r="D121" s="1">
        <v>4</v>
      </c>
      <c r="E121" s="1">
        <v>4</v>
      </c>
      <c r="F121" s="1" t="s">
        <v>151</v>
      </c>
      <c r="G121" s="2">
        <v>51.065499999999901</v>
      </c>
      <c r="H121" s="6">
        <f>1+COUNTIFS(A:A,A121,O:O,"&lt;"&amp;O121)</f>
        <v>4</v>
      </c>
      <c r="I121" s="2">
        <f>AVERAGEIF(A:A,A121,G:G)</f>
        <v>51.11414999999996</v>
      </c>
      <c r="J121" s="2">
        <f>G121-I121</f>
        <v>-4.8650000000058924E-2</v>
      </c>
      <c r="K121" s="2">
        <f>90+J121</f>
        <v>89.951349999999934</v>
      </c>
      <c r="L121" s="2">
        <f>EXP(0.06*K121)</f>
        <v>220.7610732116074</v>
      </c>
      <c r="M121" s="2">
        <f>SUMIF(A:A,A121,L:L)</f>
        <v>1653.0655473853592</v>
      </c>
      <c r="N121" s="3">
        <f>L121/M121</f>
        <v>0.13354647283090706</v>
      </c>
      <c r="O121" s="7">
        <f>1/N121</f>
        <v>7.4880300377994482</v>
      </c>
      <c r="P121" s="3">
        <f>IF(O121&gt;21,"",N121)</f>
        <v>0.13354647283090706</v>
      </c>
      <c r="Q121" s="3">
        <f>IF(ISNUMBER(P121),SUMIF(A:A,A121,P:P),"")</f>
        <v>0.96356391869391989</v>
      </c>
      <c r="R121" s="3">
        <f>IFERROR(P121*(1/Q121),"")</f>
        <v>0.13859638186943013</v>
      </c>
      <c r="S121" s="8">
        <f>IFERROR(1/R121,"")</f>
        <v>7.2151955665198182</v>
      </c>
    </row>
    <row r="122" spans="1:19" x14ac:dyDescent="0.25">
      <c r="A122" s="1">
        <v>17</v>
      </c>
      <c r="B122" s="5">
        <v>0.66111111111111109</v>
      </c>
      <c r="C122" s="1" t="s">
        <v>76</v>
      </c>
      <c r="D122" s="1">
        <v>4</v>
      </c>
      <c r="E122" s="1">
        <v>6</v>
      </c>
      <c r="F122" s="1" t="s">
        <v>153</v>
      </c>
      <c r="G122" s="2">
        <v>45.335999999999999</v>
      </c>
      <c r="H122" s="6">
        <f>1+COUNTIFS(A:A,A122,O:O,"&lt;"&amp;O122)</f>
        <v>5</v>
      </c>
      <c r="I122" s="2">
        <f>AVERAGEIF(A:A,A122,G:G)</f>
        <v>51.11414999999996</v>
      </c>
      <c r="J122" s="2">
        <f>G122-I122</f>
        <v>-5.778149999999961</v>
      </c>
      <c r="K122" s="2">
        <f>90+J122</f>
        <v>84.221850000000046</v>
      </c>
      <c r="L122" s="2">
        <f>EXP(0.06*K122)</f>
        <v>156.5399110263383</v>
      </c>
      <c r="M122" s="2">
        <f>SUMIF(A:A,A122,L:L)</f>
        <v>1653.0655473853592</v>
      </c>
      <c r="N122" s="3">
        <f>L122/M122</f>
        <v>9.4696735573453969E-2</v>
      </c>
      <c r="O122" s="7">
        <f>1/N122</f>
        <v>10.560026108020631</v>
      </c>
      <c r="P122" s="3">
        <f>IF(O122&gt;21,"",N122)</f>
        <v>9.4696735573453969E-2</v>
      </c>
      <c r="Q122" s="3">
        <f>IF(ISNUMBER(P122),SUMIF(A:A,A122,P:P),"")</f>
        <v>0.96356391869391989</v>
      </c>
      <c r="R122" s="3">
        <f>IFERROR(P122*(1/Q122),"")</f>
        <v>9.8277585675698984E-2</v>
      </c>
      <c r="S122" s="8">
        <f>IFERROR(1/R122,"")</f>
        <v>10.175260138154464</v>
      </c>
    </row>
    <row r="123" spans="1:19" x14ac:dyDescent="0.25">
      <c r="A123" s="1">
        <v>17</v>
      </c>
      <c r="B123" s="5">
        <v>0.66111111111111109</v>
      </c>
      <c r="C123" s="1" t="s">
        <v>76</v>
      </c>
      <c r="D123" s="1">
        <v>4</v>
      </c>
      <c r="E123" s="1">
        <v>7</v>
      </c>
      <c r="F123" s="1" t="s">
        <v>154</v>
      </c>
      <c r="G123" s="2">
        <v>29.4173333333333</v>
      </c>
      <c r="H123" s="6">
        <f>1+COUNTIFS(A:A,A123,O:O,"&lt;"&amp;O123)</f>
        <v>6</v>
      </c>
      <c r="I123" s="2">
        <f>AVERAGEIF(A:A,A123,G:G)</f>
        <v>51.11414999999996</v>
      </c>
      <c r="J123" s="2">
        <f>G123-I123</f>
        <v>-21.69681666666666</v>
      </c>
      <c r="K123" s="2">
        <f>90+J123</f>
        <v>68.303183333333337</v>
      </c>
      <c r="L123" s="2">
        <f>EXP(0.06*K123)</f>
        <v>60.231230688812673</v>
      </c>
      <c r="M123" s="2">
        <f>SUMIF(A:A,A123,L:L)</f>
        <v>1653.0655473853592</v>
      </c>
      <c r="N123" s="3">
        <f>L123/M123</f>
        <v>3.6436081306080052E-2</v>
      </c>
      <c r="O123" s="7">
        <f>1/N123</f>
        <v>27.44532244287014</v>
      </c>
      <c r="P123" s="3" t="str">
        <f>IF(O123&gt;21,"",N123)</f>
        <v/>
      </c>
      <c r="Q123" s="3" t="str">
        <f>IF(ISNUMBER(P123),SUMIF(A:A,A123,P:P),"")</f>
        <v/>
      </c>
      <c r="R123" s="3" t="str">
        <f>IFERROR(P123*(1/Q123),"")</f>
        <v/>
      </c>
      <c r="S123" s="8" t="str">
        <f>IFERROR(1/R123,"")</f>
        <v/>
      </c>
    </row>
    <row r="124" spans="1:19" x14ac:dyDescent="0.25">
      <c r="A124" s="1">
        <v>18</v>
      </c>
      <c r="B124" s="5">
        <v>0.66319444444444442</v>
      </c>
      <c r="C124" s="1" t="s">
        <v>30</v>
      </c>
      <c r="D124" s="1">
        <v>6</v>
      </c>
      <c r="E124" s="1">
        <v>10</v>
      </c>
      <c r="F124" s="1" t="s">
        <v>163</v>
      </c>
      <c r="G124" s="2">
        <v>65.833966666666598</v>
      </c>
      <c r="H124" s="6">
        <f>1+COUNTIFS(A:A,A124,O:O,"&lt;"&amp;O124)</f>
        <v>1</v>
      </c>
      <c r="I124" s="2">
        <f>AVERAGEIF(A:A,A124,G:G)</f>
        <v>49.280440740740708</v>
      </c>
      <c r="J124" s="2">
        <f>G124-I124</f>
        <v>16.553525925925889</v>
      </c>
      <c r="K124" s="2">
        <f>90+J124</f>
        <v>106.5535259259259</v>
      </c>
      <c r="L124" s="2">
        <f>EXP(0.06*K124)</f>
        <v>597.77328234794481</v>
      </c>
      <c r="M124" s="2">
        <f>SUMIF(A:A,A124,L:L)</f>
        <v>2292.4415584158819</v>
      </c>
      <c r="N124" s="3">
        <f>L124/M124</f>
        <v>0.26075835179022705</v>
      </c>
      <c r="O124" s="7">
        <f>1/N124</f>
        <v>3.8349682498548412</v>
      </c>
      <c r="P124" s="3">
        <f>IF(O124&gt;21,"",N124)</f>
        <v>0.26075835179022705</v>
      </c>
      <c r="Q124" s="3">
        <f>IF(ISNUMBER(P124),SUMIF(A:A,A124,P:P),"")</f>
        <v>0.96053650279527936</v>
      </c>
      <c r="R124" s="3">
        <f>IFERROR(P124*(1/Q124),"")</f>
        <v>0.27147156930672406</v>
      </c>
      <c r="S124" s="8">
        <f>IFERROR(1/R124,"")</f>
        <v>3.6836269910465025</v>
      </c>
    </row>
    <row r="125" spans="1:19" x14ac:dyDescent="0.25">
      <c r="A125" s="1">
        <v>18</v>
      </c>
      <c r="B125" s="5">
        <v>0.66319444444444442</v>
      </c>
      <c r="C125" s="1" t="s">
        <v>30</v>
      </c>
      <c r="D125" s="1">
        <v>6</v>
      </c>
      <c r="E125" s="1">
        <v>1</v>
      </c>
      <c r="F125" s="1" t="s">
        <v>155</v>
      </c>
      <c r="G125" s="2">
        <v>58.413266666666594</v>
      </c>
      <c r="H125" s="6">
        <f>1+COUNTIFS(A:A,A125,O:O,"&lt;"&amp;O125)</f>
        <v>2</v>
      </c>
      <c r="I125" s="2">
        <f>AVERAGEIF(A:A,A125,G:G)</f>
        <v>49.280440740740708</v>
      </c>
      <c r="J125" s="2">
        <f>G125-I125</f>
        <v>9.1328259259258857</v>
      </c>
      <c r="K125" s="2">
        <f>90+J125</f>
        <v>99.132825925925886</v>
      </c>
      <c r="L125" s="2">
        <f>EXP(0.06*K125)</f>
        <v>382.97493974149018</v>
      </c>
      <c r="M125" s="2">
        <f>SUMIF(A:A,A125,L:L)</f>
        <v>2292.4415584158819</v>
      </c>
      <c r="N125" s="3">
        <f>L125/M125</f>
        <v>0.16705984862974335</v>
      </c>
      <c r="O125" s="7">
        <f>1/N125</f>
        <v>5.9858787626242345</v>
      </c>
      <c r="P125" s="3">
        <f>IF(O125&gt;21,"",N125)</f>
        <v>0.16705984862974335</v>
      </c>
      <c r="Q125" s="3">
        <f>IF(ISNUMBER(P125),SUMIF(A:A,A125,P:P),"")</f>
        <v>0.96053650279527936</v>
      </c>
      <c r="R125" s="3">
        <f>IFERROR(P125*(1/Q125),"")</f>
        <v>0.17392347728959665</v>
      </c>
      <c r="S125" s="8">
        <f>IFERROR(1/R125,"")</f>
        <v>5.7496550528076158</v>
      </c>
    </row>
    <row r="126" spans="1:19" x14ac:dyDescent="0.25">
      <c r="A126" s="1">
        <v>18</v>
      </c>
      <c r="B126" s="5">
        <v>0.66319444444444442</v>
      </c>
      <c r="C126" s="1" t="s">
        <v>30</v>
      </c>
      <c r="D126" s="1">
        <v>6</v>
      </c>
      <c r="E126" s="1">
        <v>2</v>
      </c>
      <c r="F126" s="1" t="s">
        <v>156</v>
      </c>
      <c r="G126" s="2">
        <v>52.439133333333302</v>
      </c>
      <c r="H126" s="6">
        <f>1+COUNTIFS(A:A,A126,O:O,"&lt;"&amp;O126)</f>
        <v>3</v>
      </c>
      <c r="I126" s="2">
        <f>AVERAGEIF(A:A,A126,G:G)</f>
        <v>49.280440740740708</v>
      </c>
      <c r="J126" s="2">
        <f>G126-I126</f>
        <v>3.1586925925925939</v>
      </c>
      <c r="K126" s="2">
        <f>90+J126</f>
        <v>93.158692592592587</v>
      </c>
      <c r="L126" s="2">
        <f>EXP(0.06*K126)</f>
        <v>267.60755373248668</v>
      </c>
      <c r="M126" s="2">
        <f>SUMIF(A:A,A126,L:L)</f>
        <v>2292.4415584158819</v>
      </c>
      <c r="N126" s="3">
        <f>L126/M126</f>
        <v>0.11673473321492578</v>
      </c>
      <c r="O126" s="7">
        <f>1/N126</f>
        <v>8.566430679709125</v>
      </c>
      <c r="P126" s="3">
        <f>IF(O126&gt;21,"",N126)</f>
        <v>0.11673473321492578</v>
      </c>
      <c r="Q126" s="3">
        <f>IF(ISNUMBER(P126),SUMIF(A:A,A126,P:P),"")</f>
        <v>0.96053650279527936</v>
      </c>
      <c r="R126" s="3">
        <f>IFERROR(P126*(1/Q126),"")</f>
        <v>0.12153076210556636</v>
      </c>
      <c r="S126" s="8">
        <f>IFERROR(1/R126,"")</f>
        <v>8.2283693665259907</v>
      </c>
    </row>
    <row r="127" spans="1:19" x14ac:dyDescent="0.25">
      <c r="A127" s="1">
        <v>18</v>
      </c>
      <c r="B127" s="5">
        <v>0.66319444444444442</v>
      </c>
      <c r="C127" s="1" t="s">
        <v>30</v>
      </c>
      <c r="D127" s="1">
        <v>6</v>
      </c>
      <c r="E127" s="1">
        <v>6</v>
      </c>
      <c r="F127" s="1" t="s">
        <v>160</v>
      </c>
      <c r="G127" s="2">
        <v>52.033433333333299</v>
      </c>
      <c r="H127" s="6">
        <f>1+COUNTIFS(A:A,A127,O:O,"&lt;"&amp;O127)</f>
        <v>4</v>
      </c>
      <c r="I127" s="2">
        <f>AVERAGEIF(A:A,A127,G:G)</f>
        <v>49.280440740740708</v>
      </c>
      <c r="J127" s="2">
        <f>G127-I127</f>
        <v>2.7529925925925909</v>
      </c>
      <c r="K127" s="2">
        <f>90+J127</f>
        <v>92.752992592592591</v>
      </c>
      <c r="L127" s="2">
        <f>EXP(0.06*K127)</f>
        <v>261.17209440040591</v>
      </c>
      <c r="M127" s="2">
        <f>SUMIF(A:A,A127,L:L)</f>
        <v>2292.4415584158819</v>
      </c>
      <c r="N127" s="3">
        <f>L127/M127</f>
        <v>0.11392748200782074</v>
      </c>
      <c r="O127" s="7">
        <f>1/N127</f>
        <v>8.7775134004221513</v>
      </c>
      <c r="P127" s="3">
        <f>IF(O127&gt;21,"",N127)</f>
        <v>0.11392748200782074</v>
      </c>
      <c r="Q127" s="3">
        <f>IF(ISNUMBER(P127),SUMIF(A:A,A127,P:P),"")</f>
        <v>0.96053650279527936</v>
      </c>
      <c r="R127" s="3">
        <f>IFERROR(P127*(1/Q127),"")</f>
        <v>0.11860817540642937</v>
      </c>
      <c r="S127" s="8">
        <f>IFERROR(1/R127,"")</f>
        <v>8.4311220248801941</v>
      </c>
    </row>
    <row r="128" spans="1:19" x14ac:dyDescent="0.25">
      <c r="A128" s="1">
        <v>18</v>
      </c>
      <c r="B128" s="5">
        <v>0.66319444444444442</v>
      </c>
      <c r="C128" s="1" t="s">
        <v>30</v>
      </c>
      <c r="D128" s="1">
        <v>6</v>
      </c>
      <c r="E128" s="1">
        <v>4</v>
      </c>
      <c r="F128" s="1" t="s">
        <v>158</v>
      </c>
      <c r="G128" s="2">
        <v>47.400700000000001</v>
      </c>
      <c r="H128" s="6">
        <f>1+COUNTIFS(A:A,A128,O:O,"&lt;"&amp;O128)</f>
        <v>5</v>
      </c>
      <c r="I128" s="2">
        <f>AVERAGEIF(A:A,A128,G:G)</f>
        <v>49.280440740740708</v>
      </c>
      <c r="J128" s="2">
        <f>G128-I128</f>
        <v>-1.8797407407407078</v>
      </c>
      <c r="K128" s="2">
        <f>90+J128</f>
        <v>88.120259259259285</v>
      </c>
      <c r="L128" s="2">
        <f>EXP(0.06*K128)</f>
        <v>197.79191733852633</v>
      </c>
      <c r="M128" s="2">
        <f>SUMIF(A:A,A128,L:L)</f>
        <v>2292.4415584158819</v>
      </c>
      <c r="N128" s="3">
        <f>L128/M128</f>
        <v>8.6280026032682852E-2</v>
      </c>
      <c r="O128" s="7">
        <f>1/N128</f>
        <v>11.590168037515429</v>
      </c>
      <c r="P128" s="3">
        <f>IF(O128&gt;21,"",N128)</f>
        <v>8.6280026032682852E-2</v>
      </c>
      <c r="Q128" s="3">
        <f>IF(ISNUMBER(P128),SUMIF(A:A,A128,P:P),"")</f>
        <v>0.96053650279527936</v>
      </c>
      <c r="R128" s="3">
        <f>IFERROR(P128*(1/Q128),"")</f>
        <v>8.9824827876501687E-2</v>
      </c>
      <c r="S128" s="8">
        <f>IFERROR(1/R128,"")</f>
        <v>11.132779473564698</v>
      </c>
    </row>
    <row r="129" spans="1:19" x14ac:dyDescent="0.25">
      <c r="A129" s="1">
        <v>18</v>
      </c>
      <c r="B129" s="5">
        <v>0.66319444444444442</v>
      </c>
      <c r="C129" s="1" t="s">
        <v>30</v>
      </c>
      <c r="D129" s="1">
        <v>6</v>
      </c>
      <c r="E129" s="1">
        <v>8</v>
      </c>
      <c r="F129" s="1" t="s">
        <v>162</v>
      </c>
      <c r="G129" s="2">
        <v>45.530833333333298</v>
      </c>
      <c r="H129" s="6">
        <f>1+COUNTIFS(A:A,A129,O:O,"&lt;"&amp;O129)</f>
        <v>6</v>
      </c>
      <c r="I129" s="2">
        <f>AVERAGEIF(A:A,A129,G:G)</f>
        <v>49.280440740740708</v>
      </c>
      <c r="J129" s="2">
        <f>G129-I129</f>
        <v>-3.7496074074074102</v>
      </c>
      <c r="K129" s="2">
        <f>90+J129</f>
        <v>86.25039259259259</v>
      </c>
      <c r="L129" s="2">
        <f>EXP(0.06*K129)</f>
        <v>176.80077886795127</v>
      </c>
      <c r="M129" s="2">
        <f>SUMIF(A:A,A129,L:L)</f>
        <v>2292.4415584158819</v>
      </c>
      <c r="N129" s="3">
        <f>L129/M129</f>
        <v>7.7123352706153073E-2</v>
      </c>
      <c r="O129" s="7">
        <f>1/N129</f>
        <v>12.966241286346694</v>
      </c>
      <c r="P129" s="3">
        <f>IF(O129&gt;21,"",N129)</f>
        <v>7.7123352706153073E-2</v>
      </c>
      <c r="Q129" s="3">
        <f>IF(ISNUMBER(P129),SUMIF(A:A,A129,P:P),"")</f>
        <v>0.96053650279527936</v>
      </c>
      <c r="R129" s="3">
        <f>IFERROR(P129*(1/Q129),"")</f>
        <v>8.0291954008738481E-2</v>
      </c>
      <c r="S129" s="8">
        <f>IFERROR(1/R129,"")</f>
        <v>12.454548059587218</v>
      </c>
    </row>
    <row r="130" spans="1:19" x14ac:dyDescent="0.25">
      <c r="A130" s="1">
        <v>18</v>
      </c>
      <c r="B130" s="5">
        <v>0.66319444444444442</v>
      </c>
      <c r="C130" s="1" t="s">
        <v>30</v>
      </c>
      <c r="D130" s="1">
        <v>6</v>
      </c>
      <c r="E130" s="1">
        <v>3</v>
      </c>
      <c r="F130" s="1" t="s">
        <v>157</v>
      </c>
      <c r="G130" s="2">
        <v>43.755600000000001</v>
      </c>
      <c r="H130" s="6">
        <f>1+COUNTIFS(A:A,A130,O:O,"&lt;"&amp;O130)</f>
        <v>7</v>
      </c>
      <c r="I130" s="2">
        <f>AVERAGEIF(A:A,A130,G:G)</f>
        <v>49.280440740740708</v>
      </c>
      <c r="J130" s="2">
        <f>G130-I130</f>
        <v>-5.5248407407407072</v>
      </c>
      <c r="K130" s="2">
        <f>90+J130</f>
        <v>84.4751592592593</v>
      </c>
      <c r="L130" s="2">
        <f>EXP(0.06*K130)</f>
        <v>158.93726356049442</v>
      </c>
      <c r="M130" s="2">
        <f>SUMIF(A:A,A130,L:L)</f>
        <v>2292.4415584158819</v>
      </c>
      <c r="N130" s="3">
        <f>L130/M130</f>
        <v>6.9330999072588315E-2</v>
      </c>
      <c r="O130" s="7">
        <f>1/N130</f>
        <v>14.423562524362557</v>
      </c>
      <c r="P130" s="3">
        <f>IF(O130&gt;21,"",N130)</f>
        <v>6.9330999072588315E-2</v>
      </c>
      <c r="Q130" s="3">
        <f>IF(ISNUMBER(P130),SUMIF(A:A,A130,P:P),"")</f>
        <v>0.96053650279527936</v>
      </c>
      <c r="R130" s="3">
        <f>IFERROR(P130*(1/Q130),"")</f>
        <v>7.2179452702553812E-2</v>
      </c>
      <c r="S130" s="8">
        <f>IFERROR(1/R130,"")</f>
        <v>13.854358305000261</v>
      </c>
    </row>
    <row r="131" spans="1:19" x14ac:dyDescent="0.25">
      <c r="A131" s="1">
        <v>18</v>
      </c>
      <c r="B131" s="5">
        <v>0.66319444444444442</v>
      </c>
      <c r="C131" s="1" t="s">
        <v>30</v>
      </c>
      <c r="D131" s="1">
        <v>6</v>
      </c>
      <c r="E131" s="1">
        <v>5</v>
      </c>
      <c r="F131" s="1" t="s">
        <v>159</v>
      </c>
      <c r="G131" s="2">
        <v>43.753366666666601</v>
      </c>
      <c r="H131" s="6">
        <f>1+COUNTIFS(A:A,A131,O:O,"&lt;"&amp;O131)</f>
        <v>8</v>
      </c>
      <c r="I131" s="2">
        <f>AVERAGEIF(A:A,A131,G:G)</f>
        <v>49.280440740740708</v>
      </c>
      <c r="J131" s="2">
        <f>G131-I131</f>
        <v>-5.5270740740741076</v>
      </c>
      <c r="K131" s="2">
        <f>90+J131</f>
        <v>84.472925925925892</v>
      </c>
      <c r="L131" s="2">
        <f>EXP(0.06*K131)</f>
        <v>158.91596739405159</v>
      </c>
      <c r="M131" s="2">
        <f>SUMIF(A:A,A131,L:L)</f>
        <v>2292.4415584158819</v>
      </c>
      <c r="N131" s="3">
        <f>L131/M131</f>
        <v>6.9321709341138169E-2</v>
      </c>
      <c r="O131" s="7">
        <f>1/N131</f>
        <v>14.425495411241418</v>
      </c>
      <c r="P131" s="3">
        <f>IF(O131&gt;21,"",N131)</f>
        <v>6.9321709341138169E-2</v>
      </c>
      <c r="Q131" s="3">
        <f>IF(ISNUMBER(P131),SUMIF(A:A,A131,P:P),"")</f>
        <v>0.96053650279527936</v>
      </c>
      <c r="R131" s="3">
        <f>IFERROR(P131*(1/Q131),"")</f>
        <v>7.2169781303889513E-2</v>
      </c>
      <c r="S131" s="8">
        <f>IFERROR(1/R131,"")</f>
        <v>13.856214913403182</v>
      </c>
    </row>
    <row r="132" spans="1:19" x14ac:dyDescent="0.25">
      <c r="A132" s="1">
        <v>18</v>
      </c>
      <c r="B132" s="5">
        <v>0.66319444444444442</v>
      </c>
      <c r="C132" s="1" t="s">
        <v>30</v>
      </c>
      <c r="D132" s="1">
        <v>6</v>
      </c>
      <c r="E132" s="1">
        <v>7</v>
      </c>
      <c r="F132" s="1" t="s">
        <v>161</v>
      </c>
      <c r="G132" s="2">
        <v>34.363666666666695</v>
      </c>
      <c r="H132" s="6">
        <f>1+COUNTIFS(A:A,A132,O:O,"&lt;"&amp;O132)</f>
        <v>9</v>
      </c>
      <c r="I132" s="2">
        <f>AVERAGEIF(A:A,A132,G:G)</f>
        <v>49.280440740740708</v>
      </c>
      <c r="J132" s="2">
        <f>G132-I132</f>
        <v>-14.916774074074013</v>
      </c>
      <c r="K132" s="2">
        <f>90+J132</f>
        <v>75.083225925925987</v>
      </c>
      <c r="L132" s="2">
        <f>EXP(0.06*K132)</f>
        <v>90.467761032530817</v>
      </c>
      <c r="M132" s="2">
        <f>SUMIF(A:A,A132,L:L)</f>
        <v>2292.4415584158819</v>
      </c>
      <c r="N132" s="3">
        <f>L132/M132</f>
        <v>3.9463497204720741E-2</v>
      </c>
      <c r="O132" s="7">
        <f>1/N132</f>
        <v>25.339872814930782</v>
      </c>
      <c r="P132" s="3" t="str">
        <f>IF(O132&gt;21,"",N132)</f>
        <v/>
      </c>
      <c r="Q132" s="3" t="str">
        <f>IF(ISNUMBER(P132),SUMIF(A:A,A132,P:P),"")</f>
        <v/>
      </c>
      <c r="R132" s="3" t="str">
        <f>IFERROR(P132*(1/Q132),"")</f>
        <v/>
      </c>
      <c r="S132" s="8" t="str">
        <f>IFERROR(1/R132,"")</f>
        <v/>
      </c>
    </row>
    <row r="133" spans="1:19" x14ac:dyDescent="0.25">
      <c r="A133" s="1">
        <v>20</v>
      </c>
      <c r="B133" s="5">
        <v>0.67499999999999993</v>
      </c>
      <c r="C133" s="1" t="s">
        <v>61</v>
      </c>
      <c r="D133" s="1">
        <v>5</v>
      </c>
      <c r="E133" s="1">
        <v>2</v>
      </c>
      <c r="F133" s="1" t="s">
        <v>165</v>
      </c>
      <c r="G133" s="2">
        <v>68.245000000000005</v>
      </c>
      <c r="H133" s="6">
        <f>1+COUNTIFS(A:A,A133,O:O,"&lt;"&amp;O133)</f>
        <v>1</v>
      </c>
      <c r="I133" s="2">
        <f>AVERAGEIF(A:A,A133,G:G)</f>
        <v>48.971450000000011</v>
      </c>
      <c r="J133" s="2">
        <f>G133-I133</f>
        <v>19.273549999999993</v>
      </c>
      <c r="K133" s="2">
        <f>90+J133</f>
        <v>109.27355</v>
      </c>
      <c r="L133" s="2">
        <f>EXP(0.06*K133)</f>
        <v>703.74283624577947</v>
      </c>
      <c r="M133" s="2">
        <f>SUMIF(A:A,A133,L:L)</f>
        <v>2300.3234330150935</v>
      </c>
      <c r="N133" s="3">
        <f>L133/M133</f>
        <v>0.30593212508528222</v>
      </c>
      <c r="O133" s="7">
        <f>1/N133</f>
        <v>3.2686988975781412</v>
      </c>
      <c r="P133" s="3">
        <f>IF(O133&gt;21,"",N133)</f>
        <v>0.30593212508528222</v>
      </c>
      <c r="Q133" s="3">
        <f>IF(ISNUMBER(P133),SUMIF(A:A,A133,P:P),"")</f>
        <v>0.94088143728755369</v>
      </c>
      <c r="R133" s="3">
        <f>IFERROR(P133*(1/Q133),"")</f>
        <v>0.32515481011852804</v>
      </c>
      <c r="S133" s="8">
        <f>IFERROR(1/R133,"")</f>
        <v>3.0754581168135635</v>
      </c>
    </row>
    <row r="134" spans="1:19" x14ac:dyDescent="0.25">
      <c r="A134" s="1">
        <v>20</v>
      </c>
      <c r="B134" s="5">
        <v>0.67499999999999993</v>
      </c>
      <c r="C134" s="1" t="s">
        <v>61</v>
      </c>
      <c r="D134" s="1">
        <v>5</v>
      </c>
      <c r="E134" s="1">
        <v>5</v>
      </c>
      <c r="F134" s="1" t="s">
        <v>168</v>
      </c>
      <c r="G134" s="2">
        <v>60.018099999999997</v>
      </c>
      <c r="H134" s="6">
        <f>1+COUNTIFS(A:A,A134,O:O,"&lt;"&amp;O134)</f>
        <v>2</v>
      </c>
      <c r="I134" s="2">
        <f>AVERAGEIF(A:A,A134,G:G)</f>
        <v>48.971450000000011</v>
      </c>
      <c r="J134" s="2">
        <f>G134-I134</f>
        <v>11.046649999999985</v>
      </c>
      <c r="K134" s="2">
        <f>90+J134</f>
        <v>101.04664999999999</v>
      </c>
      <c r="L134" s="2">
        <f>EXP(0.06*K134)</f>
        <v>429.5761393062316</v>
      </c>
      <c r="M134" s="2">
        <f>SUMIF(A:A,A134,L:L)</f>
        <v>2300.3234330150935</v>
      </c>
      <c r="N134" s="3">
        <f>L134/M134</f>
        <v>0.18674597369256679</v>
      </c>
      <c r="O134" s="7">
        <f>1/N134</f>
        <v>5.3548677930066875</v>
      </c>
      <c r="P134" s="3">
        <f>IF(O134&gt;21,"",N134)</f>
        <v>0.18674597369256679</v>
      </c>
      <c r="Q134" s="3">
        <f>IF(ISNUMBER(P134),SUMIF(A:A,A134,P:P),"")</f>
        <v>0.94088143728755369</v>
      </c>
      <c r="R134" s="3">
        <f>IFERROR(P134*(1/Q134),"")</f>
        <v>0.19847981508800158</v>
      </c>
      <c r="S134" s="8">
        <f>IFERROR(1/R134,"")</f>
        <v>5.0382957055689621</v>
      </c>
    </row>
    <row r="135" spans="1:19" x14ac:dyDescent="0.25">
      <c r="A135" s="1">
        <v>20</v>
      </c>
      <c r="B135" s="5">
        <v>0.67499999999999993</v>
      </c>
      <c r="C135" s="1" t="s">
        <v>61</v>
      </c>
      <c r="D135" s="1">
        <v>5</v>
      </c>
      <c r="E135" s="1">
        <v>4</v>
      </c>
      <c r="F135" s="1" t="s">
        <v>167</v>
      </c>
      <c r="G135" s="2">
        <v>53.151366666666597</v>
      </c>
      <c r="H135" s="6">
        <f>1+COUNTIFS(A:A,A135,O:O,"&lt;"&amp;O135)</f>
        <v>3</v>
      </c>
      <c r="I135" s="2">
        <f>AVERAGEIF(A:A,A135,G:G)</f>
        <v>48.971450000000011</v>
      </c>
      <c r="J135" s="2">
        <f>G135-I135</f>
        <v>4.1799166666665855</v>
      </c>
      <c r="K135" s="2">
        <f>90+J135</f>
        <v>94.179916666666585</v>
      </c>
      <c r="L135" s="2">
        <f>EXP(0.06*K135)</f>
        <v>284.51756740271856</v>
      </c>
      <c r="M135" s="2">
        <f>SUMIF(A:A,A135,L:L)</f>
        <v>2300.3234330150935</v>
      </c>
      <c r="N135" s="3">
        <f>L135/M135</f>
        <v>0.12368589708699963</v>
      </c>
      <c r="O135" s="7">
        <f>1/N135</f>
        <v>8.0849961357890976</v>
      </c>
      <c r="P135" s="3">
        <f>IF(O135&gt;21,"",N135)</f>
        <v>0.12368589708699963</v>
      </c>
      <c r="Q135" s="3">
        <f>IF(ISNUMBER(P135),SUMIF(A:A,A135,P:P),"")</f>
        <v>0.94088143728755369</v>
      </c>
      <c r="R135" s="3">
        <f>IFERROR(P135*(1/Q135),"")</f>
        <v>0.13145747400817151</v>
      </c>
      <c r="S135" s="8">
        <f>IFERROR(1/R135,"")</f>
        <v>7.6070227847055634</v>
      </c>
    </row>
    <row r="136" spans="1:19" x14ac:dyDescent="0.25">
      <c r="A136" s="1">
        <v>20</v>
      </c>
      <c r="B136" s="5">
        <v>0.67499999999999993</v>
      </c>
      <c r="C136" s="1" t="s">
        <v>61</v>
      </c>
      <c r="D136" s="1">
        <v>5</v>
      </c>
      <c r="E136" s="1">
        <v>3</v>
      </c>
      <c r="F136" s="1" t="s">
        <v>166</v>
      </c>
      <c r="G136" s="2">
        <v>51.604633333333304</v>
      </c>
      <c r="H136" s="6">
        <f>1+COUNTIFS(A:A,A136,O:O,"&lt;"&amp;O136)</f>
        <v>4</v>
      </c>
      <c r="I136" s="2">
        <f>AVERAGEIF(A:A,A136,G:G)</f>
        <v>48.971450000000011</v>
      </c>
      <c r="J136" s="2">
        <f>G136-I136</f>
        <v>2.6331833333332924</v>
      </c>
      <c r="K136" s="2">
        <f>90+J136</f>
        <v>92.633183333333292</v>
      </c>
      <c r="L136" s="2">
        <f>EXP(0.06*K136)</f>
        <v>259.30137622683191</v>
      </c>
      <c r="M136" s="2">
        <f>SUMIF(A:A,A136,L:L)</f>
        <v>2300.3234330150935</v>
      </c>
      <c r="N136" s="3">
        <f>L136/M136</f>
        <v>0.11272387721884781</v>
      </c>
      <c r="O136" s="7">
        <f>1/N136</f>
        <v>8.8712349563575561</v>
      </c>
      <c r="P136" s="3">
        <f>IF(O136&gt;21,"",N136)</f>
        <v>0.11272387721884781</v>
      </c>
      <c r="Q136" s="3">
        <f>IF(ISNUMBER(P136),SUMIF(A:A,A136,P:P),"")</f>
        <v>0.94088143728755369</v>
      </c>
      <c r="R136" s="3">
        <f>IFERROR(P136*(1/Q136),"")</f>
        <v>0.11980667568893377</v>
      </c>
      <c r="S136" s="8">
        <f>IFERROR(1/R136,"")</f>
        <v>8.3467802962532858</v>
      </c>
    </row>
    <row r="137" spans="1:19" x14ac:dyDescent="0.25">
      <c r="A137" s="1">
        <v>20</v>
      </c>
      <c r="B137" s="5">
        <v>0.67499999999999993</v>
      </c>
      <c r="C137" s="1" t="s">
        <v>61</v>
      </c>
      <c r="D137" s="1">
        <v>5</v>
      </c>
      <c r="E137" s="1">
        <v>1</v>
      </c>
      <c r="F137" s="1" t="s">
        <v>164</v>
      </c>
      <c r="G137" s="2">
        <v>50.593166666666697</v>
      </c>
      <c r="H137" s="6">
        <f>1+COUNTIFS(A:A,A137,O:O,"&lt;"&amp;O137)</f>
        <v>5</v>
      </c>
      <c r="I137" s="2">
        <f>AVERAGEIF(A:A,A137,G:G)</f>
        <v>48.971450000000011</v>
      </c>
      <c r="J137" s="2">
        <f>G137-I137</f>
        <v>1.6217166666666856</v>
      </c>
      <c r="K137" s="2">
        <f>90+J137</f>
        <v>91.621716666666686</v>
      </c>
      <c r="L137" s="2">
        <f>EXP(0.06*K137)</f>
        <v>244.03288724459347</v>
      </c>
      <c r="M137" s="2">
        <f>SUMIF(A:A,A137,L:L)</f>
        <v>2300.3234330150935</v>
      </c>
      <c r="N137" s="3">
        <f>L137/M137</f>
        <v>0.1060863371394401</v>
      </c>
      <c r="O137" s="7">
        <f>1/N137</f>
        <v>9.4262845429906577</v>
      </c>
      <c r="P137" s="3">
        <f>IF(O137&gt;21,"",N137)</f>
        <v>0.1060863371394401</v>
      </c>
      <c r="Q137" s="3">
        <f>IF(ISNUMBER(P137),SUMIF(A:A,A137,P:P),"")</f>
        <v>0.94088143728755369</v>
      </c>
      <c r="R137" s="3">
        <f>IFERROR(P137*(1/Q137),"")</f>
        <v>0.11275207792947226</v>
      </c>
      <c r="S137" s="8">
        <f>IFERROR(1/R137,"")</f>
        <v>8.8690161490905002</v>
      </c>
    </row>
    <row r="138" spans="1:19" x14ac:dyDescent="0.25">
      <c r="A138" s="1">
        <v>20</v>
      </c>
      <c r="B138" s="5">
        <v>0.67499999999999993</v>
      </c>
      <c r="C138" s="1" t="s">
        <v>61</v>
      </c>
      <c r="D138" s="1">
        <v>5</v>
      </c>
      <c r="E138" s="1">
        <v>7</v>
      </c>
      <c r="F138" s="1" t="s">
        <v>170</v>
      </c>
      <c r="G138" s="2">
        <v>50.533499999999997</v>
      </c>
      <c r="H138" s="6">
        <f>1+COUNTIFS(A:A,A138,O:O,"&lt;"&amp;O138)</f>
        <v>6</v>
      </c>
      <c r="I138" s="2">
        <f>AVERAGEIF(A:A,A138,G:G)</f>
        <v>48.971450000000011</v>
      </c>
      <c r="J138" s="2">
        <f>G138-I138</f>
        <v>1.5620499999999851</v>
      </c>
      <c r="K138" s="2">
        <f>90+J138</f>
        <v>91.562049999999985</v>
      </c>
      <c r="L138" s="2">
        <f>EXP(0.06*K138)</f>
        <v>243.1608114553261</v>
      </c>
      <c r="M138" s="2">
        <f>SUMIF(A:A,A138,L:L)</f>
        <v>2300.3234330150935</v>
      </c>
      <c r="N138" s="3">
        <f>L138/M138</f>
        <v>0.10570722706441717</v>
      </c>
      <c r="O138" s="7">
        <f>1/N138</f>
        <v>9.4600911193196637</v>
      </c>
      <c r="P138" s="3">
        <f>IF(O138&gt;21,"",N138)</f>
        <v>0.10570722706441717</v>
      </c>
      <c r="Q138" s="3">
        <f>IF(ISNUMBER(P138),SUMIF(A:A,A138,P:P),"")</f>
        <v>0.94088143728755369</v>
      </c>
      <c r="R138" s="3">
        <f>IFERROR(P138*(1/Q138),"")</f>
        <v>0.112349147166893</v>
      </c>
      <c r="S138" s="8">
        <f>IFERROR(1/R138,"")</f>
        <v>8.9008241292167067</v>
      </c>
    </row>
    <row r="139" spans="1:19" x14ac:dyDescent="0.25">
      <c r="A139" s="1">
        <v>20</v>
      </c>
      <c r="B139" s="5">
        <v>0.67499999999999993</v>
      </c>
      <c r="C139" s="1" t="s">
        <v>61</v>
      </c>
      <c r="D139" s="1">
        <v>5</v>
      </c>
      <c r="E139" s="1">
        <v>6</v>
      </c>
      <c r="F139" s="1" t="s">
        <v>169</v>
      </c>
      <c r="G139" s="2">
        <v>32.843366666666704</v>
      </c>
      <c r="H139" s="6">
        <f>1+COUNTIFS(A:A,A139,O:O,"&lt;"&amp;O139)</f>
        <v>7</v>
      </c>
      <c r="I139" s="2">
        <f>AVERAGEIF(A:A,A139,G:G)</f>
        <v>48.971450000000011</v>
      </c>
      <c r="J139" s="2">
        <f>G139-I139</f>
        <v>-16.128083333333308</v>
      </c>
      <c r="K139" s="2">
        <f>90+J139</f>
        <v>73.871916666666692</v>
      </c>
      <c r="L139" s="2">
        <f>EXP(0.06*K139)</f>
        <v>84.125943217741309</v>
      </c>
      <c r="M139" s="2">
        <f>SUMIF(A:A,A139,L:L)</f>
        <v>2300.3234330150935</v>
      </c>
      <c r="N139" s="3">
        <f>L139/M139</f>
        <v>3.6571354275809494E-2</v>
      </c>
      <c r="O139" s="7">
        <f>1/N139</f>
        <v>27.343805549510659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8" t="str">
        <f>IFERROR(1/R139,"")</f>
        <v/>
      </c>
    </row>
    <row r="140" spans="1:19" x14ac:dyDescent="0.25">
      <c r="A140" s="1">
        <v>20</v>
      </c>
      <c r="B140" s="5">
        <v>0.67499999999999993</v>
      </c>
      <c r="C140" s="1" t="s">
        <v>61</v>
      </c>
      <c r="D140" s="1">
        <v>5</v>
      </c>
      <c r="E140" s="1">
        <v>8</v>
      </c>
      <c r="F140" s="1" t="s">
        <v>171</v>
      </c>
      <c r="G140" s="2">
        <v>24.7824666666667</v>
      </c>
      <c r="H140" s="6">
        <f>1+COUNTIFS(A:A,A140,O:O,"&lt;"&amp;O140)</f>
        <v>8</v>
      </c>
      <c r="I140" s="2">
        <f>AVERAGEIF(A:A,A140,G:G)</f>
        <v>48.971450000000011</v>
      </c>
      <c r="J140" s="2">
        <f>G140-I140</f>
        <v>-24.188983333333312</v>
      </c>
      <c r="K140" s="2">
        <f>90+J140</f>
        <v>65.811016666666688</v>
      </c>
      <c r="L140" s="2">
        <f>EXP(0.06*K140)</f>
        <v>51.865871915871146</v>
      </c>
      <c r="M140" s="2">
        <f>SUMIF(A:A,A140,L:L)</f>
        <v>2300.3234330150935</v>
      </c>
      <c r="N140" s="3">
        <f>L140/M140</f>
        <v>2.2547208436636757E-2</v>
      </c>
      <c r="O140" s="7">
        <f>1/N140</f>
        <v>44.351388457256149</v>
      </c>
      <c r="P140" s="3" t="str">
        <f>IF(O140&gt;21,"",N140)</f>
        <v/>
      </c>
      <c r="Q140" s="3" t="str">
        <f>IF(ISNUMBER(P140),SUMIF(A:A,A140,P:P),"")</f>
        <v/>
      </c>
      <c r="R140" s="3" t="str">
        <f>IFERROR(P140*(1/Q140),"")</f>
        <v/>
      </c>
      <c r="S140" s="8" t="str">
        <f>IFERROR(1/R140,"")</f>
        <v/>
      </c>
    </row>
    <row r="141" spans="1:19" x14ac:dyDescent="0.25">
      <c r="A141" s="1">
        <v>21</v>
      </c>
      <c r="B141" s="5">
        <v>0.68402777777777779</v>
      </c>
      <c r="C141" s="1" t="s">
        <v>40</v>
      </c>
      <c r="D141" s="1">
        <v>6</v>
      </c>
      <c r="E141" s="1">
        <v>1</v>
      </c>
      <c r="F141" s="1" t="s">
        <v>172</v>
      </c>
      <c r="G141" s="2">
        <v>71.6430000000001</v>
      </c>
      <c r="H141" s="6">
        <f>1+COUNTIFS(A:A,A141,O:O,"&lt;"&amp;O141)</f>
        <v>1</v>
      </c>
      <c r="I141" s="2">
        <f>AVERAGEIF(A:A,A141,G:G)</f>
        <v>47.445906250000014</v>
      </c>
      <c r="J141" s="2">
        <f>G141-I141</f>
        <v>24.197093750000086</v>
      </c>
      <c r="K141" s="2">
        <f>90+J141</f>
        <v>114.19709375000008</v>
      </c>
      <c r="L141" s="2">
        <f>EXP(0.06*K141)</f>
        <v>945.60565314292842</v>
      </c>
      <c r="M141" s="2">
        <f>SUMIF(A:A,A141,L:L)</f>
        <v>4433.2964394755581</v>
      </c>
      <c r="N141" s="3">
        <f>L141/M141</f>
        <v>0.21329628326293243</v>
      </c>
      <c r="O141" s="7">
        <f>1/N141</f>
        <v>4.6883142298700546</v>
      </c>
      <c r="P141" s="3">
        <f>IF(O141&gt;21,"",N141)</f>
        <v>0.21329628326293243</v>
      </c>
      <c r="Q141" s="3">
        <f>IF(ISNUMBER(P141),SUMIF(A:A,A141,P:P),"")</f>
        <v>0.81889515644289534</v>
      </c>
      <c r="R141" s="3">
        <f>IFERROR(P141*(1/Q141),"")</f>
        <v>0.2604683659254326</v>
      </c>
      <c r="S141" s="8">
        <f>IFERROR(1/R141,"")</f>
        <v>3.8392378147228903</v>
      </c>
    </row>
    <row r="142" spans="1:19" x14ac:dyDescent="0.25">
      <c r="A142" s="1">
        <v>21</v>
      </c>
      <c r="B142" s="5">
        <v>0.68402777777777779</v>
      </c>
      <c r="C142" s="1" t="s">
        <v>40</v>
      </c>
      <c r="D142" s="1">
        <v>6</v>
      </c>
      <c r="E142" s="1">
        <v>4</v>
      </c>
      <c r="F142" s="1" t="s">
        <v>175</v>
      </c>
      <c r="G142" s="2">
        <v>64.131199999999993</v>
      </c>
      <c r="H142" s="6">
        <f>1+COUNTIFS(A:A,A142,O:O,"&lt;"&amp;O142)</f>
        <v>2</v>
      </c>
      <c r="I142" s="2">
        <f>AVERAGEIF(A:A,A142,G:G)</f>
        <v>47.445906250000014</v>
      </c>
      <c r="J142" s="2">
        <f>G142-I142</f>
        <v>16.685293749999978</v>
      </c>
      <c r="K142" s="2">
        <f>90+J142</f>
        <v>106.68529374999997</v>
      </c>
      <c r="L142" s="2">
        <f>EXP(0.06*K142)</f>
        <v>602.5180509505991</v>
      </c>
      <c r="M142" s="2">
        <f>SUMIF(A:A,A142,L:L)</f>
        <v>4433.2964394755581</v>
      </c>
      <c r="N142" s="3">
        <f>L142/M142</f>
        <v>0.13590745829346676</v>
      </c>
      <c r="O142" s="7">
        <f>1/N142</f>
        <v>7.3579479195371817</v>
      </c>
      <c r="P142" s="3">
        <f>IF(O142&gt;21,"",N142)</f>
        <v>0.13590745829346676</v>
      </c>
      <c r="Q142" s="3">
        <f>IF(ISNUMBER(P142),SUMIF(A:A,A142,P:P),"")</f>
        <v>0.81889515644289534</v>
      </c>
      <c r="R142" s="3">
        <f>IFERROR(P142*(1/Q142),"")</f>
        <v>0.16596441830700229</v>
      </c>
      <c r="S142" s="8">
        <f>IFERROR(1/R142,"")</f>
        <v>6.0253879126680765</v>
      </c>
    </row>
    <row r="143" spans="1:19" x14ac:dyDescent="0.25">
      <c r="A143" s="1">
        <v>21</v>
      </c>
      <c r="B143" s="5">
        <v>0.68402777777777779</v>
      </c>
      <c r="C143" s="1" t="s">
        <v>40</v>
      </c>
      <c r="D143" s="1">
        <v>6</v>
      </c>
      <c r="E143" s="1">
        <v>5</v>
      </c>
      <c r="F143" s="1" t="s">
        <v>176</v>
      </c>
      <c r="G143" s="2">
        <v>55.941233333333294</v>
      </c>
      <c r="H143" s="6">
        <f>1+COUNTIFS(A:A,A143,O:O,"&lt;"&amp;O143)</f>
        <v>3</v>
      </c>
      <c r="I143" s="2">
        <f>AVERAGEIF(A:A,A143,G:G)</f>
        <v>47.445906250000014</v>
      </c>
      <c r="J143" s="2">
        <f>G143-I143</f>
        <v>8.4953270833332795</v>
      </c>
      <c r="K143" s="2">
        <f>90+J143</f>
        <v>98.495327083333279</v>
      </c>
      <c r="L143" s="2">
        <f>EXP(0.06*K143)</f>
        <v>368.60279391169985</v>
      </c>
      <c r="M143" s="2">
        <f>SUMIF(A:A,A143,L:L)</f>
        <v>4433.2964394755581</v>
      </c>
      <c r="N143" s="3">
        <f>L143/M143</f>
        <v>8.3144179267945401E-2</v>
      </c>
      <c r="O143" s="7">
        <f>1/N143</f>
        <v>12.02730015263414</v>
      </c>
      <c r="P143" s="3">
        <f>IF(O143&gt;21,"",N143)</f>
        <v>8.3144179267945401E-2</v>
      </c>
      <c r="Q143" s="3">
        <f>IF(ISNUMBER(P143),SUMIF(A:A,A143,P:P),"")</f>
        <v>0.81889515644289534</v>
      </c>
      <c r="R143" s="3">
        <f>IFERROR(P143*(1/Q143),"")</f>
        <v>0.10153214195221993</v>
      </c>
      <c r="S143" s="8">
        <f>IFERROR(1/R143,"")</f>
        <v>9.8490978400769933</v>
      </c>
    </row>
    <row r="144" spans="1:19" x14ac:dyDescent="0.25">
      <c r="A144" s="1">
        <v>21</v>
      </c>
      <c r="B144" s="5">
        <v>0.68402777777777779</v>
      </c>
      <c r="C144" s="1" t="s">
        <v>40</v>
      </c>
      <c r="D144" s="1">
        <v>6</v>
      </c>
      <c r="E144" s="1">
        <v>3</v>
      </c>
      <c r="F144" s="1" t="s">
        <v>174</v>
      </c>
      <c r="G144" s="2">
        <v>53.081033333333409</v>
      </c>
      <c r="H144" s="6">
        <f>1+COUNTIFS(A:A,A144,O:O,"&lt;"&amp;O144)</f>
        <v>4</v>
      </c>
      <c r="I144" s="2">
        <f>AVERAGEIF(A:A,A144,G:G)</f>
        <v>47.445906250000014</v>
      </c>
      <c r="J144" s="2">
        <f>G144-I144</f>
        <v>5.6351270833333942</v>
      </c>
      <c r="K144" s="2">
        <f>90+J144</f>
        <v>95.635127083333401</v>
      </c>
      <c r="L144" s="2">
        <f>EXP(0.06*K144)</f>
        <v>310.47631708925388</v>
      </c>
      <c r="M144" s="2">
        <f>SUMIF(A:A,A144,L:L)</f>
        <v>4433.2964394755581</v>
      </c>
      <c r="N144" s="3">
        <f>L144/M144</f>
        <v>7.003283478286465E-2</v>
      </c>
      <c r="O144" s="7">
        <f>1/N144</f>
        <v>14.279016451361411</v>
      </c>
      <c r="P144" s="3">
        <f>IF(O144&gt;21,"",N144)</f>
        <v>7.003283478286465E-2</v>
      </c>
      <c r="Q144" s="3">
        <f>IF(ISNUMBER(P144),SUMIF(A:A,A144,P:P),"")</f>
        <v>0.81889515644289534</v>
      </c>
      <c r="R144" s="3">
        <f>IFERROR(P144*(1/Q144),"")</f>
        <v>8.5521124690823958E-2</v>
      </c>
      <c r="S144" s="8">
        <f>IFERROR(1/R144,"")</f>
        <v>11.693017410788281</v>
      </c>
    </row>
    <row r="145" spans="1:19" x14ac:dyDescent="0.25">
      <c r="A145" s="1">
        <v>21</v>
      </c>
      <c r="B145" s="5">
        <v>0.68402777777777779</v>
      </c>
      <c r="C145" s="1" t="s">
        <v>40</v>
      </c>
      <c r="D145" s="1">
        <v>6</v>
      </c>
      <c r="E145" s="1">
        <v>10</v>
      </c>
      <c r="F145" s="1" t="s">
        <v>180</v>
      </c>
      <c r="G145" s="2">
        <v>49.535133333333299</v>
      </c>
      <c r="H145" s="6">
        <f>1+COUNTIFS(A:A,A145,O:O,"&lt;"&amp;O145)</f>
        <v>5</v>
      </c>
      <c r="I145" s="2">
        <f>AVERAGEIF(A:A,A145,G:G)</f>
        <v>47.445906250000014</v>
      </c>
      <c r="J145" s="2">
        <f>G145-I145</f>
        <v>2.0892270833332844</v>
      </c>
      <c r="K145" s="2">
        <f>90+J145</f>
        <v>92.089227083333284</v>
      </c>
      <c r="L145" s="2">
        <f>EXP(0.06*K145)</f>
        <v>250.97507339072416</v>
      </c>
      <c r="M145" s="2">
        <f>SUMIF(A:A,A145,L:L)</f>
        <v>4433.2964394755581</v>
      </c>
      <c r="N145" s="3">
        <f>L145/M145</f>
        <v>5.6611389925554707E-2</v>
      </c>
      <c r="O145" s="7">
        <f>1/N145</f>
        <v>17.664289841938579</v>
      </c>
      <c r="P145" s="3">
        <f>IF(O145&gt;21,"",N145)</f>
        <v>5.6611389925554707E-2</v>
      </c>
      <c r="Q145" s="3">
        <f>IF(ISNUMBER(P145),SUMIF(A:A,A145,P:P),"")</f>
        <v>0.81889515644289534</v>
      </c>
      <c r="R145" s="3">
        <f>IFERROR(P145*(1/Q145),"")</f>
        <v>6.9131426019739109E-2</v>
      </c>
      <c r="S145" s="8">
        <f>IFERROR(1/R145,"")</f>
        <v>14.465201393566941</v>
      </c>
    </row>
    <row r="146" spans="1:19" x14ac:dyDescent="0.25">
      <c r="A146" s="1">
        <v>21</v>
      </c>
      <c r="B146" s="5">
        <v>0.68402777777777779</v>
      </c>
      <c r="C146" s="1" t="s">
        <v>40</v>
      </c>
      <c r="D146" s="1">
        <v>6</v>
      </c>
      <c r="E146" s="1">
        <v>2</v>
      </c>
      <c r="F146" s="1" t="s">
        <v>173</v>
      </c>
      <c r="G146" s="2">
        <v>49.454700000000003</v>
      </c>
      <c r="H146" s="6">
        <f>1+COUNTIFS(A:A,A146,O:O,"&lt;"&amp;O146)</f>
        <v>6</v>
      </c>
      <c r="I146" s="2">
        <f>AVERAGEIF(A:A,A146,G:G)</f>
        <v>47.445906250000014</v>
      </c>
      <c r="J146" s="2">
        <f>G146-I146</f>
        <v>2.0087937499999882</v>
      </c>
      <c r="K146" s="2">
        <f>90+J146</f>
        <v>92.008793749999995</v>
      </c>
      <c r="L146" s="2">
        <f>EXP(0.06*K146)</f>
        <v>249.76678563001994</v>
      </c>
      <c r="M146" s="2">
        <f>SUMIF(A:A,A146,L:L)</f>
        <v>4433.2964394755581</v>
      </c>
      <c r="N146" s="3">
        <f>L146/M146</f>
        <v>5.6338841545991086E-2</v>
      </c>
      <c r="O146" s="7">
        <f>1/N146</f>
        <v>17.749743739115935</v>
      </c>
      <c r="P146" s="3">
        <f>IF(O146&gt;21,"",N146)</f>
        <v>5.6338841545991086E-2</v>
      </c>
      <c r="Q146" s="3">
        <f>IF(ISNUMBER(P146),SUMIF(A:A,A146,P:P),"")</f>
        <v>0.81889515644289534</v>
      </c>
      <c r="R146" s="3">
        <f>IFERROR(P146*(1/Q146),"")</f>
        <v>6.8798601509276122E-2</v>
      </c>
      <c r="S146" s="8">
        <f>IFERROR(1/R146,"")</f>
        <v>14.535179176064645</v>
      </c>
    </row>
    <row r="147" spans="1:19" x14ac:dyDescent="0.25">
      <c r="A147" s="1">
        <v>21</v>
      </c>
      <c r="B147" s="5">
        <v>0.68402777777777779</v>
      </c>
      <c r="C147" s="1" t="s">
        <v>40</v>
      </c>
      <c r="D147" s="1">
        <v>6</v>
      </c>
      <c r="E147" s="1">
        <v>13</v>
      </c>
      <c r="F147" s="1" t="s">
        <v>183</v>
      </c>
      <c r="G147" s="2">
        <v>49.084000000000003</v>
      </c>
      <c r="H147" s="6">
        <f>1+COUNTIFS(A:A,A147,O:O,"&lt;"&amp;O147)</f>
        <v>7</v>
      </c>
      <c r="I147" s="2">
        <f>AVERAGEIF(A:A,A147,G:G)</f>
        <v>47.445906250000014</v>
      </c>
      <c r="J147" s="2">
        <f>G147-I147</f>
        <v>1.6380937499999888</v>
      </c>
      <c r="K147" s="2">
        <f>90+J147</f>
        <v>91.638093749999996</v>
      </c>
      <c r="L147" s="2">
        <f>EXP(0.06*K147)</f>
        <v>244.27279791222796</v>
      </c>
      <c r="M147" s="2">
        <f>SUMIF(A:A,A147,L:L)</f>
        <v>4433.2964394755581</v>
      </c>
      <c r="N147" s="3">
        <f>L147/M147</f>
        <v>5.5099585883123234E-2</v>
      </c>
      <c r="O147" s="7">
        <f>1/N147</f>
        <v>18.148956729387972</v>
      </c>
      <c r="P147" s="3">
        <f>IF(O147&gt;21,"",N147)</f>
        <v>5.5099585883123234E-2</v>
      </c>
      <c r="Q147" s="3">
        <f>IF(ISNUMBER(P147),SUMIF(A:A,A147,P:P),"")</f>
        <v>0.81889515644289534</v>
      </c>
      <c r="R147" s="3">
        <f>IFERROR(P147*(1/Q147),"")</f>
        <v>6.7285275104647088E-2</v>
      </c>
      <c r="S147" s="8">
        <f>IFERROR(1/R147,"")</f>
        <v>14.862092760187505</v>
      </c>
    </row>
    <row r="148" spans="1:19" x14ac:dyDescent="0.25">
      <c r="A148" s="1">
        <v>21</v>
      </c>
      <c r="B148" s="5">
        <v>0.68402777777777779</v>
      </c>
      <c r="C148" s="1" t="s">
        <v>40</v>
      </c>
      <c r="D148" s="1">
        <v>6</v>
      </c>
      <c r="E148" s="1">
        <v>9</v>
      </c>
      <c r="F148" s="1" t="s">
        <v>179</v>
      </c>
      <c r="G148" s="2">
        <v>47.722366666666701</v>
      </c>
      <c r="H148" s="6">
        <f>1+COUNTIFS(A:A,A148,O:O,"&lt;"&amp;O148)</f>
        <v>8</v>
      </c>
      <c r="I148" s="2">
        <f>AVERAGEIF(A:A,A148,G:G)</f>
        <v>47.445906250000014</v>
      </c>
      <c r="J148" s="2">
        <f>G148-I148</f>
        <v>0.27646041666668708</v>
      </c>
      <c r="K148" s="2">
        <f>90+J148</f>
        <v>90.27646041666668</v>
      </c>
      <c r="L148" s="2">
        <f>EXP(0.06*K148)</f>
        <v>225.10965183927436</v>
      </c>
      <c r="M148" s="2">
        <f>SUMIF(A:A,A148,L:L)</f>
        <v>4433.2964394755581</v>
      </c>
      <c r="N148" s="3">
        <f>L148/M148</f>
        <v>5.0777035759400735E-2</v>
      </c>
      <c r="O148" s="7">
        <f>1/N148</f>
        <v>19.693942055584891</v>
      </c>
      <c r="P148" s="3">
        <f>IF(O148&gt;21,"",N148)</f>
        <v>5.0777035759400735E-2</v>
      </c>
      <c r="Q148" s="3">
        <f>IF(ISNUMBER(P148),SUMIF(A:A,A148,P:P),"")</f>
        <v>0.81889515644289534</v>
      </c>
      <c r="R148" s="3">
        <f>IFERROR(P148*(1/Q148),"")</f>
        <v>6.2006760401374539E-2</v>
      </c>
      <c r="S148" s="8">
        <f>IFERROR(1/R148,"")</f>
        <v>16.127273760585506</v>
      </c>
    </row>
    <row r="149" spans="1:19" x14ac:dyDescent="0.25">
      <c r="A149" s="1">
        <v>21</v>
      </c>
      <c r="B149" s="5">
        <v>0.68402777777777779</v>
      </c>
      <c r="C149" s="1" t="s">
        <v>40</v>
      </c>
      <c r="D149" s="1">
        <v>6</v>
      </c>
      <c r="E149" s="1">
        <v>7</v>
      </c>
      <c r="F149" s="1" t="s">
        <v>178</v>
      </c>
      <c r="G149" s="2">
        <v>47.314866666666703</v>
      </c>
      <c r="H149" s="6">
        <f>1+COUNTIFS(A:A,A149,O:O,"&lt;"&amp;O149)</f>
        <v>9</v>
      </c>
      <c r="I149" s="2">
        <f>AVERAGEIF(A:A,A149,G:G)</f>
        <v>47.445906250000014</v>
      </c>
      <c r="J149" s="2">
        <f>G149-I149</f>
        <v>-0.13103958333331178</v>
      </c>
      <c r="K149" s="2">
        <f>90+J149</f>
        <v>89.868960416666681</v>
      </c>
      <c r="L149" s="2">
        <f>EXP(0.06*K149)</f>
        <v>219.67246136647358</v>
      </c>
      <c r="M149" s="2">
        <f>SUMIF(A:A,A149,L:L)</f>
        <v>4433.2964394755581</v>
      </c>
      <c r="N149" s="3">
        <f>L149/M149</f>
        <v>4.9550591611793954E-2</v>
      </c>
      <c r="O149" s="7">
        <f>1/N149</f>
        <v>20.181393752763622</v>
      </c>
      <c r="P149" s="3">
        <f>IF(O149&gt;21,"",N149)</f>
        <v>4.9550591611793954E-2</v>
      </c>
      <c r="Q149" s="3">
        <f>IF(ISNUMBER(P149),SUMIF(A:A,A149,P:P),"")</f>
        <v>0.81889515644289534</v>
      </c>
      <c r="R149" s="3">
        <f>IFERROR(P149*(1/Q149),"")</f>
        <v>6.0509078875287378E-2</v>
      </c>
      <c r="S149" s="8">
        <f>IFERROR(1/R149,"")</f>
        <v>16.526445594405036</v>
      </c>
    </row>
    <row r="150" spans="1:19" x14ac:dyDescent="0.25">
      <c r="A150" s="1">
        <v>21</v>
      </c>
      <c r="B150" s="5">
        <v>0.68402777777777779</v>
      </c>
      <c r="C150" s="1" t="s">
        <v>40</v>
      </c>
      <c r="D150" s="1">
        <v>6</v>
      </c>
      <c r="E150" s="1">
        <v>6</v>
      </c>
      <c r="F150" s="1" t="s">
        <v>177</v>
      </c>
      <c r="G150" s="2">
        <v>46.832466666666697</v>
      </c>
      <c r="H150" s="6">
        <f>1+COUNTIFS(A:A,A150,O:O,"&lt;"&amp;O150)</f>
        <v>10</v>
      </c>
      <c r="I150" s="2">
        <f>AVERAGEIF(A:A,A150,G:G)</f>
        <v>47.445906250000014</v>
      </c>
      <c r="J150" s="2">
        <f>G150-I150</f>
        <v>-0.61343958333331727</v>
      </c>
      <c r="K150" s="2">
        <f>90+J150</f>
        <v>89.386560416666683</v>
      </c>
      <c r="L150" s="2">
        <f>EXP(0.06*K150)</f>
        <v>213.40539612886639</v>
      </c>
      <c r="M150" s="2">
        <f>SUMIF(A:A,A150,L:L)</f>
        <v>4433.2964394755581</v>
      </c>
      <c r="N150" s="3">
        <f>L150/M150</f>
        <v>4.8136956109822292E-2</v>
      </c>
      <c r="O150" s="7">
        <f>1/N150</f>
        <v>20.774059699964102</v>
      </c>
      <c r="P150" s="3">
        <f>IF(O150&gt;21,"",N150)</f>
        <v>4.8136956109822292E-2</v>
      </c>
      <c r="Q150" s="3">
        <f>IF(ISNUMBER(P150),SUMIF(A:A,A150,P:P),"")</f>
        <v>0.81889515644289534</v>
      </c>
      <c r="R150" s="3">
        <f>IFERROR(P150*(1/Q150),"")</f>
        <v>5.8782807214196854E-2</v>
      </c>
      <c r="S150" s="8">
        <f>IFERROR(1/R150,"")</f>
        <v>17.011776867956151</v>
      </c>
    </row>
    <row r="151" spans="1:19" x14ac:dyDescent="0.25">
      <c r="A151" s="1">
        <v>21</v>
      </c>
      <c r="B151" s="5">
        <v>0.68402777777777779</v>
      </c>
      <c r="C151" s="1" t="s">
        <v>40</v>
      </c>
      <c r="D151" s="1">
        <v>6</v>
      </c>
      <c r="E151" s="1">
        <v>14</v>
      </c>
      <c r="F151" s="1" t="s">
        <v>184</v>
      </c>
      <c r="G151" s="2">
        <v>46.324100000000001</v>
      </c>
      <c r="H151" s="6">
        <f>1+COUNTIFS(A:A,A151,O:O,"&lt;"&amp;O151)</f>
        <v>11</v>
      </c>
      <c r="I151" s="2">
        <f>AVERAGEIF(A:A,A151,G:G)</f>
        <v>47.445906250000014</v>
      </c>
      <c r="J151" s="2">
        <f>G151-I151</f>
        <v>-1.121806250000013</v>
      </c>
      <c r="K151" s="2">
        <f>90+J151</f>
        <v>88.87819374999998</v>
      </c>
      <c r="L151" s="2">
        <f>EXP(0.06*K151)</f>
        <v>206.99437624546255</v>
      </c>
      <c r="M151" s="2">
        <f>SUMIF(A:A,A151,L:L)</f>
        <v>4433.2964394755581</v>
      </c>
      <c r="N151" s="3">
        <f>L151/M151</f>
        <v>4.6690849364891374E-2</v>
      </c>
      <c r="O151" s="7">
        <f>1/N151</f>
        <v>21.417472879641767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21</v>
      </c>
      <c r="B152" s="5">
        <v>0.68402777777777779</v>
      </c>
      <c r="C152" s="1" t="s">
        <v>40</v>
      </c>
      <c r="D152" s="1">
        <v>6</v>
      </c>
      <c r="E152" s="1">
        <v>12</v>
      </c>
      <c r="F152" s="1" t="s">
        <v>182</v>
      </c>
      <c r="G152" s="2">
        <v>45.767899999999997</v>
      </c>
      <c r="H152" s="6">
        <f>1+COUNTIFS(A:A,A152,O:O,"&lt;"&amp;O152)</f>
        <v>12</v>
      </c>
      <c r="I152" s="2">
        <f>AVERAGEIF(A:A,A152,G:G)</f>
        <v>47.445906250000014</v>
      </c>
      <c r="J152" s="2">
        <f>G152-I152</f>
        <v>-1.678006250000017</v>
      </c>
      <c r="K152" s="2">
        <f>90+J152</f>
        <v>88.32199374999999</v>
      </c>
      <c r="L152" s="2">
        <f>EXP(0.06*K152)</f>
        <v>200.20055217616101</v>
      </c>
      <c r="M152" s="2">
        <f>SUMIF(A:A,A152,L:L)</f>
        <v>4433.2964394755581</v>
      </c>
      <c r="N152" s="3">
        <f>L152/M152</f>
        <v>4.5158395092533887E-2</v>
      </c>
      <c r="O152" s="7">
        <f>1/N152</f>
        <v>22.144276782886195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21</v>
      </c>
      <c r="B153" s="5">
        <v>0.68402777777777779</v>
      </c>
      <c r="C153" s="1" t="s">
        <v>40</v>
      </c>
      <c r="D153" s="1">
        <v>6</v>
      </c>
      <c r="E153" s="1">
        <v>15</v>
      </c>
      <c r="F153" s="1" t="s">
        <v>185</v>
      </c>
      <c r="G153" s="2">
        <v>39.5170666666667</v>
      </c>
      <c r="H153" s="6">
        <f>1+COUNTIFS(A:A,A153,O:O,"&lt;"&amp;O153)</f>
        <v>13</v>
      </c>
      <c r="I153" s="2">
        <f>AVERAGEIF(A:A,A153,G:G)</f>
        <v>47.445906250000014</v>
      </c>
      <c r="J153" s="2">
        <f>G153-I153</f>
        <v>-7.9288395833333141</v>
      </c>
      <c r="K153" s="2">
        <f>90+J153</f>
        <v>82.071160416666686</v>
      </c>
      <c r="L153" s="2">
        <f>EXP(0.06*K153)</f>
        <v>137.58881350604418</v>
      </c>
      <c r="M153" s="2">
        <f>SUMIF(A:A,A153,L:L)</f>
        <v>4433.2964394755581</v>
      </c>
      <c r="N153" s="3">
        <f>L153/M153</f>
        <v>3.1035328989261184E-2</v>
      </c>
      <c r="O153" s="7">
        <f>1/N153</f>
        <v>32.221343628933951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8" t="str">
        <f>IFERROR(1/R153,"")</f>
        <v/>
      </c>
    </row>
    <row r="154" spans="1:19" x14ac:dyDescent="0.25">
      <c r="A154" s="1">
        <v>21</v>
      </c>
      <c r="B154" s="5">
        <v>0.68402777777777779</v>
      </c>
      <c r="C154" s="1" t="s">
        <v>40</v>
      </c>
      <c r="D154" s="1">
        <v>6</v>
      </c>
      <c r="E154" s="1">
        <v>11</v>
      </c>
      <c r="F154" s="1" t="s">
        <v>181</v>
      </c>
      <c r="G154" s="2">
        <v>37.869433333333305</v>
      </c>
      <c r="H154" s="6">
        <f>1+COUNTIFS(A:A,A154,O:O,"&lt;"&amp;O154)</f>
        <v>14</v>
      </c>
      <c r="I154" s="2">
        <f>AVERAGEIF(A:A,A154,G:G)</f>
        <v>47.445906250000014</v>
      </c>
      <c r="J154" s="2">
        <f>G154-I154</f>
        <v>-9.5764729166667095</v>
      </c>
      <c r="K154" s="2">
        <f>90+J154</f>
        <v>80.423527083333283</v>
      </c>
      <c r="L154" s="2">
        <f>EXP(0.06*K154)</f>
        <v>124.63776184435436</v>
      </c>
      <c r="M154" s="2">
        <f>SUMIF(A:A,A154,L:L)</f>
        <v>4433.2964394755581</v>
      </c>
      <c r="N154" s="3">
        <f>L154/M154</f>
        <v>2.8114014829808791E-2</v>
      </c>
      <c r="O154" s="7">
        <f>1/N154</f>
        <v>35.569448406910482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21</v>
      </c>
      <c r="B155" s="5">
        <v>0.68402777777777779</v>
      </c>
      <c r="C155" s="1" t="s">
        <v>40</v>
      </c>
      <c r="D155" s="1">
        <v>6</v>
      </c>
      <c r="E155" s="1">
        <v>17</v>
      </c>
      <c r="F155" s="1" t="s">
        <v>113</v>
      </c>
      <c r="G155" s="2">
        <v>27.5026333333333</v>
      </c>
      <c r="H155" s="6">
        <f>1+COUNTIFS(A:A,A155,O:O,"&lt;"&amp;O155)</f>
        <v>15</v>
      </c>
      <c r="I155" s="2">
        <f>AVERAGEIF(A:A,A155,G:G)</f>
        <v>47.445906250000014</v>
      </c>
      <c r="J155" s="2">
        <f>G155-I155</f>
        <v>-19.943272916666714</v>
      </c>
      <c r="K155" s="2">
        <f>90+J155</f>
        <v>70.056727083333286</v>
      </c>
      <c r="L155" s="2">
        <f>EXP(0.06*K155)</f>
        <v>66.913693012366537</v>
      </c>
      <c r="M155" s="2">
        <f>SUMIF(A:A,A155,L:L)</f>
        <v>4433.2964394755581</v>
      </c>
      <c r="N155" s="3">
        <f>L155/M155</f>
        <v>1.5093439819756823E-2</v>
      </c>
      <c r="O155" s="7">
        <f>1/N155</f>
        <v>66.253949526537511</v>
      </c>
      <c r="P155" s="3" t="str">
        <f>IF(O155&gt;21,"",N155)</f>
        <v/>
      </c>
      <c r="Q155" s="3" t="str">
        <f>IF(ISNUMBER(P155),SUMIF(A:A,A155,P:P),"")</f>
        <v/>
      </c>
      <c r="R155" s="3" t="str">
        <f>IFERROR(P155*(1/Q155),"")</f>
        <v/>
      </c>
      <c r="S155" s="8" t="str">
        <f>IFERROR(1/R155,"")</f>
        <v/>
      </c>
    </row>
    <row r="156" spans="1:19" x14ac:dyDescent="0.25">
      <c r="A156" s="1">
        <v>21</v>
      </c>
      <c r="B156" s="5">
        <v>0.68402777777777779</v>
      </c>
      <c r="C156" s="1" t="s">
        <v>40</v>
      </c>
      <c r="D156" s="1">
        <v>6</v>
      </c>
      <c r="E156" s="1">
        <v>16</v>
      </c>
      <c r="F156" s="1" t="s">
        <v>186</v>
      </c>
      <c r="G156" s="2">
        <v>27.4133666666667</v>
      </c>
      <c r="H156" s="6">
        <f>1+COUNTIFS(A:A,A156,O:O,"&lt;"&amp;O156)</f>
        <v>16</v>
      </c>
      <c r="I156" s="2">
        <f>AVERAGEIF(A:A,A156,G:G)</f>
        <v>47.445906250000014</v>
      </c>
      <c r="J156" s="2">
        <f>G156-I156</f>
        <v>-20.032539583333314</v>
      </c>
      <c r="K156" s="2">
        <f>90+J156</f>
        <v>69.967460416666682</v>
      </c>
      <c r="L156" s="2">
        <f>EXP(0.06*K156)</f>
        <v>66.556261329102284</v>
      </c>
      <c r="M156" s="2">
        <f>SUMIF(A:A,A156,L:L)</f>
        <v>4433.2964394755581</v>
      </c>
      <c r="N156" s="3">
        <f>L156/M156</f>
        <v>1.501281546085279E-2</v>
      </c>
      <c r="O156" s="7">
        <f>1/N156</f>
        <v>66.609757683865908</v>
      </c>
      <c r="P156" s="3" t="str">
        <f>IF(O156&gt;21,"",N156)</f>
        <v/>
      </c>
      <c r="Q156" s="3" t="str">
        <f>IF(ISNUMBER(P156),SUMIF(A:A,A156,P:P),"")</f>
        <v/>
      </c>
      <c r="R156" s="3" t="str">
        <f>IFERROR(P156*(1/Q156),"")</f>
        <v/>
      </c>
      <c r="S156" s="8" t="str">
        <f>IFERROR(1/R156,"")</f>
        <v/>
      </c>
    </row>
    <row r="157" spans="1:19" x14ac:dyDescent="0.25">
      <c r="A157" s="1">
        <v>22</v>
      </c>
      <c r="B157" s="5">
        <v>0.68888888888888899</v>
      </c>
      <c r="C157" s="1" t="s">
        <v>76</v>
      </c>
      <c r="D157" s="1">
        <v>5</v>
      </c>
      <c r="E157" s="1">
        <v>2</v>
      </c>
      <c r="F157" s="1" t="s">
        <v>188</v>
      </c>
      <c r="G157" s="2">
        <v>70.273166666666597</v>
      </c>
      <c r="H157" s="6">
        <f>1+COUNTIFS(A:A,A157,O:O,"&lt;"&amp;O157)</f>
        <v>1</v>
      </c>
      <c r="I157" s="2">
        <f>AVERAGEIF(A:A,A157,G:G)</f>
        <v>47.281309523809512</v>
      </c>
      <c r="J157" s="2">
        <f>G157-I157</f>
        <v>22.991857142857086</v>
      </c>
      <c r="K157" s="2">
        <f>90+J157</f>
        <v>112.99185714285709</v>
      </c>
      <c r="L157" s="2">
        <f>EXP(0.06*K157)</f>
        <v>879.63885269401749</v>
      </c>
      <c r="M157" s="2">
        <f>SUMIF(A:A,A157,L:L)</f>
        <v>2509.8773802550645</v>
      </c>
      <c r="N157" s="3">
        <f>L157/M157</f>
        <v>0.35047084754579716</v>
      </c>
      <c r="O157" s="7">
        <f>1/N157</f>
        <v>2.8533043675460816</v>
      </c>
      <c r="P157" s="3">
        <f>IF(O157&gt;21,"",N157)</f>
        <v>0.35047084754579716</v>
      </c>
      <c r="Q157" s="3">
        <f>IF(ISNUMBER(P157),SUMIF(A:A,A157,P:P),"")</f>
        <v>0.95643042325877636</v>
      </c>
      <c r="R157" s="3">
        <f>IFERROR(P157*(1/Q157),"")</f>
        <v>0.36643632304340878</v>
      </c>
      <c r="S157" s="8">
        <f>IFERROR(1/R157,"")</f>
        <v>2.7289871039382141</v>
      </c>
    </row>
    <row r="158" spans="1:19" x14ac:dyDescent="0.25">
      <c r="A158" s="1">
        <v>22</v>
      </c>
      <c r="B158" s="5">
        <v>0.68888888888888899</v>
      </c>
      <c r="C158" s="1" t="s">
        <v>76</v>
      </c>
      <c r="D158" s="1">
        <v>5</v>
      </c>
      <c r="E158" s="1">
        <v>1</v>
      </c>
      <c r="F158" s="1" t="s">
        <v>187</v>
      </c>
      <c r="G158" s="2">
        <v>68.589366666666592</v>
      </c>
      <c r="H158" s="6">
        <f>1+COUNTIFS(A:A,A158,O:O,"&lt;"&amp;O158)</f>
        <v>2</v>
      </c>
      <c r="I158" s="2">
        <f>AVERAGEIF(A:A,A158,G:G)</f>
        <v>47.281309523809512</v>
      </c>
      <c r="J158" s="2">
        <f>G158-I158</f>
        <v>21.308057142857081</v>
      </c>
      <c r="K158" s="2">
        <f>90+J158</f>
        <v>111.30805714285708</v>
      </c>
      <c r="L158" s="2">
        <f>EXP(0.06*K158)</f>
        <v>795.11235250238781</v>
      </c>
      <c r="M158" s="2">
        <f>SUMIF(A:A,A158,L:L)</f>
        <v>2509.8773802550645</v>
      </c>
      <c r="N158" s="3">
        <f>L158/M158</f>
        <v>0.31679330582340443</v>
      </c>
      <c r="O158" s="7">
        <f>1/N158</f>
        <v>3.1566323581264286</v>
      </c>
      <c r="P158" s="3">
        <f>IF(O158&gt;21,"",N158)</f>
        <v>0.31679330582340443</v>
      </c>
      <c r="Q158" s="3">
        <f>IF(ISNUMBER(P158),SUMIF(A:A,A158,P:P),"")</f>
        <v>0.95643042325877636</v>
      </c>
      <c r="R158" s="3">
        <f>IFERROR(P158*(1/Q158),"")</f>
        <v>0.33122462242890338</v>
      </c>
      <c r="S158" s="8">
        <f>IFERROR(1/R158,"")</f>
        <v>3.0190992223552091</v>
      </c>
    </row>
    <row r="159" spans="1:19" x14ac:dyDescent="0.25">
      <c r="A159" s="1">
        <v>22</v>
      </c>
      <c r="B159" s="5">
        <v>0.68888888888888899</v>
      </c>
      <c r="C159" s="1" t="s">
        <v>76</v>
      </c>
      <c r="D159" s="1">
        <v>5</v>
      </c>
      <c r="E159" s="1">
        <v>4</v>
      </c>
      <c r="F159" s="1" t="s">
        <v>189</v>
      </c>
      <c r="G159" s="2">
        <v>52.280266666666698</v>
      </c>
      <c r="H159" s="6">
        <f>1+COUNTIFS(A:A,A159,O:O,"&lt;"&amp;O159)</f>
        <v>3</v>
      </c>
      <c r="I159" s="2">
        <f>AVERAGEIF(A:A,A159,G:G)</f>
        <v>47.281309523809512</v>
      </c>
      <c r="J159" s="2">
        <f>G159-I159</f>
        <v>4.9989571428571864</v>
      </c>
      <c r="K159" s="2">
        <f>90+J159</f>
        <v>94.998957142857194</v>
      </c>
      <c r="L159" s="2">
        <f>EXP(0.06*K159)</f>
        <v>298.84870099187719</v>
      </c>
      <c r="M159" s="2">
        <f>SUMIF(A:A,A159,L:L)</f>
        <v>2509.8773802550645</v>
      </c>
      <c r="N159" s="3">
        <f>L159/M159</f>
        <v>0.11906904430586442</v>
      </c>
      <c r="O159" s="7">
        <f>1/N159</f>
        <v>8.398488505805096</v>
      </c>
      <c r="P159" s="3">
        <f>IF(O159&gt;21,"",N159)</f>
        <v>0.11906904430586442</v>
      </c>
      <c r="Q159" s="3">
        <f>IF(ISNUMBER(P159),SUMIF(A:A,A159,P:P),"")</f>
        <v>0.95643042325877636</v>
      </c>
      <c r="R159" s="3">
        <f>IFERROR(P159*(1/Q159),"")</f>
        <v>0.12449315853020344</v>
      </c>
      <c r="S159" s="8">
        <f>IFERROR(1/R159,"")</f>
        <v>8.032569916341135</v>
      </c>
    </row>
    <row r="160" spans="1:19" x14ac:dyDescent="0.25">
      <c r="A160" s="1">
        <v>22</v>
      </c>
      <c r="B160" s="5">
        <v>0.68888888888888899</v>
      </c>
      <c r="C160" s="1" t="s">
        <v>76</v>
      </c>
      <c r="D160" s="1">
        <v>5</v>
      </c>
      <c r="E160" s="1">
        <v>6</v>
      </c>
      <c r="F160" s="1" t="s">
        <v>191</v>
      </c>
      <c r="G160" s="2">
        <v>50.908466666666698</v>
      </c>
      <c r="H160" s="6">
        <f>1+COUNTIFS(A:A,A160,O:O,"&lt;"&amp;O160)</f>
        <v>4</v>
      </c>
      <c r="I160" s="2">
        <f>AVERAGEIF(A:A,A160,G:G)</f>
        <v>47.281309523809512</v>
      </c>
      <c r="J160" s="2">
        <f>G160-I160</f>
        <v>3.627157142857186</v>
      </c>
      <c r="K160" s="2">
        <f>90+J160</f>
        <v>93.627157142857186</v>
      </c>
      <c r="L160" s="2">
        <f>EXP(0.06*K160)</f>
        <v>275.23614232846779</v>
      </c>
      <c r="M160" s="2">
        <f>SUMIF(A:A,A160,L:L)</f>
        <v>2509.8773802550645</v>
      </c>
      <c r="N160" s="3">
        <f>L160/M160</f>
        <v>0.1096611908190101</v>
      </c>
      <c r="O160" s="7">
        <f>1/N160</f>
        <v>9.1189963608041271</v>
      </c>
      <c r="P160" s="3">
        <f>IF(O160&gt;21,"",N160)</f>
        <v>0.1096611908190101</v>
      </c>
      <c r="Q160" s="3">
        <f>IF(ISNUMBER(P160),SUMIF(A:A,A160,P:P),"")</f>
        <v>0.95643042325877636</v>
      </c>
      <c r="R160" s="3">
        <f>IFERROR(P160*(1/Q160),"")</f>
        <v>0.11465673628968163</v>
      </c>
      <c r="S160" s="8">
        <f>IFERROR(1/R160,"")</f>
        <v>8.7216855490591314</v>
      </c>
    </row>
    <row r="161" spans="1:19" x14ac:dyDescent="0.25">
      <c r="A161" s="1">
        <v>22</v>
      </c>
      <c r="B161" s="5">
        <v>0.68888888888888899</v>
      </c>
      <c r="C161" s="1" t="s">
        <v>76</v>
      </c>
      <c r="D161" s="1">
        <v>5</v>
      </c>
      <c r="E161" s="1">
        <v>5</v>
      </c>
      <c r="F161" s="1" t="s">
        <v>190</v>
      </c>
      <c r="G161" s="2">
        <v>40.978300000000004</v>
      </c>
      <c r="H161" s="6">
        <f>1+COUNTIFS(A:A,A161,O:O,"&lt;"&amp;O161)</f>
        <v>5</v>
      </c>
      <c r="I161" s="2">
        <f>AVERAGEIF(A:A,A161,G:G)</f>
        <v>47.281309523809512</v>
      </c>
      <c r="J161" s="2">
        <f>G161-I161</f>
        <v>-6.3030095238095072</v>
      </c>
      <c r="K161" s="2">
        <f>90+J161</f>
        <v>83.696990476190493</v>
      </c>
      <c r="L161" s="2">
        <f>EXP(0.06*K161)</f>
        <v>151.68703660822953</v>
      </c>
      <c r="M161" s="2">
        <f>SUMIF(A:A,A161,L:L)</f>
        <v>2509.8773802550645</v>
      </c>
      <c r="N161" s="3">
        <f>L161/M161</f>
        <v>6.0436034764700115E-2</v>
      </c>
      <c r="O161" s="7">
        <f>1/N161</f>
        <v>16.546419762536882</v>
      </c>
      <c r="P161" s="3">
        <f>IF(O161&gt;21,"",N161)</f>
        <v>6.0436034764700115E-2</v>
      </c>
      <c r="Q161" s="3">
        <f>IF(ISNUMBER(P161),SUMIF(A:A,A161,P:P),"")</f>
        <v>0.95643042325877636</v>
      </c>
      <c r="R161" s="3">
        <f>IFERROR(P161*(1/Q161),"")</f>
        <v>6.3189159707802672E-2</v>
      </c>
      <c r="S161" s="8">
        <f>IFERROR(1/R161,"")</f>
        <v>15.825499256900528</v>
      </c>
    </row>
    <row r="162" spans="1:19" x14ac:dyDescent="0.25">
      <c r="A162" s="1">
        <v>22</v>
      </c>
      <c r="B162" s="5">
        <v>0.68888888888888899</v>
      </c>
      <c r="C162" s="1" t="s">
        <v>76</v>
      </c>
      <c r="D162" s="1">
        <v>5</v>
      </c>
      <c r="E162" s="1">
        <v>7</v>
      </c>
      <c r="F162" s="1" t="s">
        <v>23</v>
      </c>
      <c r="G162" s="2">
        <v>24.245100000000001</v>
      </c>
      <c r="H162" s="6">
        <f>1+COUNTIFS(A:A,A162,O:O,"&lt;"&amp;O162)</f>
        <v>6</v>
      </c>
      <c r="I162" s="2">
        <f>AVERAGEIF(A:A,A162,G:G)</f>
        <v>47.281309523809512</v>
      </c>
      <c r="J162" s="2">
        <f>G162-I162</f>
        <v>-23.036209523809511</v>
      </c>
      <c r="K162" s="2">
        <f>90+J162</f>
        <v>66.963790476190496</v>
      </c>
      <c r="L162" s="2">
        <f>EXP(0.06*K162)</f>
        <v>55.580222557053638</v>
      </c>
      <c r="M162" s="2">
        <f>SUMIF(A:A,A162,L:L)</f>
        <v>2509.8773802550645</v>
      </c>
      <c r="N162" s="3">
        <f>L162/M162</f>
        <v>2.2144596781618606E-2</v>
      </c>
      <c r="O162" s="7">
        <f>1/N162</f>
        <v>45.15774253474158</v>
      </c>
      <c r="P162" s="3" t="str">
        <f>IF(O162&gt;21,"",N162)</f>
        <v/>
      </c>
      <c r="Q162" s="3" t="str">
        <f>IF(ISNUMBER(P162),SUMIF(A:A,A162,P:P),"")</f>
        <v/>
      </c>
      <c r="R162" s="3" t="str">
        <f>IFERROR(P162*(1/Q162),"")</f>
        <v/>
      </c>
      <c r="S162" s="8" t="str">
        <f>IFERROR(1/R162,"")</f>
        <v/>
      </c>
    </row>
    <row r="163" spans="1:19" x14ac:dyDescent="0.25">
      <c r="A163" s="1">
        <v>22</v>
      </c>
      <c r="B163" s="5">
        <v>0.68888888888888899</v>
      </c>
      <c r="C163" s="1" t="s">
        <v>76</v>
      </c>
      <c r="D163" s="1">
        <v>5</v>
      </c>
      <c r="E163" s="1">
        <v>8</v>
      </c>
      <c r="F163" s="1" t="s">
        <v>192</v>
      </c>
      <c r="G163" s="2">
        <v>23.694499999999998</v>
      </c>
      <c r="H163" s="6">
        <f>1+COUNTIFS(A:A,A163,O:O,"&lt;"&amp;O163)</f>
        <v>7</v>
      </c>
      <c r="I163" s="2">
        <f>AVERAGEIF(A:A,A163,G:G)</f>
        <v>47.281309523809512</v>
      </c>
      <c r="J163" s="2">
        <f>G163-I163</f>
        <v>-23.586809523809514</v>
      </c>
      <c r="K163" s="2">
        <f>90+J163</f>
        <v>66.413190476190493</v>
      </c>
      <c r="L163" s="2">
        <f>EXP(0.06*K163)</f>
        <v>53.774072573030857</v>
      </c>
      <c r="M163" s="2">
        <f>SUMIF(A:A,A163,L:L)</f>
        <v>2509.8773802550645</v>
      </c>
      <c r="N163" s="3">
        <f>L163/M163</f>
        <v>2.142497995960508E-2</v>
      </c>
      <c r="O163" s="7">
        <f>1/N163</f>
        <v>46.67448939907586</v>
      </c>
      <c r="P163" s="3" t="str">
        <f>IF(O163&gt;21,"",N163)</f>
        <v/>
      </c>
      <c r="Q163" s="3" t="str">
        <f>IF(ISNUMBER(P163),SUMIF(A:A,A163,P:P),"")</f>
        <v/>
      </c>
      <c r="R163" s="3" t="str">
        <f>IFERROR(P163*(1/Q163),"")</f>
        <v/>
      </c>
      <c r="S163" s="8" t="str">
        <f>IFERROR(1/R163,"")</f>
        <v/>
      </c>
    </row>
    <row r="164" spans="1:19" x14ac:dyDescent="0.25">
      <c r="A164" s="1">
        <v>23</v>
      </c>
      <c r="B164" s="5">
        <v>0.69097222222222221</v>
      </c>
      <c r="C164" s="1" t="s">
        <v>30</v>
      </c>
      <c r="D164" s="1">
        <v>7</v>
      </c>
      <c r="E164" s="1">
        <v>7</v>
      </c>
      <c r="F164" s="1" t="s">
        <v>198</v>
      </c>
      <c r="G164" s="2">
        <v>68.669833333333401</v>
      </c>
      <c r="H164" s="6">
        <f>1+COUNTIFS(A:A,A164,O:O,"&lt;"&amp;O164)</f>
        <v>1</v>
      </c>
      <c r="I164" s="2">
        <f>AVERAGEIF(A:A,A164,G:G)</f>
        <v>49.045253333333321</v>
      </c>
      <c r="J164" s="2">
        <f>G164-I164</f>
        <v>19.62458000000008</v>
      </c>
      <c r="K164" s="2">
        <f>90+J164</f>
        <v>109.62458000000008</v>
      </c>
      <c r="L164" s="2">
        <f>EXP(0.06*K164)</f>
        <v>718.72211871060983</v>
      </c>
      <c r="M164" s="2">
        <f>SUMIF(A:A,A164,L:L)</f>
        <v>2889.0088203768701</v>
      </c>
      <c r="N164" s="3">
        <f>L164/M164</f>
        <v>0.24877809774802032</v>
      </c>
      <c r="O164" s="7">
        <f>1/N164</f>
        <v>4.0196464602477553</v>
      </c>
      <c r="P164" s="3">
        <f>IF(O164&gt;21,"",N164)</f>
        <v>0.24877809774802032</v>
      </c>
      <c r="Q164" s="3">
        <f>IF(ISNUMBER(P164),SUMIF(A:A,A164,P:P),"")</f>
        <v>0.94308075621114085</v>
      </c>
      <c r="R164" s="3">
        <f>IFERROR(P164*(1/Q164),"")</f>
        <v>0.26379299557282332</v>
      </c>
      <c r="S164" s="8">
        <f>IFERROR(1/R164,"")</f>
        <v>3.7908512234318885</v>
      </c>
    </row>
    <row r="165" spans="1:19" x14ac:dyDescent="0.25">
      <c r="A165" s="1">
        <v>23</v>
      </c>
      <c r="B165" s="5">
        <v>0.69097222222222221</v>
      </c>
      <c r="C165" s="1" t="s">
        <v>30</v>
      </c>
      <c r="D165" s="1">
        <v>7</v>
      </c>
      <c r="E165" s="1">
        <v>2</v>
      </c>
      <c r="F165" s="1" t="s">
        <v>194</v>
      </c>
      <c r="G165" s="2">
        <v>63.885733333333306</v>
      </c>
      <c r="H165" s="6">
        <f>1+COUNTIFS(A:A,A165,O:O,"&lt;"&amp;O165)</f>
        <v>2</v>
      </c>
      <c r="I165" s="2">
        <f>AVERAGEIF(A:A,A165,G:G)</f>
        <v>49.045253333333321</v>
      </c>
      <c r="J165" s="2">
        <f>G165-I165</f>
        <v>14.840479999999985</v>
      </c>
      <c r="K165" s="2">
        <f>90+J165</f>
        <v>104.84047999999999</v>
      </c>
      <c r="L165" s="2">
        <f>EXP(0.06*K165)</f>
        <v>539.38456760614974</v>
      </c>
      <c r="M165" s="2">
        <f>SUMIF(A:A,A165,L:L)</f>
        <v>2889.0088203768701</v>
      </c>
      <c r="N165" s="3">
        <f>L165/M165</f>
        <v>0.18670229173470895</v>
      </c>
      <c r="O165" s="7">
        <f>1/N165</f>
        <v>5.3561206491291005</v>
      </c>
      <c r="P165" s="3">
        <f>IF(O165&gt;21,"",N165)</f>
        <v>0.18670229173470895</v>
      </c>
      <c r="Q165" s="3">
        <f>IF(ISNUMBER(P165),SUMIF(A:A,A165,P:P),"")</f>
        <v>0.94308075621114085</v>
      </c>
      <c r="R165" s="3">
        <f>IFERROR(P165*(1/Q165),"")</f>
        <v>0.19797063030401743</v>
      </c>
      <c r="S165" s="8">
        <f>IFERROR(1/R165,"")</f>
        <v>5.051254312138779</v>
      </c>
    </row>
    <row r="166" spans="1:19" x14ac:dyDescent="0.25">
      <c r="A166" s="1">
        <v>23</v>
      </c>
      <c r="B166" s="5">
        <v>0.69097222222222221</v>
      </c>
      <c r="C166" s="1" t="s">
        <v>30</v>
      </c>
      <c r="D166" s="1">
        <v>7</v>
      </c>
      <c r="E166" s="1">
        <v>6</v>
      </c>
      <c r="F166" s="1" t="s">
        <v>197</v>
      </c>
      <c r="G166" s="2">
        <v>57.89</v>
      </c>
      <c r="H166" s="6">
        <f>1+COUNTIFS(A:A,A166,O:O,"&lt;"&amp;O166)</f>
        <v>3</v>
      </c>
      <c r="I166" s="2">
        <f>AVERAGEIF(A:A,A166,G:G)</f>
        <v>49.045253333333321</v>
      </c>
      <c r="J166" s="2">
        <f>G166-I166</f>
        <v>8.8447466666666799</v>
      </c>
      <c r="K166" s="2">
        <f>90+J166</f>
        <v>98.84474666666668</v>
      </c>
      <c r="L166" s="2">
        <f>EXP(0.06*K166)</f>
        <v>376.41219265496829</v>
      </c>
      <c r="M166" s="2">
        <f>SUMIF(A:A,A166,L:L)</f>
        <v>2889.0088203768701</v>
      </c>
      <c r="N166" s="3">
        <f>L166/M166</f>
        <v>0.13029111922402004</v>
      </c>
      <c r="O166" s="7">
        <f>1/N166</f>
        <v>7.6751201920417866</v>
      </c>
      <c r="P166" s="3">
        <f>IF(O166&gt;21,"",N166)</f>
        <v>0.13029111922402004</v>
      </c>
      <c r="Q166" s="3">
        <f>IF(ISNUMBER(P166),SUMIF(A:A,A166,P:P),"")</f>
        <v>0.94308075621114085</v>
      </c>
      <c r="R166" s="3">
        <f>IFERROR(P166*(1/Q166),"")</f>
        <v>0.13815478511879414</v>
      </c>
      <c r="S166" s="8">
        <f>IFERROR(1/R166,"")</f>
        <v>7.2382581547221641</v>
      </c>
    </row>
    <row r="167" spans="1:19" x14ac:dyDescent="0.25">
      <c r="A167" s="1">
        <v>23</v>
      </c>
      <c r="B167" s="5">
        <v>0.69097222222222221</v>
      </c>
      <c r="C167" s="1" t="s">
        <v>30</v>
      </c>
      <c r="D167" s="1">
        <v>7</v>
      </c>
      <c r="E167" s="1">
        <v>3</v>
      </c>
      <c r="F167" s="1" t="s">
        <v>195</v>
      </c>
      <c r="G167" s="2">
        <v>54.8046333333333</v>
      </c>
      <c r="H167" s="6">
        <f>1+COUNTIFS(A:A,A167,O:O,"&lt;"&amp;O167)</f>
        <v>4</v>
      </c>
      <c r="I167" s="2">
        <f>AVERAGEIF(A:A,A167,G:G)</f>
        <v>49.045253333333321</v>
      </c>
      <c r="J167" s="2">
        <f>G167-I167</f>
        <v>5.7593799999999788</v>
      </c>
      <c r="K167" s="2">
        <f>90+J167</f>
        <v>95.759379999999979</v>
      </c>
      <c r="L167" s="2">
        <f>EXP(0.06*K167)</f>
        <v>312.79962192789037</v>
      </c>
      <c r="M167" s="2">
        <f>SUMIF(A:A,A167,L:L)</f>
        <v>2889.0088203768701</v>
      </c>
      <c r="N167" s="3">
        <f>L167/M167</f>
        <v>0.10827229730890395</v>
      </c>
      <c r="O167" s="7">
        <f>1/N167</f>
        <v>9.2359728652193596</v>
      </c>
      <c r="P167" s="3">
        <f>IF(O167&gt;21,"",N167)</f>
        <v>0.10827229730890395</v>
      </c>
      <c r="Q167" s="3">
        <f>IF(ISNUMBER(P167),SUMIF(A:A,A167,P:P),"")</f>
        <v>0.94308075621114085</v>
      </c>
      <c r="R167" s="3">
        <f>IFERROR(P167*(1/Q167),"")</f>
        <v>0.11480702643524571</v>
      </c>
      <c r="S167" s="8">
        <f>IFERROR(1/R167,"")</f>
        <v>8.7102682740766504</v>
      </c>
    </row>
    <row r="168" spans="1:19" x14ac:dyDescent="0.25">
      <c r="A168" s="1">
        <v>23</v>
      </c>
      <c r="B168" s="5">
        <v>0.69097222222222221</v>
      </c>
      <c r="C168" s="1" t="s">
        <v>30</v>
      </c>
      <c r="D168" s="1">
        <v>7</v>
      </c>
      <c r="E168" s="1">
        <v>4</v>
      </c>
      <c r="F168" s="1" t="s">
        <v>196</v>
      </c>
      <c r="G168" s="2">
        <v>49.368766666666602</v>
      </c>
      <c r="H168" s="6">
        <f>1+COUNTIFS(A:A,A168,O:O,"&lt;"&amp;O168)</f>
        <v>5</v>
      </c>
      <c r="I168" s="2">
        <f>AVERAGEIF(A:A,A168,G:G)</f>
        <v>49.045253333333321</v>
      </c>
      <c r="J168" s="2">
        <f>G168-I168</f>
        <v>0.32351333333328114</v>
      </c>
      <c r="K168" s="2">
        <f>90+J168</f>
        <v>90.323513333333281</v>
      </c>
      <c r="L168" s="2">
        <f>EXP(0.06*K168)</f>
        <v>225.74607372307375</v>
      </c>
      <c r="M168" s="2">
        <f>SUMIF(A:A,A168,L:L)</f>
        <v>2889.0088203768701</v>
      </c>
      <c r="N168" s="3">
        <f>L168/M168</f>
        <v>7.8139627726586613E-2</v>
      </c>
      <c r="O168" s="7">
        <f>1/N168</f>
        <v>12.797603841920468</v>
      </c>
      <c r="P168" s="3">
        <f>IF(O168&gt;21,"",N168)</f>
        <v>7.8139627726586613E-2</v>
      </c>
      <c r="Q168" s="3">
        <f>IF(ISNUMBER(P168),SUMIF(A:A,A168,P:P),"")</f>
        <v>0.94308075621114085</v>
      </c>
      <c r="R168" s="3">
        <f>IFERROR(P168*(1/Q168),"")</f>
        <v>8.2855712209116902E-2</v>
      </c>
      <c r="S168" s="8">
        <f>IFERROR(1/R168,"")</f>
        <v>12.069173908928954</v>
      </c>
    </row>
    <row r="169" spans="1:19" x14ac:dyDescent="0.25">
      <c r="A169" s="1">
        <v>23</v>
      </c>
      <c r="B169" s="5">
        <v>0.69097222222222221</v>
      </c>
      <c r="C169" s="1" t="s">
        <v>30</v>
      </c>
      <c r="D169" s="1">
        <v>7</v>
      </c>
      <c r="E169" s="1">
        <v>9</v>
      </c>
      <c r="F169" s="1" t="s">
        <v>200</v>
      </c>
      <c r="G169" s="2">
        <v>47.850466666666605</v>
      </c>
      <c r="H169" s="6">
        <f>1+COUNTIFS(A:A,A169,O:O,"&lt;"&amp;O169)</f>
        <v>6</v>
      </c>
      <c r="I169" s="2">
        <f>AVERAGEIF(A:A,A169,G:G)</f>
        <v>49.045253333333321</v>
      </c>
      <c r="J169" s="2">
        <f>G169-I169</f>
        <v>-1.1947866666667153</v>
      </c>
      <c r="K169" s="2">
        <f>90+J169</f>
        <v>88.805213333333285</v>
      </c>
      <c r="L169" s="2">
        <f>EXP(0.06*K169)</f>
        <v>206.08996566882587</v>
      </c>
      <c r="M169" s="2">
        <f>SUMIF(A:A,A169,L:L)</f>
        <v>2889.0088203768701</v>
      </c>
      <c r="N169" s="3">
        <f>L169/M169</f>
        <v>7.1335872779350495E-2</v>
      </c>
      <c r="O169" s="7">
        <f>1/N169</f>
        <v>14.018192545188411</v>
      </c>
      <c r="P169" s="3">
        <f>IF(O169&gt;21,"",N169)</f>
        <v>7.1335872779350495E-2</v>
      </c>
      <c r="Q169" s="3">
        <f>IF(ISNUMBER(P169),SUMIF(A:A,A169,P:P),"")</f>
        <v>0.94308075621114085</v>
      </c>
      <c r="R169" s="3">
        <f>IFERROR(P169*(1/Q169),"")</f>
        <v>7.5641319483545397E-2</v>
      </c>
      <c r="S169" s="8">
        <f>IFERROR(1/R169,"")</f>
        <v>13.220287626229664</v>
      </c>
    </row>
    <row r="170" spans="1:19" x14ac:dyDescent="0.25">
      <c r="A170" s="1">
        <v>23</v>
      </c>
      <c r="B170" s="5">
        <v>0.69097222222222221</v>
      </c>
      <c r="C170" s="1" t="s">
        <v>30</v>
      </c>
      <c r="D170" s="1">
        <v>7</v>
      </c>
      <c r="E170" s="1">
        <v>1</v>
      </c>
      <c r="F170" s="1" t="s">
        <v>193</v>
      </c>
      <c r="G170" s="2">
        <v>46.851100000000002</v>
      </c>
      <c r="H170" s="6">
        <f>1+COUNTIFS(A:A,A170,O:O,"&lt;"&amp;O170)</f>
        <v>7</v>
      </c>
      <c r="I170" s="2">
        <f>AVERAGEIF(A:A,A170,G:G)</f>
        <v>49.045253333333321</v>
      </c>
      <c r="J170" s="2">
        <f>G170-I170</f>
        <v>-2.1941533333333183</v>
      </c>
      <c r="K170" s="2">
        <f>90+J170</f>
        <v>87.805846666666682</v>
      </c>
      <c r="L170" s="2">
        <f>EXP(0.06*K170)</f>
        <v>194.09559588700469</v>
      </c>
      <c r="M170" s="2">
        <f>SUMIF(A:A,A170,L:L)</f>
        <v>2889.0088203768701</v>
      </c>
      <c r="N170" s="3">
        <f>L170/M170</f>
        <v>6.7184147904984587E-2</v>
      </c>
      <c r="O170" s="7">
        <f>1/N170</f>
        <v>14.884463540629458</v>
      </c>
      <c r="P170" s="3">
        <f>IF(O170&gt;21,"",N170)</f>
        <v>6.7184147904984587E-2</v>
      </c>
      <c r="Q170" s="3">
        <f>IF(ISNUMBER(P170),SUMIF(A:A,A170,P:P),"")</f>
        <v>0.94308075621114085</v>
      </c>
      <c r="R170" s="3">
        <f>IFERROR(P170*(1/Q170),"")</f>
        <v>7.1239018994406378E-2</v>
      </c>
      <c r="S170" s="8">
        <f>IFERROR(1/R170,"")</f>
        <v>14.037251131693981</v>
      </c>
    </row>
    <row r="171" spans="1:19" x14ac:dyDescent="0.25">
      <c r="A171" s="1">
        <v>23</v>
      </c>
      <c r="B171" s="5">
        <v>0.69097222222222221</v>
      </c>
      <c r="C171" s="1" t="s">
        <v>30</v>
      </c>
      <c r="D171" s="1">
        <v>7</v>
      </c>
      <c r="E171" s="1">
        <v>10</v>
      </c>
      <c r="F171" s="1" t="s">
        <v>201</v>
      </c>
      <c r="G171" s="2">
        <v>42.701699999999995</v>
      </c>
      <c r="H171" s="6">
        <f>1+COUNTIFS(A:A,A171,O:O,"&lt;"&amp;O171)</f>
        <v>8</v>
      </c>
      <c r="I171" s="2">
        <f>AVERAGEIF(A:A,A171,G:G)</f>
        <v>49.045253333333321</v>
      </c>
      <c r="J171" s="2">
        <f>G171-I171</f>
        <v>-6.3435533333333254</v>
      </c>
      <c r="K171" s="2">
        <f>90+J171</f>
        <v>83.656446666666682</v>
      </c>
      <c r="L171" s="2">
        <f>EXP(0.06*K171)</f>
        <v>151.31848684315182</v>
      </c>
      <c r="M171" s="2">
        <f>SUMIF(A:A,A171,L:L)</f>
        <v>2889.0088203768701</v>
      </c>
      <c r="N171" s="3">
        <f>L171/M171</f>
        <v>5.2377301784565816E-2</v>
      </c>
      <c r="O171" s="7">
        <f>1/N171</f>
        <v>19.092239690259746</v>
      </c>
      <c r="P171" s="3">
        <f>IF(O171&gt;21,"",N171)</f>
        <v>5.2377301784565816E-2</v>
      </c>
      <c r="Q171" s="3">
        <f>IF(ISNUMBER(P171),SUMIF(A:A,A171,P:P),"")</f>
        <v>0.94308075621114085</v>
      </c>
      <c r="R171" s="3">
        <f>IFERROR(P171*(1/Q171),"")</f>
        <v>5.5538511882050716E-2</v>
      </c>
      <c r="S171" s="8">
        <f>IFERROR(1/R171,"")</f>
        <v>18.005523844854515</v>
      </c>
    </row>
    <row r="172" spans="1:19" x14ac:dyDescent="0.25">
      <c r="A172" s="1">
        <v>23</v>
      </c>
      <c r="B172" s="5">
        <v>0.69097222222222221</v>
      </c>
      <c r="C172" s="1" t="s">
        <v>30</v>
      </c>
      <c r="D172" s="1">
        <v>7</v>
      </c>
      <c r="E172" s="1">
        <v>8</v>
      </c>
      <c r="F172" s="1" t="s">
        <v>199</v>
      </c>
      <c r="G172" s="2">
        <v>40.087633333333301</v>
      </c>
      <c r="H172" s="6">
        <f>1+COUNTIFS(A:A,A172,O:O,"&lt;"&amp;O172)</f>
        <v>9</v>
      </c>
      <c r="I172" s="2">
        <f>AVERAGEIF(A:A,A172,G:G)</f>
        <v>49.045253333333321</v>
      </c>
      <c r="J172" s="2">
        <f>G172-I172</f>
        <v>-8.9576200000000199</v>
      </c>
      <c r="K172" s="2">
        <f>90+J172</f>
        <v>81.04237999999998</v>
      </c>
      <c r="L172" s="2">
        <f>EXP(0.06*K172)</f>
        <v>129.3527023266733</v>
      </c>
      <c r="M172" s="2">
        <f>SUMIF(A:A,A172,L:L)</f>
        <v>2889.0088203768701</v>
      </c>
      <c r="N172" s="3">
        <f>L172/M172</f>
        <v>4.4774076636359759E-2</v>
      </c>
      <c r="O172" s="7">
        <f>1/N172</f>
        <v>22.334352266416776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8" t="str">
        <f>IFERROR(1/R172,"")</f>
        <v/>
      </c>
    </row>
    <row r="173" spans="1:19" x14ac:dyDescent="0.25">
      <c r="A173" s="1">
        <v>23</v>
      </c>
      <c r="B173" s="5">
        <v>0.69097222222222221</v>
      </c>
      <c r="C173" s="1" t="s">
        <v>30</v>
      </c>
      <c r="D173" s="1">
        <v>7</v>
      </c>
      <c r="E173" s="1">
        <v>11</v>
      </c>
      <c r="F173" s="1" t="s">
        <v>202</v>
      </c>
      <c r="G173" s="2">
        <v>18.342666666666698</v>
      </c>
      <c r="H173" s="6">
        <f>1+COUNTIFS(A:A,A173,O:O,"&lt;"&amp;O173)</f>
        <v>10</v>
      </c>
      <c r="I173" s="2">
        <f>AVERAGEIF(A:A,A173,G:G)</f>
        <v>49.045253333333321</v>
      </c>
      <c r="J173" s="2">
        <f>G173-I173</f>
        <v>-30.702586666666623</v>
      </c>
      <c r="K173" s="2">
        <f>90+J173</f>
        <v>59.297413333333381</v>
      </c>
      <c r="L173" s="2">
        <f>EXP(0.06*K173)</f>
        <v>35.087495028522724</v>
      </c>
      <c r="M173" s="2">
        <f>SUMIF(A:A,A173,L:L)</f>
        <v>2889.0088203768701</v>
      </c>
      <c r="N173" s="3">
        <f>L173/M173</f>
        <v>1.2145167152499581E-2</v>
      </c>
      <c r="O173" s="7">
        <f>1/N173</f>
        <v>82.337277654856422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8" t="str">
        <f>IFERROR(1/R173,"")</f>
        <v/>
      </c>
    </row>
    <row r="174" spans="1:19" x14ac:dyDescent="0.25">
      <c r="A174" s="1">
        <v>25</v>
      </c>
      <c r="B174" s="5">
        <v>0.70277777777777783</v>
      </c>
      <c r="C174" s="1" t="s">
        <v>61</v>
      </c>
      <c r="D174" s="1">
        <v>6</v>
      </c>
      <c r="E174" s="1">
        <v>1</v>
      </c>
      <c r="F174" s="1" t="s">
        <v>203</v>
      </c>
      <c r="G174" s="2">
        <v>69.504366666666598</v>
      </c>
      <c r="H174" s="6">
        <f>1+COUNTIFS(A:A,A174,O:O,"&lt;"&amp;O174)</f>
        <v>1</v>
      </c>
      <c r="I174" s="2">
        <f>AVERAGEIF(A:A,A174,G:G)</f>
        <v>48.496783333333298</v>
      </c>
      <c r="J174" s="2">
        <f>G174-I174</f>
        <v>21.007583333333301</v>
      </c>
      <c r="K174" s="2">
        <f>90+J174</f>
        <v>111.0075833333333</v>
      </c>
      <c r="L174" s="2">
        <f>EXP(0.06*K174)</f>
        <v>780.90616861222964</v>
      </c>
      <c r="M174" s="2">
        <f>SUMIF(A:A,A174,L:L)</f>
        <v>2325.9528440323511</v>
      </c>
      <c r="N174" s="3">
        <f>L174/M174</f>
        <v>0.33573602775988531</v>
      </c>
      <c r="O174" s="7">
        <f>1/N174</f>
        <v>2.9785305040756271</v>
      </c>
      <c r="P174" s="3">
        <f>IF(O174&gt;21,"",N174)</f>
        <v>0.33573602775988531</v>
      </c>
      <c r="Q174" s="3">
        <f>IF(ISNUMBER(P174),SUMIF(A:A,A174,P:P),"")</f>
        <v>0.94245227466734049</v>
      </c>
      <c r="R174" s="3">
        <f>IFERROR(P174*(1/Q174),"")</f>
        <v>0.35623663583218662</v>
      </c>
      <c r="S174" s="8">
        <f>IFERROR(1/R174,"")</f>
        <v>2.8071228487321354</v>
      </c>
    </row>
    <row r="175" spans="1:19" x14ac:dyDescent="0.25">
      <c r="A175" s="1">
        <v>25</v>
      </c>
      <c r="B175" s="5">
        <v>0.70277777777777783</v>
      </c>
      <c r="C175" s="1" t="s">
        <v>61</v>
      </c>
      <c r="D175" s="1">
        <v>6</v>
      </c>
      <c r="E175" s="1">
        <v>8</v>
      </c>
      <c r="F175" s="1" t="s">
        <v>208</v>
      </c>
      <c r="G175" s="2">
        <v>56.358033333333303</v>
      </c>
      <c r="H175" s="6">
        <f>1+COUNTIFS(A:A,A175,O:O,"&lt;"&amp;O175)</f>
        <v>2</v>
      </c>
      <c r="I175" s="2">
        <f>AVERAGEIF(A:A,A175,G:G)</f>
        <v>48.496783333333298</v>
      </c>
      <c r="J175" s="2">
        <f>G175-I175</f>
        <v>7.8612500000000054</v>
      </c>
      <c r="K175" s="2">
        <f>90+J175</f>
        <v>97.861250000000013</v>
      </c>
      <c r="L175" s="2">
        <f>EXP(0.06*K175)</f>
        <v>354.84284453218891</v>
      </c>
      <c r="M175" s="2">
        <f>SUMIF(A:A,A175,L:L)</f>
        <v>2325.9528440323511</v>
      </c>
      <c r="N175" s="3">
        <f>L175/M175</f>
        <v>0.15255805612852463</v>
      </c>
      <c r="O175" s="7">
        <f>1/N175</f>
        <v>6.5548816324556221</v>
      </c>
      <c r="P175" s="3">
        <f>IF(O175&gt;21,"",N175)</f>
        <v>0.15255805612852463</v>
      </c>
      <c r="Q175" s="3">
        <f>IF(ISNUMBER(P175),SUMIF(A:A,A175,P:P),"")</f>
        <v>0.94245227466734049</v>
      </c>
      <c r="R175" s="3">
        <f>IFERROR(P175*(1/Q175),"")</f>
        <v>0.16187350832419964</v>
      </c>
      <c r="S175" s="8">
        <f>IFERROR(1/R175,"")</f>
        <v>6.1776631046829715</v>
      </c>
    </row>
    <row r="176" spans="1:19" x14ac:dyDescent="0.25">
      <c r="A176" s="1">
        <v>25</v>
      </c>
      <c r="B176" s="5">
        <v>0.70277777777777783</v>
      </c>
      <c r="C176" s="1" t="s">
        <v>61</v>
      </c>
      <c r="D176" s="1">
        <v>6</v>
      </c>
      <c r="E176" s="1">
        <v>6</v>
      </c>
      <c r="F176" s="1" t="s">
        <v>206</v>
      </c>
      <c r="G176" s="2">
        <v>53.653033333333298</v>
      </c>
      <c r="H176" s="6">
        <f>1+COUNTIFS(A:A,A176,O:O,"&lt;"&amp;O176)</f>
        <v>3</v>
      </c>
      <c r="I176" s="2">
        <f>AVERAGEIF(A:A,A176,G:G)</f>
        <v>48.496783333333298</v>
      </c>
      <c r="J176" s="2">
        <f>G176-I176</f>
        <v>5.15625</v>
      </c>
      <c r="K176" s="2">
        <f>90+J176</f>
        <v>95.15625</v>
      </c>
      <c r="L176" s="2">
        <f>EXP(0.06*K176)</f>
        <v>301.68245781202518</v>
      </c>
      <c r="M176" s="2">
        <f>SUMIF(A:A,A176,L:L)</f>
        <v>2325.9528440323511</v>
      </c>
      <c r="N176" s="3">
        <f>L176/M176</f>
        <v>0.12970274035694473</v>
      </c>
      <c r="O176" s="7">
        <f>1/N176</f>
        <v>7.7099373324571125</v>
      </c>
      <c r="P176" s="3">
        <f>IF(O176&gt;21,"",N176)</f>
        <v>0.12970274035694473</v>
      </c>
      <c r="Q176" s="3">
        <f>IF(ISNUMBER(P176),SUMIF(A:A,A176,P:P),"")</f>
        <v>0.94245227466734049</v>
      </c>
      <c r="R176" s="3">
        <f>IFERROR(P176*(1/Q176),"")</f>
        <v>0.13762260842622107</v>
      </c>
      <c r="S176" s="8">
        <f>IFERROR(1/R176,"")</f>
        <v>7.2662479765168531</v>
      </c>
    </row>
    <row r="177" spans="1:19" x14ac:dyDescent="0.25">
      <c r="A177" s="1">
        <v>25</v>
      </c>
      <c r="B177" s="5">
        <v>0.70277777777777783</v>
      </c>
      <c r="C177" s="1" t="s">
        <v>61</v>
      </c>
      <c r="D177" s="1">
        <v>6</v>
      </c>
      <c r="E177" s="1">
        <v>5</v>
      </c>
      <c r="F177" s="1" t="s">
        <v>205</v>
      </c>
      <c r="G177" s="2">
        <v>51.756899999999995</v>
      </c>
      <c r="H177" s="6">
        <f>1+COUNTIFS(A:A,A177,O:O,"&lt;"&amp;O177)</f>
        <v>4</v>
      </c>
      <c r="I177" s="2">
        <f>AVERAGEIF(A:A,A177,G:G)</f>
        <v>48.496783333333298</v>
      </c>
      <c r="J177" s="2">
        <f>G177-I177</f>
        <v>3.260116666666697</v>
      </c>
      <c r="K177" s="2">
        <f>90+J177</f>
        <v>93.260116666666704</v>
      </c>
      <c r="L177" s="2">
        <f>EXP(0.06*K177)</f>
        <v>269.24102980659995</v>
      </c>
      <c r="M177" s="2">
        <f>SUMIF(A:A,A177,L:L)</f>
        <v>2325.9528440323511</v>
      </c>
      <c r="N177" s="3">
        <f>L177/M177</f>
        <v>0.11575515406401556</v>
      </c>
      <c r="O177" s="7">
        <f>1/N177</f>
        <v>8.6389241851552843</v>
      </c>
      <c r="P177" s="3">
        <f>IF(O177&gt;21,"",N177)</f>
        <v>0.11575515406401556</v>
      </c>
      <c r="Q177" s="3">
        <f>IF(ISNUMBER(P177),SUMIF(A:A,A177,P:P),"")</f>
        <v>0.94245227466734049</v>
      </c>
      <c r="R177" s="3">
        <f>IFERROR(P177*(1/Q177),"")</f>
        <v>0.12282335899170482</v>
      </c>
      <c r="S177" s="8">
        <f>IFERROR(1/R177,"")</f>
        <v>8.1417737489782986</v>
      </c>
    </row>
    <row r="178" spans="1:19" x14ac:dyDescent="0.25">
      <c r="A178" s="1">
        <v>25</v>
      </c>
      <c r="B178" s="5">
        <v>0.70277777777777783</v>
      </c>
      <c r="C178" s="1" t="s">
        <v>61</v>
      </c>
      <c r="D178" s="1">
        <v>6</v>
      </c>
      <c r="E178" s="1">
        <v>2</v>
      </c>
      <c r="F178" s="1" t="s">
        <v>20</v>
      </c>
      <c r="G178" s="2">
        <v>50.927633333333297</v>
      </c>
      <c r="H178" s="6">
        <f>1+COUNTIFS(A:A,A178,O:O,"&lt;"&amp;O178)</f>
        <v>5</v>
      </c>
      <c r="I178" s="2">
        <f>AVERAGEIF(A:A,A178,G:G)</f>
        <v>48.496783333333298</v>
      </c>
      <c r="J178" s="2">
        <f>G178-I178</f>
        <v>2.4308499999999995</v>
      </c>
      <c r="K178" s="2">
        <f>90+J178</f>
        <v>92.430849999999992</v>
      </c>
      <c r="L178" s="2">
        <f>EXP(0.06*K178)</f>
        <v>256.1724882969329</v>
      </c>
      <c r="M178" s="2">
        <f>SUMIF(A:A,A178,L:L)</f>
        <v>2325.9528440323511</v>
      </c>
      <c r="N178" s="3">
        <f>L178/M178</f>
        <v>0.11013657863021141</v>
      </c>
      <c r="O178" s="7">
        <f>1/N178</f>
        <v>9.0796355982470249</v>
      </c>
      <c r="P178" s="3">
        <f>IF(O178&gt;21,"",N178)</f>
        <v>0.11013657863021141</v>
      </c>
      <c r="Q178" s="3">
        <f>IF(ISNUMBER(P178),SUMIF(A:A,A178,P:P),"")</f>
        <v>0.94245227466734049</v>
      </c>
      <c r="R178" s="3">
        <f>IFERROR(P178*(1/Q178),"")</f>
        <v>0.1168617038662107</v>
      </c>
      <c r="S178" s="8">
        <f>IFERROR(1/R178,"")</f>
        <v>8.5571232227184666</v>
      </c>
    </row>
    <row r="179" spans="1:19" x14ac:dyDescent="0.25">
      <c r="A179" s="1">
        <v>25</v>
      </c>
      <c r="B179" s="5">
        <v>0.70277777777777783</v>
      </c>
      <c r="C179" s="1" t="s">
        <v>61</v>
      </c>
      <c r="D179" s="1">
        <v>6</v>
      </c>
      <c r="E179" s="1">
        <v>7</v>
      </c>
      <c r="F179" s="1" t="s">
        <v>207</v>
      </c>
      <c r="G179" s="2">
        <v>49.0773333333333</v>
      </c>
      <c r="H179" s="6">
        <f>1+COUNTIFS(A:A,A179,O:O,"&lt;"&amp;O179)</f>
        <v>6</v>
      </c>
      <c r="I179" s="2">
        <f>AVERAGEIF(A:A,A179,G:G)</f>
        <v>48.496783333333298</v>
      </c>
      <c r="J179" s="2">
        <f>G179-I179</f>
        <v>0.58055000000000234</v>
      </c>
      <c r="K179" s="2">
        <f>90+J179</f>
        <v>90.580550000000002</v>
      </c>
      <c r="L179" s="2">
        <f>EXP(0.06*K179)</f>
        <v>229.25455956728257</v>
      </c>
      <c r="M179" s="2">
        <f>SUMIF(A:A,A179,L:L)</f>
        <v>2325.9528440323511</v>
      </c>
      <c r="N179" s="3">
        <f>L179/M179</f>
        <v>9.8563717727758848E-2</v>
      </c>
      <c r="O179" s="7">
        <f>1/N179</f>
        <v>10.145721194913557</v>
      </c>
      <c r="P179" s="3">
        <f>IF(O179&gt;21,"",N179)</f>
        <v>9.8563717727758848E-2</v>
      </c>
      <c r="Q179" s="3">
        <f>IF(ISNUMBER(P179),SUMIF(A:A,A179,P:P),"")</f>
        <v>0.94245227466734049</v>
      </c>
      <c r="R179" s="3">
        <f>IFERROR(P179*(1/Q179),"")</f>
        <v>0.10458218455947714</v>
      </c>
      <c r="S179" s="8">
        <f>IFERROR(1/R179,"")</f>
        <v>9.5618580182869302</v>
      </c>
    </row>
    <row r="180" spans="1:19" x14ac:dyDescent="0.25">
      <c r="A180" s="1">
        <v>25</v>
      </c>
      <c r="B180" s="5">
        <v>0.70277777777777783</v>
      </c>
      <c r="C180" s="1" t="s">
        <v>61</v>
      </c>
      <c r="D180" s="1">
        <v>6</v>
      </c>
      <c r="E180" s="1">
        <v>4</v>
      </c>
      <c r="F180" s="1" t="s">
        <v>204</v>
      </c>
      <c r="G180" s="2">
        <v>30.988700000000001</v>
      </c>
      <c r="H180" s="6">
        <f>1+COUNTIFS(A:A,A180,O:O,"&lt;"&amp;O180)</f>
        <v>7</v>
      </c>
      <c r="I180" s="2">
        <f>AVERAGEIF(A:A,A180,G:G)</f>
        <v>48.496783333333298</v>
      </c>
      <c r="J180" s="2">
        <f>G180-I180</f>
        <v>-17.508083333333296</v>
      </c>
      <c r="K180" s="2">
        <f>90+J180</f>
        <v>72.491916666666697</v>
      </c>
      <c r="L180" s="2">
        <f>EXP(0.06*K180)</f>
        <v>77.440894981704986</v>
      </c>
      <c r="M180" s="2">
        <f>SUMIF(A:A,A180,L:L)</f>
        <v>2325.9528440323511</v>
      </c>
      <c r="N180" s="3">
        <f>L180/M180</f>
        <v>3.3294266984128025E-2</v>
      </c>
      <c r="O180" s="7">
        <f>1/N180</f>
        <v>30.035200969485768</v>
      </c>
      <c r="P180" s="3" t="str">
        <f>IF(O180&gt;21,"",N180)</f>
        <v/>
      </c>
      <c r="Q180" s="3" t="str">
        <f>IF(ISNUMBER(P180),SUMIF(A:A,A180,P:P),"")</f>
        <v/>
      </c>
      <c r="R180" s="3" t="str">
        <f>IFERROR(P180*(1/Q180),"")</f>
        <v/>
      </c>
      <c r="S180" s="8" t="str">
        <f>IFERROR(1/R180,"")</f>
        <v/>
      </c>
    </row>
    <row r="181" spans="1:19" x14ac:dyDescent="0.25">
      <c r="A181" s="1">
        <v>25</v>
      </c>
      <c r="B181" s="5">
        <v>0.70277777777777783</v>
      </c>
      <c r="C181" s="1" t="s">
        <v>61</v>
      </c>
      <c r="D181" s="1">
        <v>6</v>
      </c>
      <c r="E181" s="1">
        <v>9</v>
      </c>
      <c r="F181" s="1" t="s">
        <v>209</v>
      </c>
      <c r="G181" s="2">
        <v>25.708266666666603</v>
      </c>
      <c r="H181" s="6">
        <f>1+COUNTIFS(A:A,A181,O:O,"&lt;"&amp;O181)</f>
        <v>8</v>
      </c>
      <c r="I181" s="2">
        <f>AVERAGEIF(A:A,A181,G:G)</f>
        <v>48.496783333333298</v>
      </c>
      <c r="J181" s="2">
        <f>G181-I181</f>
        <v>-22.788516666666695</v>
      </c>
      <c r="K181" s="2">
        <f>90+J181</f>
        <v>67.211483333333305</v>
      </c>
      <c r="L181" s="2">
        <f>EXP(0.06*K181)</f>
        <v>56.412400423387396</v>
      </c>
      <c r="M181" s="2">
        <f>SUMIF(A:A,A181,L:L)</f>
        <v>2325.9528440323511</v>
      </c>
      <c r="N181" s="3">
        <f>L181/M181</f>
        <v>2.4253458348531664E-2</v>
      </c>
      <c r="O181" s="7">
        <f>1/N181</f>
        <v>41.231233320609775</v>
      </c>
      <c r="P181" s="3" t="str">
        <f>IF(O181&gt;21,"",N181)</f>
        <v/>
      </c>
      <c r="Q181" s="3" t="str">
        <f>IF(ISNUMBER(P181),SUMIF(A:A,A181,P:P),"")</f>
        <v/>
      </c>
      <c r="R181" s="3" t="str">
        <f>IFERROR(P181*(1/Q181),"")</f>
        <v/>
      </c>
      <c r="S181" s="8" t="str">
        <f>IFERROR(1/R181,"")</f>
        <v/>
      </c>
    </row>
    <row r="182" spans="1:19" x14ac:dyDescent="0.25">
      <c r="A182" s="1">
        <v>26</v>
      </c>
      <c r="B182" s="5">
        <v>0.71180555555555547</v>
      </c>
      <c r="C182" s="1" t="s">
        <v>40</v>
      </c>
      <c r="D182" s="1">
        <v>7</v>
      </c>
      <c r="E182" s="1">
        <v>5</v>
      </c>
      <c r="F182" s="1" t="s">
        <v>214</v>
      </c>
      <c r="G182" s="2">
        <v>70.6053</v>
      </c>
      <c r="H182" s="6">
        <f>1+COUNTIFS(A:A,A182,O:O,"&lt;"&amp;O182)</f>
        <v>1</v>
      </c>
      <c r="I182" s="2">
        <f>AVERAGEIF(A:A,A182,G:G)</f>
        <v>48.170666666666641</v>
      </c>
      <c r="J182" s="2">
        <f>G182-I182</f>
        <v>22.434633333333359</v>
      </c>
      <c r="K182" s="2">
        <f>90+J182</f>
        <v>112.43463333333335</v>
      </c>
      <c r="L182" s="2">
        <f>EXP(0.06*K182)</f>
        <v>850.71570408239882</v>
      </c>
      <c r="M182" s="2">
        <f>SUMIF(A:A,A182,L:L)</f>
        <v>3294.3889463939427</v>
      </c>
      <c r="N182" s="3">
        <f>L182/M182</f>
        <v>0.2582317139612787</v>
      </c>
      <c r="O182" s="7">
        <f>1/N182</f>
        <v>3.8724910455806674</v>
      </c>
      <c r="P182" s="3">
        <f>IF(O182&gt;21,"",N182)</f>
        <v>0.2582317139612787</v>
      </c>
      <c r="Q182" s="3">
        <f>IF(ISNUMBER(P182),SUMIF(A:A,A182,P:P),"")</f>
        <v>0.9390651600487594</v>
      </c>
      <c r="R182" s="3">
        <f>IFERROR(P182*(1/Q182),"")</f>
        <v>0.27498806786514202</v>
      </c>
      <c r="S182" s="8">
        <f>IFERROR(1/R182,"")</f>
        <v>3.6365214235055969</v>
      </c>
    </row>
    <row r="183" spans="1:19" x14ac:dyDescent="0.25">
      <c r="A183" s="1">
        <v>26</v>
      </c>
      <c r="B183" s="5">
        <v>0.71180555555555547</v>
      </c>
      <c r="C183" s="1" t="s">
        <v>40</v>
      </c>
      <c r="D183" s="1">
        <v>7</v>
      </c>
      <c r="E183" s="1">
        <v>2</v>
      </c>
      <c r="F183" s="1" t="s">
        <v>211</v>
      </c>
      <c r="G183" s="2">
        <v>59.407733333333304</v>
      </c>
      <c r="H183" s="6">
        <f>1+COUNTIFS(A:A,A183,O:O,"&lt;"&amp;O183)</f>
        <v>2</v>
      </c>
      <c r="I183" s="2">
        <f>AVERAGEIF(A:A,A183,G:G)</f>
        <v>48.170666666666641</v>
      </c>
      <c r="J183" s="2">
        <f>G183-I183</f>
        <v>11.237066666666664</v>
      </c>
      <c r="K183" s="2">
        <f>90+J183</f>
        <v>101.23706666666666</v>
      </c>
      <c r="L183" s="2">
        <f>EXP(0.06*K183)</f>
        <v>434.51219019648204</v>
      </c>
      <c r="M183" s="2">
        <f>SUMIF(A:A,A183,L:L)</f>
        <v>3294.3889463939427</v>
      </c>
      <c r="N183" s="3">
        <f>L183/M183</f>
        <v>0.13189462363638077</v>
      </c>
      <c r="O183" s="7">
        <f>1/N183</f>
        <v>7.5818101786839467</v>
      </c>
      <c r="P183" s="3">
        <f>IF(O183&gt;21,"",N183)</f>
        <v>0.13189462363638077</v>
      </c>
      <c r="Q183" s="3">
        <f>IF(ISNUMBER(P183),SUMIF(A:A,A183,P:P),"")</f>
        <v>0.9390651600487594</v>
      </c>
      <c r="R183" s="3">
        <f>IFERROR(P183*(1/Q183),"")</f>
        <v>0.14045311150669498</v>
      </c>
      <c r="S183" s="8">
        <f>IFERROR(1/R183,"")</f>
        <v>7.1198137889051534</v>
      </c>
    </row>
    <row r="184" spans="1:19" x14ac:dyDescent="0.25">
      <c r="A184" s="1">
        <v>26</v>
      </c>
      <c r="B184" s="5">
        <v>0.71180555555555547</v>
      </c>
      <c r="C184" s="1" t="s">
        <v>40</v>
      </c>
      <c r="D184" s="1">
        <v>7</v>
      </c>
      <c r="E184" s="1">
        <v>3</v>
      </c>
      <c r="F184" s="1" t="s">
        <v>212</v>
      </c>
      <c r="G184" s="2">
        <v>56.180966666666599</v>
      </c>
      <c r="H184" s="6">
        <f>1+COUNTIFS(A:A,A184,O:O,"&lt;"&amp;O184)</f>
        <v>3</v>
      </c>
      <c r="I184" s="2">
        <f>AVERAGEIF(A:A,A184,G:G)</f>
        <v>48.170666666666641</v>
      </c>
      <c r="J184" s="2">
        <f>G184-I184</f>
        <v>8.0102999999999582</v>
      </c>
      <c r="K184" s="2">
        <f>90+J184</f>
        <v>98.010299999999958</v>
      </c>
      <c r="L184" s="2">
        <f>EXP(0.06*K184)</f>
        <v>358.03043616227393</v>
      </c>
      <c r="M184" s="2">
        <f>SUMIF(A:A,A184,L:L)</f>
        <v>3294.3889463939427</v>
      </c>
      <c r="N184" s="3">
        <f>L184/M184</f>
        <v>0.10867886032527402</v>
      </c>
      <c r="O184" s="7">
        <f>1/N184</f>
        <v>9.2014214816664133</v>
      </c>
      <c r="P184" s="3">
        <f>IF(O184&gt;21,"",N184)</f>
        <v>0.10867886032527402</v>
      </c>
      <c r="Q184" s="3">
        <f>IF(ISNUMBER(P184),SUMIF(A:A,A184,P:P),"")</f>
        <v>0.9390651600487594</v>
      </c>
      <c r="R184" s="3">
        <f>IFERROR(P184*(1/Q184),"")</f>
        <v>0.11573090446634295</v>
      </c>
      <c r="S184" s="8">
        <f>IFERROR(1/R184,"")</f>
        <v>8.6407343363571627</v>
      </c>
    </row>
    <row r="185" spans="1:19" x14ac:dyDescent="0.25">
      <c r="A185" s="1">
        <v>26</v>
      </c>
      <c r="B185" s="5">
        <v>0.71180555555555547</v>
      </c>
      <c r="C185" s="1" t="s">
        <v>40</v>
      </c>
      <c r="D185" s="1">
        <v>7</v>
      </c>
      <c r="E185" s="1">
        <v>1</v>
      </c>
      <c r="F185" s="1" t="s">
        <v>210</v>
      </c>
      <c r="G185" s="2">
        <v>54.235500000000002</v>
      </c>
      <c r="H185" s="6">
        <f>1+COUNTIFS(A:A,A185,O:O,"&lt;"&amp;O185)</f>
        <v>4</v>
      </c>
      <c r="I185" s="2">
        <f>AVERAGEIF(A:A,A185,G:G)</f>
        <v>48.170666666666641</v>
      </c>
      <c r="J185" s="2">
        <f>G185-I185</f>
        <v>6.0648333333333611</v>
      </c>
      <c r="K185" s="2">
        <f>90+J185</f>
        <v>96.064833333333354</v>
      </c>
      <c r="L185" s="2">
        <f>EXP(0.06*K185)</f>
        <v>318.58521810708709</v>
      </c>
      <c r="M185" s="2">
        <f>SUMIF(A:A,A185,L:L)</f>
        <v>3294.3889463939427</v>
      </c>
      <c r="N185" s="3">
        <f>L185/M185</f>
        <v>9.670540524846416E-2</v>
      </c>
      <c r="O185" s="7">
        <f>1/N185</f>
        <v>10.340683619811227</v>
      </c>
      <c r="P185" s="3">
        <f>IF(O185&gt;21,"",N185)</f>
        <v>9.670540524846416E-2</v>
      </c>
      <c r="Q185" s="3">
        <f>IF(ISNUMBER(P185),SUMIF(A:A,A185,P:P),"")</f>
        <v>0.9390651600487594</v>
      </c>
      <c r="R185" s="3">
        <f>IFERROR(P185*(1/Q185),"")</f>
        <v>0.10298050589316177</v>
      </c>
      <c r="S185" s="8">
        <f>IFERROR(1/R185,"")</f>
        <v>9.7105757184516133</v>
      </c>
    </row>
    <row r="186" spans="1:19" x14ac:dyDescent="0.25">
      <c r="A186" s="1">
        <v>26</v>
      </c>
      <c r="B186" s="5">
        <v>0.71180555555555547</v>
      </c>
      <c r="C186" s="1" t="s">
        <v>40</v>
      </c>
      <c r="D186" s="1">
        <v>7</v>
      </c>
      <c r="E186" s="1">
        <v>6</v>
      </c>
      <c r="F186" s="1" t="s">
        <v>215</v>
      </c>
      <c r="G186" s="2">
        <v>48.636400000000002</v>
      </c>
      <c r="H186" s="6">
        <f>1+COUNTIFS(A:A,A186,O:O,"&lt;"&amp;O186)</f>
        <v>5</v>
      </c>
      <c r="I186" s="2">
        <f>AVERAGEIF(A:A,A186,G:G)</f>
        <v>48.170666666666641</v>
      </c>
      <c r="J186" s="2">
        <f>G186-I186</f>
        <v>0.46573333333336109</v>
      </c>
      <c r="K186" s="2">
        <f>90+J186</f>
        <v>90.465733333333361</v>
      </c>
      <c r="L186" s="2">
        <f>EXP(0.06*K186)</f>
        <v>227.68065245405293</v>
      </c>
      <c r="M186" s="2">
        <f>SUMIF(A:A,A186,L:L)</f>
        <v>3294.3889463939427</v>
      </c>
      <c r="N186" s="3">
        <f>L186/M186</f>
        <v>6.9111648976139722E-2</v>
      </c>
      <c r="O186" s="7">
        <f>1/N186</f>
        <v>14.469340766926896</v>
      </c>
      <c r="P186" s="3">
        <f>IF(O186&gt;21,"",N186)</f>
        <v>6.9111648976139722E-2</v>
      </c>
      <c r="Q186" s="3">
        <f>IF(ISNUMBER(P186),SUMIF(A:A,A186,P:P),"")</f>
        <v>0.9390651600487594</v>
      </c>
      <c r="R186" s="3">
        <f>IFERROR(P186*(1/Q186),"")</f>
        <v>7.3596223048623399E-2</v>
      </c>
      <c r="S186" s="8">
        <f>IFERROR(1/R186,"")</f>
        <v>13.587653803094245</v>
      </c>
    </row>
    <row r="187" spans="1:19" x14ac:dyDescent="0.25">
      <c r="A187" s="1">
        <v>26</v>
      </c>
      <c r="B187" s="5">
        <v>0.71180555555555547</v>
      </c>
      <c r="C187" s="1" t="s">
        <v>40</v>
      </c>
      <c r="D187" s="1">
        <v>7</v>
      </c>
      <c r="E187" s="1">
        <v>11</v>
      </c>
      <c r="F187" s="1" t="s">
        <v>219</v>
      </c>
      <c r="G187" s="2">
        <v>46.534199999999998</v>
      </c>
      <c r="H187" s="6">
        <f>1+COUNTIFS(A:A,A187,O:O,"&lt;"&amp;O187)</f>
        <v>6</v>
      </c>
      <c r="I187" s="2">
        <f>AVERAGEIF(A:A,A187,G:G)</f>
        <v>48.170666666666641</v>
      </c>
      <c r="J187" s="2">
        <f>G187-I187</f>
        <v>-1.6364666666666423</v>
      </c>
      <c r="K187" s="2">
        <f>90+J187</f>
        <v>88.363533333333351</v>
      </c>
      <c r="L187" s="2">
        <f>EXP(0.06*K187)</f>
        <v>200.70014936053565</v>
      </c>
      <c r="M187" s="2">
        <f>SUMIF(A:A,A187,L:L)</f>
        <v>3294.3889463939427</v>
      </c>
      <c r="N187" s="3">
        <f>L187/M187</f>
        <v>6.0921813612877497E-2</v>
      </c>
      <c r="O187" s="7">
        <f>1/N187</f>
        <v>16.414481787335081</v>
      </c>
      <c r="P187" s="3">
        <f>IF(O187&gt;21,"",N187)</f>
        <v>6.0921813612877497E-2</v>
      </c>
      <c r="Q187" s="3">
        <f>IF(ISNUMBER(P187),SUMIF(A:A,A187,P:P),"")</f>
        <v>0.9390651600487594</v>
      </c>
      <c r="R187" s="3">
        <f>IFERROR(P187*(1/Q187),"")</f>
        <v>6.4874958847066844E-2</v>
      </c>
      <c r="S187" s="8">
        <f>IFERROR(1/R187,"")</f>
        <v>15.41426796674126</v>
      </c>
    </row>
    <row r="188" spans="1:19" x14ac:dyDescent="0.25">
      <c r="A188" s="1">
        <v>26</v>
      </c>
      <c r="B188" s="5">
        <v>0.71180555555555547</v>
      </c>
      <c r="C188" s="1" t="s">
        <v>40</v>
      </c>
      <c r="D188" s="1">
        <v>7</v>
      </c>
      <c r="E188" s="1">
        <v>4</v>
      </c>
      <c r="F188" s="1" t="s">
        <v>213</v>
      </c>
      <c r="G188" s="2">
        <v>45.286166666666603</v>
      </c>
      <c r="H188" s="6">
        <f>1+COUNTIFS(A:A,A188,O:O,"&lt;"&amp;O188)</f>
        <v>7</v>
      </c>
      <c r="I188" s="2">
        <f>AVERAGEIF(A:A,A188,G:G)</f>
        <v>48.170666666666641</v>
      </c>
      <c r="J188" s="2">
        <f>G188-I188</f>
        <v>-2.8845000000000383</v>
      </c>
      <c r="K188" s="2">
        <f>90+J188</f>
        <v>87.115499999999969</v>
      </c>
      <c r="L188" s="2">
        <f>EXP(0.06*K188)</f>
        <v>186.22022896500766</v>
      </c>
      <c r="M188" s="2">
        <f>SUMIF(A:A,A188,L:L)</f>
        <v>3294.3889463939427</v>
      </c>
      <c r="N188" s="3">
        <f>L188/M188</f>
        <v>5.6526485486434568E-2</v>
      </c>
      <c r="O188" s="7">
        <f>1/N188</f>
        <v>17.690822123374073</v>
      </c>
      <c r="P188" s="3">
        <f>IF(O188&gt;21,"",N188)</f>
        <v>5.6526485486434568E-2</v>
      </c>
      <c r="Q188" s="3">
        <f>IF(ISNUMBER(P188),SUMIF(A:A,A188,P:P),"")</f>
        <v>0.9390651600487594</v>
      </c>
      <c r="R188" s="3">
        <f>IFERROR(P188*(1/Q188),"")</f>
        <v>6.0194423019058148E-2</v>
      </c>
      <c r="S188" s="8">
        <f>IFERROR(1/R188,"")</f>
        <v>16.612834708680406</v>
      </c>
    </row>
    <row r="189" spans="1:19" x14ac:dyDescent="0.25">
      <c r="A189" s="1">
        <v>26</v>
      </c>
      <c r="B189" s="5">
        <v>0.71180555555555547</v>
      </c>
      <c r="C189" s="1" t="s">
        <v>40</v>
      </c>
      <c r="D189" s="1">
        <v>7</v>
      </c>
      <c r="E189" s="1">
        <v>8</v>
      </c>
      <c r="F189" s="1" t="s">
        <v>217</v>
      </c>
      <c r="G189" s="2">
        <v>44.740900000000003</v>
      </c>
      <c r="H189" s="6">
        <f>1+COUNTIFS(A:A,A189,O:O,"&lt;"&amp;O189)</f>
        <v>8</v>
      </c>
      <c r="I189" s="2">
        <f>AVERAGEIF(A:A,A189,G:G)</f>
        <v>48.170666666666641</v>
      </c>
      <c r="J189" s="2">
        <f>G189-I189</f>
        <v>-3.4297666666666373</v>
      </c>
      <c r="K189" s="2">
        <f>90+J189</f>
        <v>86.570233333333363</v>
      </c>
      <c r="L189" s="2">
        <f>EXP(0.06*K189)</f>
        <v>180.22642913753558</v>
      </c>
      <c r="M189" s="2">
        <f>SUMIF(A:A,A189,L:L)</f>
        <v>3294.3889463939427</v>
      </c>
      <c r="N189" s="3">
        <f>L189/M189</f>
        <v>5.4707088953419566E-2</v>
      </c>
      <c r="O189" s="7">
        <f>1/N189</f>
        <v>18.27916672465339</v>
      </c>
      <c r="P189" s="3">
        <f>IF(O189&gt;21,"",N189)</f>
        <v>5.4707088953419566E-2</v>
      </c>
      <c r="Q189" s="3">
        <f>IF(ISNUMBER(P189),SUMIF(A:A,A189,P:P),"")</f>
        <v>0.9390651600487594</v>
      </c>
      <c r="R189" s="3">
        <f>IFERROR(P189*(1/Q189),"")</f>
        <v>5.8256967972892308E-2</v>
      </c>
      <c r="S189" s="8">
        <f>IFERROR(1/R189,"")</f>
        <v>17.165328625844595</v>
      </c>
    </row>
    <row r="190" spans="1:19" x14ac:dyDescent="0.25">
      <c r="A190" s="1">
        <v>26</v>
      </c>
      <c r="B190" s="5">
        <v>0.71180555555555547</v>
      </c>
      <c r="C190" s="1" t="s">
        <v>40</v>
      </c>
      <c r="D190" s="1">
        <v>7</v>
      </c>
      <c r="E190" s="1">
        <v>7</v>
      </c>
      <c r="F190" s="1" t="s">
        <v>216</v>
      </c>
      <c r="G190" s="2">
        <v>44.5589333333333</v>
      </c>
      <c r="H190" s="6">
        <f>1+COUNTIFS(A:A,A190,O:O,"&lt;"&amp;O190)</f>
        <v>9</v>
      </c>
      <c r="I190" s="2">
        <f>AVERAGEIF(A:A,A190,G:G)</f>
        <v>48.170666666666641</v>
      </c>
      <c r="J190" s="2">
        <f>G190-I190</f>
        <v>-3.6117333333333406</v>
      </c>
      <c r="K190" s="2">
        <f>90+J190</f>
        <v>86.388266666666652</v>
      </c>
      <c r="L190" s="2">
        <f>EXP(0.06*K190)</f>
        <v>178.26941973855281</v>
      </c>
      <c r="M190" s="2">
        <f>SUMIF(A:A,A190,L:L)</f>
        <v>3294.3889463939427</v>
      </c>
      <c r="N190" s="3">
        <f>L190/M190</f>
        <v>5.4113045739085409E-2</v>
      </c>
      <c r="O190" s="7">
        <f>1/N190</f>
        <v>18.479832105952006</v>
      </c>
      <c r="P190" s="3">
        <f>IF(O190&gt;21,"",N190)</f>
        <v>5.4113045739085409E-2</v>
      </c>
      <c r="Q190" s="3">
        <f>IF(ISNUMBER(P190),SUMIF(A:A,A190,P:P),"")</f>
        <v>0.9390651600487594</v>
      </c>
      <c r="R190" s="3">
        <f>IFERROR(P190*(1/Q190),"")</f>
        <v>5.7624377989143674E-2</v>
      </c>
      <c r="S190" s="8">
        <f>IFERROR(1/R190,"")</f>
        <v>17.353766494250024</v>
      </c>
    </row>
    <row r="191" spans="1:19" x14ac:dyDescent="0.25">
      <c r="A191" s="1">
        <v>26</v>
      </c>
      <c r="B191" s="5">
        <v>0.71180555555555547</v>
      </c>
      <c r="C191" s="1" t="s">
        <v>40</v>
      </c>
      <c r="D191" s="1">
        <v>7</v>
      </c>
      <c r="E191" s="1">
        <v>10</v>
      </c>
      <c r="F191" s="1" t="s">
        <v>218</v>
      </c>
      <c r="G191" s="2">
        <v>42.621499999999997</v>
      </c>
      <c r="H191" s="6">
        <f>1+COUNTIFS(A:A,A191,O:O,"&lt;"&amp;O191)</f>
        <v>10</v>
      </c>
      <c r="I191" s="2">
        <f>AVERAGEIF(A:A,A191,G:G)</f>
        <v>48.170666666666641</v>
      </c>
      <c r="J191" s="2">
        <f>G191-I191</f>
        <v>-5.5491666666666433</v>
      </c>
      <c r="K191" s="2">
        <f>90+J191</f>
        <v>84.45083333333335</v>
      </c>
      <c r="L191" s="2">
        <f>EXP(0.06*K191)</f>
        <v>158.70545500436452</v>
      </c>
      <c r="M191" s="2">
        <f>SUMIF(A:A,A191,L:L)</f>
        <v>3294.3889463939427</v>
      </c>
      <c r="N191" s="3">
        <f>L191/M191</f>
        <v>4.8174474109404855E-2</v>
      </c>
      <c r="O191" s="7">
        <f>1/N191</f>
        <v>20.757880983381096</v>
      </c>
      <c r="P191" s="3">
        <f>IF(O191&gt;21,"",N191)</f>
        <v>4.8174474109404855E-2</v>
      </c>
      <c r="Q191" s="3">
        <f>IF(ISNUMBER(P191),SUMIF(A:A,A191,P:P),"")</f>
        <v>0.9390651600487594</v>
      </c>
      <c r="R191" s="3">
        <f>IFERROR(P191*(1/Q191),"")</f>
        <v>5.1300459391873804E-2</v>
      </c>
      <c r="S191" s="8">
        <f>IFERROR(1/R191,"")</f>
        <v>19.493002827931868</v>
      </c>
    </row>
    <row r="192" spans="1:19" x14ac:dyDescent="0.25">
      <c r="A192" s="1">
        <v>26</v>
      </c>
      <c r="B192" s="5">
        <v>0.71180555555555547</v>
      </c>
      <c r="C192" s="1" t="s">
        <v>40</v>
      </c>
      <c r="D192" s="1">
        <v>7</v>
      </c>
      <c r="E192" s="1">
        <v>12</v>
      </c>
      <c r="F192" s="1" t="s">
        <v>220</v>
      </c>
      <c r="G192" s="2">
        <v>41.710633333333305</v>
      </c>
      <c r="H192" s="6">
        <f>1+COUNTIFS(A:A,A192,O:O,"&lt;"&amp;O192)</f>
        <v>11</v>
      </c>
      <c r="I192" s="2">
        <f>AVERAGEIF(A:A,A192,G:G)</f>
        <v>48.170666666666641</v>
      </c>
      <c r="J192" s="2">
        <f>G192-I192</f>
        <v>-6.4600333333333353</v>
      </c>
      <c r="K192" s="2">
        <f>90+J192</f>
        <v>83.539966666666658</v>
      </c>
      <c r="L192" s="2">
        <f>EXP(0.06*K192)</f>
        <v>150.26463905745362</v>
      </c>
      <c r="M192" s="2">
        <f>SUMIF(A:A,A192,L:L)</f>
        <v>3294.3889463939427</v>
      </c>
      <c r="N192" s="3">
        <f>L192/M192</f>
        <v>4.5612294571936982E-2</v>
      </c>
      <c r="O192" s="7">
        <f>1/N192</f>
        <v>21.923913483959019</v>
      </c>
      <c r="P192" s="3" t="str">
        <f>IF(O192&gt;21,"",N192)</f>
        <v/>
      </c>
      <c r="Q192" s="3" t="str">
        <f>IF(ISNUMBER(P192),SUMIF(A:A,A192,P:P),"")</f>
        <v/>
      </c>
      <c r="R192" s="3" t="str">
        <f>IFERROR(P192*(1/Q192),"")</f>
        <v/>
      </c>
      <c r="S192" s="8" t="str">
        <f>IFERROR(1/R192,"")</f>
        <v/>
      </c>
    </row>
    <row r="193" spans="1:19" x14ac:dyDescent="0.25">
      <c r="A193" s="1">
        <v>26</v>
      </c>
      <c r="B193" s="5">
        <v>0.71180555555555547</v>
      </c>
      <c r="C193" s="1" t="s">
        <v>40</v>
      </c>
      <c r="D193" s="1">
        <v>7</v>
      </c>
      <c r="E193" s="1">
        <v>13</v>
      </c>
      <c r="F193" s="1" t="s">
        <v>221</v>
      </c>
      <c r="G193" s="2">
        <v>23.529766666666699</v>
      </c>
      <c r="H193" s="6">
        <f>1+COUNTIFS(A:A,A193,O:O,"&lt;"&amp;O193)</f>
        <v>12</v>
      </c>
      <c r="I193" s="2">
        <f>AVERAGEIF(A:A,A193,G:G)</f>
        <v>48.170666666666641</v>
      </c>
      <c r="J193" s="2">
        <f>G193-I193</f>
        <v>-24.640899999999942</v>
      </c>
      <c r="K193" s="2">
        <f>90+J193</f>
        <v>65.359100000000055</v>
      </c>
      <c r="L193" s="2">
        <f>EXP(0.06*K193)</f>
        <v>50.478424128198554</v>
      </c>
      <c r="M193" s="2">
        <f>SUMIF(A:A,A193,L:L)</f>
        <v>3294.3889463939427</v>
      </c>
      <c r="N193" s="3">
        <f>L193/M193</f>
        <v>1.5322545379303961E-2</v>
      </c>
      <c r="O193" s="7">
        <f>1/N193</f>
        <v>65.263308102235541</v>
      </c>
      <c r="P193" s="3" t="str">
        <f>IF(O193&gt;21,"",N193)</f>
        <v/>
      </c>
      <c r="Q193" s="3" t="str">
        <f>IF(ISNUMBER(P193),SUMIF(A:A,A193,P:P),"")</f>
        <v/>
      </c>
      <c r="R193" s="3" t="str">
        <f>IFERROR(P193*(1/Q193),"")</f>
        <v/>
      </c>
      <c r="S193" s="8" t="str">
        <f>IFERROR(1/R193,"")</f>
        <v/>
      </c>
    </row>
    <row r="194" spans="1:19" x14ac:dyDescent="0.25">
      <c r="A194" s="1">
        <v>27</v>
      </c>
      <c r="B194" s="5">
        <v>0.71666666666666667</v>
      </c>
      <c r="C194" s="1" t="s">
        <v>76</v>
      </c>
      <c r="D194" s="1">
        <v>6</v>
      </c>
      <c r="E194" s="1">
        <v>1</v>
      </c>
      <c r="F194" s="1" t="s">
        <v>222</v>
      </c>
      <c r="G194" s="2">
        <v>72.855533333333298</v>
      </c>
      <c r="H194" s="6">
        <f>1+COUNTIFS(A:A,A194,O:O,"&lt;"&amp;O194)</f>
        <v>1</v>
      </c>
      <c r="I194" s="2">
        <f>AVERAGEIF(A:A,A194,G:G)</f>
        <v>47.22420833333333</v>
      </c>
      <c r="J194" s="2">
        <f>G194-I194</f>
        <v>25.631324999999968</v>
      </c>
      <c r="K194" s="2">
        <f>90+J194</f>
        <v>115.63132499999998</v>
      </c>
      <c r="L194" s="2">
        <f>EXP(0.06*K194)</f>
        <v>1030.5825460153142</v>
      </c>
      <c r="M194" s="2">
        <f>SUMIF(A:A,A194,L:L)</f>
        <v>3456.391161292463</v>
      </c>
      <c r="N194" s="3">
        <f>L194/M194</f>
        <v>0.29816722064233725</v>
      </c>
      <c r="O194" s="7">
        <f>1/N194</f>
        <v>3.3538227235231113</v>
      </c>
      <c r="P194" s="3">
        <f>IF(O194&gt;21,"",N194)</f>
        <v>0.29816722064233725</v>
      </c>
      <c r="Q194" s="3">
        <f>IF(ISNUMBER(P194),SUMIF(A:A,A194,P:P),"")</f>
        <v>0.93842664522208463</v>
      </c>
      <c r="R194" s="3">
        <f>IFERROR(P194*(1/Q194),"")</f>
        <v>0.3177309831945086</v>
      </c>
      <c r="S194" s="8">
        <f>IFERROR(1/R194,"")</f>
        <v>3.1473166071053886</v>
      </c>
    </row>
    <row r="195" spans="1:19" x14ac:dyDescent="0.25">
      <c r="A195" s="1">
        <v>27</v>
      </c>
      <c r="B195" s="5">
        <v>0.71666666666666667</v>
      </c>
      <c r="C195" s="1" t="s">
        <v>76</v>
      </c>
      <c r="D195" s="1">
        <v>6</v>
      </c>
      <c r="E195" s="1">
        <v>2</v>
      </c>
      <c r="F195" s="1" t="s">
        <v>223</v>
      </c>
      <c r="G195" s="2">
        <v>62.832266666666605</v>
      </c>
      <c r="H195" s="6">
        <f>1+COUNTIFS(A:A,A195,O:O,"&lt;"&amp;O195)</f>
        <v>2</v>
      </c>
      <c r="I195" s="2">
        <f>AVERAGEIF(A:A,A195,G:G)</f>
        <v>47.22420833333333</v>
      </c>
      <c r="J195" s="2">
        <f>G195-I195</f>
        <v>15.608058333333275</v>
      </c>
      <c r="K195" s="2">
        <f>90+J195</f>
        <v>105.60805833333328</v>
      </c>
      <c r="L195" s="2">
        <f>EXP(0.06*K195)</f>
        <v>564.80667248549423</v>
      </c>
      <c r="M195" s="2">
        <f>SUMIF(A:A,A195,L:L)</f>
        <v>3456.391161292463</v>
      </c>
      <c r="N195" s="3">
        <f>L195/M195</f>
        <v>0.16340936142027793</v>
      </c>
      <c r="O195" s="7">
        <f>1/N195</f>
        <v>6.1196004397083898</v>
      </c>
      <c r="P195" s="3">
        <f>IF(O195&gt;21,"",N195)</f>
        <v>0.16340936142027793</v>
      </c>
      <c r="Q195" s="3">
        <f>IF(ISNUMBER(P195),SUMIF(A:A,A195,P:P),"")</f>
        <v>0.93842664522208463</v>
      </c>
      <c r="R195" s="3">
        <f>IFERROR(P195*(1/Q195),"")</f>
        <v>0.17413120381040126</v>
      </c>
      <c r="S195" s="8">
        <f>IFERROR(1/R195,"")</f>
        <v>5.7427961107351377</v>
      </c>
    </row>
    <row r="196" spans="1:19" x14ac:dyDescent="0.25">
      <c r="A196" s="1">
        <v>27</v>
      </c>
      <c r="B196" s="5">
        <v>0.71666666666666667</v>
      </c>
      <c r="C196" s="1" t="s">
        <v>76</v>
      </c>
      <c r="D196" s="1">
        <v>6</v>
      </c>
      <c r="E196" s="1">
        <v>3</v>
      </c>
      <c r="F196" s="1" t="s">
        <v>224</v>
      </c>
      <c r="G196" s="2">
        <v>50.849266666666701</v>
      </c>
      <c r="H196" s="6">
        <f>1+COUNTIFS(A:A,A196,O:O,"&lt;"&amp;O196)</f>
        <v>3</v>
      </c>
      <c r="I196" s="2">
        <f>AVERAGEIF(A:A,A196,G:G)</f>
        <v>47.22420833333333</v>
      </c>
      <c r="J196" s="2">
        <f>G196-I196</f>
        <v>3.6250583333333708</v>
      </c>
      <c r="K196" s="2">
        <f>90+J196</f>
        <v>93.625058333333371</v>
      </c>
      <c r="L196" s="2">
        <f>EXP(0.06*K196)</f>
        <v>275.20148441651537</v>
      </c>
      <c r="M196" s="2">
        <f>SUMIF(A:A,A196,L:L)</f>
        <v>3456.391161292463</v>
      </c>
      <c r="N196" s="3">
        <f>L196/M196</f>
        <v>7.9621047379836524E-2</v>
      </c>
      <c r="O196" s="7">
        <f>1/N196</f>
        <v>12.559493160513775</v>
      </c>
      <c r="P196" s="3">
        <f>IF(O196&gt;21,"",N196)</f>
        <v>7.9621047379836524E-2</v>
      </c>
      <c r="Q196" s="3">
        <f>IF(ISNUMBER(P196),SUMIF(A:A,A196,P:P),"")</f>
        <v>0.93842664522208463</v>
      </c>
      <c r="R196" s="3">
        <f>IFERROR(P196*(1/Q196),"")</f>
        <v>8.4845254325652375E-2</v>
      </c>
      <c r="S196" s="8">
        <f>IFERROR(1/R196,"")</f>
        <v>11.786163032310659</v>
      </c>
    </row>
    <row r="197" spans="1:19" x14ac:dyDescent="0.25">
      <c r="A197" s="1">
        <v>27</v>
      </c>
      <c r="B197" s="5">
        <v>0.71666666666666667</v>
      </c>
      <c r="C197" s="1" t="s">
        <v>76</v>
      </c>
      <c r="D197" s="1">
        <v>6</v>
      </c>
      <c r="E197" s="1">
        <v>9</v>
      </c>
      <c r="F197" s="1" t="s">
        <v>230</v>
      </c>
      <c r="G197" s="2">
        <v>50.440633333333295</v>
      </c>
      <c r="H197" s="6">
        <f>1+COUNTIFS(A:A,A197,O:O,"&lt;"&amp;O197)</f>
        <v>4</v>
      </c>
      <c r="I197" s="2">
        <f>AVERAGEIF(A:A,A197,G:G)</f>
        <v>47.22420833333333</v>
      </c>
      <c r="J197" s="2">
        <f>G197-I197</f>
        <v>3.2164249999999655</v>
      </c>
      <c r="K197" s="2">
        <f>90+J197</f>
        <v>93.216424999999958</v>
      </c>
      <c r="L197" s="2">
        <f>EXP(0.06*K197)</f>
        <v>268.53613878654824</v>
      </c>
      <c r="M197" s="2">
        <f>SUMIF(A:A,A197,L:L)</f>
        <v>3456.391161292463</v>
      </c>
      <c r="N197" s="3">
        <f>L197/M197</f>
        <v>7.769263554248107E-2</v>
      </c>
      <c r="O197" s="7">
        <f>1/N197</f>
        <v>12.871232813993242</v>
      </c>
      <c r="P197" s="3">
        <f>IF(O197&gt;21,"",N197)</f>
        <v>7.769263554248107E-2</v>
      </c>
      <c r="Q197" s="3">
        <f>IF(ISNUMBER(P197),SUMIF(A:A,A197,P:P),"")</f>
        <v>0.93842664522208463</v>
      </c>
      <c r="R197" s="3">
        <f>IFERROR(P197*(1/Q197),"")</f>
        <v>8.2790312847622324E-2</v>
      </c>
      <c r="S197" s="8">
        <f>IFERROR(1/R197,"")</f>
        <v>12.07870782950809</v>
      </c>
    </row>
    <row r="198" spans="1:19" x14ac:dyDescent="0.25">
      <c r="A198" s="1">
        <v>27</v>
      </c>
      <c r="B198" s="5">
        <v>0.71666666666666667</v>
      </c>
      <c r="C198" s="1" t="s">
        <v>76</v>
      </c>
      <c r="D198" s="1">
        <v>6</v>
      </c>
      <c r="E198" s="1">
        <v>6</v>
      </c>
      <c r="F198" s="1" t="s">
        <v>227</v>
      </c>
      <c r="G198" s="2">
        <v>44.967800000000004</v>
      </c>
      <c r="H198" s="6">
        <f>1+COUNTIFS(A:A,A198,O:O,"&lt;"&amp;O198)</f>
        <v>5</v>
      </c>
      <c r="I198" s="2">
        <f>AVERAGEIF(A:A,A198,G:G)</f>
        <v>47.22420833333333</v>
      </c>
      <c r="J198" s="2">
        <f>G198-I198</f>
        <v>-2.2564083333333258</v>
      </c>
      <c r="K198" s="2">
        <f>90+J198</f>
        <v>87.743591666666674</v>
      </c>
      <c r="L198" s="2">
        <f>EXP(0.06*K198)</f>
        <v>193.37194297943583</v>
      </c>
      <c r="M198" s="2">
        <f>SUMIF(A:A,A198,L:L)</f>
        <v>3456.391161292463</v>
      </c>
      <c r="N198" s="3">
        <f>L198/M198</f>
        <v>5.5946197625134371E-2</v>
      </c>
      <c r="O198" s="7">
        <f>1/N198</f>
        <v>17.874315725627444</v>
      </c>
      <c r="P198" s="3">
        <f>IF(O198&gt;21,"",N198)</f>
        <v>5.5946197625134371E-2</v>
      </c>
      <c r="Q198" s="3">
        <f>IF(ISNUMBER(P198),SUMIF(A:A,A198,P:P),"")</f>
        <v>0.93842664522208463</v>
      </c>
      <c r="R198" s="3">
        <f>IFERROR(P198*(1/Q198),"")</f>
        <v>5.9617017387538419E-2</v>
      </c>
      <c r="S198" s="8">
        <f>IFERROR(1/R198,"")</f>
        <v>16.773734142040915</v>
      </c>
    </row>
    <row r="199" spans="1:19" x14ac:dyDescent="0.25">
      <c r="A199" s="1">
        <v>27</v>
      </c>
      <c r="B199" s="5">
        <v>0.71666666666666667</v>
      </c>
      <c r="C199" s="1" t="s">
        <v>76</v>
      </c>
      <c r="D199" s="1">
        <v>6</v>
      </c>
      <c r="E199" s="1">
        <v>5</v>
      </c>
      <c r="F199" s="1" t="s">
        <v>226</v>
      </c>
      <c r="G199" s="2">
        <v>44.2661333333333</v>
      </c>
      <c r="H199" s="6">
        <f>1+COUNTIFS(A:A,A199,O:O,"&lt;"&amp;O199)</f>
        <v>6</v>
      </c>
      <c r="I199" s="2">
        <f>AVERAGEIF(A:A,A199,G:G)</f>
        <v>47.22420833333333</v>
      </c>
      <c r="J199" s="2">
        <f>G199-I199</f>
        <v>-2.9580750000000293</v>
      </c>
      <c r="K199" s="2">
        <f>90+J199</f>
        <v>87.041924999999964</v>
      </c>
      <c r="L199" s="2">
        <f>EXP(0.06*K199)</f>
        <v>185.39997160937435</v>
      </c>
      <c r="M199" s="2">
        <f>SUMIF(A:A,A199,L:L)</f>
        <v>3456.391161292463</v>
      </c>
      <c r="N199" s="3">
        <f>L199/M199</f>
        <v>5.3639753997069863E-2</v>
      </c>
      <c r="O199" s="7">
        <f>1/N199</f>
        <v>18.642889377431267</v>
      </c>
      <c r="P199" s="3">
        <f>IF(O199&gt;21,"",N199)</f>
        <v>5.3639753997069863E-2</v>
      </c>
      <c r="Q199" s="3">
        <f>IF(ISNUMBER(P199),SUMIF(A:A,A199,P:P),"")</f>
        <v>0.93842664522208463</v>
      </c>
      <c r="R199" s="3">
        <f>IFERROR(P199*(1/Q199),"")</f>
        <v>5.7159240170951954E-2</v>
      </c>
      <c r="S199" s="8">
        <f>IFERROR(1/R199,"")</f>
        <v>17.494984135709263</v>
      </c>
    </row>
    <row r="200" spans="1:19" x14ac:dyDescent="0.25">
      <c r="A200" s="1">
        <v>27</v>
      </c>
      <c r="B200" s="5">
        <v>0.71666666666666667</v>
      </c>
      <c r="C200" s="1" t="s">
        <v>76</v>
      </c>
      <c r="D200" s="1">
        <v>6</v>
      </c>
      <c r="E200" s="1">
        <v>4</v>
      </c>
      <c r="F200" s="1" t="s">
        <v>225</v>
      </c>
      <c r="G200" s="2">
        <v>44.157633333333301</v>
      </c>
      <c r="H200" s="6">
        <f>1+COUNTIFS(A:A,A200,O:O,"&lt;"&amp;O200)</f>
        <v>7</v>
      </c>
      <c r="I200" s="2">
        <f>AVERAGEIF(A:A,A200,G:G)</f>
        <v>47.22420833333333</v>
      </c>
      <c r="J200" s="2">
        <f>G200-I200</f>
        <v>-3.0665750000000287</v>
      </c>
      <c r="K200" s="2">
        <f>90+J200</f>
        <v>86.933424999999971</v>
      </c>
      <c r="L200" s="2">
        <f>EXP(0.06*K200)</f>
        <v>184.19693791758519</v>
      </c>
      <c r="M200" s="2">
        <f>SUMIF(A:A,A200,L:L)</f>
        <v>3456.391161292463</v>
      </c>
      <c r="N200" s="3">
        <f>L200/M200</f>
        <v>5.329169336514205E-2</v>
      </c>
      <c r="O200" s="7">
        <f>1/N200</f>
        <v>18.764650489678328</v>
      </c>
      <c r="P200" s="3">
        <f>IF(O200&gt;21,"",N200)</f>
        <v>5.329169336514205E-2</v>
      </c>
      <c r="Q200" s="3">
        <f>IF(ISNUMBER(P200),SUMIF(A:A,A200,P:P),"")</f>
        <v>0.93842664522208463</v>
      </c>
      <c r="R200" s="3">
        <f>IFERROR(P200*(1/Q200),"")</f>
        <v>5.6788342100548762E-2</v>
      </c>
      <c r="S200" s="8">
        <f>IFERROR(1/R200,"")</f>
        <v>17.609248007793781</v>
      </c>
    </row>
    <row r="201" spans="1:19" x14ac:dyDescent="0.25">
      <c r="A201" s="1">
        <v>27</v>
      </c>
      <c r="B201" s="5">
        <v>0.71666666666666667</v>
      </c>
      <c r="C201" s="1" t="s">
        <v>76</v>
      </c>
      <c r="D201" s="1">
        <v>6</v>
      </c>
      <c r="E201" s="1">
        <v>11</v>
      </c>
      <c r="F201" s="1" t="s">
        <v>232</v>
      </c>
      <c r="G201" s="2">
        <v>44.028566666666705</v>
      </c>
      <c r="H201" s="6">
        <f>1+COUNTIFS(A:A,A201,O:O,"&lt;"&amp;O201)</f>
        <v>8</v>
      </c>
      <c r="I201" s="2">
        <f>AVERAGEIF(A:A,A201,G:G)</f>
        <v>47.22420833333333</v>
      </c>
      <c r="J201" s="2">
        <f>G201-I201</f>
        <v>-3.1956416666666243</v>
      </c>
      <c r="K201" s="2">
        <f>90+J201</f>
        <v>86.804358333333369</v>
      </c>
      <c r="L201" s="2">
        <f>EXP(0.06*K201)</f>
        <v>182.77602570339224</v>
      </c>
      <c r="M201" s="2">
        <f>SUMIF(A:A,A201,L:L)</f>
        <v>3456.391161292463</v>
      </c>
      <c r="N201" s="3">
        <f>L201/M201</f>
        <v>5.28805963139444E-2</v>
      </c>
      <c r="O201" s="7">
        <f>1/N201</f>
        <v>18.910528051974786</v>
      </c>
      <c r="P201" s="3">
        <f>IF(O201&gt;21,"",N201)</f>
        <v>5.28805963139444E-2</v>
      </c>
      <c r="Q201" s="3">
        <f>IF(ISNUMBER(P201),SUMIF(A:A,A201,P:P),"")</f>
        <v>0.93842664522208463</v>
      </c>
      <c r="R201" s="3">
        <f>IFERROR(P201*(1/Q201),"")</f>
        <v>5.6350271577625406E-2</v>
      </c>
      <c r="S201" s="8">
        <f>IFERROR(1/R201,"")</f>
        <v>17.746143399192821</v>
      </c>
    </row>
    <row r="202" spans="1:19" x14ac:dyDescent="0.25">
      <c r="A202" s="1">
        <v>27</v>
      </c>
      <c r="B202" s="5">
        <v>0.71666666666666667</v>
      </c>
      <c r="C202" s="1" t="s">
        <v>76</v>
      </c>
      <c r="D202" s="1">
        <v>6</v>
      </c>
      <c r="E202" s="1">
        <v>10</v>
      </c>
      <c r="F202" s="1" t="s">
        <v>231</v>
      </c>
      <c r="G202" s="2">
        <v>43.9044666666667</v>
      </c>
      <c r="H202" s="6">
        <f>1+COUNTIFS(A:A,A202,O:O,"&lt;"&amp;O202)</f>
        <v>9</v>
      </c>
      <c r="I202" s="2">
        <f>AVERAGEIF(A:A,A202,G:G)</f>
        <v>47.22420833333333</v>
      </c>
      <c r="J202" s="2">
        <f>G202-I202</f>
        <v>-3.31974166666663</v>
      </c>
      <c r="K202" s="2">
        <f>90+J202</f>
        <v>86.68025833333337</v>
      </c>
      <c r="L202" s="2">
        <f>EXP(0.06*K202)</f>
        <v>181.42012968145778</v>
      </c>
      <c r="M202" s="2">
        <f>SUMIF(A:A,A202,L:L)</f>
        <v>3456.391161292463</v>
      </c>
      <c r="N202" s="3">
        <f>L202/M202</f>
        <v>5.2488309689351996E-2</v>
      </c>
      <c r="O202" s="7">
        <f>1/N202</f>
        <v>19.051861374817033</v>
      </c>
      <c r="P202" s="3">
        <f>IF(O202&gt;21,"",N202)</f>
        <v>5.2488309689351996E-2</v>
      </c>
      <c r="Q202" s="3">
        <f>IF(ISNUMBER(P202),SUMIF(A:A,A202,P:P),"")</f>
        <v>0.93842664522208463</v>
      </c>
      <c r="R202" s="3">
        <f>IFERROR(P202*(1/Q202),"")</f>
        <v>5.5932245697190644E-2</v>
      </c>
      <c r="S202" s="8">
        <f>IFERROR(1/R202,"")</f>
        <v>17.878774355205763</v>
      </c>
    </row>
    <row r="203" spans="1:19" x14ac:dyDescent="0.25">
      <c r="A203" s="1">
        <v>27</v>
      </c>
      <c r="B203" s="5">
        <v>0.71666666666666667</v>
      </c>
      <c r="C203" s="1" t="s">
        <v>76</v>
      </c>
      <c r="D203" s="1">
        <v>6</v>
      </c>
      <c r="E203" s="1">
        <v>8</v>
      </c>
      <c r="F203" s="1" t="s">
        <v>229</v>
      </c>
      <c r="G203" s="2">
        <v>43.519500000000001</v>
      </c>
      <c r="H203" s="6">
        <f>1+COUNTIFS(A:A,A203,O:O,"&lt;"&amp;O203)</f>
        <v>10</v>
      </c>
      <c r="I203" s="2">
        <f>AVERAGEIF(A:A,A203,G:G)</f>
        <v>47.22420833333333</v>
      </c>
      <c r="J203" s="2">
        <f>G203-I203</f>
        <v>-3.7047083333333291</v>
      </c>
      <c r="K203" s="2">
        <f>90+J203</f>
        <v>86.295291666666671</v>
      </c>
      <c r="L203" s="2">
        <f>EXP(0.06*K203)</f>
        <v>177.2777124718335</v>
      </c>
      <c r="M203" s="2">
        <f>SUMIF(A:A,A203,L:L)</f>
        <v>3456.391161292463</v>
      </c>
      <c r="N203" s="3">
        <f>L203/M203</f>
        <v>5.1289829246509037E-2</v>
      </c>
      <c r="O203" s="7">
        <f>1/N203</f>
        <v>19.497042877522613</v>
      </c>
      <c r="P203" s="3">
        <f>IF(O203&gt;21,"",N203)</f>
        <v>5.1289829246509037E-2</v>
      </c>
      <c r="Q203" s="3">
        <f>IF(ISNUMBER(P203),SUMIF(A:A,A203,P:P),"")</f>
        <v>0.93842664522208463</v>
      </c>
      <c r="R203" s="3">
        <f>IFERROR(P203*(1/Q203),"")</f>
        <v>5.4655128887960092E-2</v>
      </c>
      <c r="S203" s="8">
        <f>IFERROR(1/R203,"")</f>
        <v>18.296544539304687</v>
      </c>
    </row>
    <row r="204" spans="1:19" x14ac:dyDescent="0.25">
      <c r="A204" s="1">
        <v>27</v>
      </c>
      <c r="B204" s="5">
        <v>0.71666666666666667</v>
      </c>
      <c r="C204" s="1" t="s">
        <v>76</v>
      </c>
      <c r="D204" s="1">
        <v>6</v>
      </c>
      <c r="E204" s="1">
        <v>7</v>
      </c>
      <c r="F204" s="1" t="s">
        <v>228</v>
      </c>
      <c r="G204" s="2">
        <v>41.945700000000002</v>
      </c>
      <c r="H204" s="6">
        <f>1+COUNTIFS(A:A,A204,O:O,"&lt;"&amp;O204)</f>
        <v>11</v>
      </c>
      <c r="I204" s="2">
        <f>AVERAGEIF(A:A,A204,G:G)</f>
        <v>47.22420833333333</v>
      </c>
      <c r="J204" s="2">
        <f>G204-I204</f>
        <v>-5.2785083333333276</v>
      </c>
      <c r="K204" s="2">
        <f>90+J204</f>
        <v>84.72149166666668</v>
      </c>
      <c r="L204" s="2">
        <f>EXP(0.06*K204)</f>
        <v>161.30379299293912</v>
      </c>
      <c r="M204" s="2">
        <f>SUMIF(A:A,A204,L:L)</f>
        <v>3456.391161292463</v>
      </c>
      <c r="N204" s="3">
        <f>L204/M204</f>
        <v>4.6668269147124575E-2</v>
      </c>
      <c r="O204" s="7">
        <f>1/N204</f>
        <v>21.427835620974903</v>
      </c>
      <c r="P204" s="3" t="str">
        <f>IF(O204&gt;21,"",N204)</f>
        <v/>
      </c>
      <c r="Q204" s="3" t="str">
        <f>IF(ISNUMBER(P204),SUMIF(A:A,A204,P:P),"")</f>
        <v/>
      </c>
      <c r="R204" s="3" t="str">
        <f>IFERROR(P204*(1/Q204),"")</f>
        <v/>
      </c>
      <c r="S204" s="8" t="str">
        <f>IFERROR(1/R204,"")</f>
        <v/>
      </c>
    </row>
    <row r="205" spans="1:19" x14ac:dyDescent="0.25">
      <c r="A205" s="1">
        <v>27</v>
      </c>
      <c r="B205" s="5">
        <v>0.71666666666666667</v>
      </c>
      <c r="C205" s="1" t="s">
        <v>76</v>
      </c>
      <c r="D205" s="1">
        <v>6</v>
      </c>
      <c r="E205" s="1">
        <v>12</v>
      </c>
      <c r="F205" s="1" t="s">
        <v>233</v>
      </c>
      <c r="G205" s="2">
        <v>22.922999999999998</v>
      </c>
      <c r="H205" s="6">
        <f>1+COUNTIFS(A:A,A205,O:O,"&lt;"&amp;O205)</f>
        <v>12</v>
      </c>
      <c r="I205" s="2">
        <f>AVERAGEIF(A:A,A205,G:G)</f>
        <v>47.22420833333333</v>
      </c>
      <c r="J205" s="2">
        <f>G205-I205</f>
        <v>-24.301208333333332</v>
      </c>
      <c r="K205" s="2">
        <f>90+J205</f>
        <v>65.698791666666665</v>
      </c>
      <c r="L205" s="2">
        <f>EXP(0.06*K205)</f>
        <v>51.517806232572624</v>
      </c>
      <c r="M205" s="2">
        <f>SUMIF(A:A,A205,L:L)</f>
        <v>3456.391161292463</v>
      </c>
      <c r="N205" s="3">
        <f>L205/M205</f>
        <v>1.4905085630790802E-2</v>
      </c>
      <c r="O205" s="7">
        <f>1/N205</f>
        <v>67.091194560748335</v>
      </c>
      <c r="P205" s="3" t="str">
        <f>IF(O205&gt;21,"",N205)</f>
        <v/>
      </c>
      <c r="Q205" s="3" t="str">
        <f>IF(ISNUMBER(P205),SUMIF(A:A,A205,P:P),"")</f>
        <v/>
      </c>
      <c r="R205" s="3" t="str">
        <f>IFERROR(P205*(1/Q205),"")</f>
        <v/>
      </c>
      <c r="S205" s="8" t="str">
        <f>IFERROR(1/R205,"")</f>
        <v/>
      </c>
    </row>
    <row r="206" spans="1:19" x14ac:dyDescent="0.25">
      <c r="A206" s="1">
        <v>28</v>
      </c>
      <c r="B206" s="5">
        <v>0.71875</v>
      </c>
      <c r="C206" s="1" t="s">
        <v>30</v>
      </c>
      <c r="D206" s="1">
        <v>8</v>
      </c>
      <c r="E206" s="1">
        <v>5</v>
      </c>
      <c r="F206" s="1" t="s">
        <v>237</v>
      </c>
      <c r="G206" s="2">
        <v>63.595333333333301</v>
      </c>
      <c r="H206" s="6">
        <f>1+COUNTIFS(A:A,A206,O:O,"&lt;"&amp;O206)</f>
        <v>1</v>
      </c>
      <c r="I206" s="2">
        <f>AVERAGEIF(A:A,A206,G:G)</f>
        <v>44.228712121212112</v>
      </c>
      <c r="J206" s="2">
        <f>G206-I206</f>
        <v>19.366621212121188</v>
      </c>
      <c r="K206" s="2">
        <f>90+J206</f>
        <v>109.36662121212119</v>
      </c>
      <c r="L206" s="2">
        <f>EXP(0.06*K206)</f>
        <v>707.68372142096644</v>
      </c>
      <c r="M206" s="2">
        <f>SUMIF(A:A,A206,L:L)</f>
        <v>3150.4620072122461</v>
      </c>
      <c r="N206" s="3">
        <f>L206/M206</f>
        <v>0.22462855282840741</v>
      </c>
      <c r="O206" s="7">
        <f>1/N206</f>
        <v>4.4517938054112598</v>
      </c>
      <c r="P206" s="3">
        <f>IF(O206&gt;21,"",N206)</f>
        <v>0.22462855282840741</v>
      </c>
      <c r="Q206" s="3">
        <f>IF(ISNUMBER(P206),SUMIF(A:A,A206,P:P),"")</f>
        <v>0.93034664447564019</v>
      </c>
      <c r="R206" s="3">
        <f>IFERROR(P206*(1/Q206),"")</f>
        <v>0.24144608266417947</v>
      </c>
      <c r="S206" s="8">
        <f>IFERROR(1/R206,"")</f>
        <v>4.1417114287618064</v>
      </c>
    </row>
    <row r="207" spans="1:19" x14ac:dyDescent="0.25">
      <c r="A207" s="1">
        <v>28</v>
      </c>
      <c r="B207" s="5">
        <v>0.71875</v>
      </c>
      <c r="C207" s="1" t="s">
        <v>30</v>
      </c>
      <c r="D207" s="1">
        <v>8</v>
      </c>
      <c r="E207" s="1">
        <v>2</v>
      </c>
      <c r="F207" s="1" t="s">
        <v>235</v>
      </c>
      <c r="G207" s="2">
        <v>55.145766666666596</v>
      </c>
      <c r="H207" s="6">
        <f>1+COUNTIFS(A:A,A207,O:O,"&lt;"&amp;O207)</f>
        <v>2</v>
      </c>
      <c r="I207" s="2">
        <f>AVERAGEIF(A:A,A207,G:G)</f>
        <v>44.228712121212112</v>
      </c>
      <c r="J207" s="2">
        <f>G207-I207</f>
        <v>10.917054545454484</v>
      </c>
      <c r="K207" s="2">
        <f>90+J207</f>
        <v>100.91705454545448</v>
      </c>
      <c r="L207" s="2">
        <f>EXP(0.06*K207)</f>
        <v>426.24882531183596</v>
      </c>
      <c r="M207" s="2">
        <f>SUMIF(A:A,A207,L:L)</f>
        <v>3150.4620072122461</v>
      </c>
      <c r="N207" s="3">
        <f>L207/M207</f>
        <v>0.13529724349509339</v>
      </c>
      <c r="O207" s="7">
        <f>1/N207</f>
        <v>7.391133582379787</v>
      </c>
      <c r="P207" s="3">
        <f>IF(O207&gt;21,"",N207)</f>
        <v>0.13529724349509339</v>
      </c>
      <c r="Q207" s="3">
        <f>IF(ISNUMBER(P207),SUMIF(A:A,A207,P:P),"")</f>
        <v>0.93034664447564019</v>
      </c>
      <c r="R207" s="3">
        <f>IFERROR(P207*(1/Q207),"")</f>
        <v>0.14542670121774806</v>
      </c>
      <c r="S207" s="8">
        <f>IFERROR(1/R207,"")</f>
        <v>6.8763163272382526</v>
      </c>
    </row>
    <row r="208" spans="1:19" x14ac:dyDescent="0.25">
      <c r="A208" s="1">
        <v>28</v>
      </c>
      <c r="B208" s="5">
        <v>0.71875</v>
      </c>
      <c r="C208" s="1" t="s">
        <v>30</v>
      </c>
      <c r="D208" s="1">
        <v>8</v>
      </c>
      <c r="E208" s="1">
        <v>8</v>
      </c>
      <c r="F208" s="1" t="s">
        <v>238</v>
      </c>
      <c r="G208" s="2">
        <v>54.173933333333302</v>
      </c>
      <c r="H208" s="6">
        <f>1+COUNTIFS(A:A,A208,O:O,"&lt;"&amp;O208)</f>
        <v>3</v>
      </c>
      <c r="I208" s="2">
        <f>AVERAGEIF(A:A,A208,G:G)</f>
        <v>44.228712121212112</v>
      </c>
      <c r="J208" s="2">
        <f>G208-I208</f>
        <v>9.94522121212119</v>
      </c>
      <c r="K208" s="2">
        <f>90+J208</f>
        <v>99.945221212121197</v>
      </c>
      <c r="L208" s="2">
        <f>EXP(0.06*K208)</f>
        <v>402.1050097243554</v>
      </c>
      <c r="M208" s="2">
        <f>SUMIF(A:A,A208,L:L)</f>
        <v>3150.4620072122461</v>
      </c>
      <c r="N208" s="3">
        <f>L208/M208</f>
        <v>0.12763366414317329</v>
      </c>
      <c r="O208" s="7">
        <f>1/N208</f>
        <v>7.834923542414705</v>
      </c>
      <c r="P208" s="3">
        <f>IF(O208&gt;21,"",N208)</f>
        <v>0.12763366414317329</v>
      </c>
      <c r="Q208" s="3">
        <f>IF(ISNUMBER(P208),SUMIF(A:A,A208,P:P),"")</f>
        <v>0.93034664447564019</v>
      </c>
      <c r="R208" s="3">
        <f>IFERROR(P208*(1/Q208),"")</f>
        <v>0.13718936366466919</v>
      </c>
      <c r="S208" s="8">
        <f>IFERROR(1/R208,"")</f>
        <v>7.2891948274087168</v>
      </c>
    </row>
    <row r="209" spans="1:19" x14ac:dyDescent="0.25">
      <c r="A209" s="1">
        <v>28</v>
      </c>
      <c r="B209" s="5">
        <v>0.71875</v>
      </c>
      <c r="C209" s="1" t="s">
        <v>30</v>
      </c>
      <c r="D209" s="1">
        <v>8</v>
      </c>
      <c r="E209" s="1">
        <v>4</v>
      </c>
      <c r="F209" s="1" t="s">
        <v>236</v>
      </c>
      <c r="G209" s="2">
        <v>53.123166666666698</v>
      </c>
      <c r="H209" s="6">
        <f>1+COUNTIFS(A:A,A209,O:O,"&lt;"&amp;O209)</f>
        <v>4</v>
      </c>
      <c r="I209" s="2">
        <f>AVERAGEIF(A:A,A209,G:G)</f>
        <v>44.228712121212112</v>
      </c>
      <c r="J209" s="2">
        <f>G209-I209</f>
        <v>8.894454545454586</v>
      </c>
      <c r="K209" s="2">
        <f>90+J209</f>
        <v>98.894454545454579</v>
      </c>
      <c r="L209" s="2">
        <f>EXP(0.06*K209)</f>
        <v>377.53650753960341</v>
      </c>
      <c r="M209" s="2">
        <f>SUMIF(A:A,A209,L:L)</f>
        <v>3150.4620072122461</v>
      </c>
      <c r="N209" s="3">
        <f>L209/M209</f>
        <v>0.1198352834204386</v>
      </c>
      <c r="O209" s="7">
        <f>1/N209</f>
        <v>8.3447877074027446</v>
      </c>
      <c r="P209" s="3">
        <f>IF(O209&gt;21,"",N209)</f>
        <v>0.1198352834204386</v>
      </c>
      <c r="Q209" s="3">
        <f>IF(ISNUMBER(P209),SUMIF(A:A,A209,P:P),"")</f>
        <v>0.93034664447564019</v>
      </c>
      <c r="R209" s="3">
        <f>IFERROR(P209*(1/Q209),"")</f>
        <v>0.12880713240813577</v>
      </c>
      <c r="S209" s="8">
        <f>IFERROR(1/R209,"")</f>
        <v>7.7635452424437146</v>
      </c>
    </row>
    <row r="210" spans="1:19" x14ac:dyDescent="0.25">
      <c r="A210" s="1">
        <v>28</v>
      </c>
      <c r="B210" s="5">
        <v>0.71875</v>
      </c>
      <c r="C210" s="1" t="s">
        <v>30</v>
      </c>
      <c r="D210" s="1">
        <v>8</v>
      </c>
      <c r="E210" s="1">
        <v>9</v>
      </c>
      <c r="F210" s="1" t="s">
        <v>239</v>
      </c>
      <c r="G210" s="2">
        <v>52.805266666666597</v>
      </c>
      <c r="H210" s="6">
        <f>1+COUNTIFS(A:A,A210,O:O,"&lt;"&amp;O210)</f>
        <v>5</v>
      </c>
      <c r="I210" s="2">
        <f>AVERAGEIF(A:A,A210,G:G)</f>
        <v>44.228712121212112</v>
      </c>
      <c r="J210" s="2">
        <f>G210-I210</f>
        <v>8.5765545454544849</v>
      </c>
      <c r="K210" s="2">
        <f>90+J210</f>
        <v>98.576554545454485</v>
      </c>
      <c r="L210" s="2">
        <f>EXP(0.06*K210)</f>
        <v>370.40361880910046</v>
      </c>
      <c r="M210" s="2">
        <f>SUMIF(A:A,A210,L:L)</f>
        <v>3150.4620072122461</v>
      </c>
      <c r="N210" s="3">
        <f>L210/M210</f>
        <v>0.117571206369462</v>
      </c>
      <c r="O210" s="7">
        <f>1/N210</f>
        <v>8.505483875512402</v>
      </c>
      <c r="P210" s="3">
        <f>IF(O210&gt;21,"",N210)</f>
        <v>0.117571206369462</v>
      </c>
      <c r="Q210" s="3">
        <f>IF(ISNUMBER(P210),SUMIF(A:A,A210,P:P),"")</f>
        <v>0.93034664447564019</v>
      </c>
      <c r="R210" s="3">
        <f>IFERROR(P210*(1/Q210),"")</f>
        <v>0.12637354803996442</v>
      </c>
      <c r="S210" s="8">
        <f>IFERROR(1/R210,"")</f>
        <v>7.9130483832246252</v>
      </c>
    </row>
    <row r="211" spans="1:19" x14ac:dyDescent="0.25">
      <c r="A211" s="1">
        <v>28</v>
      </c>
      <c r="B211" s="5">
        <v>0.71875</v>
      </c>
      <c r="C211" s="1" t="s">
        <v>30</v>
      </c>
      <c r="D211" s="1">
        <v>8</v>
      </c>
      <c r="E211" s="1">
        <v>1</v>
      </c>
      <c r="F211" s="1" t="s">
        <v>234</v>
      </c>
      <c r="G211" s="2">
        <v>47.295666666666705</v>
      </c>
      <c r="H211" s="6">
        <f>1+COUNTIFS(A:A,A211,O:O,"&lt;"&amp;O211)</f>
        <v>6</v>
      </c>
      <c r="I211" s="2">
        <f>AVERAGEIF(A:A,A211,G:G)</f>
        <v>44.228712121212112</v>
      </c>
      <c r="J211" s="2">
        <f>G211-I211</f>
        <v>3.0669545454545926</v>
      </c>
      <c r="K211" s="2">
        <f>90+J211</f>
        <v>93.066954545454593</v>
      </c>
      <c r="L211" s="2">
        <f>EXP(0.06*K211)</f>
        <v>266.13861251244907</v>
      </c>
      <c r="M211" s="2">
        <f>SUMIF(A:A,A211,L:L)</f>
        <v>3150.4620072122461</v>
      </c>
      <c r="N211" s="3">
        <f>L211/M211</f>
        <v>8.4476058401335083E-2</v>
      </c>
      <c r="O211" s="7">
        <f>1/N211</f>
        <v>11.837673524599435</v>
      </c>
      <c r="P211" s="3">
        <f>IF(O211&gt;21,"",N211)</f>
        <v>8.4476058401335083E-2</v>
      </c>
      <c r="Q211" s="3">
        <f>IF(ISNUMBER(P211),SUMIF(A:A,A211,P:P),"")</f>
        <v>0.93034664447564019</v>
      </c>
      <c r="R211" s="3">
        <f>IFERROR(P211*(1/Q211),"")</f>
        <v>9.0800626737303158E-2</v>
      </c>
      <c r="S211" s="8">
        <f>IFERROR(1/R211,"")</f>
        <v>11.013139842009208</v>
      </c>
    </row>
    <row r="212" spans="1:19" x14ac:dyDescent="0.25">
      <c r="A212" s="1">
        <v>28</v>
      </c>
      <c r="B212" s="5">
        <v>0.71875</v>
      </c>
      <c r="C212" s="1" t="s">
        <v>30</v>
      </c>
      <c r="D212" s="1">
        <v>8</v>
      </c>
      <c r="E212" s="1">
        <v>14</v>
      </c>
      <c r="F212" s="1" t="s">
        <v>243</v>
      </c>
      <c r="G212" s="2">
        <v>42.722366666666701</v>
      </c>
      <c r="H212" s="6">
        <f>1+COUNTIFS(A:A,A212,O:O,"&lt;"&amp;O212)</f>
        <v>7</v>
      </c>
      <c r="I212" s="2">
        <f>AVERAGEIF(A:A,A212,G:G)</f>
        <v>44.228712121212112</v>
      </c>
      <c r="J212" s="2">
        <f>G212-I212</f>
        <v>-1.5063454545454107</v>
      </c>
      <c r="K212" s="2">
        <f>90+J212</f>
        <v>88.493654545454589</v>
      </c>
      <c r="L212" s="2">
        <f>EXP(0.06*K212)</f>
        <v>202.2732028013593</v>
      </c>
      <c r="M212" s="2">
        <f>SUMIF(A:A,A212,L:L)</f>
        <v>3150.4620072122461</v>
      </c>
      <c r="N212" s="3">
        <f>L212/M212</f>
        <v>6.4204298397600765E-2</v>
      </c>
      <c r="O212" s="7">
        <f>1/N212</f>
        <v>15.575281172099356</v>
      </c>
      <c r="P212" s="3">
        <f>IF(O212&gt;21,"",N212)</f>
        <v>6.4204298397600765E-2</v>
      </c>
      <c r="Q212" s="3">
        <f>IF(ISNUMBER(P212),SUMIF(A:A,A212,P:P),"")</f>
        <v>0.93034664447564019</v>
      </c>
      <c r="R212" s="3">
        <f>IFERROR(P212*(1/Q212),"")</f>
        <v>6.9011157055107616E-2</v>
      </c>
      <c r="S212" s="8">
        <f>IFERROR(1/R212,"")</f>
        <v>14.49041057522725</v>
      </c>
    </row>
    <row r="213" spans="1:19" x14ac:dyDescent="0.25">
      <c r="A213" s="1">
        <v>28</v>
      </c>
      <c r="B213" s="5">
        <v>0.71875</v>
      </c>
      <c r="C213" s="1" t="s">
        <v>30</v>
      </c>
      <c r="D213" s="1">
        <v>8</v>
      </c>
      <c r="E213" s="1">
        <v>13</v>
      </c>
      <c r="F213" s="1" t="s">
        <v>242</v>
      </c>
      <c r="G213" s="2">
        <v>40.650866666666701</v>
      </c>
      <c r="H213" s="6">
        <f>1+COUNTIFS(A:A,A213,O:O,"&lt;"&amp;O213)</f>
        <v>8</v>
      </c>
      <c r="I213" s="2">
        <f>AVERAGEIF(A:A,A213,G:G)</f>
        <v>44.228712121212112</v>
      </c>
      <c r="J213" s="2">
        <f>G213-I213</f>
        <v>-3.577845454545411</v>
      </c>
      <c r="K213" s="2">
        <f>90+J213</f>
        <v>86.422154545454589</v>
      </c>
      <c r="L213" s="2">
        <f>EXP(0.06*K213)</f>
        <v>178.63225883823341</v>
      </c>
      <c r="M213" s="2">
        <f>SUMIF(A:A,A213,L:L)</f>
        <v>3150.4620072122461</v>
      </c>
      <c r="N213" s="3">
        <f>L213/M213</f>
        <v>5.6700337420129691E-2</v>
      </c>
      <c r="O213" s="7">
        <f>1/N213</f>
        <v>17.636579348555713</v>
      </c>
      <c r="P213" s="3">
        <f>IF(O213&gt;21,"",N213)</f>
        <v>5.6700337420129691E-2</v>
      </c>
      <c r="Q213" s="3">
        <f>IF(ISNUMBER(P213),SUMIF(A:A,A213,P:P),"")</f>
        <v>0.93034664447564019</v>
      </c>
      <c r="R213" s="3">
        <f>IFERROR(P213*(1/Q213),"")</f>
        <v>6.0945388212892415E-2</v>
      </c>
      <c r="S213" s="8">
        <f>IFERROR(1/R213,"")</f>
        <v>16.40813241695718</v>
      </c>
    </row>
    <row r="214" spans="1:19" x14ac:dyDescent="0.25">
      <c r="A214" s="1">
        <v>28</v>
      </c>
      <c r="B214" s="5">
        <v>0.71875</v>
      </c>
      <c r="C214" s="1" t="s">
        <v>30</v>
      </c>
      <c r="D214" s="1">
        <v>8</v>
      </c>
      <c r="E214" s="1">
        <v>11</v>
      </c>
      <c r="F214" s="1" t="s">
        <v>240</v>
      </c>
      <c r="G214" s="2">
        <v>28.241666666666699</v>
      </c>
      <c r="H214" s="6">
        <f>1+COUNTIFS(A:A,A214,O:O,"&lt;"&amp;O214)</f>
        <v>9</v>
      </c>
      <c r="I214" s="2">
        <f>AVERAGEIF(A:A,A214,G:G)</f>
        <v>44.228712121212112</v>
      </c>
      <c r="J214" s="2">
        <f>G214-I214</f>
        <v>-15.987045454545413</v>
      </c>
      <c r="K214" s="2">
        <f>90+J214</f>
        <v>74.012954545454591</v>
      </c>
      <c r="L214" s="2">
        <f>EXP(0.06*K214)</f>
        <v>84.840860539096752</v>
      </c>
      <c r="M214" s="2">
        <f>SUMIF(A:A,A214,L:L)</f>
        <v>3150.4620072122461</v>
      </c>
      <c r="N214" s="3">
        <f>L214/M214</f>
        <v>2.6929656775696212E-2</v>
      </c>
      <c r="O214" s="7">
        <f>1/N214</f>
        <v>37.133781849848589</v>
      </c>
      <c r="P214" s="3" t="str">
        <f>IF(O214&gt;21,"",N214)</f>
        <v/>
      </c>
      <c r="Q214" s="3" t="str">
        <f>IF(ISNUMBER(P214),SUMIF(A:A,A214,P:P),"")</f>
        <v/>
      </c>
      <c r="R214" s="3" t="str">
        <f>IFERROR(P214*(1/Q214),"")</f>
        <v/>
      </c>
      <c r="S214" s="8" t="str">
        <f>IFERROR(1/R214,"")</f>
        <v/>
      </c>
    </row>
    <row r="215" spans="1:19" x14ac:dyDescent="0.25">
      <c r="A215" s="1">
        <v>28</v>
      </c>
      <c r="B215" s="5">
        <v>0.71875</v>
      </c>
      <c r="C215" s="1" t="s">
        <v>30</v>
      </c>
      <c r="D215" s="1">
        <v>8</v>
      </c>
      <c r="E215" s="1">
        <v>12</v>
      </c>
      <c r="F215" s="1" t="s">
        <v>241</v>
      </c>
      <c r="G215" s="2">
        <v>24.497399999999999</v>
      </c>
      <c r="H215" s="6">
        <f>1+COUNTIFS(A:A,A215,O:O,"&lt;"&amp;O215)</f>
        <v>10</v>
      </c>
      <c r="I215" s="2">
        <f>AVERAGEIF(A:A,A215,G:G)</f>
        <v>44.228712121212112</v>
      </c>
      <c r="J215" s="2">
        <f>G215-I215</f>
        <v>-19.731312121212113</v>
      </c>
      <c r="K215" s="2">
        <f>90+J215</f>
        <v>70.268687878787887</v>
      </c>
      <c r="L215" s="2">
        <f>EXP(0.06*K215)</f>
        <v>67.770112063158521</v>
      </c>
      <c r="M215" s="2">
        <f>SUMIF(A:A,A215,L:L)</f>
        <v>3150.4620072122461</v>
      </c>
      <c r="N215" s="3">
        <f>L215/M215</f>
        <v>2.1511166269586712E-2</v>
      </c>
      <c r="O215" s="7">
        <f>1/N215</f>
        <v>46.487484103260229</v>
      </c>
      <c r="P215" s="3" t="str">
        <f>IF(O215&gt;21,"",N215)</f>
        <v/>
      </c>
      <c r="Q215" s="3" t="str">
        <f>IF(ISNUMBER(P215),SUMIF(A:A,A215,P:P),"")</f>
        <v/>
      </c>
      <c r="R215" s="3" t="str">
        <f>IFERROR(P215*(1/Q215),"")</f>
        <v/>
      </c>
      <c r="S215" s="8" t="str">
        <f>IFERROR(1/R215,"")</f>
        <v/>
      </c>
    </row>
    <row r="216" spans="1:19" x14ac:dyDescent="0.25">
      <c r="A216" s="1">
        <v>28</v>
      </c>
      <c r="B216" s="5">
        <v>0.71875</v>
      </c>
      <c r="C216" s="1" t="s">
        <v>30</v>
      </c>
      <c r="D216" s="1">
        <v>8</v>
      </c>
      <c r="E216" s="1">
        <v>15</v>
      </c>
      <c r="F216" s="1" t="s">
        <v>244</v>
      </c>
      <c r="G216" s="2">
        <v>24.264399999999998</v>
      </c>
      <c r="H216" s="6">
        <f>1+COUNTIFS(A:A,A216,O:O,"&lt;"&amp;O216)</f>
        <v>11</v>
      </c>
      <c r="I216" s="2">
        <f>AVERAGEIF(A:A,A216,G:G)</f>
        <v>44.228712121212112</v>
      </c>
      <c r="J216" s="2">
        <f>G216-I216</f>
        <v>-19.964312121212114</v>
      </c>
      <c r="K216" s="2">
        <f>90+J216</f>
        <v>70.035687878787883</v>
      </c>
      <c r="L216" s="2">
        <f>EXP(0.06*K216)</f>
        <v>66.829277652086844</v>
      </c>
      <c r="M216" s="2">
        <f>SUMIF(A:A,A216,L:L)</f>
        <v>3150.4620072122461</v>
      </c>
      <c r="N216" s="3">
        <f>L216/M216</f>
        <v>2.121253247907667E-2</v>
      </c>
      <c r="O216" s="7">
        <f>1/N216</f>
        <v>47.141943140752595</v>
      </c>
      <c r="P216" s="3" t="str">
        <f>IF(O216&gt;21,"",N216)</f>
        <v/>
      </c>
      <c r="Q216" s="3" t="str">
        <f>IF(ISNUMBER(P216),SUMIF(A:A,A216,P:P),"")</f>
        <v/>
      </c>
      <c r="R216" s="3" t="str">
        <f>IFERROR(P216*(1/Q216),"")</f>
        <v/>
      </c>
      <c r="S216" s="8" t="str">
        <f>IFERROR(1/R216,"")</f>
        <v/>
      </c>
    </row>
    <row r="217" spans="1:19" x14ac:dyDescent="0.25">
      <c r="A217" s="1">
        <v>30</v>
      </c>
      <c r="B217" s="5">
        <v>0.73055555555555562</v>
      </c>
      <c r="C217" s="1" t="s">
        <v>61</v>
      </c>
      <c r="D217" s="1">
        <v>7</v>
      </c>
      <c r="E217" s="1">
        <v>1</v>
      </c>
      <c r="F217" s="1" t="s">
        <v>26</v>
      </c>
      <c r="G217" s="2">
        <v>69.994933333333393</v>
      </c>
      <c r="H217" s="6">
        <f>1+COUNTIFS(A:A,A217,O:O,"&lt;"&amp;O217)</f>
        <v>1</v>
      </c>
      <c r="I217" s="2">
        <f>AVERAGEIF(A:A,A217,G:G)</f>
        <v>47.536863636363655</v>
      </c>
      <c r="J217" s="2">
        <f>G217-I217</f>
        <v>22.458069696969737</v>
      </c>
      <c r="K217" s="2">
        <f>90+J217</f>
        <v>112.45806969696974</v>
      </c>
      <c r="L217" s="2">
        <f>EXP(0.06*K217)</f>
        <v>851.91280651250156</v>
      </c>
      <c r="M217" s="2">
        <f>SUMIF(A:A,A217,L:L)</f>
        <v>3202.4583530275736</v>
      </c>
      <c r="N217" s="3">
        <f>L217/M217</f>
        <v>0.26601838731395566</v>
      </c>
      <c r="O217" s="7">
        <f>1/N217</f>
        <v>3.7591386448779467</v>
      </c>
      <c r="P217" s="3">
        <f>IF(O217&gt;21,"",N217)</f>
        <v>0.26601838731395566</v>
      </c>
      <c r="Q217" s="3">
        <f>IF(ISNUMBER(P217),SUMIF(A:A,A217,P:P),"")</f>
        <v>0.91891555503816236</v>
      </c>
      <c r="R217" s="3">
        <f>IFERROR(P217*(1/Q217),"")</f>
        <v>0.28949165769961088</v>
      </c>
      <c r="S217" s="8">
        <f>IFERROR(1/R217,"")</f>
        <v>3.4543309743234238</v>
      </c>
    </row>
    <row r="218" spans="1:19" x14ac:dyDescent="0.25">
      <c r="A218" s="1">
        <v>30</v>
      </c>
      <c r="B218" s="5">
        <v>0.73055555555555562</v>
      </c>
      <c r="C218" s="1" t="s">
        <v>61</v>
      </c>
      <c r="D218" s="1">
        <v>7</v>
      </c>
      <c r="E218" s="1">
        <v>3</v>
      </c>
      <c r="F218" s="1" t="s">
        <v>246</v>
      </c>
      <c r="G218" s="2">
        <v>62.743200000000002</v>
      </c>
      <c r="H218" s="6">
        <f>1+COUNTIFS(A:A,A218,O:O,"&lt;"&amp;O218)</f>
        <v>2</v>
      </c>
      <c r="I218" s="2">
        <f>AVERAGEIF(A:A,A218,G:G)</f>
        <v>47.536863636363655</v>
      </c>
      <c r="J218" s="2">
        <f>G218-I218</f>
        <v>15.206336363636346</v>
      </c>
      <c r="K218" s="2">
        <f>90+J218</f>
        <v>105.20633636363635</v>
      </c>
      <c r="L218" s="2">
        <f>EXP(0.06*K218)</f>
        <v>551.35571511061994</v>
      </c>
      <c r="M218" s="2">
        <f>SUMIF(A:A,A218,L:L)</f>
        <v>3202.4583530275736</v>
      </c>
      <c r="N218" s="3">
        <f>L218/M218</f>
        <v>0.17216639666504124</v>
      </c>
      <c r="O218" s="7">
        <f>1/N218</f>
        <v>5.808334375177477</v>
      </c>
      <c r="P218" s="3">
        <f>IF(O218&gt;21,"",N218)</f>
        <v>0.17216639666504124</v>
      </c>
      <c r="Q218" s="3">
        <f>IF(ISNUMBER(P218),SUMIF(A:A,A218,P:P),"")</f>
        <v>0.91891555503816236</v>
      </c>
      <c r="R218" s="3">
        <f>IFERROR(P218*(1/Q218),"")</f>
        <v>0.18735823517307987</v>
      </c>
      <c r="S218" s="8">
        <f>IFERROR(1/R218,"")</f>
        <v>5.3373688062134494</v>
      </c>
    </row>
    <row r="219" spans="1:19" x14ac:dyDescent="0.25">
      <c r="A219" s="1">
        <v>30</v>
      </c>
      <c r="B219" s="5">
        <v>0.73055555555555562</v>
      </c>
      <c r="C219" s="1" t="s">
        <v>61</v>
      </c>
      <c r="D219" s="1">
        <v>7</v>
      </c>
      <c r="E219" s="1">
        <v>5</v>
      </c>
      <c r="F219" s="1" t="s">
        <v>248</v>
      </c>
      <c r="G219" s="2">
        <v>56.401999999999994</v>
      </c>
      <c r="H219" s="6">
        <f>1+COUNTIFS(A:A,A219,O:O,"&lt;"&amp;O219)</f>
        <v>3</v>
      </c>
      <c r="I219" s="2">
        <f>AVERAGEIF(A:A,A219,G:G)</f>
        <v>47.536863636363655</v>
      </c>
      <c r="J219" s="2">
        <f>G219-I219</f>
        <v>8.8651363636363385</v>
      </c>
      <c r="K219" s="2">
        <f>90+J219</f>
        <v>98.865136363636339</v>
      </c>
      <c r="L219" s="2">
        <f>EXP(0.06*K219)</f>
        <v>376.87297028362087</v>
      </c>
      <c r="M219" s="2">
        <f>SUMIF(A:A,A219,L:L)</f>
        <v>3202.4583530275736</v>
      </c>
      <c r="N219" s="3">
        <f>L219/M219</f>
        <v>0.11768239544078028</v>
      </c>
      <c r="O219" s="7">
        <f>1/N219</f>
        <v>8.497447696016831</v>
      </c>
      <c r="P219" s="3">
        <f>IF(O219&gt;21,"",N219)</f>
        <v>0.11768239544078028</v>
      </c>
      <c r="Q219" s="3">
        <f>IF(ISNUMBER(P219),SUMIF(A:A,A219,P:P),"")</f>
        <v>0.91891555503816236</v>
      </c>
      <c r="R219" s="3">
        <f>IFERROR(P219*(1/Q219),"")</f>
        <v>0.12806660502758924</v>
      </c>
      <c r="S219" s="8">
        <f>IFERROR(1/R219,"")</f>
        <v>7.8084368659930607</v>
      </c>
    </row>
    <row r="220" spans="1:19" x14ac:dyDescent="0.25">
      <c r="A220" s="1">
        <v>30</v>
      </c>
      <c r="B220" s="5">
        <v>0.73055555555555562</v>
      </c>
      <c r="C220" s="1" t="s">
        <v>61</v>
      </c>
      <c r="D220" s="1">
        <v>7</v>
      </c>
      <c r="E220" s="1">
        <v>2</v>
      </c>
      <c r="F220" s="1" t="s">
        <v>245</v>
      </c>
      <c r="G220" s="2">
        <v>52.205500000000008</v>
      </c>
      <c r="H220" s="6">
        <f>1+COUNTIFS(A:A,A220,O:O,"&lt;"&amp;O220)</f>
        <v>4</v>
      </c>
      <c r="I220" s="2">
        <f>AVERAGEIF(A:A,A220,G:G)</f>
        <v>47.536863636363655</v>
      </c>
      <c r="J220" s="2">
        <f>G220-I220</f>
        <v>4.6686363636363524</v>
      </c>
      <c r="K220" s="2">
        <f>90+J220</f>
        <v>94.668636363636352</v>
      </c>
      <c r="L220" s="2">
        <f>EXP(0.06*K220)</f>
        <v>292.98405326469839</v>
      </c>
      <c r="M220" s="2">
        <f>SUMIF(A:A,A220,L:L)</f>
        <v>3202.4583530275736</v>
      </c>
      <c r="N220" s="3">
        <f>L220/M220</f>
        <v>9.1487232921456746E-2</v>
      </c>
      <c r="O220" s="7">
        <f>1/N220</f>
        <v>10.930486889449547</v>
      </c>
      <c r="P220" s="3">
        <f>IF(O220&gt;21,"",N220)</f>
        <v>9.1487232921456746E-2</v>
      </c>
      <c r="Q220" s="3">
        <f>IF(ISNUMBER(P220),SUMIF(A:A,A220,P:P),"")</f>
        <v>0.91891555503816236</v>
      </c>
      <c r="R220" s="3">
        <f>IFERROR(P220*(1/Q220),"")</f>
        <v>9.9560000284963396E-2</v>
      </c>
      <c r="S220" s="8">
        <f>IFERROR(1/R220,"")</f>
        <v>10.044194426855888</v>
      </c>
    </row>
    <row r="221" spans="1:19" x14ac:dyDescent="0.25">
      <c r="A221" s="1">
        <v>30</v>
      </c>
      <c r="B221" s="5">
        <v>0.73055555555555562</v>
      </c>
      <c r="C221" s="1" t="s">
        <v>61</v>
      </c>
      <c r="D221" s="1">
        <v>7</v>
      </c>
      <c r="E221" s="1">
        <v>6</v>
      </c>
      <c r="F221" s="1" t="s">
        <v>249</v>
      </c>
      <c r="G221" s="2">
        <v>48.887866666666604</v>
      </c>
      <c r="H221" s="6">
        <f>1+COUNTIFS(A:A,A221,O:O,"&lt;"&amp;O221)</f>
        <v>5</v>
      </c>
      <c r="I221" s="2">
        <f>AVERAGEIF(A:A,A221,G:G)</f>
        <v>47.536863636363655</v>
      </c>
      <c r="J221" s="2">
        <f>G221-I221</f>
        <v>1.3510030303029481</v>
      </c>
      <c r="K221" s="2">
        <f>90+J221</f>
        <v>91.351003030302948</v>
      </c>
      <c r="L221" s="2">
        <f>EXP(0.06*K221)</f>
        <v>240.10112333231953</v>
      </c>
      <c r="M221" s="2">
        <f>SUMIF(A:A,A221,L:L)</f>
        <v>3202.4583530275736</v>
      </c>
      <c r="N221" s="3">
        <f>L221/M221</f>
        <v>7.4974003363800251E-2</v>
      </c>
      <c r="O221" s="7">
        <f>1/N221</f>
        <v>13.337956560057865</v>
      </c>
      <c r="P221" s="3">
        <f>IF(O221&gt;21,"",N221)</f>
        <v>7.4974003363800251E-2</v>
      </c>
      <c r="Q221" s="3">
        <f>IF(ISNUMBER(P221),SUMIF(A:A,A221,P:P),"")</f>
        <v>0.91891555503816236</v>
      </c>
      <c r="R221" s="3">
        <f>IFERROR(P221*(1/Q221),"")</f>
        <v>8.1589655276524939E-2</v>
      </c>
      <c r="S221" s="8">
        <f>IFERROR(1/R221,"")</f>
        <v>12.256455755460472</v>
      </c>
    </row>
    <row r="222" spans="1:19" x14ac:dyDescent="0.25">
      <c r="A222" s="1">
        <v>30</v>
      </c>
      <c r="B222" s="5">
        <v>0.73055555555555562</v>
      </c>
      <c r="C222" s="1" t="s">
        <v>61</v>
      </c>
      <c r="D222" s="1">
        <v>7</v>
      </c>
      <c r="E222" s="1">
        <v>4</v>
      </c>
      <c r="F222" s="1" t="s">
        <v>247</v>
      </c>
      <c r="G222" s="2">
        <v>48.121900000000004</v>
      </c>
      <c r="H222" s="6">
        <f>1+COUNTIFS(A:A,A222,O:O,"&lt;"&amp;O222)</f>
        <v>6</v>
      </c>
      <c r="I222" s="2">
        <f>AVERAGEIF(A:A,A222,G:G)</f>
        <v>47.536863636363655</v>
      </c>
      <c r="J222" s="2">
        <f>G222-I222</f>
        <v>0.58503636363634826</v>
      </c>
      <c r="K222" s="2">
        <f>90+J222</f>
        <v>90.585036363636348</v>
      </c>
      <c r="L222" s="2">
        <f>EXP(0.06*K222)</f>
        <v>229.31627903295936</v>
      </c>
      <c r="M222" s="2">
        <f>SUMIF(A:A,A222,L:L)</f>
        <v>3202.4583530275736</v>
      </c>
      <c r="N222" s="3">
        <f>L222/M222</f>
        <v>7.1606326688422331E-2</v>
      </c>
      <c r="O222" s="7">
        <f>1/N222</f>
        <v>13.965246455823086</v>
      </c>
      <c r="P222" s="3">
        <f>IF(O222&gt;21,"",N222)</f>
        <v>7.1606326688422331E-2</v>
      </c>
      <c r="Q222" s="3">
        <f>IF(ISNUMBER(P222),SUMIF(A:A,A222,P:P),"")</f>
        <v>0.91891555503816236</v>
      </c>
      <c r="R222" s="3">
        <f>IFERROR(P222*(1/Q222),"")</f>
        <v>7.7924817243352165E-2</v>
      </c>
      <c r="S222" s="8">
        <f>IFERROR(1/R222,"")</f>
        <v>12.832882198197403</v>
      </c>
    </row>
    <row r="223" spans="1:19" x14ac:dyDescent="0.25">
      <c r="A223" s="1">
        <v>30</v>
      </c>
      <c r="B223" s="5">
        <v>0.73055555555555562</v>
      </c>
      <c r="C223" s="1" t="s">
        <v>61</v>
      </c>
      <c r="D223" s="1">
        <v>7</v>
      </c>
      <c r="E223" s="1">
        <v>7</v>
      </c>
      <c r="F223" s="1" t="s">
        <v>250</v>
      </c>
      <c r="G223" s="2">
        <v>46.4007000000001</v>
      </c>
      <c r="H223" s="6">
        <f>1+COUNTIFS(A:A,A223,O:O,"&lt;"&amp;O223)</f>
        <v>7</v>
      </c>
      <c r="I223" s="2">
        <f>AVERAGEIF(A:A,A223,G:G)</f>
        <v>47.536863636363655</v>
      </c>
      <c r="J223" s="2">
        <f>G223-I223</f>
        <v>-1.1361636363635554</v>
      </c>
      <c r="K223" s="2">
        <f>90+J223</f>
        <v>88.863836363636437</v>
      </c>
      <c r="L223" s="2">
        <f>EXP(0.06*K223)</f>
        <v>206.81613913296727</v>
      </c>
      <c r="M223" s="2">
        <f>SUMIF(A:A,A223,L:L)</f>
        <v>3202.4583530275736</v>
      </c>
      <c r="N223" s="3">
        <f>L223/M223</f>
        <v>6.4580430511280582E-2</v>
      </c>
      <c r="O223" s="7">
        <f>1/N223</f>
        <v>15.484566951366562</v>
      </c>
      <c r="P223" s="3">
        <f>IF(O223&gt;21,"",N223)</f>
        <v>6.4580430511280582E-2</v>
      </c>
      <c r="Q223" s="3">
        <f>IF(ISNUMBER(P223),SUMIF(A:A,A223,P:P),"")</f>
        <v>0.91891555503816236</v>
      </c>
      <c r="R223" s="3">
        <f>IFERROR(P223*(1/Q223),"")</f>
        <v>7.0278961061442213E-2</v>
      </c>
      <c r="S223" s="8">
        <f>IFERROR(1/R223,"")</f>
        <v>14.229009434640592</v>
      </c>
    </row>
    <row r="224" spans="1:19" x14ac:dyDescent="0.25">
      <c r="A224" s="1">
        <v>30</v>
      </c>
      <c r="B224" s="5">
        <v>0.73055555555555562</v>
      </c>
      <c r="C224" s="1" t="s">
        <v>61</v>
      </c>
      <c r="D224" s="1">
        <v>7</v>
      </c>
      <c r="E224" s="1">
        <v>8</v>
      </c>
      <c r="F224" s="1" t="s">
        <v>251</v>
      </c>
      <c r="G224" s="2">
        <v>45.285433333333401</v>
      </c>
      <c r="H224" s="6">
        <f>1+COUNTIFS(A:A,A224,O:O,"&lt;"&amp;O224)</f>
        <v>8</v>
      </c>
      <c r="I224" s="2">
        <f>AVERAGEIF(A:A,A224,G:G)</f>
        <v>47.536863636363655</v>
      </c>
      <c r="J224" s="2">
        <f>G224-I224</f>
        <v>-2.2514303030302543</v>
      </c>
      <c r="K224" s="2">
        <f>90+J224</f>
        <v>87.748569696969753</v>
      </c>
      <c r="L224" s="2">
        <f>EXP(0.06*K224)</f>
        <v>193.42970828924516</v>
      </c>
      <c r="M224" s="2">
        <f>SUMIF(A:A,A224,L:L)</f>
        <v>3202.4583530275736</v>
      </c>
      <c r="N224" s="3">
        <f>L224/M224</f>
        <v>6.0400382133425266E-2</v>
      </c>
      <c r="O224" s="7">
        <f>1/N224</f>
        <v>16.556186644498148</v>
      </c>
      <c r="P224" s="3">
        <f>IF(O224&gt;21,"",N224)</f>
        <v>6.0400382133425266E-2</v>
      </c>
      <c r="Q224" s="3">
        <f>IF(ISNUMBER(P224),SUMIF(A:A,A224,P:P),"")</f>
        <v>0.91891555503816236</v>
      </c>
      <c r="R224" s="3">
        <f>IFERROR(P224*(1/Q224),"")</f>
        <v>6.573006823343723E-2</v>
      </c>
      <c r="S224" s="8">
        <f>IFERROR(1/R224,"")</f>
        <v>15.213737439744429</v>
      </c>
    </row>
    <row r="225" spans="1:19" x14ac:dyDescent="0.25">
      <c r="A225" s="1">
        <v>30</v>
      </c>
      <c r="B225" s="5">
        <v>0.73055555555555562</v>
      </c>
      <c r="C225" s="1" t="s">
        <v>61</v>
      </c>
      <c r="D225" s="1">
        <v>7</v>
      </c>
      <c r="E225" s="1">
        <v>9</v>
      </c>
      <c r="F225" s="1" t="s">
        <v>252</v>
      </c>
      <c r="G225" s="2">
        <v>37.505033333333401</v>
      </c>
      <c r="H225" s="6">
        <f>1+COUNTIFS(A:A,A225,O:O,"&lt;"&amp;O225)</f>
        <v>9</v>
      </c>
      <c r="I225" s="2">
        <f>AVERAGEIF(A:A,A225,G:G)</f>
        <v>47.536863636363655</v>
      </c>
      <c r="J225" s="2">
        <f>G225-I225</f>
        <v>-10.031830303030254</v>
      </c>
      <c r="K225" s="2">
        <f>90+J225</f>
        <v>79.968169696969738</v>
      </c>
      <c r="L225" s="2">
        <f>EXP(0.06*K225)</f>
        <v>121.27857617195549</v>
      </c>
      <c r="M225" s="2">
        <f>SUMIF(A:A,A225,L:L)</f>
        <v>3202.4583530275736</v>
      </c>
      <c r="N225" s="3">
        <f>L225/M225</f>
        <v>3.7870461627486862E-2</v>
      </c>
      <c r="O225" s="7">
        <f>1/N225</f>
        <v>26.405804339976338</v>
      </c>
      <c r="P225" s="3" t="str">
        <f>IF(O225&gt;21,"",N225)</f>
        <v/>
      </c>
      <c r="Q225" s="3" t="str">
        <f>IF(ISNUMBER(P225),SUMIF(A:A,A225,P:P),"")</f>
        <v/>
      </c>
      <c r="R225" s="3" t="str">
        <f>IFERROR(P225*(1/Q225),"")</f>
        <v/>
      </c>
      <c r="S225" s="8" t="str">
        <f>IFERROR(1/R225,"")</f>
        <v/>
      </c>
    </row>
    <row r="226" spans="1:19" x14ac:dyDescent="0.25">
      <c r="A226" s="1">
        <v>30</v>
      </c>
      <c r="B226" s="5">
        <v>0.73055555555555562</v>
      </c>
      <c r="C226" s="1" t="s">
        <v>61</v>
      </c>
      <c r="D226" s="1">
        <v>7</v>
      </c>
      <c r="E226" s="1">
        <v>10</v>
      </c>
      <c r="F226" s="1" t="s">
        <v>253</v>
      </c>
      <c r="G226" s="2">
        <v>31.668966666666599</v>
      </c>
      <c r="H226" s="6">
        <f>1+COUNTIFS(A:A,A226,O:O,"&lt;"&amp;O226)</f>
        <v>10</v>
      </c>
      <c r="I226" s="2">
        <f>AVERAGEIF(A:A,A226,G:G)</f>
        <v>47.536863636363655</v>
      </c>
      <c r="J226" s="2">
        <f>G226-I226</f>
        <v>-15.867896969697057</v>
      </c>
      <c r="K226" s="2">
        <f>90+J226</f>
        <v>74.132103030302943</v>
      </c>
      <c r="L226" s="2">
        <f>EXP(0.06*K226)</f>
        <v>85.449553290492105</v>
      </c>
      <c r="M226" s="2">
        <f>SUMIF(A:A,A226,L:L)</f>
        <v>3202.4583530275736</v>
      </c>
      <c r="N226" s="3">
        <f>L226/M226</f>
        <v>2.6682486974329865E-2</v>
      </c>
      <c r="O226" s="7">
        <f>1/N226</f>
        <v>37.477765882995065</v>
      </c>
      <c r="P226" s="3" t="str">
        <f>IF(O226&gt;21,"",N226)</f>
        <v/>
      </c>
      <c r="Q226" s="3" t="str">
        <f>IF(ISNUMBER(P226),SUMIF(A:A,A226,P:P),"")</f>
        <v/>
      </c>
      <c r="R226" s="3" t="str">
        <f>IFERROR(P226*(1/Q226),"")</f>
        <v/>
      </c>
      <c r="S226" s="8" t="str">
        <f>IFERROR(1/R226,"")</f>
        <v/>
      </c>
    </row>
    <row r="227" spans="1:19" x14ac:dyDescent="0.25">
      <c r="A227" s="1">
        <v>30</v>
      </c>
      <c r="B227" s="5">
        <v>0.73055555555555562</v>
      </c>
      <c r="C227" s="1" t="s">
        <v>61</v>
      </c>
      <c r="D227" s="1">
        <v>7</v>
      </c>
      <c r="E227" s="1">
        <v>11</v>
      </c>
      <c r="F227" s="1" t="s">
        <v>254</v>
      </c>
      <c r="G227" s="2">
        <v>23.689966666666702</v>
      </c>
      <c r="H227" s="6">
        <f>1+COUNTIFS(A:A,A227,O:O,"&lt;"&amp;O227)</f>
        <v>11</v>
      </c>
      <c r="I227" s="2">
        <f>AVERAGEIF(A:A,A227,G:G)</f>
        <v>47.536863636363655</v>
      </c>
      <c r="J227" s="2">
        <f>G227-I227</f>
        <v>-23.846896969696953</v>
      </c>
      <c r="K227" s="2">
        <f>90+J227</f>
        <v>66.153103030303043</v>
      </c>
      <c r="L227" s="2">
        <f>EXP(0.06*K227)</f>
        <v>52.941428606193284</v>
      </c>
      <c r="M227" s="2">
        <f>SUMIF(A:A,A227,L:L)</f>
        <v>3202.4583530275736</v>
      </c>
      <c r="N227" s="3">
        <f>L227/M227</f>
        <v>1.6531496360020721E-2</v>
      </c>
      <c r="O227" s="7">
        <f>1/N227</f>
        <v>60.490591911472109</v>
      </c>
      <c r="P227" s="3" t="str">
        <f>IF(O227&gt;21,"",N227)</f>
        <v/>
      </c>
      <c r="Q227" s="3" t="str">
        <f>IF(ISNUMBER(P227),SUMIF(A:A,A227,P:P),"")</f>
        <v/>
      </c>
      <c r="R227" s="3" t="str">
        <f>IFERROR(P227*(1/Q227),"")</f>
        <v/>
      </c>
      <c r="S227" s="8" t="str">
        <f>IFERROR(1/R227,"")</f>
        <v/>
      </c>
    </row>
    <row r="228" spans="1:19" x14ac:dyDescent="0.25">
      <c r="A228" s="1">
        <v>31</v>
      </c>
      <c r="B228" s="5">
        <v>0.73958333333333337</v>
      </c>
      <c r="C228" s="1" t="s">
        <v>40</v>
      </c>
      <c r="D228" s="1">
        <v>8</v>
      </c>
      <c r="E228" s="1">
        <v>1</v>
      </c>
      <c r="F228" s="1" t="s">
        <v>255</v>
      </c>
      <c r="G228" s="2">
        <v>85.772766666666698</v>
      </c>
      <c r="H228" s="6">
        <f>1+COUNTIFS(A:A,A228,O:O,"&lt;"&amp;O228)</f>
        <v>1</v>
      </c>
      <c r="I228" s="2">
        <f>AVERAGEIF(A:A,A228,G:G)</f>
        <v>46.386679487179485</v>
      </c>
      <c r="J228" s="2">
        <f>G228-I228</f>
        <v>39.386087179487212</v>
      </c>
      <c r="K228" s="2">
        <f>90+J228</f>
        <v>129.38608717948722</v>
      </c>
      <c r="L228" s="2">
        <f>EXP(0.06*K228)</f>
        <v>2352.3385283178923</v>
      </c>
      <c r="M228" s="2">
        <f>SUMIF(A:A,A228,L:L)</f>
        <v>4951.9727035916148</v>
      </c>
      <c r="N228" s="3">
        <f>L228/M228</f>
        <v>0.47503059267910852</v>
      </c>
      <c r="O228" s="7">
        <f>1/N228</f>
        <v>2.1051275758054544</v>
      </c>
      <c r="P228" s="3">
        <f>IF(O228&gt;21,"",N228)</f>
        <v>0.47503059267910852</v>
      </c>
      <c r="Q228" s="3">
        <f>IF(ISNUMBER(P228),SUMIF(A:A,A228,P:P),"")</f>
        <v>0.80770366249690473</v>
      </c>
      <c r="R228" s="3">
        <f>IFERROR(P228*(1/Q228),"")</f>
        <v>0.58812484669268028</v>
      </c>
      <c r="S228" s="8">
        <f>IFERROR(1/R228,"")</f>
        <v>1.7003192530012963</v>
      </c>
    </row>
    <row r="229" spans="1:19" x14ac:dyDescent="0.25">
      <c r="A229" s="1">
        <v>31</v>
      </c>
      <c r="B229" s="5">
        <v>0.73958333333333337</v>
      </c>
      <c r="C229" s="1" t="s">
        <v>40</v>
      </c>
      <c r="D229" s="1">
        <v>8</v>
      </c>
      <c r="E229" s="1">
        <v>2</v>
      </c>
      <c r="F229" s="1" t="s">
        <v>28</v>
      </c>
      <c r="G229" s="2">
        <v>58.620566666666697</v>
      </c>
      <c r="H229" s="6">
        <f>1+COUNTIFS(A:A,A229,O:O,"&lt;"&amp;O229)</f>
        <v>2</v>
      </c>
      <c r="I229" s="2">
        <f>AVERAGEIF(A:A,A229,G:G)</f>
        <v>46.386679487179485</v>
      </c>
      <c r="J229" s="2">
        <f>G229-I229</f>
        <v>12.233887179487212</v>
      </c>
      <c r="K229" s="2">
        <f>90+J229</f>
        <v>102.23388717948721</v>
      </c>
      <c r="L229" s="2">
        <f>EXP(0.06*K229)</f>
        <v>461.29291458119314</v>
      </c>
      <c r="M229" s="2">
        <f>SUMIF(A:A,A229,L:L)</f>
        <v>4951.9727035916148</v>
      </c>
      <c r="N229" s="3">
        <f>L229/M229</f>
        <v>9.3153363758774796E-2</v>
      </c>
      <c r="O229" s="7">
        <f>1/N229</f>
        <v>10.734985400951802</v>
      </c>
      <c r="P229" s="3">
        <f>IF(O229&gt;21,"",N229)</f>
        <v>9.3153363758774796E-2</v>
      </c>
      <c r="Q229" s="3">
        <f>IF(ISNUMBER(P229),SUMIF(A:A,A229,P:P),"")</f>
        <v>0.80770366249690473</v>
      </c>
      <c r="R229" s="3">
        <f>IFERROR(P229*(1/Q229),"")</f>
        <v>0.11533111471948014</v>
      </c>
      <c r="S229" s="8">
        <f>IFERROR(1/R229,"")</f>
        <v>8.6706870251995731</v>
      </c>
    </row>
    <row r="230" spans="1:19" x14ac:dyDescent="0.25">
      <c r="A230" s="1">
        <v>31</v>
      </c>
      <c r="B230" s="5">
        <v>0.73958333333333337</v>
      </c>
      <c r="C230" s="1" t="s">
        <v>40</v>
      </c>
      <c r="D230" s="1">
        <v>8</v>
      </c>
      <c r="E230" s="1">
        <v>3</v>
      </c>
      <c r="F230" s="1" t="s">
        <v>24</v>
      </c>
      <c r="G230" s="2">
        <v>53.603166666666603</v>
      </c>
      <c r="H230" s="6">
        <f>1+COUNTIFS(A:A,A230,O:O,"&lt;"&amp;O230)</f>
        <v>3</v>
      </c>
      <c r="I230" s="2">
        <f>AVERAGEIF(A:A,A230,G:G)</f>
        <v>46.386679487179485</v>
      </c>
      <c r="J230" s="2">
        <f>G230-I230</f>
        <v>7.2164871794871175</v>
      </c>
      <c r="K230" s="2">
        <f>90+J230</f>
        <v>97.216487179487117</v>
      </c>
      <c r="L230" s="2">
        <f>EXP(0.06*K230)</f>
        <v>341.37761186170451</v>
      </c>
      <c r="M230" s="2">
        <f>SUMIF(A:A,A230,L:L)</f>
        <v>4951.9727035916148</v>
      </c>
      <c r="N230" s="3">
        <f>L230/M230</f>
        <v>6.8937700648896316E-2</v>
      </c>
      <c r="O230" s="7">
        <f>1/N230</f>
        <v>14.505850798434048</v>
      </c>
      <c r="P230" s="3">
        <f>IF(O230&gt;21,"",N230)</f>
        <v>6.8937700648896316E-2</v>
      </c>
      <c r="Q230" s="3">
        <f>IF(ISNUMBER(P230),SUMIF(A:A,A230,P:P),"")</f>
        <v>0.80770366249690473</v>
      </c>
      <c r="R230" s="3">
        <f>IFERROR(P230*(1/Q230),"")</f>
        <v>8.5350239016850432E-2</v>
      </c>
      <c r="S230" s="8">
        <f>IFERROR(1/R230,"")</f>
        <v>11.716428817528831</v>
      </c>
    </row>
    <row r="231" spans="1:19" x14ac:dyDescent="0.25">
      <c r="A231" s="1">
        <v>31</v>
      </c>
      <c r="B231" s="5">
        <v>0.73958333333333337</v>
      </c>
      <c r="C231" s="1" t="s">
        <v>40</v>
      </c>
      <c r="D231" s="1">
        <v>8</v>
      </c>
      <c r="E231" s="1">
        <v>5</v>
      </c>
      <c r="F231" s="1" t="s">
        <v>257</v>
      </c>
      <c r="G231" s="2">
        <v>50.997733333333294</v>
      </c>
      <c r="H231" s="6">
        <f>1+COUNTIFS(A:A,A231,O:O,"&lt;"&amp;O231)</f>
        <v>4</v>
      </c>
      <c r="I231" s="2">
        <f>AVERAGEIF(A:A,A231,G:G)</f>
        <v>46.386679487179485</v>
      </c>
      <c r="J231" s="2">
        <f>G231-I231</f>
        <v>4.6110538461538084</v>
      </c>
      <c r="K231" s="2">
        <f>90+J231</f>
        <v>94.611053846153808</v>
      </c>
      <c r="L231" s="2">
        <f>EXP(0.06*K231)</f>
        <v>291.9735543199069</v>
      </c>
      <c r="M231" s="2">
        <f>SUMIF(A:A,A231,L:L)</f>
        <v>4951.9727035916148</v>
      </c>
      <c r="N231" s="3">
        <f>L231/M231</f>
        <v>5.8961058914590032E-2</v>
      </c>
      <c r="O231" s="7">
        <f>1/N231</f>
        <v>16.960346683199546</v>
      </c>
      <c r="P231" s="3">
        <f>IF(O231&gt;21,"",N231)</f>
        <v>5.8961058914590032E-2</v>
      </c>
      <c r="Q231" s="3">
        <f>IF(ISNUMBER(P231),SUMIF(A:A,A231,P:P),"")</f>
        <v>0.80770366249690473</v>
      </c>
      <c r="R231" s="3">
        <f>IFERROR(P231*(1/Q231),"")</f>
        <v>7.2998380039927049E-2</v>
      </c>
      <c r="S231" s="8">
        <f>IFERROR(1/R231,"")</f>
        <v>13.698934133237504</v>
      </c>
    </row>
    <row r="232" spans="1:19" x14ac:dyDescent="0.25">
      <c r="A232" s="1">
        <v>31</v>
      </c>
      <c r="B232" s="5">
        <v>0.73958333333333337</v>
      </c>
      <c r="C232" s="1" t="s">
        <v>40</v>
      </c>
      <c r="D232" s="1">
        <v>8</v>
      </c>
      <c r="E232" s="1">
        <v>9</v>
      </c>
      <c r="F232" s="1" t="s">
        <v>259</v>
      </c>
      <c r="G232" s="2">
        <v>50.1417</v>
      </c>
      <c r="H232" s="6">
        <f>1+COUNTIFS(A:A,A232,O:O,"&lt;"&amp;O232)</f>
        <v>5</v>
      </c>
      <c r="I232" s="2">
        <f>AVERAGEIF(A:A,A232,G:G)</f>
        <v>46.386679487179485</v>
      </c>
      <c r="J232" s="2">
        <f>G232-I232</f>
        <v>3.755020512820515</v>
      </c>
      <c r="K232" s="2">
        <f>90+J232</f>
        <v>93.755020512820522</v>
      </c>
      <c r="L232" s="2">
        <f>EXP(0.06*K232)</f>
        <v>277.35582004779076</v>
      </c>
      <c r="M232" s="2">
        <f>SUMIF(A:A,A232,L:L)</f>
        <v>4951.9727035916148</v>
      </c>
      <c r="N232" s="3">
        <f>L232/M232</f>
        <v>5.600915769318103E-2</v>
      </c>
      <c r="O232" s="7">
        <f>1/N232</f>
        <v>17.854223151828393</v>
      </c>
      <c r="P232" s="3">
        <f>IF(O232&gt;21,"",N232)</f>
        <v>5.600915769318103E-2</v>
      </c>
      <c r="Q232" s="3">
        <f>IF(ISNUMBER(P232),SUMIF(A:A,A232,P:P),"")</f>
        <v>0.80770366249690473</v>
      </c>
      <c r="R232" s="3">
        <f>IFERROR(P232*(1/Q232),"")</f>
        <v>6.9343696573117453E-2</v>
      </c>
      <c r="S232" s="8">
        <f>IFERROR(1/R232,"")</f>
        <v>14.420921430768821</v>
      </c>
    </row>
    <row r="233" spans="1:19" x14ac:dyDescent="0.25">
      <c r="A233" s="1">
        <v>31</v>
      </c>
      <c r="B233" s="5">
        <v>0.73958333333333337</v>
      </c>
      <c r="C233" s="1" t="s">
        <v>40</v>
      </c>
      <c r="D233" s="1">
        <v>8</v>
      </c>
      <c r="E233" s="1">
        <v>6</v>
      </c>
      <c r="F233" s="1" t="s">
        <v>258</v>
      </c>
      <c r="G233" s="2">
        <v>50.023033333333402</v>
      </c>
      <c r="H233" s="6">
        <f>1+COUNTIFS(A:A,A233,O:O,"&lt;"&amp;O233)</f>
        <v>6</v>
      </c>
      <c r="I233" s="2">
        <f>AVERAGEIF(A:A,A233,G:G)</f>
        <v>46.386679487179485</v>
      </c>
      <c r="J233" s="2">
        <f>G233-I233</f>
        <v>3.6363538461539164</v>
      </c>
      <c r="K233" s="2">
        <f>90+J233</f>
        <v>93.636353846153924</v>
      </c>
      <c r="L233" s="2">
        <f>EXP(0.06*K233)</f>
        <v>275.38806014715834</v>
      </c>
      <c r="M233" s="2">
        <f>SUMIF(A:A,A233,L:L)</f>
        <v>4951.9727035916148</v>
      </c>
      <c r="N233" s="3">
        <f>L233/M233</f>
        <v>5.5611788802353901E-2</v>
      </c>
      <c r="O233" s="7">
        <f>1/N233</f>
        <v>17.981798851211789</v>
      </c>
      <c r="P233" s="3">
        <f>IF(O233&gt;21,"",N233)</f>
        <v>5.5611788802353901E-2</v>
      </c>
      <c r="Q233" s="3">
        <f>IF(ISNUMBER(P233),SUMIF(A:A,A233,P:P),"")</f>
        <v>0.80770366249690473</v>
      </c>
      <c r="R233" s="3">
        <f>IFERROR(P233*(1/Q233),"")</f>
        <v>6.8851722957944381E-2</v>
      </c>
      <c r="S233" s="8">
        <f>IFERROR(1/R233,"")</f>
        <v>14.523964790406398</v>
      </c>
    </row>
    <row r="234" spans="1:19" x14ac:dyDescent="0.25">
      <c r="A234" s="1">
        <v>31</v>
      </c>
      <c r="B234" s="5">
        <v>0.73958333333333337</v>
      </c>
      <c r="C234" s="1" t="s">
        <v>40</v>
      </c>
      <c r="D234" s="1">
        <v>8</v>
      </c>
      <c r="E234" s="1">
        <v>10</v>
      </c>
      <c r="F234" s="1" t="s">
        <v>260</v>
      </c>
      <c r="G234" s="2">
        <v>44.296633333333304</v>
      </c>
      <c r="H234" s="6">
        <f>1+COUNTIFS(A:A,A234,O:O,"&lt;"&amp;O234)</f>
        <v>7</v>
      </c>
      <c r="I234" s="2">
        <f>AVERAGEIF(A:A,A234,G:G)</f>
        <v>46.386679487179485</v>
      </c>
      <c r="J234" s="2">
        <f>G234-I234</f>
        <v>-2.0900461538461812</v>
      </c>
      <c r="K234" s="2">
        <f>90+J234</f>
        <v>87.909953846153826</v>
      </c>
      <c r="L234" s="2">
        <f>EXP(0.06*K234)</f>
        <v>195.31179508691832</v>
      </c>
      <c r="M234" s="2">
        <f>SUMIF(A:A,A234,L:L)</f>
        <v>4951.9727035916148</v>
      </c>
      <c r="N234" s="3">
        <f>L234/M234</f>
        <v>3.9441209953613172E-2</v>
      </c>
      <c r="O234" s="7">
        <f>1/N234</f>
        <v>25.354191749596438</v>
      </c>
      <c r="P234" s="3" t="str">
        <f>IF(O234&gt;21,"",N234)</f>
        <v/>
      </c>
      <c r="Q234" s="3" t="str">
        <f>IF(ISNUMBER(P234),SUMIF(A:A,A234,P:P),"")</f>
        <v/>
      </c>
      <c r="R234" s="3" t="str">
        <f>IFERROR(P234*(1/Q234),"")</f>
        <v/>
      </c>
      <c r="S234" s="8" t="str">
        <f>IFERROR(1/R234,"")</f>
        <v/>
      </c>
    </row>
    <row r="235" spans="1:19" x14ac:dyDescent="0.25">
      <c r="A235" s="1">
        <v>31</v>
      </c>
      <c r="B235" s="5">
        <v>0.73958333333333337</v>
      </c>
      <c r="C235" s="1" t="s">
        <v>40</v>
      </c>
      <c r="D235" s="1">
        <v>8</v>
      </c>
      <c r="E235" s="1">
        <v>4</v>
      </c>
      <c r="F235" s="1" t="s">
        <v>256</v>
      </c>
      <c r="G235" s="2">
        <v>43.322600000000001</v>
      </c>
      <c r="H235" s="6">
        <f>1+COUNTIFS(A:A,A235,O:O,"&lt;"&amp;O235)</f>
        <v>8</v>
      </c>
      <c r="I235" s="2">
        <f>AVERAGEIF(A:A,A235,G:G)</f>
        <v>46.386679487179485</v>
      </c>
      <c r="J235" s="2">
        <f>G235-I235</f>
        <v>-3.0640794871794839</v>
      </c>
      <c r="K235" s="2">
        <f>90+J235</f>
        <v>86.935920512820516</v>
      </c>
      <c r="L235" s="2">
        <f>EXP(0.06*K235)</f>
        <v>184.22451993167653</v>
      </c>
      <c r="M235" s="2">
        <f>SUMIF(A:A,A235,L:L)</f>
        <v>4951.9727035916148</v>
      </c>
      <c r="N235" s="3">
        <f>L235/M235</f>
        <v>3.7202248671132691E-2</v>
      </c>
      <c r="O235" s="7">
        <f>1/N235</f>
        <v>26.880095578092192</v>
      </c>
      <c r="P235" s="3" t="str">
        <f>IF(O235&gt;21,"",N235)</f>
        <v/>
      </c>
      <c r="Q235" s="3" t="str">
        <f>IF(ISNUMBER(P235),SUMIF(A:A,A235,P:P),"")</f>
        <v/>
      </c>
      <c r="R235" s="3" t="str">
        <f>IFERROR(P235*(1/Q235),"")</f>
        <v/>
      </c>
      <c r="S235" s="8" t="str">
        <f>IFERROR(1/R235,"")</f>
        <v/>
      </c>
    </row>
    <row r="236" spans="1:19" x14ac:dyDescent="0.25">
      <c r="A236" s="1">
        <v>31</v>
      </c>
      <c r="B236" s="5">
        <v>0.73958333333333337</v>
      </c>
      <c r="C236" s="1" t="s">
        <v>40</v>
      </c>
      <c r="D236" s="1">
        <v>8</v>
      </c>
      <c r="E236" s="1">
        <v>13</v>
      </c>
      <c r="F236" s="1" t="s">
        <v>262</v>
      </c>
      <c r="G236" s="2">
        <v>42.155466666666605</v>
      </c>
      <c r="H236" s="6">
        <f>1+COUNTIFS(A:A,A236,O:O,"&lt;"&amp;O236)</f>
        <v>9</v>
      </c>
      <c r="I236" s="2">
        <f>AVERAGEIF(A:A,A236,G:G)</f>
        <v>46.386679487179485</v>
      </c>
      <c r="J236" s="2">
        <f>G236-I236</f>
        <v>-4.2312128205128801</v>
      </c>
      <c r="K236" s="2">
        <f>90+J236</f>
        <v>85.76878717948712</v>
      </c>
      <c r="L236" s="2">
        <f>EXP(0.06*K236)</f>
        <v>171.76499437225974</v>
      </c>
      <c r="M236" s="2">
        <f>SUMIF(A:A,A236,L:L)</f>
        <v>4951.9727035916148</v>
      </c>
      <c r="N236" s="3">
        <f>L236/M236</f>
        <v>3.4686175521056559E-2</v>
      </c>
      <c r="O236" s="7">
        <f>1/N236</f>
        <v>28.829929647128175</v>
      </c>
      <c r="P236" s="3" t="str">
        <f>IF(O236&gt;21,"",N236)</f>
        <v/>
      </c>
      <c r="Q236" s="3" t="str">
        <f>IF(ISNUMBER(P236),SUMIF(A:A,A236,P:P),"")</f>
        <v/>
      </c>
      <c r="R236" s="3" t="str">
        <f>IFERROR(P236*(1/Q236),"")</f>
        <v/>
      </c>
      <c r="S236" s="8" t="str">
        <f>IFERROR(1/R236,"")</f>
        <v/>
      </c>
    </row>
    <row r="237" spans="1:19" x14ac:dyDescent="0.25">
      <c r="A237" s="1">
        <v>31</v>
      </c>
      <c r="B237" s="5">
        <v>0.73958333333333337</v>
      </c>
      <c r="C237" s="1" t="s">
        <v>40</v>
      </c>
      <c r="D237" s="1">
        <v>8</v>
      </c>
      <c r="E237" s="1">
        <v>14</v>
      </c>
      <c r="F237" s="1" t="s">
        <v>263</v>
      </c>
      <c r="G237" s="2">
        <v>40.8474</v>
      </c>
      <c r="H237" s="6">
        <f>1+COUNTIFS(A:A,A237,O:O,"&lt;"&amp;O237)</f>
        <v>10</v>
      </c>
      <c r="I237" s="2">
        <f>AVERAGEIF(A:A,A237,G:G)</f>
        <v>46.386679487179485</v>
      </c>
      <c r="J237" s="2">
        <f>G237-I237</f>
        <v>-5.5392794871794848</v>
      </c>
      <c r="K237" s="2">
        <f>90+J237</f>
        <v>84.460720512820515</v>
      </c>
      <c r="L237" s="2">
        <f>EXP(0.06*K237)</f>
        <v>158.79963189507046</v>
      </c>
      <c r="M237" s="2">
        <f>SUMIF(A:A,A237,L:L)</f>
        <v>4951.9727035916148</v>
      </c>
      <c r="N237" s="3">
        <f>L237/M237</f>
        <v>3.206795380352051E-2</v>
      </c>
      <c r="O237" s="7">
        <f>1/N237</f>
        <v>31.183779486741596</v>
      </c>
      <c r="P237" s="3" t="str">
        <f>IF(O237&gt;21,"",N237)</f>
        <v/>
      </c>
      <c r="Q237" s="3" t="str">
        <f>IF(ISNUMBER(P237),SUMIF(A:A,A237,P:P),"")</f>
        <v/>
      </c>
      <c r="R237" s="3" t="str">
        <f>IFERROR(P237*(1/Q237),"")</f>
        <v/>
      </c>
      <c r="S237" s="8" t="str">
        <f>IFERROR(1/R237,"")</f>
        <v/>
      </c>
    </row>
    <row r="238" spans="1:19" x14ac:dyDescent="0.25">
      <c r="A238" s="1">
        <v>31</v>
      </c>
      <c r="B238" s="5">
        <v>0.73958333333333337</v>
      </c>
      <c r="C238" s="1" t="s">
        <v>40</v>
      </c>
      <c r="D238" s="1">
        <v>8</v>
      </c>
      <c r="E238" s="1">
        <v>11</v>
      </c>
      <c r="F238" s="1" t="s">
        <v>261</v>
      </c>
      <c r="G238" s="2">
        <v>38.209866666666699</v>
      </c>
      <c r="H238" s="6">
        <f>1+COUNTIFS(A:A,A238,O:O,"&lt;"&amp;O238)</f>
        <v>11</v>
      </c>
      <c r="I238" s="2">
        <f>AVERAGEIF(A:A,A238,G:G)</f>
        <v>46.386679487179485</v>
      </c>
      <c r="J238" s="2">
        <f>G238-I238</f>
        <v>-8.1768128205127866</v>
      </c>
      <c r="K238" s="2">
        <f>90+J238</f>
        <v>81.823187179487206</v>
      </c>
      <c r="L238" s="2">
        <f>EXP(0.06*K238)</f>
        <v>135.55686643537641</v>
      </c>
      <c r="M238" s="2">
        <f>SUMIF(A:A,A238,L:L)</f>
        <v>4951.9727035916148</v>
      </c>
      <c r="N238" s="3">
        <f>L238/M238</f>
        <v>2.7374316166375152E-2</v>
      </c>
      <c r="O238" s="7">
        <f>1/N238</f>
        <v>36.530592907680948</v>
      </c>
      <c r="P238" s="3" t="str">
        <f>IF(O238&gt;21,"",N238)</f>
        <v/>
      </c>
      <c r="Q238" s="3" t="str">
        <f>IF(ISNUMBER(P238),SUMIF(A:A,A238,P:P),"")</f>
        <v/>
      </c>
      <c r="R238" s="3" t="str">
        <f>IFERROR(P238*(1/Q238),"")</f>
        <v/>
      </c>
      <c r="S238" s="8" t="str">
        <f>IFERROR(1/R238,"")</f>
        <v/>
      </c>
    </row>
    <row r="239" spans="1:19" x14ac:dyDescent="0.25">
      <c r="A239" s="1">
        <v>31</v>
      </c>
      <c r="B239" s="5">
        <v>0.73958333333333337</v>
      </c>
      <c r="C239" s="1" t="s">
        <v>40</v>
      </c>
      <c r="D239" s="1">
        <v>8</v>
      </c>
      <c r="E239" s="1">
        <v>15</v>
      </c>
      <c r="F239" s="1" t="s">
        <v>264</v>
      </c>
      <c r="G239" s="2">
        <v>24.622499999999999</v>
      </c>
      <c r="H239" s="6">
        <f>1+COUNTIFS(A:A,A239,O:O,"&lt;"&amp;O239)</f>
        <v>12</v>
      </c>
      <c r="I239" s="2">
        <f>AVERAGEIF(A:A,A239,G:G)</f>
        <v>46.386679487179485</v>
      </c>
      <c r="J239" s="2">
        <f>G239-I239</f>
        <v>-21.764179487179486</v>
      </c>
      <c r="K239" s="2">
        <f>90+J239</f>
        <v>68.23582051282051</v>
      </c>
      <c r="L239" s="2">
        <f>EXP(0.06*K239)</f>
        <v>59.988281257384543</v>
      </c>
      <c r="M239" s="2">
        <f>SUMIF(A:A,A239,L:L)</f>
        <v>4951.9727035916148</v>
      </c>
      <c r="N239" s="3">
        <f>L239/M239</f>
        <v>1.211401694800855E-2</v>
      </c>
      <c r="O239" s="7">
        <f>1/N239</f>
        <v>82.549001234837476</v>
      </c>
      <c r="P239" s="3" t="str">
        <f>IF(O239&gt;21,"",N239)</f>
        <v/>
      </c>
      <c r="Q239" s="3" t="str">
        <f>IF(ISNUMBER(P239),SUMIF(A:A,A239,P:P),"")</f>
        <v/>
      </c>
      <c r="R239" s="3" t="str">
        <f>IFERROR(P239*(1/Q239),"")</f>
        <v/>
      </c>
      <c r="S239" s="8" t="str">
        <f>IFERROR(1/R239,"")</f>
        <v/>
      </c>
    </row>
    <row r="240" spans="1:19" x14ac:dyDescent="0.25">
      <c r="A240" s="1">
        <v>31</v>
      </c>
      <c r="B240" s="5">
        <v>0.73958333333333337</v>
      </c>
      <c r="C240" s="1" t="s">
        <v>40</v>
      </c>
      <c r="D240" s="1">
        <v>8</v>
      </c>
      <c r="E240" s="1">
        <v>16</v>
      </c>
      <c r="F240" s="1" t="s">
        <v>265</v>
      </c>
      <c r="G240" s="2">
        <v>20.413399999999999</v>
      </c>
      <c r="H240" s="6">
        <f>1+COUNTIFS(A:A,A240,O:O,"&lt;"&amp;O240)</f>
        <v>13</v>
      </c>
      <c r="I240" s="2">
        <f>AVERAGEIF(A:A,A240,G:G)</f>
        <v>46.386679487179485</v>
      </c>
      <c r="J240" s="2">
        <f>G240-I240</f>
        <v>-25.973279487179486</v>
      </c>
      <c r="K240" s="2">
        <f>90+J240</f>
        <v>64.026720512820518</v>
      </c>
      <c r="L240" s="2">
        <f>EXP(0.06*K240)</f>
        <v>46.600125337282151</v>
      </c>
      <c r="M240" s="2">
        <f>SUMIF(A:A,A240,L:L)</f>
        <v>4951.9727035916148</v>
      </c>
      <c r="N240" s="3">
        <f>L240/M240</f>
        <v>9.4104164393886015E-3</v>
      </c>
      <c r="O240" s="7">
        <f>1/N240</f>
        <v>106.26522284543769</v>
      </c>
      <c r="P240" s="3" t="str">
        <f>IF(O240&gt;21,"",N240)</f>
        <v/>
      </c>
      <c r="Q240" s="3" t="str">
        <f>IF(ISNUMBER(P240),SUMIF(A:A,A240,P:P),"")</f>
        <v/>
      </c>
      <c r="R240" s="3" t="str">
        <f>IFERROR(P240*(1/Q240),"")</f>
        <v/>
      </c>
      <c r="S240" s="8" t="str">
        <f>IFERROR(1/R240,"")</f>
        <v/>
      </c>
    </row>
    <row r="241" spans="1:19" x14ac:dyDescent="0.25">
      <c r="A241" s="1">
        <v>32</v>
      </c>
      <c r="B241" s="5">
        <v>0.74652777777777779</v>
      </c>
      <c r="C241" s="1" t="s">
        <v>76</v>
      </c>
      <c r="D241" s="1">
        <v>7</v>
      </c>
      <c r="E241" s="1">
        <v>4</v>
      </c>
      <c r="F241" s="1" t="s">
        <v>269</v>
      </c>
      <c r="G241" s="2">
        <v>64.306933333333305</v>
      </c>
      <c r="H241" s="6">
        <f>1+COUNTIFS(A:A,A241,O:O,"&lt;"&amp;O241)</f>
        <v>1</v>
      </c>
      <c r="I241" s="2">
        <f>AVERAGEIF(A:A,A241,G:G)</f>
        <v>49.243630769230748</v>
      </c>
      <c r="J241" s="2">
        <f>G241-I241</f>
        <v>15.063302564102557</v>
      </c>
      <c r="K241" s="2">
        <f>90+J241</f>
        <v>105.06330256410256</v>
      </c>
      <c r="L241" s="2">
        <f>EXP(0.06*K241)</f>
        <v>546.64421098838068</v>
      </c>
      <c r="M241" s="2">
        <f>SUMIF(A:A,A241,L:L)</f>
        <v>3517.4587711462805</v>
      </c>
      <c r="N241" s="3">
        <f>L241/M241</f>
        <v>0.15540884671414032</v>
      </c>
      <c r="O241" s="7">
        <f>1/N241</f>
        <v>6.4346401195512648</v>
      </c>
      <c r="P241" s="3">
        <f>IF(O241&gt;21,"",N241)</f>
        <v>0.15540884671414032</v>
      </c>
      <c r="Q241" s="3">
        <f>IF(ISNUMBER(P241),SUMIF(A:A,A241,P:P),"")</f>
        <v>0.84605385868945726</v>
      </c>
      <c r="R241" s="3">
        <f>IFERROR(P241*(1/Q241),"")</f>
        <v>0.18368670636981621</v>
      </c>
      <c r="S241" s="8">
        <f>IFERROR(1/R241,"")</f>
        <v>5.4440521024243385</v>
      </c>
    </row>
    <row r="242" spans="1:19" x14ac:dyDescent="0.25">
      <c r="A242" s="1">
        <v>32</v>
      </c>
      <c r="B242" s="5">
        <v>0.74652777777777779</v>
      </c>
      <c r="C242" s="1" t="s">
        <v>76</v>
      </c>
      <c r="D242" s="1">
        <v>7</v>
      </c>
      <c r="E242" s="1">
        <v>2</v>
      </c>
      <c r="F242" s="1" t="s">
        <v>267</v>
      </c>
      <c r="G242" s="2">
        <v>63.557133333333304</v>
      </c>
      <c r="H242" s="6">
        <f>1+COUNTIFS(A:A,A242,O:O,"&lt;"&amp;O242)</f>
        <v>2</v>
      </c>
      <c r="I242" s="2">
        <f>AVERAGEIF(A:A,A242,G:G)</f>
        <v>49.243630769230748</v>
      </c>
      <c r="J242" s="2">
        <f>G242-I242</f>
        <v>14.313502564102556</v>
      </c>
      <c r="K242" s="2">
        <f>90+J242</f>
        <v>104.31350256410255</v>
      </c>
      <c r="L242" s="2">
        <f>EXP(0.06*K242)</f>
        <v>522.59676028703029</v>
      </c>
      <c r="M242" s="2">
        <f>SUMIF(A:A,A242,L:L)</f>
        <v>3517.4587711462805</v>
      </c>
      <c r="N242" s="3">
        <f>L242/M242</f>
        <v>0.14857224896959484</v>
      </c>
      <c r="O242" s="7">
        <f>1/N242</f>
        <v>6.7307320642675945</v>
      </c>
      <c r="P242" s="3">
        <f>IF(O242&gt;21,"",N242)</f>
        <v>0.14857224896959484</v>
      </c>
      <c r="Q242" s="3">
        <f>IF(ISNUMBER(P242),SUMIF(A:A,A242,P:P),"")</f>
        <v>0.84605385868945726</v>
      </c>
      <c r="R242" s="3">
        <f>IFERROR(P242*(1/Q242),"")</f>
        <v>0.17560613599674868</v>
      </c>
      <c r="S242" s="8">
        <f>IFERROR(1/R242,"")</f>
        <v>5.6945618347784546</v>
      </c>
    </row>
    <row r="243" spans="1:19" x14ac:dyDescent="0.25">
      <c r="A243" s="1">
        <v>32</v>
      </c>
      <c r="B243" s="5">
        <v>0.74652777777777779</v>
      </c>
      <c r="C243" s="1" t="s">
        <v>76</v>
      </c>
      <c r="D243" s="1">
        <v>7</v>
      </c>
      <c r="E243" s="1">
        <v>3</v>
      </c>
      <c r="F243" s="1" t="s">
        <v>268</v>
      </c>
      <c r="G243" s="2">
        <v>58.518933333333202</v>
      </c>
      <c r="H243" s="6">
        <f>1+COUNTIFS(A:A,A243,O:O,"&lt;"&amp;O243)</f>
        <v>3</v>
      </c>
      <c r="I243" s="2">
        <f>AVERAGEIF(A:A,A243,G:G)</f>
        <v>49.243630769230748</v>
      </c>
      <c r="J243" s="2">
        <f>G243-I243</f>
        <v>9.2753025641024536</v>
      </c>
      <c r="K243" s="2">
        <f>90+J243</f>
        <v>99.275302564102446</v>
      </c>
      <c r="L243" s="2">
        <f>EXP(0.06*K243)</f>
        <v>386.26287224069296</v>
      </c>
      <c r="M243" s="2">
        <f>SUMIF(A:A,A243,L:L)</f>
        <v>3517.4587711462805</v>
      </c>
      <c r="N243" s="3">
        <f>L243/M243</f>
        <v>0.10981304895716415</v>
      </c>
      <c r="O243" s="7">
        <f>1/N243</f>
        <v>9.1063858939940712</v>
      </c>
      <c r="P243" s="3">
        <f>IF(O243&gt;21,"",N243)</f>
        <v>0.10981304895716415</v>
      </c>
      <c r="Q243" s="3">
        <f>IF(ISNUMBER(P243),SUMIF(A:A,A243,P:P),"")</f>
        <v>0.84605385868945726</v>
      </c>
      <c r="R243" s="3">
        <f>IFERROR(P243*(1/Q243),"")</f>
        <v>0.12979439527321021</v>
      </c>
      <c r="S243" s="8">
        <f>IFERROR(1/R243,"")</f>
        <v>7.7044929243289273</v>
      </c>
    </row>
    <row r="244" spans="1:19" x14ac:dyDescent="0.25">
      <c r="A244" s="1">
        <v>32</v>
      </c>
      <c r="B244" s="5">
        <v>0.74652777777777779</v>
      </c>
      <c r="C244" s="1" t="s">
        <v>76</v>
      </c>
      <c r="D244" s="1">
        <v>7</v>
      </c>
      <c r="E244" s="1">
        <v>1</v>
      </c>
      <c r="F244" s="1" t="s">
        <v>266</v>
      </c>
      <c r="G244" s="2">
        <v>57.560166666666703</v>
      </c>
      <c r="H244" s="6">
        <f>1+COUNTIFS(A:A,A244,O:O,"&lt;"&amp;O244)</f>
        <v>4</v>
      </c>
      <c r="I244" s="2">
        <f>AVERAGEIF(A:A,A244,G:G)</f>
        <v>49.243630769230748</v>
      </c>
      <c r="J244" s="2">
        <f>G244-I244</f>
        <v>8.3165358974359549</v>
      </c>
      <c r="K244" s="2">
        <f>90+J244</f>
        <v>98.316535897435955</v>
      </c>
      <c r="L244" s="2">
        <f>EXP(0.06*K244)</f>
        <v>364.66975158917518</v>
      </c>
      <c r="M244" s="2">
        <f>SUMIF(A:A,A244,L:L)</f>
        <v>3517.4587711462805</v>
      </c>
      <c r="N244" s="3">
        <f>L244/M244</f>
        <v>0.10367420780609049</v>
      </c>
      <c r="O244" s="7">
        <f>1/N244</f>
        <v>9.645600590171604</v>
      </c>
      <c r="P244" s="3">
        <f>IF(O244&gt;21,"",N244)</f>
        <v>0.10367420780609049</v>
      </c>
      <c r="Q244" s="3">
        <f>IF(ISNUMBER(P244),SUMIF(A:A,A244,P:P),"")</f>
        <v>0.84605385868945726</v>
      </c>
      <c r="R244" s="3">
        <f>IFERROR(P244*(1/Q244),"")</f>
        <v>0.12253854378335025</v>
      </c>
      <c r="S244" s="8">
        <f>IFERROR(1/R244,"")</f>
        <v>8.1606975986919927</v>
      </c>
    </row>
    <row r="245" spans="1:19" x14ac:dyDescent="0.25">
      <c r="A245" s="1">
        <v>32</v>
      </c>
      <c r="B245" s="5">
        <v>0.74652777777777779</v>
      </c>
      <c r="C245" s="1" t="s">
        <v>76</v>
      </c>
      <c r="D245" s="1">
        <v>7</v>
      </c>
      <c r="E245" s="1">
        <v>7</v>
      </c>
      <c r="F245" s="1" t="s">
        <v>271</v>
      </c>
      <c r="G245" s="2">
        <v>56.584733333333304</v>
      </c>
      <c r="H245" s="6">
        <f>1+COUNTIFS(A:A,A245,O:O,"&lt;"&amp;O245)</f>
        <v>5</v>
      </c>
      <c r="I245" s="2">
        <f>AVERAGEIF(A:A,A245,G:G)</f>
        <v>49.243630769230748</v>
      </c>
      <c r="J245" s="2">
        <f>G245-I245</f>
        <v>7.341102564102556</v>
      </c>
      <c r="K245" s="2">
        <f>90+J245</f>
        <v>97.341102564102556</v>
      </c>
      <c r="L245" s="2">
        <f>EXP(0.06*K245)</f>
        <v>343.93963208417358</v>
      </c>
      <c r="M245" s="2">
        <f>SUMIF(A:A,A245,L:L)</f>
        <v>3517.4587711462805</v>
      </c>
      <c r="N245" s="3">
        <f>L245/M245</f>
        <v>9.7780714561748638E-2</v>
      </c>
      <c r="O245" s="7">
        <f>1/N245</f>
        <v>10.226965557390141</v>
      </c>
      <c r="P245" s="3">
        <f>IF(O245&gt;21,"",N245)</f>
        <v>9.7780714561748638E-2</v>
      </c>
      <c r="Q245" s="3">
        <f>IF(ISNUMBER(P245),SUMIF(A:A,A245,P:P),"")</f>
        <v>0.84605385868945726</v>
      </c>
      <c r="R245" s="3">
        <f>IFERROR(P245*(1/Q245),"")</f>
        <v>0.11557268317789079</v>
      </c>
      <c r="S245" s="8">
        <f>IFERROR(1/R245,"")</f>
        <v>8.6525636725141055</v>
      </c>
    </row>
    <row r="246" spans="1:19" x14ac:dyDescent="0.25">
      <c r="A246" s="1">
        <v>32</v>
      </c>
      <c r="B246" s="5">
        <v>0.74652777777777779</v>
      </c>
      <c r="C246" s="1" t="s">
        <v>76</v>
      </c>
      <c r="D246" s="1">
        <v>7</v>
      </c>
      <c r="E246" s="1">
        <v>14</v>
      </c>
      <c r="F246" s="1" t="s">
        <v>277</v>
      </c>
      <c r="G246" s="2">
        <v>54.714233333333297</v>
      </c>
      <c r="H246" s="6">
        <f>1+COUNTIFS(A:A,A246,O:O,"&lt;"&amp;O246)</f>
        <v>6</v>
      </c>
      <c r="I246" s="2">
        <f>AVERAGEIF(A:A,A246,G:G)</f>
        <v>49.243630769230748</v>
      </c>
      <c r="J246" s="2">
        <f>G246-I246</f>
        <v>5.4706025641025491</v>
      </c>
      <c r="K246" s="2">
        <f>90+J246</f>
        <v>95.470602564102549</v>
      </c>
      <c r="L246" s="2">
        <f>EXP(0.06*K246)</f>
        <v>307.42653675613167</v>
      </c>
      <c r="M246" s="2">
        <f>SUMIF(A:A,A246,L:L)</f>
        <v>3517.4587711462805</v>
      </c>
      <c r="N246" s="3">
        <f>L246/M246</f>
        <v>8.7400181994442119E-2</v>
      </c>
      <c r="O246" s="7">
        <f>1/N246</f>
        <v>11.441623772174653</v>
      </c>
      <c r="P246" s="3">
        <f>IF(O246&gt;21,"",N246)</f>
        <v>8.7400181994442119E-2</v>
      </c>
      <c r="Q246" s="3">
        <f>IF(ISNUMBER(P246),SUMIF(A:A,A246,P:P),"")</f>
        <v>0.84605385868945726</v>
      </c>
      <c r="R246" s="3">
        <f>IFERROR(P246*(1/Q246),"")</f>
        <v>0.10330333122033808</v>
      </c>
      <c r="S246" s="8">
        <f>IFERROR(1/R246,"")</f>
        <v>9.6802299421213895</v>
      </c>
    </row>
    <row r="247" spans="1:19" x14ac:dyDescent="0.25">
      <c r="A247" s="1">
        <v>32</v>
      </c>
      <c r="B247" s="5">
        <v>0.74652777777777779</v>
      </c>
      <c r="C247" s="1" t="s">
        <v>76</v>
      </c>
      <c r="D247" s="1">
        <v>7</v>
      </c>
      <c r="E247" s="1">
        <v>5</v>
      </c>
      <c r="F247" s="1" t="s">
        <v>270</v>
      </c>
      <c r="G247" s="2">
        <v>52.500133333333402</v>
      </c>
      <c r="H247" s="6">
        <f>1+COUNTIFS(A:A,A247,O:O,"&lt;"&amp;O247)</f>
        <v>7</v>
      </c>
      <c r="I247" s="2">
        <f>AVERAGEIF(A:A,A247,G:G)</f>
        <v>49.243630769230748</v>
      </c>
      <c r="J247" s="2">
        <f>G247-I247</f>
        <v>3.2565025641026537</v>
      </c>
      <c r="K247" s="2">
        <f>90+J247</f>
        <v>93.256502564102647</v>
      </c>
      <c r="L247" s="2">
        <f>EXP(0.06*K247)</f>
        <v>269.18265225453223</v>
      </c>
      <c r="M247" s="2">
        <f>SUMIF(A:A,A247,L:L)</f>
        <v>3517.4587711462805</v>
      </c>
      <c r="N247" s="3">
        <f>L247/M247</f>
        <v>7.65275927219497E-2</v>
      </c>
      <c r="O247" s="7">
        <f>1/N247</f>
        <v>13.067182233646548</v>
      </c>
      <c r="P247" s="3">
        <f>IF(O247&gt;21,"",N247)</f>
        <v>7.65275927219497E-2</v>
      </c>
      <c r="Q247" s="3">
        <f>IF(ISNUMBER(P247),SUMIF(A:A,A247,P:P),"")</f>
        <v>0.84605385868945726</v>
      </c>
      <c r="R247" s="3">
        <f>IFERROR(P247*(1/Q247),"")</f>
        <v>9.0452388977329906E-2</v>
      </c>
      <c r="S247" s="8">
        <f>IFERROR(1/R247,"")</f>
        <v>11.055539950974984</v>
      </c>
    </row>
    <row r="248" spans="1:19" x14ac:dyDescent="0.25">
      <c r="A248" s="1">
        <v>32</v>
      </c>
      <c r="B248" s="5">
        <v>0.74652777777777779</v>
      </c>
      <c r="C248" s="1" t="s">
        <v>76</v>
      </c>
      <c r="D248" s="1">
        <v>7</v>
      </c>
      <c r="E248" s="1">
        <v>6</v>
      </c>
      <c r="F248" s="1" t="s">
        <v>29</v>
      </c>
      <c r="G248" s="2">
        <v>50.253533333333301</v>
      </c>
      <c r="H248" s="6">
        <f>1+COUNTIFS(A:A,A248,O:O,"&lt;"&amp;O248)</f>
        <v>8</v>
      </c>
      <c r="I248" s="2">
        <f>AVERAGEIF(A:A,A248,G:G)</f>
        <v>49.243630769230748</v>
      </c>
      <c r="J248" s="2">
        <f>G248-I248</f>
        <v>1.0099025641025534</v>
      </c>
      <c r="K248" s="2">
        <f>90+J248</f>
        <v>91.009902564102561</v>
      </c>
      <c r="L248" s="2">
        <f>EXP(0.06*K248)</f>
        <v>235.23714990927007</v>
      </c>
      <c r="M248" s="2">
        <f>SUMIF(A:A,A248,L:L)</f>
        <v>3517.4587711462805</v>
      </c>
      <c r="N248" s="3">
        <f>L248/M248</f>
        <v>6.6877016964326852E-2</v>
      </c>
      <c r="O248" s="7">
        <f>1/N248</f>
        <v>14.95282004778135</v>
      </c>
      <c r="P248" s="3">
        <f>IF(O248&gt;21,"",N248)</f>
        <v>6.6877016964326852E-2</v>
      </c>
      <c r="Q248" s="3">
        <f>IF(ISNUMBER(P248),SUMIF(A:A,A248,P:P),"")</f>
        <v>0.84605385868945726</v>
      </c>
      <c r="R248" s="3">
        <f>IFERROR(P248*(1/Q248),"")</f>
        <v>7.9045815201315636E-2</v>
      </c>
      <c r="S248" s="8">
        <f>IFERROR(1/R248,"")</f>
        <v>12.650891099714485</v>
      </c>
    </row>
    <row r="249" spans="1:19" x14ac:dyDescent="0.25">
      <c r="A249" s="1">
        <v>32</v>
      </c>
      <c r="B249" s="5">
        <v>0.74652777777777779</v>
      </c>
      <c r="C249" s="1" t="s">
        <v>76</v>
      </c>
      <c r="D249" s="1">
        <v>7</v>
      </c>
      <c r="E249" s="1">
        <v>8</v>
      </c>
      <c r="F249" s="1" t="s">
        <v>272</v>
      </c>
      <c r="G249" s="2">
        <v>42.989100000000001</v>
      </c>
      <c r="H249" s="6">
        <f>1+COUNTIFS(A:A,A249,O:O,"&lt;"&amp;O249)</f>
        <v>9</v>
      </c>
      <c r="I249" s="2">
        <f>AVERAGEIF(A:A,A249,G:G)</f>
        <v>49.243630769230748</v>
      </c>
      <c r="J249" s="2">
        <f>G249-I249</f>
        <v>-6.2545307692307475</v>
      </c>
      <c r="K249" s="2">
        <f>90+J249</f>
        <v>83.74546923076926</v>
      </c>
      <c r="L249" s="2">
        <f>EXP(0.06*K249)</f>
        <v>152.12889483602243</v>
      </c>
      <c r="M249" s="2">
        <f>SUMIF(A:A,A249,L:L)</f>
        <v>3517.4587711462805</v>
      </c>
      <c r="N249" s="3">
        <f>L249/M249</f>
        <v>4.3249659692939681E-2</v>
      </c>
      <c r="O249" s="7">
        <f>1/N249</f>
        <v>23.121569212329447</v>
      </c>
      <c r="P249" s="3" t="str">
        <f>IF(O249&gt;21,"",N249)</f>
        <v/>
      </c>
      <c r="Q249" s="3" t="str">
        <f>IF(ISNUMBER(P249),SUMIF(A:A,A249,P:P),"")</f>
        <v/>
      </c>
      <c r="R249" s="3" t="str">
        <f>IFERROR(P249*(1/Q249),"")</f>
        <v/>
      </c>
      <c r="S249" s="8" t="str">
        <f>IFERROR(1/R249,"")</f>
        <v/>
      </c>
    </row>
    <row r="250" spans="1:19" x14ac:dyDescent="0.25">
      <c r="A250" s="1">
        <v>32</v>
      </c>
      <c r="B250" s="5">
        <v>0.74652777777777779</v>
      </c>
      <c r="C250" s="1" t="s">
        <v>76</v>
      </c>
      <c r="D250" s="1">
        <v>7</v>
      </c>
      <c r="E250" s="1">
        <v>9</v>
      </c>
      <c r="F250" s="1" t="s">
        <v>273</v>
      </c>
      <c r="G250" s="2">
        <v>40.435333333333304</v>
      </c>
      <c r="H250" s="6">
        <f>1+COUNTIFS(A:A,A250,O:O,"&lt;"&amp;O250)</f>
        <v>10</v>
      </c>
      <c r="I250" s="2">
        <f>AVERAGEIF(A:A,A250,G:G)</f>
        <v>49.243630769230748</v>
      </c>
      <c r="J250" s="2">
        <f>G250-I250</f>
        <v>-8.808297435897444</v>
      </c>
      <c r="K250" s="2">
        <f>90+J250</f>
        <v>81.191702564102556</v>
      </c>
      <c r="L250" s="2">
        <f>EXP(0.06*K250)</f>
        <v>130.51682606902907</v>
      </c>
      <c r="M250" s="2">
        <f>SUMIF(A:A,A250,L:L)</f>
        <v>3517.4587711462805</v>
      </c>
      <c r="N250" s="3">
        <f>L250/M250</f>
        <v>3.7105431665513403E-2</v>
      </c>
      <c r="O250" s="7">
        <f>1/N250</f>
        <v>26.9502322197594</v>
      </c>
      <c r="P250" s="3" t="str">
        <f>IF(O250&gt;21,"",N250)</f>
        <v/>
      </c>
      <c r="Q250" s="3" t="str">
        <f>IF(ISNUMBER(P250),SUMIF(A:A,A250,P:P),"")</f>
        <v/>
      </c>
      <c r="R250" s="3" t="str">
        <f>IFERROR(P250*(1/Q250),"")</f>
        <v/>
      </c>
      <c r="S250" s="8" t="str">
        <f>IFERROR(1/R250,"")</f>
        <v/>
      </c>
    </row>
    <row r="251" spans="1:19" x14ac:dyDescent="0.25">
      <c r="A251" s="1">
        <v>32</v>
      </c>
      <c r="B251" s="5">
        <v>0.74652777777777779</v>
      </c>
      <c r="C251" s="1" t="s">
        <v>76</v>
      </c>
      <c r="D251" s="1">
        <v>7</v>
      </c>
      <c r="E251" s="1">
        <v>13</v>
      </c>
      <c r="F251" s="1" t="s">
        <v>276</v>
      </c>
      <c r="G251" s="2">
        <v>39.149799999999999</v>
      </c>
      <c r="H251" s="6">
        <f>1+COUNTIFS(A:A,A251,O:O,"&lt;"&amp;O251)</f>
        <v>11</v>
      </c>
      <c r="I251" s="2">
        <f>AVERAGEIF(A:A,A251,G:G)</f>
        <v>49.243630769230748</v>
      </c>
      <c r="J251" s="2">
        <f>G251-I251</f>
        <v>-10.093830769230749</v>
      </c>
      <c r="K251" s="2">
        <f>90+J251</f>
        <v>79.906169230769251</v>
      </c>
      <c r="L251" s="2">
        <f>EXP(0.06*K251)</f>
        <v>120.82825459992871</v>
      </c>
      <c r="M251" s="2">
        <f>SUMIF(A:A,A251,L:L)</f>
        <v>3517.4587711462805</v>
      </c>
      <c r="N251" s="3">
        <f>L251/M251</f>
        <v>3.4351008060444964E-2</v>
      </c>
      <c r="O251" s="7">
        <f>1/N251</f>
        <v>29.111227194275433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8" t="str">
        <f>IFERROR(1/R251,"")</f>
        <v/>
      </c>
    </row>
    <row r="252" spans="1:19" x14ac:dyDescent="0.25">
      <c r="A252" s="1">
        <v>32</v>
      </c>
      <c r="B252" s="5">
        <v>0.74652777777777779</v>
      </c>
      <c r="C252" s="1" t="s">
        <v>76</v>
      </c>
      <c r="D252" s="1">
        <v>7</v>
      </c>
      <c r="E252" s="1">
        <v>12</v>
      </c>
      <c r="F252" s="1" t="s">
        <v>275</v>
      </c>
      <c r="G252" s="2">
        <v>30.541133333333299</v>
      </c>
      <c r="H252" s="6">
        <f>1+COUNTIFS(A:A,A252,O:O,"&lt;"&amp;O252)</f>
        <v>12</v>
      </c>
      <c r="I252" s="2">
        <f>AVERAGEIF(A:A,A252,G:G)</f>
        <v>49.243630769230748</v>
      </c>
      <c r="J252" s="2">
        <f>G252-I252</f>
        <v>-18.702497435897449</v>
      </c>
      <c r="K252" s="2">
        <f>90+J252</f>
        <v>71.297502564102558</v>
      </c>
      <c r="L252" s="2">
        <f>EXP(0.06*K252)</f>
        <v>72.085300997477532</v>
      </c>
      <c r="M252" s="2">
        <f>SUMIF(A:A,A252,L:L)</f>
        <v>3517.4587711462805</v>
      </c>
      <c r="N252" s="3">
        <f>L252/M252</f>
        <v>2.0493573823464076E-2</v>
      </c>
      <c r="O252" s="7">
        <f>1/N252</f>
        <v>48.795783918130084</v>
      </c>
      <c r="P252" s="3" t="str">
        <f>IF(O252&gt;21,"",N252)</f>
        <v/>
      </c>
      <c r="Q252" s="3" t="str">
        <f>IF(ISNUMBER(P252),SUMIF(A:A,A252,P:P),"")</f>
        <v/>
      </c>
      <c r="R252" s="3" t="str">
        <f>IFERROR(P252*(1/Q252),"")</f>
        <v/>
      </c>
      <c r="S252" s="8" t="str">
        <f>IFERROR(1/R252,"")</f>
        <v/>
      </c>
    </row>
    <row r="253" spans="1:19" x14ac:dyDescent="0.25">
      <c r="A253" s="1">
        <v>32</v>
      </c>
      <c r="B253" s="5">
        <v>0.74652777777777779</v>
      </c>
      <c r="C253" s="1" t="s">
        <v>76</v>
      </c>
      <c r="D253" s="1">
        <v>7</v>
      </c>
      <c r="E253" s="1">
        <v>11</v>
      </c>
      <c r="F253" s="1" t="s">
        <v>274</v>
      </c>
      <c r="G253" s="2">
        <v>29.056033333333296</v>
      </c>
      <c r="H253" s="6">
        <f>1+COUNTIFS(A:A,A253,O:O,"&lt;"&amp;O253)</f>
        <v>13</v>
      </c>
      <c r="I253" s="2">
        <f>AVERAGEIF(A:A,A253,G:G)</f>
        <v>49.243630769230748</v>
      </c>
      <c r="J253" s="2">
        <f>G253-I253</f>
        <v>-20.187597435897452</v>
      </c>
      <c r="K253" s="2">
        <f>90+J253</f>
        <v>69.812402564102541</v>
      </c>
      <c r="L253" s="2">
        <f>EXP(0.06*K253)</f>
        <v>65.939928534436035</v>
      </c>
      <c r="M253" s="2">
        <f>SUMIF(A:A,A253,L:L)</f>
        <v>3517.4587711462805</v>
      </c>
      <c r="N253" s="3">
        <f>L253/M253</f>
        <v>1.8746468068180748E-2</v>
      </c>
      <c r="O253" s="7">
        <f>1/N253</f>
        <v>53.343381609965583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8" t="str">
        <f>IFERROR(1/R253,"")</f>
        <v/>
      </c>
    </row>
    <row r="254" spans="1:19" x14ac:dyDescent="0.25">
      <c r="A254" s="1">
        <v>33</v>
      </c>
      <c r="B254" s="5">
        <v>0.79166666666666663</v>
      </c>
      <c r="C254" s="1" t="s">
        <v>278</v>
      </c>
      <c r="D254" s="1">
        <v>2</v>
      </c>
      <c r="E254" s="1">
        <v>8</v>
      </c>
      <c r="F254" s="1" t="s">
        <v>284</v>
      </c>
      <c r="G254" s="2">
        <v>65.9331999999999</v>
      </c>
      <c r="H254" s="6">
        <f>1+COUNTIFS(A:A,A254,O:O,"&lt;"&amp;O254)</f>
        <v>1</v>
      </c>
      <c r="I254" s="2">
        <f>AVERAGEIF(A:A,A254,G:G)</f>
        <v>46.885479166666656</v>
      </c>
      <c r="J254" s="2">
        <f>G254-I254</f>
        <v>19.047720833333244</v>
      </c>
      <c r="K254" s="2">
        <f>90+J254</f>
        <v>109.04772083333324</v>
      </c>
      <c r="L254" s="2">
        <f>EXP(0.06*K254)</f>
        <v>694.27160804349535</v>
      </c>
      <c r="M254" s="2">
        <f>SUMIF(A:A,A254,L:L)</f>
        <v>2225.6705419346094</v>
      </c>
      <c r="N254" s="3">
        <f>L254/M254</f>
        <v>0.31193817546779262</v>
      </c>
      <c r="O254" s="7">
        <f>1/N254</f>
        <v>3.2057634449530505</v>
      </c>
      <c r="P254" s="3">
        <f>IF(O254&gt;21,"",N254)</f>
        <v>0.31193817546779262</v>
      </c>
      <c r="Q254" s="3">
        <f>IF(ISNUMBER(P254),SUMIF(A:A,A254,P:P),"")</f>
        <v>0.97788776638467045</v>
      </c>
      <c r="R254" s="3">
        <f>IFERROR(P254*(1/Q254),"")</f>
        <v>0.31899179659548571</v>
      </c>
      <c r="S254" s="8">
        <f>IFERROR(1/R254,"")</f>
        <v>3.1348768547427648</v>
      </c>
    </row>
    <row r="255" spans="1:19" x14ac:dyDescent="0.25">
      <c r="A255" s="1">
        <v>33</v>
      </c>
      <c r="B255" s="5">
        <v>0.79166666666666663</v>
      </c>
      <c r="C255" s="1" t="s">
        <v>278</v>
      </c>
      <c r="D255" s="1">
        <v>2</v>
      </c>
      <c r="E255" s="1">
        <v>9</v>
      </c>
      <c r="F255" s="1" t="s">
        <v>285</v>
      </c>
      <c r="G255" s="2">
        <v>54.395066666666601</v>
      </c>
      <c r="H255" s="6">
        <f>1+COUNTIFS(A:A,A255,O:O,"&lt;"&amp;O255)</f>
        <v>2</v>
      </c>
      <c r="I255" s="2">
        <f>AVERAGEIF(A:A,A255,G:G)</f>
        <v>46.885479166666656</v>
      </c>
      <c r="J255" s="2">
        <f>G255-I255</f>
        <v>7.5095874999999452</v>
      </c>
      <c r="K255" s="2">
        <f>90+J255</f>
        <v>97.509587499999952</v>
      </c>
      <c r="L255" s="2">
        <f>EXP(0.06*K255)</f>
        <v>347.43418451923117</v>
      </c>
      <c r="M255" s="2">
        <f>SUMIF(A:A,A255,L:L)</f>
        <v>2225.6705419346094</v>
      </c>
      <c r="N255" s="3">
        <f>L255/M255</f>
        <v>0.15610315092602722</v>
      </c>
      <c r="O255" s="7">
        <f>1/N255</f>
        <v>6.4060205964315937</v>
      </c>
      <c r="P255" s="3">
        <f>IF(O255&gt;21,"",N255)</f>
        <v>0.15610315092602722</v>
      </c>
      <c r="Q255" s="3">
        <f>IF(ISNUMBER(P255),SUMIF(A:A,A255,P:P),"")</f>
        <v>0.97788776638467045</v>
      </c>
      <c r="R255" s="3">
        <f>IFERROR(P255*(1/Q255),"")</f>
        <v>0.15963299295905206</v>
      </c>
      <c r="S255" s="8">
        <f>IFERROR(1/R255,"")</f>
        <v>6.264369172458685</v>
      </c>
    </row>
    <row r="256" spans="1:19" x14ac:dyDescent="0.25">
      <c r="A256" s="1">
        <v>33</v>
      </c>
      <c r="B256" s="5">
        <v>0.79166666666666663</v>
      </c>
      <c r="C256" s="1" t="s">
        <v>278</v>
      </c>
      <c r="D256" s="1">
        <v>2</v>
      </c>
      <c r="E256" s="1">
        <v>6</v>
      </c>
      <c r="F256" s="1" t="s">
        <v>282</v>
      </c>
      <c r="G256" s="2">
        <v>51.474366666666604</v>
      </c>
      <c r="H256" s="6">
        <f>1+COUNTIFS(A:A,A256,O:O,"&lt;"&amp;O256)</f>
        <v>3</v>
      </c>
      <c r="I256" s="2">
        <f>AVERAGEIF(A:A,A256,G:G)</f>
        <v>46.885479166666656</v>
      </c>
      <c r="J256" s="2">
        <f>G256-I256</f>
        <v>4.5888874999999487</v>
      </c>
      <c r="K256" s="2">
        <f>90+J256</f>
        <v>94.588887499999942</v>
      </c>
      <c r="L256" s="2">
        <f>EXP(0.06*K256)</f>
        <v>291.58549322163782</v>
      </c>
      <c r="M256" s="2">
        <f>SUMIF(A:A,A256,L:L)</f>
        <v>2225.6705419346094</v>
      </c>
      <c r="N256" s="3">
        <f>L256/M256</f>
        <v>0.13101017770949347</v>
      </c>
      <c r="O256" s="7">
        <f>1/N256</f>
        <v>7.6329947602806465</v>
      </c>
      <c r="P256" s="3">
        <f>IF(O256&gt;21,"",N256)</f>
        <v>0.13101017770949347</v>
      </c>
      <c r="Q256" s="3">
        <f>IF(ISNUMBER(P256),SUMIF(A:A,A256,P:P),"")</f>
        <v>0.97788776638467045</v>
      </c>
      <c r="R256" s="3">
        <f>IFERROR(P256*(1/Q256),"")</f>
        <v>0.13397261139061858</v>
      </c>
      <c r="S256" s="8">
        <f>IFERROR(1/R256,"")</f>
        <v>7.4642121969567343</v>
      </c>
    </row>
    <row r="257" spans="1:19" x14ac:dyDescent="0.25">
      <c r="A257" s="1">
        <v>33</v>
      </c>
      <c r="B257" s="5">
        <v>0.79166666666666663</v>
      </c>
      <c r="C257" s="1" t="s">
        <v>278</v>
      </c>
      <c r="D257" s="1">
        <v>2</v>
      </c>
      <c r="E257" s="1">
        <v>7</v>
      </c>
      <c r="F257" s="1" t="s">
        <v>283</v>
      </c>
      <c r="G257" s="2">
        <v>51.051666666666698</v>
      </c>
      <c r="H257" s="6">
        <f>1+COUNTIFS(A:A,A257,O:O,"&lt;"&amp;O257)</f>
        <v>4</v>
      </c>
      <c r="I257" s="2">
        <f>AVERAGEIF(A:A,A257,G:G)</f>
        <v>46.885479166666656</v>
      </c>
      <c r="J257" s="2">
        <f>G257-I257</f>
        <v>4.1661875000000421</v>
      </c>
      <c r="K257" s="2">
        <f>90+J257</f>
        <v>94.166187500000035</v>
      </c>
      <c r="L257" s="2">
        <f>EXP(0.06*K257)</f>
        <v>284.28329256177017</v>
      </c>
      <c r="M257" s="2">
        <f>SUMIF(A:A,A257,L:L)</f>
        <v>2225.6705419346094</v>
      </c>
      <c r="N257" s="3">
        <f>L257/M257</f>
        <v>0.12772927852774826</v>
      </c>
      <c r="O257" s="7">
        <f>1/N257</f>
        <v>7.8290585488804529</v>
      </c>
      <c r="P257" s="3">
        <f>IF(O257&gt;21,"",N257)</f>
        <v>0.12772927852774826</v>
      </c>
      <c r="Q257" s="3">
        <f>IF(ISNUMBER(P257),SUMIF(A:A,A257,P:P),"")</f>
        <v>0.97788776638467045</v>
      </c>
      <c r="R257" s="3">
        <f>IFERROR(P257*(1/Q257),"")</f>
        <v>0.13061752372664776</v>
      </c>
      <c r="S257" s="8">
        <f>IFERROR(1/R257,"")</f>
        <v>7.655940577259515</v>
      </c>
    </row>
    <row r="258" spans="1:19" x14ac:dyDescent="0.25">
      <c r="A258" s="1">
        <v>33</v>
      </c>
      <c r="B258" s="5">
        <v>0.79166666666666663</v>
      </c>
      <c r="C258" s="1" t="s">
        <v>278</v>
      </c>
      <c r="D258" s="1">
        <v>2</v>
      </c>
      <c r="E258" s="1">
        <v>5</v>
      </c>
      <c r="F258" s="1" t="s">
        <v>281</v>
      </c>
      <c r="G258" s="2">
        <v>48.914666666666697</v>
      </c>
      <c r="H258" s="6">
        <f>1+COUNTIFS(A:A,A258,O:O,"&lt;"&amp;O258)</f>
        <v>5</v>
      </c>
      <c r="I258" s="2">
        <f>AVERAGEIF(A:A,A258,G:G)</f>
        <v>46.885479166666656</v>
      </c>
      <c r="J258" s="2">
        <f>G258-I258</f>
        <v>2.0291875000000417</v>
      </c>
      <c r="K258" s="2">
        <f>90+J258</f>
        <v>92.029187500000035</v>
      </c>
      <c r="L258" s="2">
        <f>EXP(0.06*K258)</f>
        <v>250.07259357205248</v>
      </c>
      <c r="M258" s="2">
        <f>SUMIF(A:A,A258,L:L)</f>
        <v>2225.6705419346094</v>
      </c>
      <c r="N258" s="3">
        <f>L258/M258</f>
        <v>0.11235831577960458</v>
      </c>
      <c r="O258" s="7">
        <f>1/N258</f>
        <v>8.90009780817239</v>
      </c>
      <c r="P258" s="3">
        <f>IF(O258&gt;21,"",N258)</f>
        <v>0.11235831577960458</v>
      </c>
      <c r="Q258" s="3">
        <f>IF(ISNUMBER(P258),SUMIF(A:A,A258,P:P),"")</f>
        <v>0.97788776638467045</v>
      </c>
      <c r="R258" s="3">
        <f>IFERROR(P258*(1/Q258),"")</f>
        <v>0.11489898906804233</v>
      </c>
      <c r="S258" s="8">
        <f>IFERROR(1/R258,"")</f>
        <v>8.7032967662388003</v>
      </c>
    </row>
    <row r="259" spans="1:19" x14ac:dyDescent="0.25">
      <c r="A259" s="1">
        <v>33</v>
      </c>
      <c r="B259" s="5">
        <v>0.79166666666666663</v>
      </c>
      <c r="C259" s="1" t="s">
        <v>278</v>
      </c>
      <c r="D259" s="1">
        <v>2</v>
      </c>
      <c r="E259" s="1">
        <v>2</v>
      </c>
      <c r="F259" s="1" t="s">
        <v>279</v>
      </c>
      <c r="G259" s="2">
        <v>42.846433333333302</v>
      </c>
      <c r="H259" s="6">
        <f>1+COUNTIFS(A:A,A259,O:O,"&lt;"&amp;O259)</f>
        <v>6</v>
      </c>
      <c r="I259" s="2">
        <f>AVERAGEIF(A:A,A259,G:G)</f>
        <v>46.885479166666656</v>
      </c>
      <c r="J259" s="2">
        <f>G259-I259</f>
        <v>-4.0390458333333541</v>
      </c>
      <c r="K259" s="2">
        <f>90+J259</f>
        <v>85.960954166666653</v>
      </c>
      <c r="L259" s="2">
        <f>EXP(0.06*K259)</f>
        <v>173.75690940257536</v>
      </c>
      <c r="M259" s="2">
        <f>SUMIF(A:A,A259,L:L)</f>
        <v>2225.6705419346094</v>
      </c>
      <c r="N259" s="3">
        <f>L259/M259</f>
        <v>7.8069465416719511E-2</v>
      </c>
      <c r="O259" s="7">
        <f>1/N259</f>
        <v>12.809105258530924</v>
      </c>
      <c r="P259" s="3">
        <f>IF(O259&gt;21,"",N259)</f>
        <v>7.8069465416719511E-2</v>
      </c>
      <c r="Q259" s="3">
        <f>IF(ISNUMBER(P259),SUMIF(A:A,A259,P:P),"")</f>
        <v>0.97788776638467045</v>
      </c>
      <c r="R259" s="3">
        <f>IFERROR(P259*(1/Q259),"")</f>
        <v>7.9834790965172403E-2</v>
      </c>
      <c r="S259" s="8">
        <f>IFERROR(1/R259,"")</f>
        <v>12.525867330650943</v>
      </c>
    </row>
    <row r="260" spans="1:19" x14ac:dyDescent="0.25">
      <c r="A260" s="1">
        <v>33</v>
      </c>
      <c r="B260" s="5">
        <v>0.79166666666666663</v>
      </c>
      <c r="C260" s="1" t="s">
        <v>278</v>
      </c>
      <c r="D260" s="1">
        <v>2</v>
      </c>
      <c r="E260" s="1">
        <v>4</v>
      </c>
      <c r="F260" s="1" t="s">
        <v>280</v>
      </c>
      <c r="G260" s="2">
        <v>38.646466666666704</v>
      </c>
      <c r="H260" s="6">
        <f>1+COUNTIFS(A:A,A260,O:O,"&lt;"&amp;O260)</f>
        <v>7</v>
      </c>
      <c r="I260" s="2">
        <f>AVERAGEIF(A:A,A260,G:G)</f>
        <v>46.885479166666656</v>
      </c>
      <c r="J260" s="2">
        <f>G260-I260</f>
        <v>-8.2390124999999514</v>
      </c>
      <c r="K260" s="2">
        <f>90+J260</f>
        <v>81.760987500000056</v>
      </c>
      <c r="L260" s="2">
        <f>EXP(0.06*K260)</f>
        <v>135.05191363983201</v>
      </c>
      <c r="M260" s="2">
        <f>SUMIF(A:A,A260,L:L)</f>
        <v>2225.6705419346094</v>
      </c>
      <c r="N260" s="3">
        <f>L260/M260</f>
        <v>6.0679202557284803E-2</v>
      </c>
      <c r="O260" s="7">
        <f>1/N260</f>
        <v>16.480111106535063</v>
      </c>
      <c r="P260" s="3">
        <f>IF(O260&gt;21,"",N260)</f>
        <v>6.0679202557284803E-2</v>
      </c>
      <c r="Q260" s="3">
        <f>IF(ISNUMBER(P260),SUMIF(A:A,A260,P:P),"")</f>
        <v>0.97788776638467045</v>
      </c>
      <c r="R260" s="3">
        <f>IFERROR(P260*(1/Q260),"")</f>
        <v>6.2051295294981233E-2</v>
      </c>
      <c r="S260" s="8">
        <f>IFERROR(1/R260,"")</f>
        <v>16.115699039740768</v>
      </c>
    </row>
    <row r="261" spans="1:19" x14ac:dyDescent="0.25">
      <c r="A261" s="1">
        <v>33</v>
      </c>
      <c r="B261" s="5">
        <v>0.79166666666666663</v>
      </c>
      <c r="C261" s="1" t="s">
        <v>278</v>
      </c>
      <c r="D261" s="1">
        <v>2</v>
      </c>
      <c r="E261" s="1">
        <v>10</v>
      </c>
      <c r="F261" s="1" t="s">
        <v>286</v>
      </c>
      <c r="G261" s="2">
        <v>21.8219666666667</v>
      </c>
      <c r="H261" s="6">
        <f>1+COUNTIFS(A:A,A261,O:O,"&lt;"&amp;O261)</f>
        <v>8</v>
      </c>
      <c r="I261" s="2">
        <f>AVERAGEIF(A:A,A261,G:G)</f>
        <v>46.885479166666656</v>
      </c>
      <c r="J261" s="2">
        <f>G261-I261</f>
        <v>-25.063512499999955</v>
      </c>
      <c r="K261" s="2">
        <f>90+J261</f>
        <v>64.936487500000041</v>
      </c>
      <c r="L261" s="2">
        <f>EXP(0.06*K261)</f>
        <v>49.214546974015171</v>
      </c>
      <c r="M261" s="2">
        <f>SUMIF(A:A,A261,L:L)</f>
        <v>2225.6705419346094</v>
      </c>
      <c r="N261" s="3">
        <f>L261/M261</f>
        <v>2.2112233615329532E-2</v>
      </c>
      <c r="O261" s="7">
        <f>1/N261</f>
        <v>45.223834796442262</v>
      </c>
      <c r="P261" s="3" t="str">
        <f>IF(O261&gt;21,"",N261)</f>
        <v/>
      </c>
      <c r="Q261" s="3" t="str">
        <f>IF(ISNUMBER(P261),SUMIF(A:A,A261,P:P),"")</f>
        <v/>
      </c>
      <c r="R261" s="3" t="str">
        <f>IFERROR(P261*(1/Q261),"")</f>
        <v/>
      </c>
      <c r="S261" s="8" t="str">
        <f>IFERROR(1/R261,"")</f>
        <v/>
      </c>
    </row>
    <row r="262" spans="1:19" x14ac:dyDescent="0.25">
      <c r="A262" s="1">
        <v>34</v>
      </c>
      <c r="B262" s="5">
        <v>0.8125</v>
      </c>
      <c r="C262" s="1" t="s">
        <v>278</v>
      </c>
      <c r="D262" s="1">
        <v>3</v>
      </c>
      <c r="E262" s="1">
        <v>4</v>
      </c>
      <c r="F262" s="1" t="s">
        <v>290</v>
      </c>
      <c r="G262" s="2">
        <v>68.347433333333299</v>
      </c>
      <c r="H262" s="6">
        <f>1+COUNTIFS(A:A,A262,O:O,"&lt;"&amp;O262)</f>
        <v>1</v>
      </c>
      <c r="I262" s="2">
        <f>AVERAGEIF(A:A,A262,G:G)</f>
        <v>51.761748148148143</v>
      </c>
      <c r="J262" s="2">
        <f>G262-I262</f>
        <v>16.585685185185156</v>
      </c>
      <c r="K262" s="2">
        <f>90+J262</f>
        <v>106.58568518518516</v>
      </c>
      <c r="L262" s="2">
        <f>EXP(0.06*K262)</f>
        <v>598.92783263210265</v>
      </c>
      <c r="M262" s="2">
        <f>SUMIF(A:A,A262,L:L)</f>
        <v>2431.4688236265392</v>
      </c>
      <c r="N262" s="3">
        <f>L262/M262</f>
        <v>0.24632346786120865</v>
      </c>
      <c r="O262" s="7">
        <f>1/N262</f>
        <v>4.0597025069631272</v>
      </c>
      <c r="P262" s="3">
        <f>IF(O262&gt;21,"",N262)</f>
        <v>0.24632346786120865</v>
      </c>
      <c r="Q262" s="3">
        <f>IF(ISNUMBER(P262),SUMIF(A:A,A262,P:P),"")</f>
        <v>0.93032445721805013</v>
      </c>
      <c r="R262" s="3">
        <f>IFERROR(P262*(1/Q262),"")</f>
        <v>0.26477157076767593</v>
      </c>
      <c r="S262" s="8">
        <f>IFERROR(1/R262,"")</f>
        <v>3.7768405312572284</v>
      </c>
    </row>
    <row r="263" spans="1:19" x14ac:dyDescent="0.25">
      <c r="A263" s="1">
        <v>34</v>
      </c>
      <c r="B263" s="5">
        <v>0.8125</v>
      </c>
      <c r="C263" s="1" t="s">
        <v>278</v>
      </c>
      <c r="D263" s="1">
        <v>3</v>
      </c>
      <c r="E263" s="1">
        <v>8</v>
      </c>
      <c r="F263" s="1" t="s">
        <v>293</v>
      </c>
      <c r="G263" s="2">
        <v>63.257233333333296</v>
      </c>
      <c r="H263" s="6">
        <f>1+COUNTIFS(A:A,A263,O:O,"&lt;"&amp;O263)</f>
        <v>2</v>
      </c>
      <c r="I263" s="2">
        <f>AVERAGEIF(A:A,A263,G:G)</f>
        <v>51.761748148148143</v>
      </c>
      <c r="J263" s="2">
        <f>G263-I263</f>
        <v>11.495485185185153</v>
      </c>
      <c r="K263" s="2">
        <f>90+J263</f>
        <v>101.49548518518515</v>
      </c>
      <c r="L263" s="2">
        <f>EXP(0.06*K263)</f>
        <v>441.30185118483627</v>
      </c>
      <c r="M263" s="2">
        <f>SUMIF(A:A,A263,L:L)</f>
        <v>2431.4688236265392</v>
      </c>
      <c r="N263" s="3">
        <f>L263/M263</f>
        <v>0.18149599406610278</v>
      </c>
      <c r="O263" s="7">
        <f>1/N263</f>
        <v>5.509763480706849</v>
      </c>
      <c r="P263" s="3">
        <f>IF(O263&gt;21,"",N263)</f>
        <v>0.18149599406610278</v>
      </c>
      <c r="Q263" s="3">
        <f>IF(ISNUMBER(P263),SUMIF(A:A,A263,P:P),"")</f>
        <v>0.93032445721805013</v>
      </c>
      <c r="R263" s="3">
        <f>IFERROR(P263*(1/Q263),"")</f>
        <v>0.19508892049213708</v>
      </c>
      <c r="S263" s="8">
        <f>IFERROR(1/R263,"")</f>
        <v>5.1258677195884337</v>
      </c>
    </row>
    <row r="264" spans="1:19" x14ac:dyDescent="0.25">
      <c r="A264" s="1">
        <v>34</v>
      </c>
      <c r="B264" s="5">
        <v>0.8125</v>
      </c>
      <c r="C264" s="1" t="s">
        <v>278</v>
      </c>
      <c r="D264" s="1">
        <v>3</v>
      </c>
      <c r="E264" s="1">
        <v>9</v>
      </c>
      <c r="F264" s="1" t="s">
        <v>294</v>
      </c>
      <c r="G264" s="2">
        <v>60.562066666666702</v>
      </c>
      <c r="H264" s="6">
        <f>1+COUNTIFS(A:A,A264,O:O,"&lt;"&amp;O264)</f>
        <v>3</v>
      </c>
      <c r="I264" s="2">
        <f>AVERAGEIF(A:A,A264,G:G)</f>
        <v>51.761748148148143</v>
      </c>
      <c r="J264" s="2">
        <f>G264-I264</f>
        <v>8.8003185185185586</v>
      </c>
      <c r="K264" s="2">
        <f>90+J264</f>
        <v>98.800318518518566</v>
      </c>
      <c r="L264" s="2">
        <f>EXP(0.06*K264)</f>
        <v>375.41013104100045</v>
      </c>
      <c r="M264" s="2">
        <f>SUMIF(A:A,A264,L:L)</f>
        <v>2431.4688236265392</v>
      </c>
      <c r="N264" s="3">
        <f>L264/M264</f>
        <v>0.15439644028874519</v>
      </c>
      <c r="O264" s="7">
        <f>1/N264</f>
        <v>6.4768332620223985</v>
      </c>
      <c r="P264" s="3">
        <f>IF(O264&gt;21,"",N264)</f>
        <v>0.15439644028874519</v>
      </c>
      <c r="Q264" s="3">
        <f>IF(ISNUMBER(P264),SUMIF(A:A,A264,P:P),"")</f>
        <v>0.93032445721805013</v>
      </c>
      <c r="R264" s="3">
        <f>IFERROR(P264*(1/Q264),"")</f>
        <v>0.16595977789344266</v>
      </c>
      <c r="S264" s="8">
        <f>IFERROR(1/R264,"")</f>
        <v>6.0255563889828005</v>
      </c>
    </row>
    <row r="265" spans="1:19" x14ac:dyDescent="0.25">
      <c r="A265" s="1">
        <v>34</v>
      </c>
      <c r="B265" s="5">
        <v>0.8125</v>
      </c>
      <c r="C265" s="1" t="s">
        <v>278</v>
      </c>
      <c r="D265" s="1">
        <v>3</v>
      </c>
      <c r="E265" s="1">
        <v>3</v>
      </c>
      <c r="F265" s="1" t="s">
        <v>289</v>
      </c>
      <c r="G265" s="2">
        <v>56.318266666666702</v>
      </c>
      <c r="H265" s="6">
        <f>1+COUNTIFS(A:A,A265,O:O,"&lt;"&amp;O265)</f>
        <v>4</v>
      </c>
      <c r="I265" s="2">
        <f>AVERAGEIF(A:A,A265,G:G)</f>
        <v>51.761748148148143</v>
      </c>
      <c r="J265" s="2">
        <f>G265-I265</f>
        <v>4.5565185185185584</v>
      </c>
      <c r="K265" s="2">
        <f>90+J265</f>
        <v>94.556518518518558</v>
      </c>
      <c r="L265" s="2">
        <f>EXP(0.06*K265)</f>
        <v>291.01974325615231</v>
      </c>
      <c r="M265" s="2">
        <f>SUMIF(A:A,A265,L:L)</f>
        <v>2431.4688236265392</v>
      </c>
      <c r="N265" s="3">
        <f>L265/M265</f>
        <v>0.11968886478342583</v>
      </c>
      <c r="O265" s="7">
        <f>1/N265</f>
        <v>8.3549961127083652</v>
      </c>
      <c r="P265" s="3">
        <f>IF(O265&gt;21,"",N265)</f>
        <v>0.11968886478342583</v>
      </c>
      <c r="Q265" s="3">
        <f>IF(ISNUMBER(P265),SUMIF(A:A,A265,P:P),"")</f>
        <v>0.93032445721805013</v>
      </c>
      <c r="R265" s="3">
        <f>IFERROR(P265*(1/Q265),"")</f>
        <v>0.12865281983592211</v>
      </c>
      <c r="S265" s="8">
        <f>IFERROR(1/R265,"")</f>
        <v>7.772857223614329</v>
      </c>
    </row>
    <row r="266" spans="1:19" x14ac:dyDescent="0.25">
      <c r="A266" s="1">
        <v>34</v>
      </c>
      <c r="B266" s="5">
        <v>0.8125</v>
      </c>
      <c r="C266" s="1" t="s">
        <v>278</v>
      </c>
      <c r="D266" s="1">
        <v>3</v>
      </c>
      <c r="E266" s="1">
        <v>1</v>
      </c>
      <c r="F266" s="1" t="s">
        <v>287</v>
      </c>
      <c r="G266" s="2">
        <v>49.694433333333301</v>
      </c>
      <c r="H266" s="6">
        <f>1+COUNTIFS(A:A,A266,O:O,"&lt;"&amp;O266)</f>
        <v>5</v>
      </c>
      <c r="I266" s="2">
        <f>AVERAGEIF(A:A,A266,G:G)</f>
        <v>51.761748148148143</v>
      </c>
      <c r="J266" s="2">
        <f>G266-I266</f>
        <v>-2.0673148148148428</v>
      </c>
      <c r="K266" s="2">
        <f>90+J266</f>
        <v>87.932685185185164</v>
      </c>
      <c r="L266" s="2">
        <f>EXP(0.06*K266)</f>
        <v>195.57835874391932</v>
      </c>
      <c r="M266" s="2">
        <f>SUMIF(A:A,A266,L:L)</f>
        <v>2431.4688236265392</v>
      </c>
      <c r="N266" s="3">
        <f>L266/M266</f>
        <v>8.0436301236309474E-2</v>
      </c>
      <c r="O266" s="7">
        <f>1/N266</f>
        <v>12.432197709615636</v>
      </c>
      <c r="P266" s="3">
        <f>IF(O266&gt;21,"",N266)</f>
        <v>8.0436301236309474E-2</v>
      </c>
      <c r="Q266" s="3">
        <f>IF(ISNUMBER(P266),SUMIF(A:A,A266,P:P),"")</f>
        <v>0.93032445721805013</v>
      </c>
      <c r="R266" s="3">
        <f>IFERROR(P266*(1/Q266),"")</f>
        <v>8.6460482267485692E-2</v>
      </c>
      <c r="S266" s="8">
        <f>IFERROR(1/R266,"")</f>
        <v>11.565977586225653</v>
      </c>
    </row>
    <row r="267" spans="1:19" x14ac:dyDescent="0.25">
      <c r="A267" s="1">
        <v>34</v>
      </c>
      <c r="B267" s="5">
        <v>0.8125</v>
      </c>
      <c r="C267" s="1" t="s">
        <v>278</v>
      </c>
      <c r="D267" s="1">
        <v>3</v>
      </c>
      <c r="E267" s="1">
        <v>2</v>
      </c>
      <c r="F267" s="1" t="s">
        <v>288</v>
      </c>
      <c r="G267" s="2">
        <v>48.8168333333333</v>
      </c>
      <c r="H267" s="6">
        <f>1+COUNTIFS(A:A,A267,O:O,"&lt;"&amp;O267)</f>
        <v>6</v>
      </c>
      <c r="I267" s="2">
        <f>AVERAGEIF(A:A,A267,G:G)</f>
        <v>51.761748148148143</v>
      </c>
      <c r="J267" s="2">
        <f>G267-I267</f>
        <v>-2.9449148148148439</v>
      </c>
      <c r="K267" s="2">
        <f>90+J267</f>
        <v>87.055085185185163</v>
      </c>
      <c r="L267" s="2">
        <f>EXP(0.06*K267)</f>
        <v>185.54642329928856</v>
      </c>
      <c r="M267" s="2">
        <f>SUMIF(A:A,A267,L:L)</f>
        <v>2431.4688236265392</v>
      </c>
      <c r="N267" s="3">
        <f>L267/M267</f>
        <v>7.631042664266853E-2</v>
      </c>
      <c r="O267" s="7">
        <f>1/N267</f>
        <v>13.104369140571098</v>
      </c>
      <c r="P267" s="3">
        <f>IF(O267&gt;21,"",N267)</f>
        <v>7.631042664266853E-2</v>
      </c>
      <c r="Q267" s="3">
        <f>IF(ISNUMBER(P267),SUMIF(A:A,A267,P:P),"")</f>
        <v>0.93032445721805013</v>
      </c>
      <c r="R267" s="3">
        <f>IFERROR(P267*(1/Q267),"")</f>
        <v>8.2025605207520447E-2</v>
      </c>
      <c r="S267" s="8">
        <f>IFERROR(1/R267,"")</f>
        <v>12.191315107886773</v>
      </c>
    </row>
    <row r="268" spans="1:19" x14ac:dyDescent="0.25">
      <c r="A268" s="1">
        <v>34</v>
      </c>
      <c r="B268" s="5">
        <v>0.8125</v>
      </c>
      <c r="C268" s="1" t="s">
        <v>278</v>
      </c>
      <c r="D268" s="1">
        <v>3</v>
      </c>
      <c r="E268" s="1">
        <v>5</v>
      </c>
      <c r="F268" s="1" t="s">
        <v>291</v>
      </c>
      <c r="G268" s="2">
        <v>47.771900000000002</v>
      </c>
      <c r="H268" s="6">
        <f>1+COUNTIFS(A:A,A268,O:O,"&lt;"&amp;O268)</f>
        <v>7</v>
      </c>
      <c r="I268" s="2">
        <f>AVERAGEIF(A:A,A268,G:G)</f>
        <v>51.761748148148143</v>
      </c>
      <c r="J268" s="2">
        <f>G268-I268</f>
        <v>-3.9898481481481411</v>
      </c>
      <c r="K268" s="2">
        <f>90+J268</f>
        <v>86.010151851851859</v>
      </c>
      <c r="L268" s="2">
        <f>EXP(0.06*K268)</f>
        <v>174.27057342567136</v>
      </c>
      <c r="M268" s="2">
        <f>SUMIF(A:A,A268,L:L)</f>
        <v>2431.4688236265392</v>
      </c>
      <c r="N268" s="3">
        <f>L268/M268</f>
        <v>7.1672962339589683E-2</v>
      </c>
      <c r="O268" s="7">
        <f>1/N268</f>
        <v>13.952262713266343</v>
      </c>
      <c r="P268" s="3">
        <f>IF(O268&gt;21,"",N268)</f>
        <v>7.1672962339589683E-2</v>
      </c>
      <c r="Q268" s="3">
        <f>IF(ISNUMBER(P268),SUMIF(A:A,A268,P:P),"")</f>
        <v>0.93032445721805013</v>
      </c>
      <c r="R268" s="3">
        <f>IFERROR(P268*(1/Q268),"")</f>
        <v>7.704082353581608E-2</v>
      </c>
      <c r="S268" s="8">
        <f>IFERROR(1/R268,"")</f>
        <v>12.980131235683151</v>
      </c>
    </row>
    <row r="269" spans="1:19" x14ac:dyDescent="0.25">
      <c r="A269" s="1">
        <v>34</v>
      </c>
      <c r="B269" s="5">
        <v>0.8125</v>
      </c>
      <c r="C269" s="1" t="s">
        <v>278</v>
      </c>
      <c r="D269" s="1">
        <v>3</v>
      </c>
      <c r="E269" s="1">
        <v>7</v>
      </c>
      <c r="F269" s="1" t="s">
        <v>292</v>
      </c>
      <c r="G269" s="2">
        <v>38.160600000000002</v>
      </c>
      <c r="H269" s="6">
        <f>1+COUNTIFS(A:A,A269,O:O,"&lt;"&amp;O269)</f>
        <v>8</v>
      </c>
      <c r="I269" s="2">
        <f>AVERAGEIF(A:A,A269,G:G)</f>
        <v>51.761748148148143</v>
      </c>
      <c r="J269" s="2">
        <f>G269-I269</f>
        <v>-13.601148148148141</v>
      </c>
      <c r="K269" s="2">
        <f>90+J269</f>
        <v>76.398851851851859</v>
      </c>
      <c r="L269" s="2">
        <f>EXP(0.06*K269)</f>
        <v>97.898488589824822</v>
      </c>
      <c r="M269" s="2">
        <f>SUMIF(A:A,A269,L:L)</f>
        <v>2431.4688236265392</v>
      </c>
      <c r="N269" s="3">
        <f>L269/M269</f>
        <v>4.026310666151544E-2</v>
      </c>
      <c r="O269" s="7">
        <f>1/N269</f>
        <v>24.836632910788946</v>
      </c>
      <c r="P269" s="3" t="str">
        <f>IF(O269&gt;21,"",N269)</f>
        <v/>
      </c>
      <c r="Q269" s="3" t="str">
        <f>IF(ISNUMBER(P269),SUMIF(A:A,A269,P:P),"")</f>
        <v/>
      </c>
      <c r="R269" s="3" t="str">
        <f>IFERROR(P269*(1/Q269),"")</f>
        <v/>
      </c>
      <c r="S269" s="8" t="str">
        <f>IFERROR(1/R269,"")</f>
        <v/>
      </c>
    </row>
    <row r="270" spans="1:19" x14ac:dyDescent="0.25">
      <c r="A270" s="1">
        <v>34</v>
      </c>
      <c r="B270" s="5">
        <v>0.8125</v>
      </c>
      <c r="C270" s="1" t="s">
        <v>278</v>
      </c>
      <c r="D270" s="1">
        <v>3</v>
      </c>
      <c r="E270" s="1">
        <v>11</v>
      </c>
      <c r="F270" s="1" t="s">
        <v>295</v>
      </c>
      <c r="G270" s="2">
        <v>32.926966666666701</v>
      </c>
      <c r="H270" s="6">
        <f>1+COUNTIFS(A:A,A270,O:O,"&lt;"&amp;O270)</f>
        <v>9</v>
      </c>
      <c r="I270" s="2">
        <f>AVERAGEIF(A:A,A270,G:G)</f>
        <v>51.761748148148143</v>
      </c>
      <c r="J270" s="2">
        <f>G270-I270</f>
        <v>-18.834781481481443</v>
      </c>
      <c r="K270" s="2">
        <f>90+J270</f>
        <v>71.165218518518557</v>
      </c>
      <c r="L270" s="2">
        <f>EXP(0.06*K270)</f>
        <v>71.51542145374377</v>
      </c>
      <c r="M270" s="2">
        <f>SUMIF(A:A,A270,L:L)</f>
        <v>2431.4688236265392</v>
      </c>
      <c r="N270" s="3">
        <f>L270/M270</f>
        <v>2.9412436120434569E-2</v>
      </c>
      <c r="O270" s="7">
        <f>1/N270</f>
        <v>33.999223862495377</v>
      </c>
      <c r="P270" s="3" t="str">
        <f>IF(O270&gt;21,"",N270)</f>
        <v/>
      </c>
      <c r="Q270" s="3" t="str">
        <f>IF(ISNUMBER(P270),SUMIF(A:A,A270,P:P),"")</f>
        <v/>
      </c>
      <c r="R270" s="3" t="str">
        <f>IFERROR(P270*(1/Q270),"")</f>
        <v/>
      </c>
      <c r="S270" s="8" t="str">
        <f>IFERROR(1/R270,"")</f>
        <v/>
      </c>
    </row>
    <row r="271" spans="1:19" x14ac:dyDescent="0.25">
      <c r="A271" s="1">
        <v>35</v>
      </c>
      <c r="B271" s="5">
        <v>0.82291666666666663</v>
      </c>
      <c r="C271" s="1" t="s">
        <v>296</v>
      </c>
      <c r="D271" s="1">
        <v>1</v>
      </c>
      <c r="E271" s="1">
        <v>4</v>
      </c>
      <c r="F271" s="1" t="s">
        <v>299</v>
      </c>
      <c r="G271" s="2">
        <v>63.825566666666703</v>
      </c>
      <c r="H271" s="6">
        <f>1+COUNTIFS(A:A,A271,O:O,"&lt;"&amp;O271)</f>
        <v>1</v>
      </c>
      <c r="I271" s="2">
        <f>AVERAGEIF(A:A,A271,G:G)</f>
        <v>47.50242592592592</v>
      </c>
      <c r="J271" s="2">
        <f>G271-I271</f>
        <v>16.323140740740783</v>
      </c>
      <c r="K271" s="2">
        <f>90+J271</f>
        <v>106.32314074074078</v>
      </c>
      <c r="L271" s="2">
        <f>EXP(0.06*K271)</f>
        <v>589.56704438553038</v>
      </c>
      <c r="M271" s="2">
        <f>SUMIF(A:A,A271,L:L)</f>
        <v>2440.9871970281183</v>
      </c>
      <c r="N271" s="3">
        <f>L271/M271</f>
        <v>0.24152811825613971</v>
      </c>
      <c r="O271" s="7">
        <f>1/N271</f>
        <v>4.1403046867590945</v>
      </c>
      <c r="P271" s="3">
        <f>IF(O271&gt;21,"",N271)</f>
        <v>0.24152811825613971</v>
      </c>
      <c r="Q271" s="3">
        <f>IF(ISNUMBER(P271),SUMIF(A:A,A271,P:P),"")</f>
        <v>0.93216248116590761</v>
      </c>
      <c r="R271" s="3">
        <f>IFERROR(P271*(1/Q271),"")</f>
        <v>0.25910517011374135</v>
      </c>
      <c r="S271" s="8">
        <f>IFERROR(1/R271,"")</f>
        <v>3.8594366895921932</v>
      </c>
    </row>
    <row r="272" spans="1:19" x14ac:dyDescent="0.25">
      <c r="A272" s="1">
        <v>35</v>
      </c>
      <c r="B272" s="5">
        <v>0.82291666666666663</v>
      </c>
      <c r="C272" s="1" t="s">
        <v>296</v>
      </c>
      <c r="D272" s="1">
        <v>1</v>
      </c>
      <c r="E272" s="1">
        <v>2</v>
      </c>
      <c r="F272" s="1" t="s">
        <v>297</v>
      </c>
      <c r="G272" s="2">
        <v>59.623266666666694</v>
      </c>
      <c r="H272" s="6">
        <f>1+COUNTIFS(A:A,A272,O:O,"&lt;"&amp;O272)</f>
        <v>2</v>
      </c>
      <c r="I272" s="2">
        <f>AVERAGEIF(A:A,A272,G:G)</f>
        <v>47.50242592592592</v>
      </c>
      <c r="J272" s="2">
        <f>G272-I272</f>
        <v>12.120840740740775</v>
      </c>
      <c r="K272" s="2">
        <f>90+J272</f>
        <v>102.12084074074077</v>
      </c>
      <c r="L272" s="2">
        <f>EXP(0.06*K272)</f>
        <v>458.17465052280227</v>
      </c>
      <c r="M272" s="2">
        <f>SUMIF(A:A,A272,L:L)</f>
        <v>2440.9871970281183</v>
      </c>
      <c r="N272" s="3">
        <f>L272/M272</f>
        <v>0.1877005545463844</v>
      </c>
      <c r="O272" s="7">
        <f>1/N272</f>
        <v>5.3276347660064101</v>
      </c>
      <c r="P272" s="3">
        <f>IF(O272&gt;21,"",N272)</f>
        <v>0.1877005545463844</v>
      </c>
      <c r="Q272" s="3">
        <f>IF(ISNUMBER(P272),SUMIF(A:A,A272,P:P),"")</f>
        <v>0.93216248116590761</v>
      </c>
      <c r="R272" s="3">
        <f>IFERROR(P272*(1/Q272),"")</f>
        <v>0.20136034043294346</v>
      </c>
      <c r="S272" s="8">
        <f>IFERROR(1/R272,"")</f>
        <v>4.9662212422262844</v>
      </c>
    </row>
    <row r="273" spans="1:19" x14ac:dyDescent="0.25">
      <c r="A273" s="1">
        <v>35</v>
      </c>
      <c r="B273" s="5">
        <v>0.82291666666666663</v>
      </c>
      <c r="C273" s="1" t="s">
        <v>296</v>
      </c>
      <c r="D273" s="1">
        <v>1</v>
      </c>
      <c r="E273" s="1">
        <v>6</v>
      </c>
      <c r="F273" s="1" t="s">
        <v>301</v>
      </c>
      <c r="G273" s="2">
        <v>54.233166666666698</v>
      </c>
      <c r="H273" s="6">
        <f>1+COUNTIFS(A:A,A273,O:O,"&lt;"&amp;O273)</f>
        <v>3</v>
      </c>
      <c r="I273" s="2">
        <f>AVERAGEIF(A:A,A273,G:G)</f>
        <v>47.50242592592592</v>
      </c>
      <c r="J273" s="2">
        <f>G273-I273</f>
        <v>6.730740740740778</v>
      </c>
      <c r="K273" s="2">
        <f>90+J273</f>
        <v>96.730740740740771</v>
      </c>
      <c r="L273" s="2">
        <f>EXP(0.06*K273)</f>
        <v>331.57182222165852</v>
      </c>
      <c r="M273" s="2">
        <f>SUMIF(A:A,A273,L:L)</f>
        <v>2440.9871970281183</v>
      </c>
      <c r="N273" s="3">
        <f>L273/M273</f>
        <v>0.13583513368089126</v>
      </c>
      <c r="O273" s="7">
        <f>1/N273</f>
        <v>7.3618656153365718</v>
      </c>
      <c r="P273" s="3">
        <f>IF(O273&gt;21,"",N273)</f>
        <v>0.13583513368089126</v>
      </c>
      <c r="Q273" s="3">
        <f>IF(ISNUMBER(P273),SUMIF(A:A,A273,P:P),"")</f>
        <v>0.93216248116590761</v>
      </c>
      <c r="R273" s="3">
        <f>IFERROR(P273*(1/Q273),"")</f>
        <v>0.14572044726686989</v>
      </c>
      <c r="S273" s="8">
        <f>IFERROR(1/R273,"")</f>
        <v>6.862454918002121</v>
      </c>
    </row>
    <row r="274" spans="1:19" x14ac:dyDescent="0.25">
      <c r="A274" s="1">
        <v>35</v>
      </c>
      <c r="B274" s="5">
        <v>0.82291666666666663</v>
      </c>
      <c r="C274" s="1" t="s">
        <v>296</v>
      </c>
      <c r="D274" s="1">
        <v>1</v>
      </c>
      <c r="E274" s="1">
        <v>5</v>
      </c>
      <c r="F274" s="1" t="s">
        <v>300</v>
      </c>
      <c r="G274" s="2">
        <v>54.0240333333332</v>
      </c>
      <c r="H274" s="6">
        <f>1+COUNTIFS(A:A,A274,O:O,"&lt;"&amp;O274)</f>
        <v>4</v>
      </c>
      <c r="I274" s="2">
        <f>AVERAGEIF(A:A,A274,G:G)</f>
        <v>47.50242592592592</v>
      </c>
      <c r="J274" s="2">
        <f>G274-I274</f>
        <v>6.5216074074072807</v>
      </c>
      <c r="K274" s="2">
        <f>90+J274</f>
        <v>96.521607407407288</v>
      </c>
      <c r="L274" s="2">
        <f>EXP(0.06*K274)</f>
        <v>327.43725353002748</v>
      </c>
      <c r="M274" s="2">
        <f>SUMIF(A:A,A274,L:L)</f>
        <v>2440.9871970281183</v>
      </c>
      <c r="N274" s="3">
        <f>L274/M274</f>
        <v>0.134141323612299</v>
      </c>
      <c r="O274" s="7">
        <f>1/N274</f>
        <v>7.4548243082067902</v>
      </c>
      <c r="P274" s="3">
        <f>IF(O274&gt;21,"",N274)</f>
        <v>0.134141323612299</v>
      </c>
      <c r="Q274" s="3">
        <f>IF(ISNUMBER(P274),SUMIF(A:A,A274,P:P),"")</f>
        <v>0.93216248116590761</v>
      </c>
      <c r="R274" s="3">
        <f>IFERROR(P274*(1/Q274),"")</f>
        <v>0.14390337127119829</v>
      </c>
      <c r="S274" s="8">
        <f>IFERROR(1/R274,"")</f>
        <v>6.9491075237939626</v>
      </c>
    </row>
    <row r="275" spans="1:19" x14ac:dyDescent="0.25">
      <c r="A275" s="1">
        <v>35</v>
      </c>
      <c r="B275" s="5">
        <v>0.82291666666666663</v>
      </c>
      <c r="C275" s="1" t="s">
        <v>296</v>
      </c>
      <c r="D275" s="1">
        <v>1</v>
      </c>
      <c r="E275" s="1">
        <v>9</v>
      </c>
      <c r="F275" s="1" t="s">
        <v>304</v>
      </c>
      <c r="G275" s="2">
        <v>49.0317333333333</v>
      </c>
      <c r="H275" s="6">
        <f>1+COUNTIFS(A:A,A275,O:O,"&lt;"&amp;O275)</f>
        <v>5</v>
      </c>
      <c r="I275" s="2">
        <f>AVERAGEIF(A:A,A275,G:G)</f>
        <v>47.50242592592592</v>
      </c>
      <c r="J275" s="2">
        <f>G275-I275</f>
        <v>1.52930740740738</v>
      </c>
      <c r="K275" s="2">
        <f>90+J275</f>
        <v>91.529307407407373</v>
      </c>
      <c r="L275" s="2">
        <f>EXP(0.06*K275)</f>
        <v>242.68357746212359</v>
      </c>
      <c r="M275" s="2">
        <f>SUMIF(A:A,A275,L:L)</f>
        <v>2440.9871970281183</v>
      </c>
      <c r="N275" s="3">
        <f>L275/M275</f>
        <v>9.9420258228961153E-2</v>
      </c>
      <c r="O275" s="7">
        <f>1/N275</f>
        <v>10.058312237502314</v>
      </c>
      <c r="P275" s="3">
        <f>IF(O275&gt;21,"",N275)</f>
        <v>9.9420258228961153E-2</v>
      </c>
      <c r="Q275" s="3">
        <f>IF(ISNUMBER(P275),SUMIF(A:A,A275,P:P),"")</f>
        <v>0.93216248116590761</v>
      </c>
      <c r="R275" s="3">
        <f>IFERROR(P275*(1/Q275),"")</f>
        <v>0.10665550291684202</v>
      </c>
      <c r="S275" s="8">
        <f>IFERROR(1/R275,"")</f>
        <v>9.3759812916515681</v>
      </c>
    </row>
    <row r="276" spans="1:19" x14ac:dyDescent="0.25">
      <c r="A276" s="1">
        <v>35</v>
      </c>
      <c r="B276" s="5">
        <v>0.82291666666666663</v>
      </c>
      <c r="C276" s="1" t="s">
        <v>296</v>
      </c>
      <c r="D276" s="1">
        <v>1</v>
      </c>
      <c r="E276" s="1">
        <v>3</v>
      </c>
      <c r="F276" s="1" t="s">
        <v>298</v>
      </c>
      <c r="G276" s="2">
        <v>43.650866666666701</v>
      </c>
      <c r="H276" s="6">
        <f>1+COUNTIFS(A:A,A276,O:O,"&lt;"&amp;O276)</f>
        <v>6</v>
      </c>
      <c r="I276" s="2">
        <f>AVERAGEIF(A:A,A276,G:G)</f>
        <v>47.50242592592592</v>
      </c>
      <c r="J276" s="2">
        <f>G276-I276</f>
        <v>-3.8515592592592185</v>
      </c>
      <c r="K276" s="2">
        <f>90+J276</f>
        <v>86.148440740740782</v>
      </c>
      <c r="L276" s="2">
        <f>EXP(0.06*K276)</f>
        <v>175.72256998298775</v>
      </c>
      <c r="M276" s="2">
        <f>SUMIF(A:A,A276,L:L)</f>
        <v>2440.9871970281183</v>
      </c>
      <c r="N276" s="3">
        <f>L276/M276</f>
        <v>7.1988321035410807E-2</v>
      </c>
      <c r="O276" s="7">
        <f>1/N276</f>
        <v>13.891142141071793</v>
      </c>
      <c r="P276" s="3">
        <f>IF(O276&gt;21,"",N276)</f>
        <v>7.1988321035410807E-2</v>
      </c>
      <c r="Q276" s="3">
        <f>IF(ISNUMBER(P276),SUMIF(A:A,A276,P:P),"")</f>
        <v>0.93216248116590761</v>
      </c>
      <c r="R276" s="3">
        <f>IFERROR(P276*(1/Q276),"")</f>
        <v>7.7227224319703358E-2</v>
      </c>
      <c r="S276" s="8">
        <f>IFERROR(1/R276,"")</f>
        <v>12.948801524449781</v>
      </c>
    </row>
    <row r="277" spans="1:19" x14ac:dyDescent="0.25">
      <c r="A277" s="1">
        <v>35</v>
      </c>
      <c r="B277" s="5">
        <v>0.82291666666666663</v>
      </c>
      <c r="C277" s="1" t="s">
        <v>296</v>
      </c>
      <c r="D277" s="1">
        <v>1</v>
      </c>
      <c r="E277" s="1">
        <v>7</v>
      </c>
      <c r="F277" s="1" t="s">
        <v>302</v>
      </c>
      <c r="G277" s="2">
        <v>41.039633333333299</v>
      </c>
      <c r="H277" s="6">
        <f>1+COUNTIFS(A:A,A277,O:O,"&lt;"&amp;O277)</f>
        <v>7</v>
      </c>
      <c r="I277" s="2">
        <f>AVERAGEIF(A:A,A277,G:G)</f>
        <v>47.50242592592592</v>
      </c>
      <c r="J277" s="2">
        <f>G277-I277</f>
        <v>-6.4627925925926206</v>
      </c>
      <c r="K277" s="2">
        <f>90+J277</f>
        <v>83.537207407407379</v>
      </c>
      <c r="L277" s="2">
        <f>EXP(0.06*K277)</f>
        <v>150.23976397081509</v>
      </c>
      <c r="M277" s="2">
        <f>SUMIF(A:A,A277,L:L)</f>
        <v>2440.9871970281183</v>
      </c>
      <c r="N277" s="3">
        <f>L277/M277</f>
        <v>6.1548771805821335E-2</v>
      </c>
      <c r="O277" s="7">
        <f>1/N277</f>
        <v>16.247277901090776</v>
      </c>
      <c r="P277" s="3">
        <f>IF(O277&gt;21,"",N277)</f>
        <v>6.1548771805821335E-2</v>
      </c>
      <c r="Q277" s="3">
        <f>IF(ISNUMBER(P277),SUMIF(A:A,A277,P:P),"")</f>
        <v>0.93216248116590761</v>
      </c>
      <c r="R277" s="3">
        <f>IFERROR(P277*(1/Q277),"")</f>
        <v>6.6027943678701642E-2</v>
      </c>
      <c r="S277" s="8">
        <f>IFERROR(1/R277,"")</f>
        <v>15.1451028804728</v>
      </c>
    </row>
    <row r="278" spans="1:19" x14ac:dyDescent="0.25">
      <c r="A278" s="1">
        <v>35</v>
      </c>
      <c r="B278" s="5">
        <v>0.82291666666666663</v>
      </c>
      <c r="C278" s="1" t="s">
        <v>296</v>
      </c>
      <c r="D278" s="1">
        <v>1</v>
      </c>
      <c r="E278" s="1">
        <v>8</v>
      </c>
      <c r="F278" s="1" t="s">
        <v>303</v>
      </c>
      <c r="G278" s="2">
        <v>32.483200000000004</v>
      </c>
      <c r="H278" s="6">
        <f>1+COUNTIFS(A:A,A278,O:O,"&lt;"&amp;O278)</f>
        <v>8</v>
      </c>
      <c r="I278" s="2">
        <f>AVERAGEIF(A:A,A278,G:G)</f>
        <v>47.50242592592592</v>
      </c>
      <c r="J278" s="2">
        <f>G278-I278</f>
        <v>-15.019225925925916</v>
      </c>
      <c r="K278" s="2">
        <f>90+J278</f>
        <v>74.980774074074077</v>
      </c>
      <c r="L278" s="2">
        <f>EXP(0.06*K278)</f>
        <v>89.913351408058901</v>
      </c>
      <c r="M278" s="2">
        <f>SUMIF(A:A,A278,L:L)</f>
        <v>2440.9871970281183</v>
      </c>
      <c r="N278" s="3">
        <f>L278/M278</f>
        <v>3.6834831218093916E-2</v>
      </c>
      <c r="O278" s="7">
        <f>1/N278</f>
        <v>27.148217242509922</v>
      </c>
      <c r="P278" s="3" t="str">
        <f>IF(O278&gt;21,"",N278)</f>
        <v/>
      </c>
      <c r="Q278" s="3" t="str">
        <f>IF(ISNUMBER(P278),SUMIF(A:A,A278,P:P),"")</f>
        <v/>
      </c>
      <c r="R278" s="3" t="str">
        <f>IFERROR(P278*(1/Q278),"")</f>
        <v/>
      </c>
      <c r="S278" s="8" t="str">
        <f>IFERROR(1/R278,"")</f>
        <v/>
      </c>
    </row>
    <row r="279" spans="1:19" x14ac:dyDescent="0.25">
      <c r="A279" s="1">
        <v>35</v>
      </c>
      <c r="B279" s="5">
        <v>0.82291666666666663</v>
      </c>
      <c r="C279" s="1" t="s">
        <v>296</v>
      </c>
      <c r="D279" s="1">
        <v>1</v>
      </c>
      <c r="E279" s="1">
        <v>10</v>
      </c>
      <c r="F279" s="1" t="s">
        <v>305</v>
      </c>
      <c r="G279" s="2">
        <v>29.6103666666667</v>
      </c>
      <c r="H279" s="6">
        <f>1+COUNTIFS(A:A,A279,O:O,"&lt;"&amp;O279)</f>
        <v>9</v>
      </c>
      <c r="I279" s="2">
        <f>AVERAGEIF(A:A,A279,G:G)</f>
        <v>47.50242592592592</v>
      </c>
      <c r="J279" s="2">
        <f>G279-I279</f>
        <v>-17.89205925925922</v>
      </c>
      <c r="K279" s="2">
        <f>90+J279</f>
        <v>72.107940740740787</v>
      </c>
      <c r="L279" s="2">
        <f>EXP(0.06*K279)</f>
        <v>75.677163544114308</v>
      </c>
      <c r="M279" s="2">
        <f>SUMIF(A:A,A279,L:L)</f>
        <v>2440.9871970281183</v>
      </c>
      <c r="N279" s="3">
        <f>L279/M279</f>
        <v>3.1002687615998406E-2</v>
      </c>
      <c r="O279" s="7">
        <f>1/N279</f>
        <v>32.25526807179024</v>
      </c>
      <c r="P279" s="3" t="str">
        <f>IF(O279&gt;21,"",N279)</f>
        <v/>
      </c>
      <c r="Q279" s="3" t="str">
        <f>IF(ISNUMBER(P279),SUMIF(A:A,A279,P:P),"")</f>
        <v/>
      </c>
      <c r="R279" s="3" t="str">
        <f>IFERROR(P279*(1/Q279),"")</f>
        <v/>
      </c>
      <c r="S279" s="8" t="str">
        <f>IFERROR(1/R279,"")</f>
        <v/>
      </c>
    </row>
    <row r="280" spans="1:19" x14ac:dyDescent="0.25">
      <c r="A280" s="1">
        <v>36</v>
      </c>
      <c r="B280" s="5">
        <v>0.83333333333333337</v>
      </c>
      <c r="C280" s="1" t="s">
        <v>278</v>
      </c>
      <c r="D280" s="1">
        <v>4</v>
      </c>
      <c r="E280" s="1">
        <v>3</v>
      </c>
      <c r="F280" s="1" t="s">
        <v>308</v>
      </c>
      <c r="G280" s="2">
        <v>75.911733333333302</v>
      </c>
      <c r="H280" s="6">
        <f>1+COUNTIFS(A:A,A280,O:O,"&lt;"&amp;O280)</f>
        <v>1</v>
      </c>
      <c r="I280" s="2">
        <f>AVERAGEIF(A:A,A280,G:G)</f>
        <v>50.289039999999957</v>
      </c>
      <c r="J280" s="2">
        <f>G280-I280</f>
        <v>25.622693333333345</v>
      </c>
      <c r="K280" s="2">
        <f>90+J280</f>
        <v>115.62269333333334</v>
      </c>
      <c r="L280" s="2">
        <f>EXP(0.06*K280)</f>
        <v>1030.048945502514</v>
      </c>
      <c r="M280" s="2">
        <f>SUMIF(A:A,A280,L:L)</f>
        <v>1681.1722700089965</v>
      </c>
      <c r="N280" s="3">
        <f>L280/M280</f>
        <v>0.61269684486111697</v>
      </c>
      <c r="O280" s="7">
        <f>1/N280</f>
        <v>1.6321285287941625</v>
      </c>
      <c r="P280" s="3">
        <f>IF(O280&gt;21,"",N280)</f>
        <v>0.61269684486111697</v>
      </c>
      <c r="Q280" s="3">
        <f>IF(ISNUMBER(P280),SUMIF(A:A,A280,P:P),"")</f>
        <v>1</v>
      </c>
      <c r="R280" s="3">
        <f>IFERROR(P280*(1/Q280),"")</f>
        <v>0.61269684486111697</v>
      </c>
      <c r="S280" s="8">
        <f>IFERROR(1/R280,"")</f>
        <v>1.6321285287941625</v>
      </c>
    </row>
    <row r="281" spans="1:19" x14ac:dyDescent="0.25">
      <c r="A281" s="1">
        <v>36</v>
      </c>
      <c r="B281" s="5">
        <v>0.83333333333333337</v>
      </c>
      <c r="C281" s="1" t="s">
        <v>278</v>
      </c>
      <c r="D281" s="1">
        <v>4</v>
      </c>
      <c r="E281" s="1">
        <v>1</v>
      </c>
      <c r="F281" s="1" t="s">
        <v>306</v>
      </c>
      <c r="G281" s="2">
        <v>52.0005666666666</v>
      </c>
      <c r="H281" s="6">
        <f>1+COUNTIFS(A:A,A281,O:O,"&lt;"&amp;O281)</f>
        <v>2</v>
      </c>
      <c r="I281" s="2">
        <f>AVERAGEIF(A:A,A281,G:G)</f>
        <v>50.289039999999957</v>
      </c>
      <c r="J281" s="2">
        <f>G281-I281</f>
        <v>1.7115266666666429</v>
      </c>
      <c r="K281" s="2">
        <f>90+J281</f>
        <v>91.711526666666643</v>
      </c>
      <c r="L281" s="2">
        <f>EXP(0.06*K281)</f>
        <v>245.35143222599382</v>
      </c>
      <c r="M281" s="2">
        <f>SUMIF(A:A,A281,L:L)</f>
        <v>1681.1722700089965</v>
      </c>
      <c r="N281" s="3">
        <f>L281/M281</f>
        <v>0.14594068472511795</v>
      </c>
      <c r="O281" s="7">
        <f>1/N281</f>
        <v>6.8520988638878801</v>
      </c>
      <c r="P281" s="3">
        <f>IF(O281&gt;21,"",N281)</f>
        <v>0.14594068472511795</v>
      </c>
      <c r="Q281" s="3">
        <f>IF(ISNUMBER(P281),SUMIF(A:A,A281,P:P),"")</f>
        <v>1</v>
      </c>
      <c r="R281" s="3">
        <f>IFERROR(P281*(1/Q281),"")</f>
        <v>0.14594068472511795</v>
      </c>
      <c r="S281" s="8">
        <f>IFERROR(1/R281,"")</f>
        <v>6.8520988638878801</v>
      </c>
    </row>
    <row r="282" spans="1:19" x14ac:dyDescent="0.25">
      <c r="A282" s="1">
        <v>36</v>
      </c>
      <c r="B282" s="5">
        <v>0.83333333333333337</v>
      </c>
      <c r="C282" s="1" t="s">
        <v>278</v>
      </c>
      <c r="D282" s="1">
        <v>4</v>
      </c>
      <c r="E282" s="1">
        <v>5</v>
      </c>
      <c r="F282" s="1" t="s">
        <v>309</v>
      </c>
      <c r="G282" s="2">
        <v>48.357966666666599</v>
      </c>
      <c r="H282" s="6">
        <f>1+COUNTIFS(A:A,A282,O:O,"&lt;"&amp;O282)</f>
        <v>3</v>
      </c>
      <c r="I282" s="2">
        <f>AVERAGEIF(A:A,A282,G:G)</f>
        <v>50.289039999999957</v>
      </c>
      <c r="J282" s="2">
        <f>G282-I282</f>
        <v>-1.9310733333333587</v>
      </c>
      <c r="K282" s="2">
        <f>90+J282</f>
        <v>88.068926666666641</v>
      </c>
      <c r="L282" s="2">
        <f>EXP(0.06*K282)</f>
        <v>197.18366420102038</v>
      </c>
      <c r="M282" s="2">
        <f>SUMIF(A:A,A282,L:L)</f>
        <v>1681.1722700089965</v>
      </c>
      <c r="N282" s="3">
        <f>L282/M282</f>
        <v>0.11728938653024844</v>
      </c>
      <c r="O282" s="7">
        <f>1/N282</f>
        <v>8.5259206274568093</v>
      </c>
      <c r="P282" s="3">
        <f>IF(O282&gt;21,"",N282)</f>
        <v>0.11728938653024844</v>
      </c>
      <c r="Q282" s="3">
        <f>IF(ISNUMBER(P282),SUMIF(A:A,A282,P:P),"")</f>
        <v>1</v>
      </c>
      <c r="R282" s="3">
        <f>IFERROR(P282*(1/Q282),"")</f>
        <v>0.11728938653024844</v>
      </c>
      <c r="S282" s="8">
        <f>IFERROR(1/R282,"")</f>
        <v>8.5259206274568093</v>
      </c>
    </row>
    <row r="283" spans="1:19" x14ac:dyDescent="0.25">
      <c r="A283" s="1">
        <v>36</v>
      </c>
      <c r="B283" s="5">
        <v>0.83333333333333337</v>
      </c>
      <c r="C283" s="1" t="s">
        <v>278</v>
      </c>
      <c r="D283" s="1">
        <v>4</v>
      </c>
      <c r="E283" s="1">
        <v>6</v>
      </c>
      <c r="F283" s="1" t="s">
        <v>310</v>
      </c>
      <c r="G283" s="2">
        <v>39.865166666666703</v>
      </c>
      <c r="H283" s="6">
        <f>1+COUNTIFS(A:A,A283,O:O,"&lt;"&amp;O283)</f>
        <v>4</v>
      </c>
      <c r="I283" s="2">
        <f>AVERAGEIF(A:A,A283,G:G)</f>
        <v>50.289039999999957</v>
      </c>
      <c r="J283" s="2">
        <f>G283-I283</f>
        <v>-10.423873333333255</v>
      </c>
      <c r="K283" s="2">
        <f>90+J283</f>
        <v>79.576126666666738</v>
      </c>
      <c r="L283" s="2">
        <f>EXP(0.06*K283)</f>
        <v>118.45908183800759</v>
      </c>
      <c r="M283" s="2">
        <f>SUMIF(A:A,A283,L:L)</f>
        <v>1681.1722700089965</v>
      </c>
      <c r="N283" s="3">
        <f>L283/M283</f>
        <v>7.0462191145571104E-2</v>
      </c>
      <c r="O283" s="7">
        <f>1/N283</f>
        <v>14.192008277659911</v>
      </c>
      <c r="P283" s="3">
        <f>IF(O283&gt;21,"",N283)</f>
        <v>7.0462191145571104E-2</v>
      </c>
      <c r="Q283" s="3">
        <f>IF(ISNUMBER(P283),SUMIF(A:A,A283,P:P),"")</f>
        <v>1</v>
      </c>
      <c r="R283" s="3">
        <f>IFERROR(P283*(1/Q283),"")</f>
        <v>7.0462191145571104E-2</v>
      </c>
      <c r="S283" s="8">
        <f>IFERROR(1/R283,"")</f>
        <v>14.192008277659911</v>
      </c>
    </row>
    <row r="284" spans="1:19" x14ac:dyDescent="0.25">
      <c r="A284" s="1">
        <v>36</v>
      </c>
      <c r="B284" s="5">
        <v>0.83333333333333337</v>
      </c>
      <c r="C284" s="1" t="s">
        <v>278</v>
      </c>
      <c r="D284" s="1">
        <v>4</v>
      </c>
      <c r="E284" s="1">
        <v>2</v>
      </c>
      <c r="F284" s="1" t="s">
        <v>307</v>
      </c>
      <c r="G284" s="2">
        <v>35.309766666666597</v>
      </c>
      <c r="H284" s="6">
        <f>1+COUNTIFS(A:A,A284,O:O,"&lt;"&amp;O284)</f>
        <v>5</v>
      </c>
      <c r="I284" s="2">
        <f>AVERAGEIF(A:A,A284,G:G)</f>
        <v>50.289039999999957</v>
      </c>
      <c r="J284" s="2">
        <f>G284-I284</f>
        <v>-14.97927333333336</v>
      </c>
      <c r="K284" s="2">
        <f>90+J284</f>
        <v>75.020726666666633</v>
      </c>
      <c r="L284" s="2">
        <f>EXP(0.06*K284)</f>
        <v>90.129146241460916</v>
      </c>
      <c r="M284" s="2">
        <f>SUMIF(A:A,A284,L:L)</f>
        <v>1681.1722700089965</v>
      </c>
      <c r="N284" s="3">
        <f>L284/M284</f>
        <v>5.3610892737945649E-2</v>
      </c>
      <c r="O284" s="7">
        <f>1/N284</f>
        <v>18.65292571955629</v>
      </c>
      <c r="P284" s="3">
        <f>IF(O284&gt;21,"",N284)</f>
        <v>5.3610892737945649E-2</v>
      </c>
      <c r="Q284" s="3">
        <f>IF(ISNUMBER(P284),SUMIF(A:A,A284,P:P),"")</f>
        <v>1</v>
      </c>
      <c r="R284" s="3">
        <f>IFERROR(P284*(1/Q284),"")</f>
        <v>5.3610892737945649E-2</v>
      </c>
      <c r="S284" s="8">
        <f>IFERROR(1/R284,"")</f>
        <v>18.65292571955629</v>
      </c>
    </row>
    <row r="285" spans="1:19" x14ac:dyDescent="0.25">
      <c r="A285" s="1">
        <v>37</v>
      </c>
      <c r="B285" s="5">
        <v>0.85416666666666663</v>
      </c>
      <c r="C285" s="1" t="s">
        <v>278</v>
      </c>
      <c r="D285" s="1">
        <v>5</v>
      </c>
      <c r="E285" s="1">
        <v>2</v>
      </c>
      <c r="F285" s="1" t="s">
        <v>312</v>
      </c>
      <c r="G285" s="2">
        <v>74.254600000000011</v>
      </c>
      <c r="H285" s="6">
        <f>1+COUNTIFS(A:A,A285,O:O,"&lt;"&amp;O285)</f>
        <v>1</v>
      </c>
      <c r="I285" s="2">
        <f>AVERAGEIF(A:A,A285,G:G)</f>
        <v>50.503106060606065</v>
      </c>
      <c r="J285" s="2">
        <f>G285-I285</f>
        <v>23.751493939393946</v>
      </c>
      <c r="K285" s="2">
        <f>90+J285</f>
        <v>113.75149393939395</v>
      </c>
      <c r="L285" s="2">
        <f>EXP(0.06*K285)</f>
        <v>920.65892487076667</v>
      </c>
      <c r="M285" s="2">
        <f>SUMIF(A:A,A285,L:L)</f>
        <v>3385.699251212503</v>
      </c>
      <c r="N285" s="3">
        <f>L285/M285</f>
        <v>0.2719257844715699</v>
      </c>
      <c r="O285" s="7">
        <f>1/N285</f>
        <v>3.6774739914542782</v>
      </c>
      <c r="P285" s="3">
        <f>IF(O285&gt;21,"",N285)</f>
        <v>0.2719257844715699</v>
      </c>
      <c r="Q285" s="3">
        <f>IF(ISNUMBER(P285),SUMIF(A:A,A285,P:P),"")</f>
        <v>0.83225737576703018</v>
      </c>
      <c r="R285" s="3">
        <f>IFERROR(P285*(1/Q285),"")</f>
        <v>0.3267328021226078</v>
      </c>
      <c r="S285" s="8">
        <f>IFERROR(1/R285,"")</f>
        <v>3.0606048535792434</v>
      </c>
    </row>
    <row r="286" spans="1:19" x14ac:dyDescent="0.25">
      <c r="A286" s="1">
        <v>37</v>
      </c>
      <c r="B286" s="5">
        <v>0.85416666666666663</v>
      </c>
      <c r="C286" s="1" t="s">
        <v>278</v>
      </c>
      <c r="D286" s="1">
        <v>5</v>
      </c>
      <c r="E286" s="1">
        <v>3</v>
      </c>
      <c r="F286" s="1" t="s">
        <v>313</v>
      </c>
      <c r="G286" s="2">
        <v>70.7577</v>
      </c>
      <c r="H286" s="6">
        <f>1+COUNTIFS(A:A,A286,O:O,"&lt;"&amp;O286)</f>
        <v>2</v>
      </c>
      <c r="I286" s="2">
        <f>AVERAGEIF(A:A,A286,G:G)</f>
        <v>50.503106060606065</v>
      </c>
      <c r="J286" s="2">
        <f>G286-I286</f>
        <v>20.254593939393935</v>
      </c>
      <c r="K286" s="2">
        <f>90+J286</f>
        <v>110.25459393939394</v>
      </c>
      <c r="L286" s="2">
        <f>EXP(0.06*K286)</f>
        <v>746.41043984329667</v>
      </c>
      <c r="M286" s="2">
        <f>SUMIF(A:A,A286,L:L)</f>
        <v>3385.699251212503</v>
      </c>
      <c r="N286" s="3">
        <f>L286/M286</f>
        <v>0.22045975866757467</v>
      </c>
      <c r="O286" s="7">
        <f>1/N286</f>
        <v>4.535975209461574</v>
      </c>
      <c r="P286" s="3">
        <f>IF(O286&gt;21,"",N286)</f>
        <v>0.22045975866757467</v>
      </c>
      <c r="Q286" s="3">
        <f>IF(ISNUMBER(P286),SUMIF(A:A,A286,P:P),"")</f>
        <v>0.83225737576703018</v>
      </c>
      <c r="R286" s="3">
        <f>IFERROR(P286*(1/Q286),"")</f>
        <v>0.26489372769378366</v>
      </c>
      <c r="S286" s="8">
        <f>IFERROR(1/R286,"")</f>
        <v>3.7750988243707941</v>
      </c>
    </row>
    <row r="287" spans="1:19" x14ac:dyDescent="0.25">
      <c r="A287" s="1">
        <v>37</v>
      </c>
      <c r="B287" s="5">
        <v>0.85416666666666663</v>
      </c>
      <c r="C287" s="1" t="s">
        <v>278</v>
      </c>
      <c r="D287" s="1">
        <v>5</v>
      </c>
      <c r="E287" s="1">
        <v>7</v>
      </c>
      <c r="F287" s="1" t="s">
        <v>317</v>
      </c>
      <c r="G287" s="2">
        <v>58.266466666666702</v>
      </c>
      <c r="H287" s="6">
        <f>1+COUNTIFS(A:A,A287,O:O,"&lt;"&amp;O287)</f>
        <v>3</v>
      </c>
      <c r="I287" s="2">
        <f>AVERAGEIF(A:A,A287,G:G)</f>
        <v>50.503106060606065</v>
      </c>
      <c r="J287" s="2">
        <f>G287-I287</f>
        <v>7.7633606060606368</v>
      </c>
      <c r="K287" s="2">
        <f>90+J287</f>
        <v>97.763360606060644</v>
      </c>
      <c r="L287" s="2">
        <f>EXP(0.06*K287)</f>
        <v>352.76483190804106</v>
      </c>
      <c r="M287" s="2">
        <f>SUMIF(A:A,A287,L:L)</f>
        <v>3385.699251212503</v>
      </c>
      <c r="N287" s="3">
        <f>L287/M287</f>
        <v>0.10419260711999366</v>
      </c>
      <c r="O287" s="7">
        <f>1/N287</f>
        <v>9.5976099230183163</v>
      </c>
      <c r="P287" s="3">
        <f>IF(O287&gt;21,"",N287)</f>
        <v>0.10419260711999366</v>
      </c>
      <c r="Q287" s="3">
        <f>IF(ISNUMBER(P287),SUMIF(A:A,A287,P:P),"")</f>
        <v>0.83225737576703018</v>
      </c>
      <c r="R287" s="3">
        <f>IFERROR(P287*(1/Q287),"")</f>
        <v>0.1251927710751341</v>
      </c>
      <c r="S287" s="8">
        <f>IFERROR(1/R287,"")</f>
        <v>7.9876816481668316</v>
      </c>
    </row>
    <row r="288" spans="1:19" x14ac:dyDescent="0.25">
      <c r="A288" s="1">
        <v>37</v>
      </c>
      <c r="B288" s="5">
        <v>0.85416666666666663</v>
      </c>
      <c r="C288" s="1" t="s">
        <v>278</v>
      </c>
      <c r="D288" s="1">
        <v>5</v>
      </c>
      <c r="E288" s="1">
        <v>1</v>
      </c>
      <c r="F288" s="1" t="s">
        <v>311</v>
      </c>
      <c r="G288" s="2">
        <v>56.439033333333299</v>
      </c>
      <c r="H288" s="6">
        <f>1+COUNTIFS(A:A,A288,O:O,"&lt;"&amp;O288)</f>
        <v>4</v>
      </c>
      <c r="I288" s="2">
        <f>AVERAGEIF(A:A,A288,G:G)</f>
        <v>50.503106060606065</v>
      </c>
      <c r="J288" s="2">
        <f>G288-I288</f>
        <v>5.9359272727272341</v>
      </c>
      <c r="K288" s="2">
        <f>90+J288</f>
        <v>95.935927272727241</v>
      </c>
      <c r="L288" s="2">
        <f>EXP(0.06*K288)</f>
        <v>316.13066860627214</v>
      </c>
      <c r="M288" s="2">
        <f>SUMIF(A:A,A288,L:L)</f>
        <v>3385.699251212503</v>
      </c>
      <c r="N288" s="3">
        <f>L288/M288</f>
        <v>9.3372342062886388E-2</v>
      </c>
      <c r="O288" s="7">
        <f>1/N288</f>
        <v>10.709809542171479</v>
      </c>
      <c r="P288" s="3">
        <f>IF(O288&gt;21,"",N288)</f>
        <v>9.3372342062886388E-2</v>
      </c>
      <c r="Q288" s="3">
        <f>IF(ISNUMBER(P288),SUMIF(A:A,A288,P:P),"")</f>
        <v>0.83225737576703018</v>
      </c>
      <c r="R288" s="3">
        <f>IFERROR(P288*(1/Q288),"")</f>
        <v>0.11219166664258397</v>
      </c>
      <c r="S288" s="8">
        <f>IFERROR(1/R288,"")</f>
        <v>8.913317984532334</v>
      </c>
    </row>
    <row r="289" spans="1:19" x14ac:dyDescent="0.25">
      <c r="A289" s="1">
        <v>37</v>
      </c>
      <c r="B289" s="5">
        <v>0.85416666666666663</v>
      </c>
      <c r="C289" s="1" t="s">
        <v>278</v>
      </c>
      <c r="D289" s="1">
        <v>5</v>
      </c>
      <c r="E289" s="1">
        <v>4</v>
      </c>
      <c r="F289" s="1" t="s">
        <v>314</v>
      </c>
      <c r="G289" s="2">
        <v>56.107633333333297</v>
      </c>
      <c r="H289" s="6">
        <f>1+COUNTIFS(A:A,A289,O:O,"&lt;"&amp;O289)</f>
        <v>5</v>
      </c>
      <c r="I289" s="2">
        <f>AVERAGEIF(A:A,A289,G:G)</f>
        <v>50.503106060606065</v>
      </c>
      <c r="J289" s="2">
        <f>G289-I289</f>
        <v>5.6045272727272319</v>
      </c>
      <c r="K289" s="2">
        <f>90+J289</f>
        <v>95.604527272727239</v>
      </c>
      <c r="L289" s="2">
        <f>EXP(0.06*K289)</f>
        <v>309.90680906432442</v>
      </c>
      <c r="M289" s="2">
        <f>SUMIF(A:A,A289,L:L)</f>
        <v>3385.699251212503</v>
      </c>
      <c r="N289" s="3">
        <f>L289/M289</f>
        <v>9.1534063149093681E-2</v>
      </c>
      <c r="O289" s="7">
        <f>1/N289</f>
        <v>10.924894685065681</v>
      </c>
      <c r="P289" s="3">
        <f>IF(O289&gt;21,"",N289)</f>
        <v>9.1534063149093681E-2</v>
      </c>
      <c r="Q289" s="3">
        <f>IF(ISNUMBER(P289),SUMIF(A:A,A289,P:P),"")</f>
        <v>0.83225737576703018</v>
      </c>
      <c r="R289" s="3">
        <f>IFERROR(P289*(1/Q289),"")</f>
        <v>0.10998288007328683</v>
      </c>
      <c r="S289" s="8">
        <f>IFERROR(1/R289,"")</f>
        <v>9.0923241811239386</v>
      </c>
    </row>
    <row r="290" spans="1:19" x14ac:dyDescent="0.25">
      <c r="A290" s="1">
        <v>37</v>
      </c>
      <c r="B290" s="5">
        <v>0.85416666666666663</v>
      </c>
      <c r="C290" s="1" t="s">
        <v>278</v>
      </c>
      <c r="D290" s="1">
        <v>5</v>
      </c>
      <c r="E290" s="1">
        <v>11</v>
      </c>
      <c r="F290" s="1" t="s">
        <v>321</v>
      </c>
      <c r="G290" s="2">
        <v>46.285133333333398</v>
      </c>
      <c r="H290" s="6">
        <f>1+COUNTIFS(A:A,A290,O:O,"&lt;"&amp;O290)</f>
        <v>6</v>
      </c>
      <c r="I290" s="2">
        <f>AVERAGEIF(A:A,A290,G:G)</f>
        <v>50.503106060606065</v>
      </c>
      <c r="J290" s="2">
        <f>G290-I290</f>
        <v>-4.2179727272726666</v>
      </c>
      <c r="K290" s="2">
        <f>90+J290</f>
        <v>85.782027272727333</v>
      </c>
      <c r="L290" s="2">
        <f>EXP(0.06*K290)</f>
        <v>171.90149965781583</v>
      </c>
      <c r="M290" s="2">
        <f>SUMIF(A:A,A290,L:L)</f>
        <v>3385.699251212503</v>
      </c>
      <c r="N290" s="3">
        <f>L290/M290</f>
        <v>5.0772820295911882E-2</v>
      </c>
      <c r="O290" s="7">
        <f>1/N290</f>
        <v>19.69557716455073</v>
      </c>
      <c r="P290" s="3">
        <f>IF(O290&gt;21,"",N290)</f>
        <v>5.0772820295911882E-2</v>
      </c>
      <c r="Q290" s="3">
        <f>IF(ISNUMBER(P290),SUMIF(A:A,A290,P:P),"")</f>
        <v>0.83225737576703018</v>
      </c>
      <c r="R290" s="3">
        <f>IFERROR(P290*(1/Q290),"")</f>
        <v>6.1006152392603701E-2</v>
      </c>
      <c r="S290" s="8">
        <f>IFERROR(1/R290,"")</f>
        <v>16.391789365186035</v>
      </c>
    </row>
    <row r="291" spans="1:19" x14ac:dyDescent="0.25">
      <c r="A291" s="1">
        <v>37</v>
      </c>
      <c r="B291" s="5">
        <v>0.85416666666666663</v>
      </c>
      <c r="C291" s="1" t="s">
        <v>278</v>
      </c>
      <c r="D291" s="1">
        <v>5</v>
      </c>
      <c r="E291" s="1">
        <v>6</v>
      </c>
      <c r="F291" s="1" t="s">
        <v>316</v>
      </c>
      <c r="G291" s="2">
        <v>44.852433333333302</v>
      </c>
      <c r="H291" s="6">
        <f>1+COUNTIFS(A:A,A291,O:O,"&lt;"&amp;O291)</f>
        <v>7</v>
      </c>
      <c r="I291" s="2">
        <f>AVERAGEIF(A:A,A291,G:G)</f>
        <v>50.503106060606065</v>
      </c>
      <c r="J291" s="2">
        <f>G291-I291</f>
        <v>-5.650672727272763</v>
      </c>
      <c r="K291" s="2">
        <f>90+J291</f>
        <v>84.349327272727237</v>
      </c>
      <c r="L291" s="2">
        <f>EXP(0.06*K291)</f>
        <v>157.7418184993185</v>
      </c>
      <c r="M291" s="2">
        <f>SUMIF(A:A,A291,L:L)</f>
        <v>3385.699251212503</v>
      </c>
      <c r="N291" s="3">
        <f>L291/M291</f>
        <v>4.6590617416129694E-2</v>
      </c>
      <c r="O291" s="7">
        <f>1/N291</f>
        <v>21.46354900319049</v>
      </c>
      <c r="P291" s="3" t="str">
        <f>IF(O291&gt;21,"",N291)</f>
        <v/>
      </c>
      <c r="Q291" s="3" t="str">
        <f>IF(ISNUMBER(P291),SUMIF(A:A,A291,P:P),"")</f>
        <v/>
      </c>
      <c r="R291" s="3" t="str">
        <f>IFERROR(P291*(1/Q291),"")</f>
        <v/>
      </c>
      <c r="S291" s="8" t="str">
        <f>IFERROR(1/R291,"")</f>
        <v/>
      </c>
    </row>
    <row r="292" spans="1:19" x14ac:dyDescent="0.25">
      <c r="A292" s="1">
        <v>37</v>
      </c>
      <c r="B292" s="5">
        <v>0.85416666666666663</v>
      </c>
      <c r="C292" s="1" t="s">
        <v>278</v>
      </c>
      <c r="D292" s="1">
        <v>5</v>
      </c>
      <c r="E292" s="1">
        <v>8</v>
      </c>
      <c r="F292" s="1" t="s">
        <v>318</v>
      </c>
      <c r="G292" s="2">
        <v>42.2890333333333</v>
      </c>
      <c r="H292" s="6">
        <f>1+COUNTIFS(A:A,A292,O:O,"&lt;"&amp;O292)</f>
        <v>8</v>
      </c>
      <c r="I292" s="2">
        <f>AVERAGEIF(A:A,A292,G:G)</f>
        <v>50.503106060606065</v>
      </c>
      <c r="J292" s="2">
        <f>G292-I292</f>
        <v>-8.2140727272727645</v>
      </c>
      <c r="K292" s="2">
        <f>90+J292</f>
        <v>81.785927272727236</v>
      </c>
      <c r="L292" s="2">
        <f>EXP(0.06*K292)</f>
        <v>135.25415475947406</v>
      </c>
      <c r="M292" s="2">
        <f>SUMIF(A:A,A292,L:L)</f>
        <v>3385.699251212503</v>
      </c>
      <c r="N292" s="3">
        <f>L292/M292</f>
        <v>3.994866192295024E-2</v>
      </c>
      <c r="O292" s="7">
        <f>1/N292</f>
        <v>25.032127532299313</v>
      </c>
      <c r="P292" s="3" t="str">
        <f>IF(O292&gt;21,"",N292)</f>
        <v/>
      </c>
      <c r="Q292" s="3" t="str">
        <f>IF(ISNUMBER(P292),SUMIF(A:A,A292,P:P),"")</f>
        <v/>
      </c>
      <c r="R292" s="3" t="str">
        <f>IFERROR(P292*(1/Q292),"")</f>
        <v/>
      </c>
      <c r="S292" s="8" t="str">
        <f>IFERROR(1/R292,"")</f>
        <v/>
      </c>
    </row>
    <row r="293" spans="1:19" x14ac:dyDescent="0.25">
      <c r="A293" s="1">
        <v>37</v>
      </c>
      <c r="B293" s="5">
        <v>0.85416666666666663</v>
      </c>
      <c r="C293" s="1" t="s">
        <v>278</v>
      </c>
      <c r="D293" s="1">
        <v>5</v>
      </c>
      <c r="E293" s="1">
        <v>10</v>
      </c>
      <c r="F293" s="1" t="s">
        <v>320</v>
      </c>
      <c r="G293" s="2">
        <v>39.642899999999997</v>
      </c>
      <c r="H293" s="6">
        <f>1+COUNTIFS(A:A,A293,O:O,"&lt;"&amp;O293)</f>
        <v>9</v>
      </c>
      <c r="I293" s="2">
        <f>AVERAGEIF(A:A,A293,G:G)</f>
        <v>50.503106060606065</v>
      </c>
      <c r="J293" s="2">
        <f>G293-I293</f>
        <v>-10.860206060606068</v>
      </c>
      <c r="K293" s="2">
        <f>90+J293</f>
        <v>79.13979393939394</v>
      </c>
      <c r="L293" s="2">
        <f>EXP(0.06*K293)</f>
        <v>115.39807079235017</v>
      </c>
      <c r="M293" s="2">
        <f>SUMIF(A:A,A293,L:L)</f>
        <v>3385.699251212503</v>
      </c>
      <c r="N293" s="3">
        <f>L293/M293</f>
        <v>3.408396972974586E-2</v>
      </c>
      <c r="O293" s="7">
        <f>1/N293</f>
        <v>29.339305483752884</v>
      </c>
      <c r="P293" s="3" t="str">
        <f>IF(O293&gt;21,"",N293)</f>
        <v/>
      </c>
      <c r="Q293" s="3" t="str">
        <f>IF(ISNUMBER(P293),SUMIF(A:A,A293,P:P),"")</f>
        <v/>
      </c>
      <c r="R293" s="3" t="str">
        <f>IFERROR(P293*(1/Q293),"")</f>
        <v/>
      </c>
      <c r="S293" s="8" t="str">
        <f>IFERROR(1/R293,"")</f>
        <v/>
      </c>
    </row>
    <row r="294" spans="1:19" x14ac:dyDescent="0.25">
      <c r="A294" s="1">
        <v>37</v>
      </c>
      <c r="B294" s="5">
        <v>0.85416666666666663</v>
      </c>
      <c r="C294" s="1" t="s">
        <v>278</v>
      </c>
      <c r="D294" s="1">
        <v>5</v>
      </c>
      <c r="E294" s="1">
        <v>5</v>
      </c>
      <c r="F294" s="1" t="s">
        <v>315</v>
      </c>
      <c r="G294" s="2">
        <v>35.693200000000004</v>
      </c>
      <c r="H294" s="6">
        <f>1+COUNTIFS(A:A,A294,O:O,"&lt;"&amp;O294)</f>
        <v>10</v>
      </c>
      <c r="I294" s="2">
        <f>AVERAGEIF(A:A,A294,G:G)</f>
        <v>50.503106060606065</v>
      </c>
      <c r="J294" s="2">
        <f>G294-I294</f>
        <v>-14.80990606060606</v>
      </c>
      <c r="K294" s="2">
        <f>90+J294</f>
        <v>75.190093939393932</v>
      </c>
      <c r="L294" s="2">
        <f>EXP(0.06*K294)</f>
        <v>91.049711389258604</v>
      </c>
      <c r="M294" s="2">
        <f>SUMIF(A:A,A294,L:L)</f>
        <v>3385.699251212503</v>
      </c>
      <c r="N294" s="3">
        <f>L294/M294</f>
        <v>2.6892439237375099E-2</v>
      </c>
      <c r="O294" s="7">
        <f>1/N294</f>
        <v>37.185172797943906</v>
      </c>
      <c r="P294" s="3" t="str">
        <f>IF(O294&gt;21,"",N294)</f>
        <v/>
      </c>
      <c r="Q294" s="3" t="str">
        <f>IF(ISNUMBER(P294),SUMIF(A:A,A294,P:P),"")</f>
        <v/>
      </c>
      <c r="R294" s="3" t="str">
        <f>IFERROR(P294*(1/Q294),"")</f>
        <v/>
      </c>
      <c r="S294" s="8" t="str">
        <f>IFERROR(1/R294,"")</f>
        <v/>
      </c>
    </row>
    <row r="295" spans="1:19" x14ac:dyDescent="0.25">
      <c r="A295" s="1">
        <v>37</v>
      </c>
      <c r="B295" s="5">
        <v>0.85416666666666663</v>
      </c>
      <c r="C295" s="1" t="s">
        <v>278</v>
      </c>
      <c r="D295" s="1">
        <v>5</v>
      </c>
      <c r="E295" s="1">
        <v>9</v>
      </c>
      <c r="F295" s="1" t="s">
        <v>319</v>
      </c>
      <c r="G295" s="2">
        <v>30.9460333333334</v>
      </c>
      <c r="H295" s="6">
        <f>1+COUNTIFS(A:A,A295,O:O,"&lt;"&amp;O295)</f>
        <v>11</v>
      </c>
      <c r="I295" s="2">
        <f>AVERAGEIF(A:A,A295,G:G)</f>
        <v>50.503106060606065</v>
      </c>
      <c r="J295" s="2">
        <f>G295-I295</f>
        <v>-19.557072727272665</v>
      </c>
      <c r="K295" s="2">
        <f>90+J295</f>
        <v>70.442927272727331</v>
      </c>
      <c r="L295" s="2">
        <f>EXP(0.06*K295)</f>
        <v>68.482321821584776</v>
      </c>
      <c r="M295" s="2">
        <f>SUMIF(A:A,A295,L:L)</f>
        <v>3385.699251212503</v>
      </c>
      <c r="N295" s="3">
        <f>L295/M295</f>
        <v>2.022693592676891E-2</v>
      </c>
      <c r="O295" s="7">
        <f>1/N295</f>
        <v>49.439025447080752</v>
      </c>
      <c r="P295" s="3" t="str">
        <f>IF(O295&gt;21,"",N295)</f>
        <v/>
      </c>
      <c r="Q295" s="3" t="str">
        <f>IF(ISNUMBER(P295),SUMIF(A:A,A295,P:P),"")</f>
        <v/>
      </c>
      <c r="R295" s="3" t="str">
        <f>IFERROR(P295*(1/Q295),"")</f>
        <v/>
      </c>
      <c r="S295" s="8" t="str">
        <f>IFERROR(1/R295,"")</f>
        <v/>
      </c>
    </row>
    <row r="296" spans="1:19" x14ac:dyDescent="0.25">
      <c r="A296" s="1">
        <v>38</v>
      </c>
      <c r="B296" s="5">
        <v>0.86458333333333337</v>
      </c>
      <c r="C296" s="1" t="s">
        <v>296</v>
      </c>
      <c r="D296" s="1">
        <v>3</v>
      </c>
      <c r="E296" s="1">
        <v>3</v>
      </c>
      <c r="F296" s="1" t="s">
        <v>324</v>
      </c>
      <c r="G296" s="2">
        <v>79.298299999999998</v>
      </c>
      <c r="H296" s="6">
        <f>1+COUNTIFS(A:A,A296,O:O,"&lt;"&amp;O296)</f>
        <v>1</v>
      </c>
      <c r="I296" s="2">
        <f>AVERAGEIF(A:A,A296,G:G)</f>
        <v>49.632739393939389</v>
      </c>
      <c r="J296" s="2">
        <f>G296-I296</f>
        <v>29.665560606060609</v>
      </c>
      <c r="K296" s="2">
        <f>90+J296</f>
        <v>119.66556060606061</v>
      </c>
      <c r="L296" s="2">
        <f>EXP(0.06*K296)</f>
        <v>1312.8211317704795</v>
      </c>
      <c r="M296" s="2">
        <f>SUMIF(A:A,A296,L:L)</f>
        <v>3442.3371004628711</v>
      </c>
      <c r="N296" s="3">
        <f>L296/M296</f>
        <v>0.38137494773360575</v>
      </c>
      <c r="O296" s="7">
        <f>1/N296</f>
        <v>2.62209147701676</v>
      </c>
      <c r="P296" s="3">
        <f>IF(O296&gt;21,"",N296)</f>
        <v>0.38137494773360575</v>
      </c>
      <c r="Q296" s="3">
        <f>IF(ISNUMBER(P296),SUMIF(A:A,A296,P:P),"")</f>
        <v>0.9246849063966831</v>
      </c>
      <c r="R296" s="3">
        <f>IFERROR(P296*(1/Q296),"")</f>
        <v>0.41243773429778324</v>
      </c>
      <c r="S296" s="8">
        <f>IFERROR(1/R296,"")</f>
        <v>2.4246084119887832</v>
      </c>
    </row>
    <row r="297" spans="1:19" x14ac:dyDescent="0.25">
      <c r="A297" s="1">
        <v>38</v>
      </c>
      <c r="B297" s="5">
        <v>0.86458333333333337</v>
      </c>
      <c r="C297" s="1" t="s">
        <v>296</v>
      </c>
      <c r="D297" s="1">
        <v>3</v>
      </c>
      <c r="E297" s="1">
        <v>1</v>
      </c>
      <c r="F297" s="1" t="s">
        <v>322</v>
      </c>
      <c r="G297" s="2">
        <v>58.880600000000008</v>
      </c>
      <c r="H297" s="6">
        <f>1+COUNTIFS(A:A,A297,O:O,"&lt;"&amp;O297)</f>
        <v>2</v>
      </c>
      <c r="I297" s="2">
        <f>AVERAGEIF(A:A,A297,G:G)</f>
        <v>49.632739393939389</v>
      </c>
      <c r="J297" s="2">
        <f>G297-I297</f>
        <v>9.2478606060606197</v>
      </c>
      <c r="K297" s="2">
        <f>90+J297</f>
        <v>99.247860606060613</v>
      </c>
      <c r="L297" s="2">
        <f>EXP(0.06*K297)</f>
        <v>385.6274069646106</v>
      </c>
      <c r="M297" s="2">
        <f>SUMIF(A:A,A297,L:L)</f>
        <v>3442.3371004628711</v>
      </c>
      <c r="N297" s="3">
        <f>L297/M297</f>
        <v>0.1120248818492406</v>
      </c>
      <c r="O297" s="7">
        <f>1/N297</f>
        <v>8.9265883033535989</v>
      </c>
      <c r="P297" s="3">
        <f>IF(O297&gt;21,"",N297)</f>
        <v>0.1120248818492406</v>
      </c>
      <c r="Q297" s="3">
        <f>IF(ISNUMBER(P297),SUMIF(A:A,A297,P:P),"")</f>
        <v>0.9246849063966831</v>
      </c>
      <c r="R297" s="3">
        <f>IFERROR(P297*(1/Q297),"")</f>
        <v>0.12114924886768158</v>
      </c>
      <c r="S297" s="8">
        <f>IFERROR(1/R297,"")</f>
        <v>8.2542814697282481</v>
      </c>
    </row>
    <row r="298" spans="1:19" x14ac:dyDescent="0.25">
      <c r="A298" s="1">
        <v>38</v>
      </c>
      <c r="B298" s="5">
        <v>0.86458333333333337</v>
      </c>
      <c r="C298" s="1" t="s">
        <v>296</v>
      </c>
      <c r="D298" s="1">
        <v>3</v>
      </c>
      <c r="E298" s="1">
        <v>10</v>
      </c>
      <c r="F298" s="1" t="s">
        <v>329</v>
      </c>
      <c r="G298" s="2">
        <v>57.226833333333303</v>
      </c>
      <c r="H298" s="6">
        <f>1+COUNTIFS(A:A,A298,O:O,"&lt;"&amp;O298)</f>
        <v>3</v>
      </c>
      <c r="I298" s="2">
        <f>AVERAGEIF(A:A,A298,G:G)</f>
        <v>49.632739393939389</v>
      </c>
      <c r="J298" s="2">
        <f>G298-I298</f>
        <v>7.5940939393939146</v>
      </c>
      <c r="K298" s="2">
        <f>90+J298</f>
        <v>97.594093939393915</v>
      </c>
      <c r="L298" s="2">
        <f>EXP(0.06*K298)</f>
        <v>349.2002836895623</v>
      </c>
      <c r="M298" s="2">
        <f>SUMIF(A:A,A298,L:L)</f>
        <v>3442.3371004628711</v>
      </c>
      <c r="N298" s="3">
        <f>L298/M298</f>
        <v>0.10144279119049884</v>
      </c>
      <c r="O298" s="7">
        <f>1/N298</f>
        <v>9.8577729207204641</v>
      </c>
      <c r="P298" s="3">
        <f>IF(O298&gt;21,"",N298)</f>
        <v>0.10144279119049884</v>
      </c>
      <c r="Q298" s="3">
        <f>IF(ISNUMBER(P298),SUMIF(A:A,A298,P:P),"")</f>
        <v>0.9246849063966831</v>
      </c>
      <c r="R298" s="3">
        <f>IFERROR(P298*(1/Q298),"")</f>
        <v>0.10970525255549118</v>
      </c>
      <c r="S298" s="8">
        <f>IFERROR(1/R298,"")</f>
        <v>9.1153338304761604</v>
      </c>
    </row>
    <row r="299" spans="1:19" x14ac:dyDescent="0.25">
      <c r="A299" s="1">
        <v>38</v>
      </c>
      <c r="B299" s="5">
        <v>0.86458333333333337</v>
      </c>
      <c r="C299" s="1" t="s">
        <v>296</v>
      </c>
      <c r="D299" s="1">
        <v>3</v>
      </c>
      <c r="E299" s="1">
        <v>4</v>
      </c>
      <c r="F299" s="1" t="s">
        <v>325</v>
      </c>
      <c r="G299" s="2">
        <v>52.262033333333299</v>
      </c>
      <c r="H299" s="6">
        <f>1+COUNTIFS(A:A,A299,O:O,"&lt;"&amp;O299)</f>
        <v>4</v>
      </c>
      <c r="I299" s="2">
        <f>AVERAGEIF(A:A,A299,G:G)</f>
        <v>49.632739393939389</v>
      </c>
      <c r="J299" s="2">
        <f>G299-I299</f>
        <v>2.6292939393939108</v>
      </c>
      <c r="K299" s="2">
        <f>90+J299</f>
        <v>92.629293939393904</v>
      </c>
      <c r="L299" s="2">
        <f>EXP(0.06*K299)</f>
        <v>259.24087177480561</v>
      </c>
      <c r="M299" s="2">
        <f>SUMIF(A:A,A299,L:L)</f>
        <v>3442.3371004628711</v>
      </c>
      <c r="N299" s="3">
        <f>L299/M299</f>
        <v>7.5309554006185789E-2</v>
      </c>
      <c r="O299" s="7">
        <f>1/N299</f>
        <v>13.278527713998438</v>
      </c>
      <c r="P299" s="3">
        <f>IF(O299&gt;21,"",N299)</f>
        <v>7.5309554006185789E-2</v>
      </c>
      <c r="Q299" s="3">
        <f>IF(ISNUMBER(P299),SUMIF(A:A,A299,P:P),"")</f>
        <v>0.9246849063966831</v>
      </c>
      <c r="R299" s="3">
        <f>IFERROR(P299*(1/Q299),"")</f>
        <v>8.144347710795069E-2</v>
      </c>
      <c r="S299" s="8">
        <f>IFERROR(1/R299,"")</f>
        <v>12.278454156304408</v>
      </c>
    </row>
    <row r="300" spans="1:19" x14ac:dyDescent="0.25">
      <c r="A300" s="1">
        <v>38</v>
      </c>
      <c r="B300" s="5">
        <v>0.86458333333333337</v>
      </c>
      <c r="C300" s="1" t="s">
        <v>296</v>
      </c>
      <c r="D300" s="1">
        <v>3</v>
      </c>
      <c r="E300" s="1">
        <v>8</v>
      </c>
      <c r="F300" s="1" t="s">
        <v>327</v>
      </c>
      <c r="G300" s="2">
        <v>51.795699999999997</v>
      </c>
      <c r="H300" s="6">
        <f>1+COUNTIFS(A:A,A300,O:O,"&lt;"&amp;O300)</f>
        <v>5</v>
      </c>
      <c r="I300" s="2">
        <f>AVERAGEIF(A:A,A300,G:G)</f>
        <v>49.632739393939389</v>
      </c>
      <c r="J300" s="2">
        <f>G300-I300</f>
        <v>2.1629606060606079</v>
      </c>
      <c r="K300" s="2">
        <f>90+J300</f>
        <v>92.162960606060608</v>
      </c>
      <c r="L300" s="2">
        <f>EXP(0.06*K300)</f>
        <v>252.08784961981044</v>
      </c>
      <c r="M300" s="2">
        <f>SUMIF(A:A,A300,L:L)</f>
        <v>3442.3371004628711</v>
      </c>
      <c r="N300" s="3">
        <f>L300/M300</f>
        <v>7.3231598841936099E-2</v>
      </c>
      <c r="O300" s="7">
        <f>1/N300</f>
        <v>13.655307487665416</v>
      </c>
      <c r="P300" s="3">
        <f>IF(O300&gt;21,"",N300)</f>
        <v>7.3231598841936099E-2</v>
      </c>
      <c r="Q300" s="3">
        <f>IF(ISNUMBER(P300),SUMIF(A:A,A300,P:P),"")</f>
        <v>0.9246849063966831</v>
      </c>
      <c r="R300" s="3">
        <f>IFERROR(P300*(1/Q300),"")</f>
        <v>7.9196273601247993E-2</v>
      </c>
      <c r="S300" s="8">
        <f>IFERROR(1/R300,"")</f>
        <v>12.626856726049819</v>
      </c>
    </row>
    <row r="301" spans="1:19" x14ac:dyDescent="0.25">
      <c r="A301" s="1">
        <v>38</v>
      </c>
      <c r="B301" s="5">
        <v>0.86458333333333337</v>
      </c>
      <c r="C301" s="1" t="s">
        <v>296</v>
      </c>
      <c r="D301" s="1">
        <v>3</v>
      </c>
      <c r="E301" s="1">
        <v>6</v>
      </c>
      <c r="F301" s="1" t="s">
        <v>25</v>
      </c>
      <c r="G301" s="2">
        <v>51.773100000000007</v>
      </c>
      <c r="H301" s="6">
        <f>1+COUNTIFS(A:A,A301,O:O,"&lt;"&amp;O301)</f>
        <v>6</v>
      </c>
      <c r="I301" s="2">
        <f>AVERAGEIF(A:A,A301,G:G)</f>
        <v>49.632739393939389</v>
      </c>
      <c r="J301" s="2">
        <f>G301-I301</f>
        <v>2.140360606060618</v>
      </c>
      <c r="K301" s="2">
        <f>90+J301</f>
        <v>92.140360606060625</v>
      </c>
      <c r="L301" s="2">
        <f>EXP(0.06*K301)</f>
        <v>251.74625015250757</v>
      </c>
      <c r="M301" s="2">
        <f>SUMIF(A:A,A301,L:L)</f>
        <v>3442.3371004628711</v>
      </c>
      <c r="N301" s="3">
        <f>L301/M301</f>
        <v>7.3132364090273641E-2</v>
      </c>
      <c r="O301" s="7">
        <f>1/N301</f>
        <v>13.673836644547864</v>
      </c>
      <c r="P301" s="3">
        <f>IF(O301&gt;21,"",N301)</f>
        <v>7.3132364090273641E-2</v>
      </c>
      <c r="Q301" s="3">
        <f>IF(ISNUMBER(P301),SUMIF(A:A,A301,P:P),"")</f>
        <v>0.9246849063966831</v>
      </c>
      <c r="R301" s="3">
        <f>IFERROR(P301*(1/Q301),"")</f>
        <v>7.908895623186521E-2</v>
      </c>
      <c r="S301" s="8">
        <f>IFERROR(1/R301,"")</f>
        <v>12.643990357747276</v>
      </c>
    </row>
    <row r="302" spans="1:19" x14ac:dyDescent="0.25">
      <c r="A302" s="1">
        <v>38</v>
      </c>
      <c r="B302" s="5">
        <v>0.86458333333333337</v>
      </c>
      <c r="C302" s="1" t="s">
        <v>296</v>
      </c>
      <c r="D302" s="1">
        <v>3</v>
      </c>
      <c r="E302" s="1">
        <v>2</v>
      </c>
      <c r="F302" s="1" t="s">
        <v>323</v>
      </c>
      <c r="G302" s="2">
        <v>48.173200000000001</v>
      </c>
      <c r="H302" s="6">
        <f>1+COUNTIFS(A:A,A302,O:O,"&lt;"&amp;O302)</f>
        <v>7</v>
      </c>
      <c r="I302" s="2">
        <f>AVERAGEIF(A:A,A302,G:G)</f>
        <v>49.632739393939389</v>
      </c>
      <c r="J302" s="2">
        <f>G302-I302</f>
        <v>-1.4595393939393873</v>
      </c>
      <c r="K302" s="2">
        <f>90+J302</f>
        <v>88.540460606060606</v>
      </c>
      <c r="L302" s="2">
        <f>EXP(0.06*K302)</f>
        <v>202.84205791084329</v>
      </c>
      <c r="M302" s="2">
        <f>SUMIF(A:A,A302,L:L)</f>
        <v>3442.3371004628711</v>
      </c>
      <c r="N302" s="3">
        <f>L302/M302</f>
        <v>5.8925681010023191E-2</v>
      </c>
      <c r="O302" s="7">
        <f>1/N302</f>
        <v>16.970529366133267</v>
      </c>
      <c r="P302" s="3">
        <f>IF(O302&gt;21,"",N302)</f>
        <v>5.8925681010023191E-2</v>
      </c>
      <c r="Q302" s="3">
        <f>IF(ISNUMBER(P302),SUMIF(A:A,A302,P:P),"")</f>
        <v>0.9246849063966831</v>
      </c>
      <c r="R302" s="3">
        <f>IFERROR(P302*(1/Q302),"")</f>
        <v>6.3725146374071451E-2</v>
      </c>
      <c r="S302" s="8">
        <f>IFERROR(1/R302,"")</f>
        <v>15.692392358425103</v>
      </c>
    </row>
    <row r="303" spans="1:19" x14ac:dyDescent="0.25">
      <c r="A303" s="1">
        <v>38</v>
      </c>
      <c r="B303" s="5">
        <v>0.86458333333333337</v>
      </c>
      <c r="C303" s="1" t="s">
        <v>296</v>
      </c>
      <c r="D303" s="1">
        <v>3</v>
      </c>
      <c r="E303" s="1">
        <v>7</v>
      </c>
      <c r="F303" s="1" t="s">
        <v>326</v>
      </c>
      <c r="G303" s="2">
        <v>45.181399999999996</v>
      </c>
      <c r="H303" s="6">
        <f>1+COUNTIFS(A:A,A303,O:O,"&lt;"&amp;O303)</f>
        <v>8</v>
      </c>
      <c r="I303" s="2">
        <f>AVERAGEIF(A:A,A303,G:G)</f>
        <v>49.632739393939389</v>
      </c>
      <c r="J303" s="2">
        <f>G303-I303</f>
        <v>-4.4513393939393922</v>
      </c>
      <c r="K303" s="2">
        <f>90+J303</f>
        <v>85.548660606060608</v>
      </c>
      <c r="L303" s="2">
        <f>EXP(0.06*K303)</f>
        <v>169.51130764472055</v>
      </c>
      <c r="M303" s="2">
        <f>SUMIF(A:A,A303,L:L)</f>
        <v>3442.3371004628711</v>
      </c>
      <c r="N303" s="3">
        <f>L303/M303</f>
        <v>4.9243087674919271E-2</v>
      </c>
      <c r="O303" s="7">
        <f>1/N303</f>
        <v>20.307418710247223</v>
      </c>
      <c r="P303" s="3">
        <f>IF(O303&gt;21,"",N303)</f>
        <v>4.9243087674919271E-2</v>
      </c>
      <c r="Q303" s="3">
        <f>IF(ISNUMBER(P303),SUMIF(A:A,A303,P:P),"")</f>
        <v>0.9246849063966831</v>
      </c>
      <c r="R303" s="3">
        <f>IFERROR(P303*(1/Q303),"")</f>
        <v>5.3253910963908767E-2</v>
      </c>
      <c r="S303" s="8">
        <f>IFERROR(1/R303,"")</f>
        <v>18.777963569243202</v>
      </c>
    </row>
    <row r="304" spans="1:19" x14ac:dyDescent="0.25">
      <c r="A304" s="1">
        <v>38</v>
      </c>
      <c r="B304" s="5">
        <v>0.86458333333333337</v>
      </c>
      <c r="C304" s="1" t="s">
        <v>296</v>
      </c>
      <c r="D304" s="1">
        <v>3</v>
      </c>
      <c r="E304" s="1">
        <v>12</v>
      </c>
      <c r="F304" s="1" t="s">
        <v>330</v>
      </c>
      <c r="G304" s="2">
        <v>36.901733333333297</v>
      </c>
      <c r="H304" s="6">
        <f>1+COUNTIFS(A:A,A304,O:O,"&lt;"&amp;O304)</f>
        <v>9</v>
      </c>
      <c r="I304" s="2">
        <f>AVERAGEIF(A:A,A304,G:G)</f>
        <v>49.632739393939389</v>
      </c>
      <c r="J304" s="2">
        <f>G304-I304</f>
        <v>-12.731006060606092</v>
      </c>
      <c r="K304" s="2">
        <f>90+J304</f>
        <v>77.268993939393908</v>
      </c>
      <c r="L304" s="2">
        <f>EXP(0.06*K304)</f>
        <v>103.14539928730737</v>
      </c>
      <c r="M304" s="2">
        <f>SUMIF(A:A,A304,L:L)</f>
        <v>3442.3371004628711</v>
      </c>
      <c r="N304" s="3">
        <f>L304/M304</f>
        <v>2.9963770623579546E-2</v>
      </c>
      <c r="O304" s="7">
        <f>1/N304</f>
        <v>33.373636868420853</v>
      </c>
      <c r="P304" s="3" t="str">
        <f>IF(O304&gt;21,"",N304)</f>
        <v/>
      </c>
      <c r="Q304" s="3" t="str">
        <f>IF(ISNUMBER(P304),SUMIF(A:A,A304,P:P),"")</f>
        <v/>
      </c>
      <c r="R304" s="3" t="str">
        <f>IFERROR(P304*(1/Q304),"")</f>
        <v/>
      </c>
      <c r="S304" s="8" t="str">
        <f>IFERROR(1/R304,"")</f>
        <v/>
      </c>
    </row>
    <row r="305" spans="1:19" x14ac:dyDescent="0.25">
      <c r="A305" s="1">
        <v>38</v>
      </c>
      <c r="B305" s="5">
        <v>0.86458333333333337</v>
      </c>
      <c r="C305" s="1" t="s">
        <v>296</v>
      </c>
      <c r="D305" s="1">
        <v>3</v>
      </c>
      <c r="E305" s="1">
        <v>13</v>
      </c>
      <c r="F305" s="1" t="s">
        <v>331</v>
      </c>
      <c r="G305" s="2">
        <v>33.112633333333299</v>
      </c>
      <c r="H305" s="6">
        <f>1+COUNTIFS(A:A,A305,O:O,"&lt;"&amp;O305)</f>
        <v>10</v>
      </c>
      <c r="I305" s="2">
        <f>AVERAGEIF(A:A,A305,G:G)</f>
        <v>49.632739393939389</v>
      </c>
      <c r="J305" s="2">
        <f>G305-I305</f>
        <v>-16.520106060606089</v>
      </c>
      <c r="K305" s="2">
        <f>90+J305</f>
        <v>73.479893939393918</v>
      </c>
      <c r="L305" s="2">
        <f>EXP(0.06*K305)</f>
        <v>82.170276454900687</v>
      </c>
      <c r="M305" s="2">
        <f>SUMIF(A:A,A305,L:L)</f>
        <v>3442.3371004628711</v>
      </c>
      <c r="N305" s="3">
        <f>L305/M305</f>
        <v>2.3870490906846901E-2</v>
      </c>
      <c r="O305" s="7">
        <f>1/N305</f>
        <v>41.892728721099097</v>
      </c>
      <c r="P305" s="3" t="str">
        <f>IF(O305&gt;21,"",N305)</f>
        <v/>
      </c>
      <c r="Q305" s="3" t="str">
        <f>IF(ISNUMBER(P305),SUMIF(A:A,A305,P:P),"")</f>
        <v/>
      </c>
      <c r="R305" s="3" t="str">
        <f>IFERROR(P305*(1/Q305),"")</f>
        <v/>
      </c>
      <c r="S305" s="8" t="str">
        <f>IFERROR(1/R305,"")</f>
        <v/>
      </c>
    </row>
    <row r="306" spans="1:19" x14ac:dyDescent="0.25">
      <c r="A306" s="1">
        <v>38</v>
      </c>
      <c r="B306" s="5">
        <v>0.86458333333333337</v>
      </c>
      <c r="C306" s="1" t="s">
        <v>296</v>
      </c>
      <c r="D306" s="1">
        <v>3</v>
      </c>
      <c r="E306" s="1">
        <v>9</v>
      </c>
      <c r="F306" s="1" t="s">
        <v>328</v>
      </c>
      <c r="G306" s="2">
        <v>31.354599999999998</v>
      </c>
      <c r="H306" s="6">
        <f>1+COUNTIFS(A:A,A306,O:O,"&lt;"&amp;O306)</f>
        <v>11</v>
      </c>
      <c r="I306" s="2">
        <f>AVERAGEIF(A:A,A306,G:G)</f>
        <v>49.632739393939389</v>
      </c>
      <c r="J306" s="2">
        <f>G306-I306</f>
        <v>-18.278139393939391</v>
      </c>
      <c r="K306" s="2">
        <f>90+J306</f>
        <v>71.721860606060602</v>
      </c>
      <c r="L306" s="2">
        <f>EXP(0.06*K306)</f>
        <v>73.944265193322906</v>
      </c>
      <c r="M306" s="2">
        <f>SUMIF(A:A,A306,L:L)</f>
        <v>3442.3371004628711</v>
      </c>
      <c r="N306" s="3">
        <f>L306/M306</f>
        <v>2.1480832072890262E-2</v>
      </c>
      <c r="O306" s="7">
        <f>1/N306</f>
        <v>46.553131489819854</v>
      </c>
      <c r="P306" s="3" t="str">
        <f>IF(O306&gt;21,"",N306)</f>
        <v/>
      </c>
      <c r="Q306" s="3" t="str">
        <f>IF(ISNUMBER(P306),SUMIF(A:A,A306,P:P),"")</f>
        <v/>
      </c>
      <c r="R306" s="3" t="str">
        <f>IFERROR(P306*(1/Q306),"")</f>
        <v/>
      </c>
      <c r="S306" s="8" t="str">
        <f>IFERROR(1/R306,"")</f>
        <v/>
      </c>
    </row>
    <row r="307" spans="1:19" x14ac:dyDescent="0.25">
      <c r="A307" s="1">
        <v>39</v>
      </c>
      <c r="B307" s="5">
        <v>0.875</v>
      </c>
      <c r="C307" s="1" t="s">
        <v>278</v>
      </c>
      <c r="D307" s="1">
        <v>6</v>
      </c>
      <c r="E307" s="1">
        <v>4</v>
      </c>
      <c r="F307" s="1" t="s">
        <v>334</v>
      </c>
      <c r="G307" s="2">
        <v>67.592266666666703</v>
      </c>
      <c r="H307" s="6">
        <f>1+COUNTIFS(A:A,A307,O:O,"&lt;"&amp;O307)</f>
        <v>1</v>
      </c>
      <c r="I307" s="2">
        <f>AVERAGEIF(A:A,A307,G:G)</f>
        <v>48.05511666666667</v>
      </c>
      <c r="J307" s="2">
        <f>G307-I307</f>
        <v>19.537150000000032</v>
      </c>
      <c r="K307" s="2">
        <f>90+J307</f>
        <v>109.53715000000003</v>
      </c>
      <c r="L307" s="2">
        <f>EXP(0.06*K307)</f>
        <v>714.9617179986551</v>
      </c>
      <c r="M307" s="2">
        <f>SUMIF(A:A,A307,L:L)</f>
        <v>2393.3411302349487</v>
      </c>
      <c r="N307" s="3">
        <f>L307/M307</f>
        <v>0.29872954965198339</v>
      </c>
      <c r="O307" s="7">
        <f>1/N307</f>
        <v>3.34750948195446</v>
      </c>
      <c r="P307" s="3">
        <f>IF(O307&gt;21,"",N307)</f>
        <v>0.29872954965198339</v>
      </c>
      <c r="Q307" s="3">
        <f>IF(ISNUMBER(P307),SUMIF(A:A,A307,P:P),"")</f>
        <v>0.93208843783802897</v>
      </c>
      <c r="R307" s="3">
        <f>IFERROR(P307*(1/Q307),"")</f>
        <v>0.32049485598693189</v>
      </c>
      <c r="S307" s="8">
        <f>IFERROR(1/R307,"")</f>
        <v>3.120174883682922</v>
      </c>
    </row>
    <row r="308" spans="1:19" x14ac:dyDescent="0.25">
      <c r="A308" s="1">
        <v>39</v>
      </c>
      <c r="B308" s="5">
        <v>0.875</v>
      </c>
      <c r="C308" s="1" t="s">
        <v>278</v>
      </c>
      <c r="D308" s="1">
        <v>6</v>
      </c>
      <c r="E308" s="1">
        <v>3</v>
      </c>
      <c r="F308" s="1" t="s">
        <v>333</v>
      </c>
      <c r="G308" s="2">
        <v>65.088433333333398</v>
      </c>
      <c r="H308" s="6">
        <f>1+COUNTIFS(A:A,A308,O:O,"&lt;"&amp;O308)</f>
        <v>2</v>
      </c>
      <c r="I308" s="2">
        <f>AVERAGEIF(A:A,A308,G:G)</f>
        <v>48.05511666666667</v>
      </c>
      <c r="J308" s="2">
        <f>G308-I308</f>
        <v>17.033316666666728</v>
      </c>
      <c r="K308" s="2">
        <f>90+J308</f>
        <v>107.03331666666674</v>
      </c>
      <c r="L308" s="2">
        <f>EXP(0.06*K308)</f>
        <v>615.23173394707226</v>
      </c>
      <c r="M308" s="2">
        <f>SUMIF(A:A,A308,L:L)</f>
        <v>2393.3411302349487</v>
      </c>
      <c r="N308" s="3">
        <f>L308/M308</f>
        <v>0.25705977563118065</v>
      </c>
      <c r="O308" s="7">
        <f>1/N308</f>
        <v>3.8901457746339942</v>
      </c>
      <c r="P308" s="3">
        <f>IF(O308&gt;21,"",N308)</f>
        <v>0.25705977563118065</v>
      </c>
      <c r="Q308" s="3">
        <f>IF(ISNUMBER(P308),SUMIF(A:A,A308,P:P),"")</f>
        <v>0.93208843783802897</v>
      </c>
      <c r="R308" s="3">
        <f>IFERROR(P308*(1/Q308),"")</f>
        <v>0.27578904017673322</v>
      </c>
      <c r="S308" s="8">
        <f>IFERROR(1/R308,"")</f>
        <v>3.6259598980408083</v>
      </c>
    </row>
    <row r="309" spans="1:19" x14ac:dyDescent="0.25">
      <c r="A309" s="1">
        <v>39</v>
      </c>
      <c r="B309" s="5">
        <v>0.875</v>
      </c>
      <c r="C309" s="1" t="s">
        <v>278</v>
      </c>
      <c r="D309" s="1">
        <v>6</v>
      </c>
      <c r="E309" s="1">
        <v>5</v>
      </c>
      <c r="F309" s="1" t="s">
        <v>335</v>
      </c>
      <c r="G309" s="2">
        <v>55.723133333333294</v>
      </c>
      <c r="H309" s="6">
        <f>1+COUNTIFS(A:A,A309,O:O,"&lt;"&amp;O309)</f>
        <v>3</v>
      </c>
      <c r="I309" s="2">
        <f>AVERAGEIF(A:A,A309,G:G)</f>
        <v>48.05511666666667</v>
      </c>
      <c r="J309" s="2">
        <f>G309-I309</f>
        <v>7.6680166666666238</v>
      </c>
      <c r="K309" s="2">
        <f>90+J309</f>
        <v>97.668016666666631</v>
      </c>
      <c r="L309" s="2">
        <f>EXP(0.06*K309)</f>
        <v>350.75255382615978</v>
      </c>
      <c r="M309" s="2">
        <f>SUMIF(A:A,A309,L:L)</f>
        <v>2393.3411302349487</v>
      </c>
      <c r="N309" s="3">
        <f>L309/M309</f>
        <v>0.14655351441343725</v>
      </c>
      <c r="O309" s="7">
        <f>1/N309</f>
        <v>6.8234460565642472</v>
      </c>
      <c r="P309" s="3">
        <f>IF(O309&gt;21,"",N309)</f>
        <v>0.14655351441343725</v>
      </c>
      <c r="Q309" s="3">
        <f>IF(ISNUMBER(P309),SUMIF(A:A,A309,P:P),"")</f>
        <v>0.93208843783802897</v>
      </c>
      <c r="R309" s="3">
        <f>IFERROR(P309*(1/Q309),"")</f>
        <v>0.1572313403579674</v>
      </c>
      <c r="S309" s="8">
        <f>IFERROR(1/R309,"")</f>
        <v>6.3600551755350274</v>
      </c>
    </row>
    <row r="310" spans="1:19" x14ac:dyDescent="0.25">
      <c r="A310" s="1">
        <v>39</v>
      </c>
      <c r="B310" s="5">
        <v>0.875</v>
      </c>
      <c r="C310" s="1" t="s">
        <v>278</v>
      </c>
      <c r="D310" s="1">
        <v>6</v>
      </c>
      <c r="E310" s="1">
        <v>1</v>
      </c>
      <c r="F310" s="1" t="s">
        <v>332</v>
      </c>
      <c r="G310" s="2">
        <v>48.394966666666697</v>
      </c>
      <c r="H310" s="6">
        <f>1+COUNTIFS(A:A,A310,O:O,"&lt;"&amp;O310)</f>
        <v>4</v>
      </c>
      <c r="I310" s="2">
        <f>AVERAGEIF(A:A,A310,G:G)</f>
        <v>48.05511666666667</v>
      </c>
      <c r="J310" s="2">
        <f>G310-I310</f>
        <v>0.33985000000002685</v>
      </c>
      <c r="K310" s="2">
        <f>90+J310</f>
        <v>90.339850000000027</v>
      </c>
      <c r="L310" s="2">
        <f>EXP(0.06*K310)</f>
        <v>225.96745850749554</v>
      </c>
      <c r="M310" s="2">
        <f>SUMIF(A:A,A310,L:L)</f>
        <v>2393.3411302349487</v>
      </c>
      <c r="N310" s="3">
        <f>L310/M310</f>
        <v>9.4415065053978675E-2</v>
      </c>
      <c r="O310" s="7">
        <f>1/N310</f>
        <v>10.591530063854568</v>
      </c>
      <c r="P310" s="3">
        <f>IF(O310&gt;21,"",N310)</f>
        <v>9.4415065053978675E-2</v>
      </c>
      <c r="Q310" s="3">
        <f>IF(ISNUMBER(P310),SUMIF(A:A,A310,P:P),"")</f>
        <v>0.93208843783802897</v>
      </c>
      <c r="R310" s="3">
        <f>IFERROR(P310*(1/Q310),"")</f>
        <v>0.10129410603244217</v>
      </c>
      <c r="S310" s="8">
        <f>IFERROR(1/R310,"")</f>
        <v>9.8722427115327225</v>
      </c>
    </row>
    <row r="311" spans="1:19" x14ac:dyDescent="0.25">
      <c r="A311" s="1">
        <v>39</v>
      </c>
      <c r="B311" s="5">
        <v>0.875</v>
      </c>
      <c r="C311" s="1" t="s">
        <v>278</v>
      </c>
      <c r="D311" s="1">
        <v>6</v>
      </c>
      <c r="E311" s="1">
        <v>6</v>
      </c>
      <c r="F311" s="1" t="s">
        <v>336</v>
      </c>
      <c r="G311" s="2">
        <v>44.152433333333299</v>
      </c>
      <c r="H311" s="6">
        <f>1+COUNTIFS(A:A,A311,O:O,"&lt;"&amp;O311)</f>
        <v>5</v>
      </c>
      <c r="I311" s="2">
        <f>AVERAGEIF(A:A,A311,G:G)</f>
        <v>48.05511666666667</v>
      </c>
      <c r="J311" s="2">
        <f>G311-I311</f>
        <v>-3.9026833333333713</v>
      </c>
      <c r="K311" s="2">
        <f>90+J311</f>
        <v>86.097316666666629</v>
      </c>
      <c r="L311" s="2">
        <f>EXP(0.06*K311)</f>
        <v>175.18437662304319</v>
      </c>
      <c r="M311" s="2">
        <f>SUMIF(A:A,A311,L:L)</f>
        <v>2393.3411302349487</v>
      </c>
      <c r="N311" s="3">
        <f>L311/M311</f>
        <v>7.319657628824762E-2</v>
      </c>
      <c r="O311" s="7">
        <f>1/N311</f>
        <v>13.661841177680317</v>
      </c>
      <c r="P311" s="3">
        <f>IF(O311&gt;21,"",N311)</f>
        <v>7.319657628824762E-2</v>
      </c>
      <c r="Q311" s="3">
        <f>IF(ISNUMBER(P311),SUMIF(A:A,A311,P:P),"")</f>
        <v>0.93208843783802897</v>
      </c>
      <c r="R311" s="3">
        <f>IFERROR(P311*(1/Q311),"")</f>
        <v>7.8529647313324097E-2</v>
      </c>
      <c r="S311" s="8">
        <f>IFERROR(1/R311,"")</f>
        <v>12.734044201295303</v>
      </c>
    </row>
    <row r="312" spans="1:19" x14ac:dyDescent="0.25">
      <c r="A312" s="1">
        <v>39</v>
      </c>
      <c r="B312" s="5">
        <v>0.875</v>
      </c>
      <c r="C312" s="1" t="s">
        <v>278</v>
      </c>
      <c r="D312" s="1">
        <v>6</v>
      </c>
      <c r="E312" s="1">
        <v>7</v>
      </c>
      <c r="F312" s="1" t="s">
        <v>337</v>
      </c>
      <c r="G312" s="2">
        <v>41.421500000000002</v>
      </c>
      <c r="H312" s="6">
        <f>1+COUNTIFS(A:A,A312,O:O,"&lt;"&amp;O312)</f>
        <v>6</v>
      </c>
      <c r="I312" s="2">
        <f>AVERAGEIF(A:A,A312,G:G)</f>
        <v>48.05511666666667</v>
      </c>
      <c r="J312" s="2">
        <f>G312-I312</f>
        <v>-6.6336166666666685</v>
      </c>
      <c r="K312" s="2">
        <f>90+J312</f>
        <v>83.366383333333332</v>
      </c>
      <c r="L312" s="2">
        <f>EXP(0.06*K312)</f>
        <v>148.70775439177012</v>
      </c>
      <c r="M312" s="2">
        <f>SUMIF(A:A,A312,L:L)</f>
        <v>2393.3411302349487</v>
      </c>
      <c r="N312" s="3">
        <f>L312/M312</f>
        <v>6.213395679920139E-2</v>
      </c>
      <c r="O312" s="7">
        <f>1/N312</f>
        <v>16.094259105881584</v>
      </c>
      <c r="P312" s="3">
        <f>IF(O312&gt;21,"",N312)</f>
        <v>6.213395679920139E-2</v>
      </c>
      <c r="Q312" s="3">
        <f>IF(ISNUMBER(P312),SUMIF(A:A,A312,P:P),"")</f>
        <v>0.93208843783802897</v>
      </c>
      <c r="R312" s="3">
        <f>IFERROR(P312*(1/Q312),"")</f>
        <v>6.6661010132601325E-2</v>
      </c>
      <c r="S312" s="8">
        <f>IFERROR(1/R312,"")</f>
        <v>15.001272828161639</v>
      </c>
    </row>
    <row r="313" spans="1:19" x14ac:dyDescent="0.25">
      <c r="A313" s="1">
        <v>39</v>
      </c>
      <c r="B313" s="5">
        <v>0.875</v>
      </c>
      <c r="C313" s="1" t="s">
        <v>278</v>
      </c>
      <c r="D313" s="1">
        <v>6</v>
      </c>
      <c r="E313" s="1">
        <v>8</v>
      </c>
      <c r="F313" s="1" t="s">
        <v>338</v>
      </c>
      <c r="G313" s="2">
        <v>34.294233333333302</v>
      </c>
      <c r="H313" s="6">
        <f>1+COUNTIFS(A:A,A313,O:O,"&lt;"&amp;O313)</f>
        <v>7</v>
      </c>
      <c r="I313" s="2">
        <f>AVERAGEIF(A:A,A313,G:G)</f>
        <v>48.05511666666667</v>
      </c>
      <c r="J313" s="2">
        <f>G313-I313</f>
        <v>-13.760883333333368</v>
      </c>
      <c r="K313" s="2">
        <f>90+J313</f>
        <v>76.239116666666632</v>
      </c>
      <c r="L313" s="2">
        <f>EXP(0.06*K313)</f>
        <v>96.96470050968918</v>
      </c>
      <c r="M313" s="2">
        <f>SUMIF(A:A,A313,L:L)</f>
        <v>2393.3411302349487</v>
      </c>
      <c r="N313" s="3">
        <f>L313/M313</f>
        <v>4.0514366834188145E-2</v>
      </c>
      <c r="O313" s="7">
        <f>1/N313</f>
        <v>24.682602201156644</v>
      </c>
      <c r="P313" s="3" t="str">
        <f>IF(O313&gt;21,"",N313)</f>
        <v/>
      </c>
      <c r="Q313" s="3" t="str">
        <f>IF(ISNUMBER(P313),SUMIF(A:A,A313,P:P),"")</f>
        <v/>
      </c>
      <c r="R313" s="3" t="str">
        <f>IFERROR(P313*(1/Q313),"")</f>
        <v/>
      </c>
      <c r="S313" s="8" t="str">
        <f>IFERROR(1/R313,"")</f>
        <v/>
      </c>
    </row>
    <row r="314" spans="1:19" x14ac:dyDescent="0.25">
      <c r="A314" s="1">
        <v>39</v>
      </c>
      <c r="B314" s="5">
        <v>0.875</v>
      </c>
      <c r="C314" s="1" t="s">
        <v>278</v>
      </c>
      <c r="D314" s="1">
        <v>6</v>
      </c>
      <c r="E314" s="1">
        <v>9</v>
      </c>
      <c r="F314" s="1" t="s">
        <v>339</v>
      </c>
      <c r="G314" s="2">
        <v>27.773966666666698</v>
      </c>
      <c r="H314" s="6">
        <f>1+COUNTIFS(A:A,A314,O:O,"&lt;"&amp;O314)</f>
        <v>8</v>
      </c>
      <c r="I314" s="2">
        <f>AVERAGEIF(A:A,A314,G:G)</f>
        <v>48.05511666666667</v>
      </c>
      <c r="J314" s="2">
        <f>G314-I314</f>
        <v>-20.281149999999972</v>
      </c>
      <c r="K314" s="2">
        <f>90+J314</f>
        <v>69.718850000000032</v>
      </c>
      <c r="L314" s="2">
        <f>EXP(0.06*K314)</f>
        <v>65.570834431063119</v>
      </c>
      <c r="M314" s="2">
        <f>SUMIF(A:A,A314,L:L)</f>
        <v>2393.3411302349487</v>
      </c>
      <c r="N314" s="3">
        <f>L314/M314</f>
        <v>2.7397195327782706E-2</v>
      </c>
      <c r="O314" s="7">
        <f>1/N314</f>
        <v>36.500086524766601</v>
      </c>
      <c r="P314" s="3" t="str">
        <f>IF(O314&gt;21,"",N314)</f>
        <v/>
      </c>
      <c r="Q314" s="3" t="str">
        <f>IF(ISNUMBER(P314),SUMIF(A:A,A314,P:P),"")</f>
        <v/>
      </c>
      <c r="R314" s="3" t="str">
        <f>IFERROR(P314*(1/Q314),"")</f>
        <v/>
      </c>
      <c r="S314" s="8" t="str">
        <f>IFERROR(1/R314,"")</f>
        <v/>
      </c>
    </row>
    <row r="315" spans="1:19" x14ac:dyDescent="0.25">
      <c r="A315" s="1">
        <v>40</v>
      </c>
      <c r="B315" s="5">
        <v>0.88541666666666663</v>
      </c>
      <c r="C315" s="1" t="s">
        <v>296</v>
      </c>
      <c r="D315" s="1">
        <v>4</v>
      </c>
      <c r="E315" s="1">
        <v>2</v>
      </c>
      <c r="F315" s="1" t="s">
        <v>341</v>
      </c>
      <c r="G315" s="2">
        <v>78.210300000000103</v>
      </c>
      <c r="H315" s="6">
        <f>1+COUNTIFS(A:A,A315,O:O,"&lt;"&amp;O315)</f>
        <v>1</v>
      </c>
      <c r="I315" s="2">
        <f>AVERAGEIF(A:A,A315,G:G)</f>
        <v>53.584699999999998</v>
      </c>
      <c r="J315" s="2">
        <f>G315-I315</f>
        <v>24.625600000000105</v>
      </c>
      <c r="K315" s="2">
        <f>90+J315</f>
        <v>114.62560000000011</v>
      </c>
      <c r="L315" s="2">
        <f>EXP(0.06*K315)</f>
        <v>970.2327585690914</v>
      </c>
      <c r="M315" s="2">
        <f>SUMIF(A:A,A315,L:L)</f>
        <v>1599.4819603462317</v>
      </c>
      <c r="N315" s="3">
        <f>L315/M315</f>
        <v>0.60659187325818298</v>
      </c>
      <c r="O315" s="7">
        <f>1/N315</f>
        <v>1.6485548918232393</v>
      </c>
      <c r="P315" s="3">
        <f>IF(O315&gt;21,"",N315)</f>
        <v>0.60659187325818298</v>
      </c>
      <c r="Q315" s="3">
        <f>IF(ISNUMBER(P315),SUMIF(A:A,A315,P:P),"")</f>
        <v>1</v>
      </c>
      <c r="R315" s="3">
        <f>IFERROR(P315*(1/Q315),"")</f>
        <v>0.60659187325818298</v>
      </c>
      <c r="S315" s="8">
        <f>IFERROR(1/R315,"")</f>
        <v>1.6485548918232393</v>
      </c>
    </row>
    <row r="316" spans="1:19" x14ac:dyDescent="0.25">
      <c r="A316" s="1">
        <v>40</v>
      </c>
      <c r="B316" s="5">
        <v>0.88541666666666663</v>
      </c>
      <c r="C316" s="1" t="s">
        <v>296</v>
      </c>
      <c r="D316" s="1">
        <v>4</v>
      </c>
      <c r="E316" s="1">
        <v>8</v>
      </c>
      <c r="F316" s="1" t="s">
        <v>343</v>
      </c>
      <c r="G316" s="2">
        <v>52.857500000000002</v>
      </c>
      <c r="H316" s="6">
        <f>1+COUNTIFS(A:A,A316,O:O,"&lt;"&amp;O316)</f>
        <v>2</v>
      </c>
      <c r="I316" s="2">
        <f>AVERAGEIF(A:A,A316,G:G)</f>
        <v>53.584699999999998</v>
      </c>
      <c r="J316" s="2">
        <f>G316-I316</f>
        <v>-0.72719999999999629</v>
      </c>
      <c r="K316" s="2">
        <f>90+J316</f>
        <v>89.272800000000004</v>
      </c>
      <c r="L316" s="2">
        <f>EXP(0.06*K316)</f>
        <v>211.95373081941213</v>
      </c>
      <c r="M316" s="2">
        <f>SUMIF(A:A,A316,L:L)</f>
        <v>1599.4819603462317</v>
      </c>
      <c r="N316" s="3">
        <f>L316/M316</f>
        <v>0.13251398644941989</v>
      </c>
      <c r="O316" s="7">
        <f>1/N316</f>
        <v>7.5463732304340292</v>
      </c>
      <c r="P316" s="3">
        <f>IF(O316&gt;21,"",N316)</f>
        <v>0.13251398644941989</v>
      </c>
      <c r="Q316" s="3">
        <f>IF(ISNUMBER(P316),SUMIF(A:A,A316,P:P),"")</f>
        <v>1</v>
      </c>
      <c r="R316" s="3">
        <f>IFERROR(P316*(1/Q316),"")</f>
        <v>0.13251398644941989</v>
      </c>
      <c r="S316" s="8">
        <f>IFERROR(1/R316,"")</f>
        <v>7.5463732304340292</v>
      </c>
    </row>
    <row r="317" spans="1:19" x14ac:dyDescent="0.25">
      <c r="A317" s="1">
        <v>40</v>
      </c>
      <c r="B317" s="5">
        <v>0.88541666666666663</v>
      </c>
      <c r="C317" s="1" t="s">
        <v>296</v>
      </c>
      <c r="D317" s="1">
        <v>4</v>
      </c>
      <c r="E317" s="1">
        <v>1</v>
      </c>
      <c r="F317" s="1" t="s">
        <v>340</v>
      </c>
      <c r="G317" s="2">
        <v>48.793633333333197</v>
      </c>
      <c r="H317" s="6">
        <f>1+COUNTIFS(A:A,A317,O:O,"&lt;"&amp;O317)</f>
        <v>3</v>
      </c>
      <c r="I317" s="2">
        <f>AVERAGEIF(A:A,A317,G:G)</f>
        <v>53.584699999999998</v>
      </c>
      <c r="J317" s="2">
        <f>G317-I317</f>
        <v>-4.7910666666668007</v>
      </c>
      <c r="K317" s="2">
        <f>90+J317</f>
        <v>85.208933333333192</v>
      </c>
      <c r="L317" s="2">
        <f>EXP(0.06*K317)</f>
        <v>166.09102808185983</v>
      </c>
      <c r="M317" s="2">
        <f>SUMIF(A:A,A317,L:L)</f>
        <v>1599.4819603462317</v>
      </c>
      <c r="N317" s="3">
        <f>L317/M317</f>
        <v>0.10384051349094738</v>
      </c>
      <c r="O317" s="7">
        <f>1/N317</f>
        <v>9.6301526868622247</v>
      </c>
      <c r="P317" s="3">
        <f>IF(O317&gt;21,"",N317)</f>
        <v>0.10384051349094738</v>
      </c>
      <c r="Q317" s="3">
        <f>IF(ISNUMBER(P317),SUMIF(A:A,A317,P:P),"")</f>
        <v>1</v>
      </c>
      <c r="R317" s="3">
        <f>IFERROR(P317*(1/Q317),"")</f>
        <v>0.10384051349094738</v>
      </c>
      <c r="S317" s="8">
        <f>IFERROR(1/R317,"")</f>
        <v>9.6301526868622247</v>
      </c>
    </row>
    <row r="318" spans="1:19" x14ac:dyDescent="0.25">
      <c r="A318" s="1">
        <v>40</v>
      </c>
      <c r="B318" s="5">
        <v>0.88541666666666663</v>
      </c>
      <c r="C318" s="1" t="s">
        <v>296</v>
      </c>
      <c r="D318" s="1">
        <v>4</v>
      </c>
      <c r="E318" s="1">
        <v>10</v>
      </c>
      <c r="F318" s="1" t="s">
        <v>344</v>
      </c>
      <c r="G318" s="2">
        <v>45.909766666666698</v>
      </c>
      <c r="H318" s="6">
        <f>1+COUNTIFS(A:A,A318,O:O,"&lt;"&amp;O318)</f>
        <v>4</v>
      </c>
      <c r="I318" s="2">
        <f>AVERAGEIF(A:A,A318,G:G)</f>
        <v>53.584699999999998</v>
      </c>
      <c r="J318" s="2">
        <f>G318-I318</f>
        <v>-7.6749333333332999</v>
      </c>
      <c r="K318" s="2">
        <f>90+J318</f>
        <v>82.3250666666667</v>
      </c>
      <c r="L318" s="2">
        <f>EXP(0.06*K318)</f>
        <v>139.70094070623813</v>
      </c>
      <c r="M318" s="2">
        <f>SUMIF(A:A,A318,L:L)</f>
        <v>1599.4819603462317</v>
      </c>
      <c r="N318" s="3">
        <f>L318/M318</f>
        <v>8.7341366873558091E-2</v>
      </c>
      <c r="O318" s="7">
        <f>1/N318</f>
        <v>11.449328488843951</v>
      </c>
      <c r="P318" s="3">
        <f>IF(O318&gt;21,"",N318)</f>
        <v>8.7341366873558091E-2</v>
      </c>
      <c r="Q318" s="3">
        <f>IF(ISNUMBER(P318),SUMIF(A:A,A318,P:P),"")</f>
        <v>1</v>
      </c>
      <c r="R318" s="3">
        <f>IFERROR(P318*(1/Q318),"")</f>
        <v>8.7341366873558091E-2</v>
      </c>
      <c r="S318" s="8">
        <f>IFERROR(1/R318,"")</f>
        <v>11.449328488843951</v>
      </c>
    </row>
    <row r="319" spans="1:19" x14ac:dyDescent="0.25">
      <c r="A319" s="1">
        <v>40</v>
      </c>
      <c r="B319" s="5">
        <v>0.88541666666666663</v>
      </c>
      <c r="C319" s="1" t="s">
        <v>296</v>
      </c>
      <c r="D319" s="1">
        <v>4</v>
      </c>
      <c r="E319" s="1">
        <v>6</v>
      </c>
      <c r="F319" s="1" t="s">
        <v>342</v>
      </c>
      <c r="G319" s="2">
        <v>42.152299999999997</v>
      </c>
      <c r="H319" s="6">
        <f>1+COUNTIFS(A:A,A319,O:O,"&lt;"&amp;O319)</f>
        <v>5</v>
      </c>
      <c r="I319" s="2">
        <f>AVERAGEIF(A:A,A319,G:G)</f>
        <v>53.584699999999998</v>
      </c>
      <c r="J319" s="2">
        <f>G319-I319</f>
        <v>-11.432400000000001</v>
      </c>
      <c r="K319" s="2">
        <f>90+J319</f>
        <v>78.567599999999999</v>
      </c>
      <c r="L319" s="2">
        <f>EXP(0.06*K319)</f>
        <v>111.50350216963029</v>
      </c>
      <c r="M319" s="2">
        <f>SUMIF(A:A,A319,L:L)</f>
        <v>1599.4819603462317</v>
      </c>
      <c r="N319" s="3">
        <f>L319/M319</f>
        <v>6.971225992789172E-2</v>
      </c>
      <c r="O319" s="7">
        <f>1/N319</f>
        <v>14.344679128669336</v>
      </c>
      <c r="P319" s="3">
        <f>IF(O319&gt;21,"",N319)</f>
        <v>6.971225992789172E-2</v>
      </c>
      <c r="Q319" s="3">
        <f>IF(ISNUMBER(P319),SUMIF(A:A,A319,P:P),"")</f>
        <v>1</v>
      </c>
      <c r="R319" s="3">
        <f>IFERROR(P319*(1/Q319),"")</f>
        <v>6.971225992789172E-2</v>
      </c>
      <c r="S319" s="8">
        <f>IFERROR(1/R319,"")</f>
        <v>14.344679128669336</v>
      </c>
    </row>
    <row r="320" spans="1:19" x14ac:dyDescent="0.25">
      <c r="A320" s="1">
        <v>41</v>
      </c>
      <c r="B320" s="5">
        <v>0.89583333333333337</v>
      </c>
      <c r="C320" s="1" t="s">
        <v>278</v>
      </c>
      <c r="D320" s="1">
        <v>7</v>
      </c>
      <c r="E320" s="1">
        <v>6</v>
      </c>
      <c r="F320" s="1" t="s">
        <v>350</v>
      </c>
      <c r="G320" s="2">
        <v>57.033866666666597</v>
      </c>
      <c r="H320" s="6">
        <f>1+COUNTIFS(A:A,A320,O:O,"&lt;"&amp;O320)</f>
        <v>1</v>
      </c>
      <c r="I320" s="2">
        <f>AVERAGEIF(A:A,A320,G:G)</f>
        <v>49.513643333333327</v>
      </c>
      <c r="J320" s="2">
        <f>G320-I320</f>
        <v>7.52022333333327</v>
      </c>
      <c r="K320" s="2">
        <f>90+J320</f>
        <v>97.520223333333263</v>
      </c>
      <c r="L320" s="2">
        <f>EXP(0.06*K320)</f>
        <v>347.65597040288588</v>
      </c>
      <c r="M320" s="2">
        <f>SUMIF(A:A,A320,L:L)</f>
        <v>2294.1362526681673</v>
      </c>
      <c r="N320" s="3">
        <f>L320/M320</f>
        <v>0.15154111705377082</v>
      </c>
      <c r="O320" s="7">
        <f>1/N320</f>
        <v>6.5988691349369777</v>
      </c>
      <c r="P320" s="3">
        <f>IF(O320&gt;21,"",N320)</f>
        <v>0.15154111705377082</v>
      </c>
      <c r="Q320" s="3">
        <f>IF(ISNUMBER(P320),SUMIF(A:A,A320,P:P),"")</f>
        <v>1</v>
      </c>
      <c r="R320" s="3">
        <f>IFERROR(P320*(1/Q320),"")</f>
        <v>0.15154111705377082</v>
      </c>
      <c r="S320" s="8">
        <f>IFERROR(1/R320,"")</f>
        <v>6.5988691349369777</v>
      </c>
    </row>
    <row r="321" spans="1:19" x14ac:dyDescent="0.25">
      <c r="A321" s="1">
        <v>41</v>
      </c>
      <c r="B321" s="5">
        <v>0.89583333333333337</v>
      </c>
      <c r="C321" s="1" t="s">
        <v>278</v>
      </c>
      <c r="D321" s="1">
        <v>7</v>
      </c>
      <c r="E321" s="1">
        <v>2</v>
      </c>
      <c r="F321" s="1" t="s">
        <v>346</v>
      </c>
      <c r="G321" s="2">
        <v>53.054100000000005</v>
      </c>
      <c r="H321" s="6">
        <f>1+COUNTIFS(A:A,A321,O:O,"&lt;"&amp;O321)</f>
        <v>2</v>
      </c>
      <c r="I321" s="2">
        <f>AVERAGEIF(A:A,A321,G:G)</f>
        <v>49.513643333333327</v>
      </c>
      <c r="J321" s="2">
        <f>G321-I321</f>
        <v>3.5404566666666781</v>
      </c>
      <c r="K321" s="2">
        <f>90+J321</f>
        <v>93.540456666666671</v>
      </c>
      <c r="L321" s="2">
        <f>EXP(0.06*K321)</f>
        <v>273.80807369951384</v>
      </c>
      <c r="M321" s="2">
        <f>SUMIF(A:A,A321,L:L)</f>
        <v>2294.1362526681673</v>
      </c>
      <c r="N321" s="3">
        <f>L321/M321</f>
        <v>0.11935126929844062</v>
      </c>
      <c r="O321" s="7">
        <f>1/N321</f>
        <v>8.3786289486329366</v>
      </c>
      <c r="P321" s="3">
        <f>IF(O321&gt;21,"",N321)</f>
        <v>0.11935126929844062</v>
      </c>
      <c r="Q321" s="3">
        <f>IF(ISNUMBER(P321),SUMIF(A:A,A321,P:P),"")</f>
        <v>1</v>
      </c>
      <c r="R321" s="3">
        <f>IFERROR(P321*(1/Q321),"")</f>
        <v>0.11935126929844062</v>
      </c>
      <c r="S321" s="8">
        <f>IFERROR(1/R321,"")</f>
        <v>8.3786289486329366</v>
      </c>
    </row>
    <row r="322" spans="1:19" x14ac:dyDescent="0.25">
      <c r="A322" s="1">
        <v>41</v>
      </c>
      <c r="B322" s="5">
        <v>0.89583333333333337</v>
      </c>
      <c r="C322" s="1" t="s">
        <v>278</v>
      </c>
      <c r="D322" s="1">
        <v>7</v>
      </c>
      <c r="E322" s="1">
        <v>9</v>
      </c>
      <c r="F322" s="1" t="s">
        <v>353</v>
      </c>
      <c r="G322" s="2">
        <v>52.570099999999996</v>
      </c>
      <c r="H322" s="6">
        <f>1+COUNTIFS(A:A,A322,O:O,"&lt;"&amp;O322)</f>
        <v>3</v>
      </c>
      <c r="I322" s="2">
        <f>AVERAGEIF(A:A,A322,G:G)</f>
        <v>49.513643333333327</v>
      </c>
      <c r="J322" s="2">
        <f>G322-I322</f>
        <v>3.0564566666666693</v>
      </c>
      <c r="K322" s="2">
        <f>90+J322</f>
        <v>93.056456666666662</v>
      </c>
      <c r="L322" s="2">
        <f>EXP(0.06*K322)</f>
        <v>265.97103184153997</v>
      </c>
      <c r="M322" s="2">
        <f>SUMIF(A:A,A322,L:L)</f>
        <v>2294.1362526681673</v>
      </c>
      <c r="N322" s="3">
        <f>L322/M322</f>
        <v>0.11593515055272136</v>
      </c>
      <c r="O322" s="7">
        <f>1/N322</f>
        <v>8.625511721272586</v>
      </c>
      <c r="P322" s="3">
        <f>IF(O322&gt;21,"",N322)</f>
        <v>0.11593515055272136</v>
      </c>
      <c r="Q322" s="3">
        <f>IF(ISNUMBER(P322),SUMIF(A:A,A322,P:P),"")</f>
        <v>1</v>
      </c>
      <c r="R322" s="3">
        <f>IFERROR(P322*(1/Q322),"")</f>
        <v>0.11593515055272136</v>
      </c>
      <c r="S322" s="8">
        <f>IFERROR(1/R322,"")</f>
        <v>8.625511721272586</v>
      </c>
    </row>
    <row r="323" spans="1:19" x14ac:dyDescent="0.25">
      <c r="A323" s="1">
        <v>41</v>
      </c>
      <c r="B323" s="5">
        <v>0.89583333333333337</v>
      </c>
      <c r="C323" s="1" t="s">
        <v>278</v>
      </c>
      <c r="D323" s="1">
        <v>7</v>
      </c>
      <c r="E323" s="1">
        <v>1</v>
      </c>
      <c r="F323" s="1" t="s">
        <v>345</v>
      </c>
      <c r="G323" s="2">
        <v>52.454533333333295</v>
      </c>
      <c r="H323" s="6">
        <f>1+COUNTIFS(A:A,A323,O:O,"&lt;"&amp;O323)</f>
        <v>4</v>
      </c>
      <c r="I323" s="2">
        <f>AVERAGEIF(A:A,A323,G:G)</f>
        <v>49.513643333333327</v>
      </c>
      <c r="J323" s="2">
        <f>G323-I323</f>
        <v>2.9408899999999676</v>
      </c>
      <c r="K323" s="2">
        <f>90+J323</f>
        <v>92.940889999999968</v>
      </c>
      <c r="L323" s="2">
        <f>EXP(0.06*K323)</f>
        <v>264.13316794463736</v>
      </c>
      <c r="M323" s="2">
        <f>SUMIF(A:A,A323,L:L)</f>
        <v>2294.1362526681673</v>
      </c>
      <c r="N323" s="3">
        <f>L323/M323</f>
        <v>0.11513403688967493</v>
      </c>
      <c r="O323" s="7">
        <f>1/N323</f>
        <v>8.6855288584923986</v>
      </c>
      <c r="P323" s="3">
        <f>IF(O323&gt;21,"",N323)</f>
        <v>0.11513403688967493</v>
      </c>
      <c r="Q323" s="3">
        <f>IF(ISNUMBER(P323),SUMIF(A:A,A323,P:P),"")</f>
        <v>1</v>
      </c>
      <c r="R323" s="3">
        <f>IFERROR(P323*(1/Q323),"")</f>
        <v>0.11513403688967493</v>
      </c>
      <c r="S323" s="8">
        <f>IFERROR(1/R323,"")</f>
        <v>8.6855288584923986</v>
      </c>
    </row>
    <row r="324" spans="1:19" x14ac:dyDescent="0.25">
      <c r="A324" s="1">
        <v>41</v>
      </c>
      <c r="B324" s="5">
        <v>0.89583333333333337</v>
      </c>
      <c r="C324" s="1" t="s">
        <v>278</v>
      </c>
      <c r="D324" s="1">
        <v>7</v>
      </c>
      <c r="E324" s="1">
        <v>8</v>
      </c>
      <c r="F324" s="1" t="s">
        <v>352</v>
      </c>
      <c r="G324" s="2">
        <v>52.053900000000098</v>
      </c>
      <c r="H324" s="6">
        <f>1+COUNTIFS(A:A,A324,O:O,"&lt;"&amp;O324)</f>
        <v>5</v>
      </c>
      <c r="I324" s="2">
        <f>AVERAGEIF(A:A,A324,G:G)</f>
        <v>49.513643333333327</v>
      </c>
      <c r="J324" s="2">
        <f>G324-I324</f>
        <v>2.540256666666771</v>
      </c>
      <c r="K324" s="2">
        <f>90+J324</f>
        <v>92.540256666666778</v>
      </c>
      <c r="L324" s="2">
        <f>EXP(0.06*K324)</f>
        <v>257.85963848499819</v>
      </c>
      <c r="M324" s="2">
        <f>SUMIF(A:A,A324,L:L)</f>
        <v>2294.1362526681673</v>
      </c>
      <c r="N324" s="3">
        <f>L324/M324</f>
        <v>0.112399443662118</v>
      </c>
      <c r="O324" s="7">
        <f>1/N324</f>
        <v>8.8968411890550136</v>
      </c>
      <c r="P324" s="3">
        <f>IF(O324&gt;21,"",N324)</f>
        <v>0.112399443662118</v>
      </c>
      <c r="Q324" s="3">
        <f>IF(ISNUMBER(P324),SUMIF(A:A,A324,P:P),"")</f>
        <v>1</v>
      </c>
      <c r="R324" s="3">
        <f>IFERROR(P324*(1/Q324),"")</f>
        <v>0.112399443662118</v>
      </c>
      <c r="S324" s="8">
        <f>IFERROR(1/R324,"")</f>
        <v>8.8968411890550136</v>
      </c>
    </row>
    <row r="325" spans="1:19" x14ac:dyDescent="0.25">
      <c r="A325" s="1">
        <v>41</v>
      </c>
      <c r="B325" s="5">
        <v>0.89583333333333337</v>
      </c>
      <c r="C325" s="1" t="s">
        <v>278</v>
      </c>
      <c r="D325" s="1">
        <v>7</v>
      </c>
      <c r="E325" s="1">
        <v>5</v>
      </c>
      <c r="F325" s="1" t="s">
        <v>349</v>
      </c>
      <c r="G325" s="2">
        <v>48.989966666666703</v>
      </c>
      <c r="H325" s="6">
        <f>1+COUNTIFS(A:A,A325,O:O,"&lt;"&amp;O325)</f>
        <v>6</v>
      </c>
      <c r="I325" s="2">
        <f>AVERAGEIF(A:A,A325,G:G)</f>
        <v>49.513643333333327</v>
      </c>
      <c r="J325" s="2">
        <f>G325-I325</f>
        <v>-0.52367666666662416</v>
      </c>
      <c r="K325" s="2">
        <f>90+J325</f>
        <v>89.476323333333369</v>
      </c>
      <c r="L325" s="2">
        <f>EXP(0.06*K325)</f>
        <v>214.55785021969072</v>
      </c>
      <c r="M325" s="2">
        <f>SUMIF(A:A,A325,L:L)</f>
        <v>2294.1362526681673</v>
      </c>
      <c r="N325" s="3">
        <f>L325/M325</f>
        <v>9.3524458266221897E-2</v>
      </c>
      <c r="O325" s="7">
        <f>1/N325</f>
        <v>10.692390189028966</v>
      </c>
      <c r="P325" s="3">
        <f>IF(O325&gt;21,"",N325)</f>
        <v>9.3524458266221897E-2</v>
      </c>
      <c r="Q325" s="3">
        <f>IF(ISNUMBER(P325),SUMIF(A:A,A325,P:P),"")</f>
        <v>1</v>
      </c>
      <c r="R325" s="3">
        <f>IFERROR(P325*(1/Q325),"")</f>
        <v>9.3524458266221897E-2</v>
      </c>
      <c r="S325" s="8">
        <f>IFERROR(1/R325,"")</f>
        <v>10.692390189028966</v>
      </c>
    </row>
    <row r="326" spans="1:19" x14ac:dyDescent="0.25">
      <c r="A326" s="1">
        <v>41</v>
      </c>
      <c r="B326" s="5">
        <v>0.89583333333333337</v>
      </c>
      <c r="C326" s="1" t="s">
        <v>278</v>
      </c>
      <c r="D326" s="1">
        <v>7</v>
      </c>
      <c r="E326" s="1">
        <v>3</v>
      </c>
      <c r="F326" s="1" t="s">
        <v>347</v>
      </c>
      <c r="G326" s="2">
        <v>47.284366666666699</v>
      </c>
      <c r="H326" s="6">
        <f>1+COUNTIFS(A:A,A326,O:O,"&lt;"&amp;O326)</f>
        <v>7</v>
      </c>
      <c r="I326" s="2">
        <f>AVERAGEIF(A:A,A326,G:G)</f>
        <v>49.513643333333327</v>
      </c>
      <c r="J326" s="2">
        <f>G326-I326</f>
        <v>-2.2292766666666282</v>
      </c>
      <c r="K326" s="2">
        <f>90+J326</f>
        <v>87.770723333333365</v>
      </c>
      <c r="L326" s="2">
        <f>EXP(0.06*K326)</f>
        <v>193.6869895279761</v>
      </c>
      <c r="M326" s="2">
        <f>SUMIF(A:A,A326,L:L)</f>
        <v>2294.1362526681673</v>
      </c>
      <c r="N326" s="3">
        <f>L326/M326</f>
        <v>8.4426977387550894E-2</v>
      </c>
      <c r="O326" s="7">
        <f>1/N326</f>
        <v>11.844555270640948</v>
      </c>
      <c r="P326" s="3">
        <f>IF(O326&gt;21,"",N326)</f>
        <v>8.4426977387550894E-2</v>
      </c>
      <c r="Q326" s="3">
        <f>IF(ISNUMBER(P326),SUMIF(A:A,A326,P:P),"")</f>
        <v>1</v>
      </c>
      <c r="R326" s="3">
        <f>IFERROR(P326*(1/Q326),"")</f>
        <v>8.4426977387550894E-2</v>
      </c>
      <c r="S326" s="8">
        <f>IFERROR(1/R326,"")</f>
        <v>11.844555270640948</v>
      </c>
    </row>
    <row r="327" spans="1:19" x14ac:dyDescent="0.25">
      <c r="A327" s="1">
        <v>41</v>
      </c>
      <c r="B327" s="5">
        <v>0.89583333333333337</v>
      </c>
      <c r="C327" s="1" t="s">
        <v>278</v>
      </c>
      <c r="D327" s="1">
        <v>7</v>
      </c>
      <c r="E327" s="1">
        <v>4</v>
      </c>
      <c r="F327" s="1" t="s">
        <v>348</v>
      </c>
      <c r="G327" s="2">
        <v>45.882766666666605</v>
      </c>
      <c r="H327" s="6">
        <f>1+COUNTIFS(A:A,A327,O:O,"&lt;"&amp;O327)</f>
        <v>8</v>
      </c>
      <c r="I327" s="2">
        <f>AVERAGEIF(A:A,A327,G:G)</f>
        <v>49.513643333333327</v>
      </c>
      <c r="J327" s="2">
        <f>G327-I327</f>
        <v>-3.6308766666667225</v>
      </c>
      <c r="K327" s="2">
        <f>90+J327</f>
        <v>86.369123333333278</v>
      </c>
      <c r="L327" s="2">
        <f>EXP(0.06*K327)</f>
        <v>178.06477703184561</v>
      </c>
      <c r="M327" s="2">
        <f>SUMIF(A:A,A327,L:L)</f>
        <v>2294.1362526681673</v>
      </c>
      <c r="N327" s="3">
        <f>L327/M327</f>
        <v>7.7617350244454542E-2</v>
      </c>
      <c r="O327" s="7">
        <f>1/N327</f>
        <v>12.883717324161632</v>
      </c>
      <c r="P327" s="3">
        <f>IF(O327&gt;21,"",N327)</f>
        <v>7.7617350244454542E-2</v>
      </c>
      <c r="Q327" s="3">
        <f>IF(ISNUMBER(P327),SUMIF(A:A,A327,P:P),"")</f>
        <v>1</v>
      </c>
      <c r="R327" s="3">
        <f>IFERROR(P327*(1/Q327),"")</f>
        <v>7.7617350244454542E-2</v>
      </c>
      <c r="S327" s="8">
        <f>IFERROR(1/R327,"")</f>
        <v>12.883717324161632</v>
      </c>
    </row>
    <row r="328" spans="1:19" x14ac:dyDescent="0.25">
      <c r="A328" s="1">
        <v>41</v>
      </c>
      <c r="B328" s="5">
        <v>0.89583333333333337</v>
      </c>
      <c r="C328" s="1" t="s">
        <v>278</v>
      </c>
      <c r="D328" s="1">
        <v>7</v>
      </c>
      <c r="E328" s="1">
        <v>10</v>
      </c>
      <c r="F328" s="1" t="s">
        <v>354</v>
      </c>
      <c r="G328" s="2">
        <v>43.883400000000002</v>
      </c>
      <c r="H328" s="6">
        <f>1+COUNTIFS(A:A,A328,O:O,"&lt;"&amp;O328)</f>
        <v>9</v>
      </c>
      <c r="I328" s="2">
        <f>AVERAGEIF(A:A,A328,G:G)</f>
        <v>49.513643333333327</v>
      </c>
      <c r="J328" s="2">
        <f>G328-I328</f>
        <v>-5.6302433333333255</v>
      </c>
      <c r="K328" s="2">
        <f>90+J328</f>
        <v>84.369756666666675</v>
      </c>
      <c r="L328" s="2">
        <f>EXP(0.06*K328)</f>
        <v>157.9352912360676</v>
      </c>
      <c r="M328" s="2">
        <f>SUMIF(A:A,A328,L:L)</f>
        <v>2294.1362526681673</v>
      </c>
      <c r="N328" s="3">
        <f>L328/M328</f>
        <v>6.8843030161082577E-2</v>
      </c>
      <c r="O328" s="7">
        <f>1/N328</f>
        <v>14.525798728791381</v>
      </c>
      <c r="P328" s="3">
        <f>IF(O328&gt;21,"",N328)</f>
        <v>6.8843030161082577E-2</v>
      </c>
      <c r="Q328" s="3">
        <f>IF(ISNUMBER(P328),SUMIF(A:A,A328,P:P),"")</f>
        <v>1</v>
      </c>
      <c r="R328" s="3">
        <f>IFERROR(P328*(1/Q328),"")</f>
        <v>6.8843030161082577E-2</v>
      </c>
      <c r="S328" s="8">
        <f>IFERROR(1/R328,"")</f>
        <v>14.525798728791381</v>
      </c>
    </row>
    <row r="329" spans="1:19" x14ac:dyDescent="0.25">
      <c r="A329" s="1">
        <v>41</v>
      </c>
      <c r="B329" s="5">
        <v>0.89583333333333337</v>
      </c>
      <c r="C329" s="1" t="s">
        <v>278</v>
      </c>
      <c r="D329" s="1">
        <v>7</v>
      </c>
      <c r="E329" s="1">
        <v>7</v>
      </c>
      <c r="F329" s="1" t="s">
        <v>351</v>
      </c>
      <c r="G329" s="2">
        <v>41.9294333333333</v>
      </c>
      <c r="H329" s="6">
        <f>1+COUNTIFS(A:A,A329,O:O,"&lt;"&amp;O329)</f>
        <v>10</v>
      </c>
      <c r="I329" s="2">
        <f>AVERAGEIF(A:A,A329,G:G)</f>
        <v>49.513643333333327</v>
      </c>
      <c r="J329" s="2">
        <f>G329-I329</f>
        <v>-7.5842100000000272</v>
      </c>
      <c r="K329" s="2">
        <f>90+J329</f>
        <v>82.415789999999973</v>
      </c>
      <c r="L329" s="2">
        <f>EXP(0.06*K329)</f>
        <v>140.4634622790123</v>
      </c>
      <c r="M329" s="2">
        <f>SUMIF(A:A,A329,L:L)</f>
        <v>2294.1362526681673</v>
      </c>
      <c r="N329" s="3">
        <f>L329/M329</f>
        <v>6.1227166483964486E-2</v>
      </c>
      <c r="O329" s="7">
        <f>1/N329</f>
        <v>16.332619283662293</v>
      </c>
      <c r="P329" s="3">
        <f>IF(O329&gt;21,"",N329)</f>
        <v>6.1227166483964486E-2</v>
      </c>
      <c r="Q329" s="3">
        <f>IF(ISNUMBER(P329),SUMIF(A:A,A329,P:P),"")</f>
        <v>1</v>
      </c>
      <c r="R329" s="3">
        <f>IFERROR(P329*(1/Q329),"")</f>
        <v>6.1227166483964486E-2</v>
      </c>
      <c r="S329" s="8">
        <f>IFERROR(1/R329,"")</f>
        <v>16.332619283662293</v>
      </c>
    </row>
    <row r="330" spans="1:19" x14ac:dyDescent="0.25">
      <c r="A330" s="1">
        <v>42</v>
      </c>
      <c r="B330" s="5">
        <v>0.90625</v>
      </c>
      <c r="C330" s="1" t="s">
        <v>296</v>
      </c>
      <c r="D330" s="1">
        <v>5</v>
      </c>
      <c r="E330" s="1">
        <v>2</v>
      </c>
      <c r="F330" s="1" t="s">
        <v>356</v>
      </c>
      <c r="G330" s="2">
        <v>66.682600000000008</v>
      </c>
      <c r="H330" s="6">
        <f>1+COUNTIFS(A:A,A330,O:O,"&lt;"&amp;O330)</f>
        <v>1</v>
      </c>
      <c r="I330" s="2">
        <f>AVERAGEIF(A:A,A330,G:G)</f>
        <v>49.06911249999996</v>
      </c>
      <c r="J330" s="2">
        <f>G330-I330</f>
        <v>17.613487500000048</v>
      </c>
      <c r="K330" s="2">
        <f>90+J330</f>
        <v>107.61348750000005</v>
      </c>
      <c r="L330" s="2">
        <f>EXP(0.06*K330)</f>
        <v>637.02522214985868</v>
      </c>
      <c r="M330" s="2">
        <f>SUMIF(A:A,A330,L:L)</f>
        <v>2156.0698671617984</v>
      </c>
      <c r="N330" s="3">
        <f>L330/M330</f>
        <v>0.29545666949486393</v>
      </c>
      <c r="O330" s="7">
        <f>1/N330</f>
        <v>3.384591052588791</v>
      </c>
      <c r="P330" s="3">
        <f>IF(O330&gt;21,"",N330)</f>
        <v>0.29545666949486393</v>
      </c>
      <c r="Q330" s="3">
        <f>IF(ISNUMBER(P330),SUMIF(A:A,A330,P:P),"")</f>
        <v>0.97010849902809582</v>
      </c>
      <c r="R330" s="3">
        <f>IFERROR(P330*(1/Q330),"")</f>
        <v>0.30456043812714506</v>
      </c>
      <c r="S330" s="8">
        <f>IFERROR(1/R330,"")</f>
        <v>3.2834205458508348</v>
      </c>
    </row>
    <row r="331" spans="1:19" x14ac:dyDescent="0.25">
      <c r="A331" s="1">
        <v>42</v>
      </c>
      <c r="B331" s="5">
        <v>0.90625</v>
      </c>
      <c r="C331" s="1" t="s">
        <v>296</v>
      </c>
      <c r="D331" s="1">
        <v>5</v>
      </c>
      <c r="E331" s="1">
        <v>1</v>
      </c>
      <c r="F331" s="1" t="s">
        <v>355</v>
      </c>
      <c r="G331" s="2">
        <v>58.830966666666598</v>
      </c>
      <c r="H331" s="6">
        <f>1+COUNTIFS(A:A,A331,O:O,"&lt;"&amp;O331)</f>
        <v>2</v>
      </c>
      <c r="I331" s="2">
        <f>AVERAGEIF(A:A,A331,G:G)</f>
        <v>49.06911249999996</v>
      </c>
      <c r="J331" s="2">
        <f>G331-I331</f>
        <v>9.7618541666666374</v>
      </c>
      <c r="K331" s="2">
        <f>90+J331</f>
        <v>99.761854166666637</v>
      </c>
      <c r="L331" s="2">
        <f>EXP(0.06*K331)</f>
        <v>397.70528856479558</v>
      </c>
      <c r="M331" s="2">
        <f>SUMIF(A:A,A331,L:L)</f>
        <v>2156.0698671617984</v>
      </c>
      <c r="N331" s="3">
        <f>L331/M331</f>
        <v>0.18445844201158743</v>
      </c>
      <c r="O331" s="7">
        <f>1/N331</f>
        <v>5.4212753241035259</v>
      </c>
      <c r="P331" s="3">
        <f>IF(O331&gt;21,"",N331)</f>
        <v>0.18445844201158743</v>
      </c>
      <c r="Q331" s="3">
        <f>IF(ISNUMBER(P331),SUMIF(A:A,A331,P:P),"")</f>
        <v>0.97010849902809582</v>
      </c>
      <c r="R331" s="3">
        <f>IFERROR(P331*(1/Q331),"")</f>
        <v>0.19014207400140018</v>
      </c>
      <c r="S331" s="8">
        <f>IFERROR(1/R331,"")</f>
        <v>5.2592252674841244</v>
      </c>
    </row>
    <row r="332" spans="1:19" x14ac:dyDescent="0.25">
      <c r="A332" s="1">
        <v>42</v>
      </c>
      <c r="B332" s="5">
        <v>0.90625</v>
      </c>
      <c r="C332" s="1" t="s">
        <v>296</v>
      </c>
      <c r="D332" s="1">
        <v>5</v>
      </c>
      <c r="E332" s="1">
        <v>3</v>
      </c>
      <c r="F332" s="1" t="s">
        <v>357</v>
      </c>
      <c r="G332" s="2">
        <v>55.620066666666602</v>
      </c>
      <c r="H332" s="6">
        <f>1+COUNTIFS(A:A,A332,O:O,"&lt;"&amp;O332)</f>
        <v>3</v>
      </c>
      <c r="I332" s="2">
        <f>AVERAGEIF(A:A,A332,G:G)</f>
        <v>49.06911249999996</v>
      </c>
      <c r="J332" s="2">
        <f>G332-I332</f>
        <v>6.5509541666666422</v>
      </c>
      <c r="K332" s="2">
        <f>90+J332</f>
        <v>96.550954166666642</v>
      </c>
      <c r="L332" s="2">
        <f>EXP(0.06*K332)</f>
        <v>328.0143147623578</v>
      </c>
      <c r="M332" s="2">
        <f>SUMIF(A:A,A332,L:L)</f>
        <v>2156.0698671617984</v>
      </c>
      <c r="N332" s="3">
        <f>L332/M332</f>
        <v>0.15213529012125587</v>
      </c>
      <c r="O332" s="7">
        <f>1/N332</f>
        <v>6.5730968745185514</v>
      </c>
      <c r="P332" s="3">
        <f>IF(O332&gt;21,"",N332)</f>
        <v>0.15213529012125587</v>
      </c>
      <c r="Q332" s="3">
        <f>IF(ISNUMBER(P332),SUMIF(A:A,A332,P:P),"")</f>
        <v>0.97010849902809582</v>
      </c>
      <c r="R332" s="3">
        <f>IFERROR(P332*(1/Q332),"")</f>
        <v>0.15682296389906158</v>
      </c>
      <c r="S332" s="8">
        <f>IFERROR(1/R332,"")</f>
        <v>6.3766171429054586</v>
      </c>
    </row>
    <row r="333" spans="1:19" x14ac:dyDescent="0.25">
      <c r="A333" s="1">
        <v>42</v>
      </c>
      <c r="B333" s="5">
        <v>0.90625</v>
      </c>
      <c r="C333" s="1" t="s">
        <v>296</v>
      </c>
      <c r="D333" s="1">
        <v>5</v>
      </c>
      <c r="E333" s="1">
        <v>4</v>
      </c>
      <c r="F333" s="1" t="s">
        <v>358</v>
      </c>
      <c r="G333" s="2">
        <v>48.510233333333304</v>
      </c>
      <c r="H333" s="6">
        <f>1+COUNTIFS(A:A,A333,O:O,"&lt;"&amp;O333)</f>
        <v>4</v>
      </c>
      <c r="I333" s="2">
        <f>AVERAGEIF(A:A,A333,G:G)</f>
        <v>49.06911249999996</v>
      </c>
      <c r="J333" s="2">
        <f>G333-I333</f>
        <v>-0.5588791666666566</v>
      </c>
      <c r="K333" s="2">
        <f>90+J333</f>
        <v>89.441120833333343</v>
      </c>
      <c r="L333" s="2">
        <f>EXP(0.06*K333)</f>
        <v>214.10515010991534</v>
      </c>
      <c r="M333" s="2">
        <f>SUMIF(A:A,A333,L:L)</f>
        <v>2156.0698671617984</v>
      </c>
      <c r="N333" s="3">
        <f>L333/M333</f>
        <v>9.9303437875952749E-2</v>
      </c>
      <c r="O333" s="7">
        <f>1/N333</f>
        <v>10.070144814615318</v>
      </c>
      <c r="P333" s="3">
        <f>IF(O333&gt;21,"",N333)</f>
        <v>9.9303437875952749E-2</v>
      </c>
      <c r="Q333" s="3">
        <f>IF(ISNUMBER(P333),SUMIF(A:A,A333,P:P),"")</f>
        <v>0.97010849902809582</v>
      </c>
      <c r="R333" s="3">
        <f>IFERROR(P333*(1/Q333),"")</f>
        <v>0.1023632284176873</v>
      </c>
      <c r="S333" s="8">
        <f>IFERROR(1/R333,"")</f>
        <v>9.7691330711020292</v>
      </c>
    </row>
    <row r="334" spans="1:19" x14ac:dyDescent="0.25">
      <c r="A334" s="1">
        <v>42</v>
      </c>
      <c r="B334" s="5">
        <v>0.90625</v>
      </c>
      <c r="C334" s="1" t="s">
        <v>296</v>
      </c>
      <c r="D334" s="1">
        <v>5</v>
      </c>
      <c r="E334" s="1">
        <v>7</v>
      </c>
      <c r="F334" s="1" t="s">
        <v>360</v>
      </c>
      <c r="G334" s="2">
        <v>45.464266666666596</v>
      </c>
      <c r="H334" s="6">
        <f>1+COUNTIFS(A:A,A334,O:O,"&lt;"&amp;O334)</f>
        <v>5</v>
      </c>
      <c r="I334" s="2">
        <f>AVERAGEIF(A:A,A334,G:G)</f>
        <v>49.06911249999996</v>
      </c>
      <c r="J334" s="2">
        <f>G334-I334</f>
        <v>-3.6048458333333642</v>
      </c>
      <c r="K334" s="2">
        <f>90+J334</f>
        <v>86.395154166666629</v>
      </c>
      <c r="L334" s="2">
        <f>EXP(0.06*K334)</f>
        <v>178.34310480038693</v>
      </c>
      <c r="M334" s="2">
        <f>SUMIF(A:A,A334,L:L)</f>
        <v>2156.0698671617984</v>
      </c>
      <c r="N334" s="3">
        <f>L334/M334</f>
        <v>8.2716755851309109E-2</v>
      </c>
      <c r="O334" s="7">
        <f>1/N334</f>
        <v>12.089448984164598</v>
      </c>
      <c r="P334" s="3">
        <f>IF(O334&gt;21,"",N334)</f>
        <v>8.2716755851309109E-2</v>
      </c>
      <c r="Q334" s="3">
        <f>IF(ISNUMBER(P334),SUMIF(A:A,A334,P:P),"")</f>
        <v>0.97010849902809582</v>
      </c>
      <c r="R334" s="3">
        <f>IFERROR(P334*(1/Q334),"")</f>
        <v>8.5265468691573143E-2</v>
      </c>
      <c r="S334" s="8">
        <f>IFERROR(1/R334,"")</f>
        <v>11.728077208104654</v>
      </c>
    </row>
    <row r="335" spans="1:19" x14ac:dyDescent="0.25">
      <c r="A335" s="1">
        <v>42</v>
      </c>
      <c r="B335" s="5">
        <v>0.90625</v>
      </c>
      <c r="C335" s="1" t="s">
        <v>296</v>
      </c>
      <c r="D335" s="1">
        <v>5</v>
      </c>
      <c r="E335" s="1">
        <v>8</v>
      </c>
      <c r="F335" s="1" t="s">
        <v>22</v>
      </c>
      <c r="G335" s="2">
        <v>45.234966666666601</v>
      </c>
      <c r="H335" s="6">
        <f>1+COUNTIFS(A:A,A335,O:O,"&lt;"&amp;O335)</f>
        <v>6</v>
      </c>
      <c r="I335" s="2">
        <f>AVERAGEIF(A:A,A335,G:G)</f>
        <v>49.06911249999996</v>
      </c>
      <c r="J335" s="2">
        <f>G335-I335</f>
        <v>-3.8341458333333591</v>
      </c>
      <c r="K335" s="2">
        <f>90+J335</f>
        <v>86.165854166666634</v>
      </c>
      <c r="L335" s="2">
        <f>EXP(0.06*K335)</f>
        <v>175.90626184477048</v>
      </c>
      <c r="M335" s="2">
        <f>SUMIF(A:A,A335,L:L)</f>
        <v>2156.0698671617984</v>
      </c>
      <c r="N335" s="3">
        <f>L335/M335</f>
        <v>8.15865313661331E-2</v>
      </c>
      <c r="O335" s="7">
        <f>1/N335</f>
        <v>12.256925049458642</v>
      </c>
      <c r="P335" s="3">
        <f>IF(O335&gt;21,"",N335)</f>
        <v>8.15865313661331E-2</v>
      </c>
      <c r="Q335" s="3">
        <f>IF(ISNUMBER(P335),SUMIF(A:A,A335,P:P),"")</f>
        <v>0.97010849902809582</v>
      </c>
      <c r="R335" s="3">
        <f>IFERROR(P335*(1/Q335),"")</f>
        <v>8.4100419126180895E-2</v>
      </c>
      <c r="S335" s="8">
        <f>IFERROR(1/R335,"")</f>
        <v>11.890547162430192</v>
      </c>
    </row>
    <row r="336" spans="1:19" x14ac:dyDescent="0.25">
      <c r="A336" s="1">
        <v>42</v>
      </c>
      <c r="B336" s="5">
        <v>0.90625</v>
      </c>
      <c r="C336" s="1" t="s">
        <v>296</v>
      </c>
      <c r="D336" s="1">
        <v>5</v>
      </c>
      <c r="E336" s="1">
        <v>5</v>
      </c>
      <c r="F336" s="1" t="s">
        <v>359</v>
      </c>
      <c r="G336" s="2">
        <v>43.709666666666699</v>
      </c>
      <c r="H336" s="6">
        <f>1+COUNTIFS(A:A,A336,O:O,"&lt;"&amp;O336)</f>
        <v>7</v>
      </c>
      <c r="I336" s="2">
        <f>AVERAGEIF(A:A,A336,G:G)</f>
        <v>49.06911249999996</v>
      </c>
      <c r="J336" s="2">
        <f>G336-I336</f>
        <v>-5.3594458333332611</v>
      </c>
      <c r="K336" s="2">
        <f>90+J336</f>
        <v>84.640554166666732</v>
      </c>
      <c r="L336" s="2">
        <f>EXP(0.06*K336)</f>
        <v>160.52236039995299</v>
      </c>
      <c r="M336" s="2">
        <f>SUMIF(A:A,A336,L:L)</f>
        <v>2156.0698671617984</v>
      </c>
      <c r="N336" s="3">
        <f>L336/M336</f>
        <v>7.445137230699346E-2</v>
      </c>
      <c r="O336" s="7">
        <f>1/N336</f>
        <v>13.431585866229449</v>
      </c>
      <c r="P336" s="3">
        <f>IF(O336&gt;21,"",N336)</f>
        <v>7.445137230699346E-2</v>
      </c>
      <c r="Q336" s="3">
        <f>IF(ISNUMBER(P336),SUMIF(A:A,A336,P:P),"")</f>
        <v>0.97010849902809582</v>
      </c>
      <c r="R336" s="3">
        <f>IFERROR(P336*(1/Q336),"")</f>
        <v>7.6745407736951737E-2</v>
      </c>
      <c r="S336" s="8">
        <f>IFERROR(1/R336,"")</f>
        <v>13.030095604254837</v>
      </c>
    </row>
    <row r="337" spans="1:19" x14ac:dyDescent="0.25">
      <c r="A337" s="1">
        <v>42</v>
      </c>
      <c r="B337" s="5">
        <v>0.90625</v>
      </c>
      <c r="C337" s="1" t="s">
        <v>296</v>
      </c>
      <c r="D337" s="1">
        <v>5</v>
      </c>
      <c r="E337" s="1">
        <v>9</v>
      </c>
      <c r="F337" s="1" t="s">
        <v>361</v>
      </c>
      <c r="G337" s="2">
        <v>28.500133333333299</v>
      </c>
      <c r="H337" s="6">
        <f>1+COUNTIFS(A:A,A337,O:O,"&lt;"&amp;O337)</f>
        <v>8</v>
      </c>
      <c r="I337" s="2">
        <f>AVERAGEIF(A:A,A337,G:G)</f>
        <v>49.06911249999996</v>
      </c>
      <c r="J337" s="2">
        <f>G337-I337</f>
        <v>-20.568979166666661</v>
      </c>
      <c r="K337" s="2">
        <f>90+J337</f>
        <v>69.431020833333335</v>
      </c>
      <c r="L337" s="2">
        <f>EXP(0.06*K337)</f>
        <v>64.448164529760746</v>
      </c>
      <c r="M337" s="2">
        <f>SUMIF(A:A,A337,L:L)</f>
        <v>2156.0698671617984</v>
      </c>
      <c r="N337" s="3">
        <f>L337/M337</f>
        <v>2.9891500971904426E-2</v>
      </c>
      <c r="O337" s="7">
        <f>1/N337</f>
        <v>33.45432539302454</v>
      </c>
      <c r="P337" s="3" t="str">
        <f>IF(O337&gt;21,"",N337)</f>
        <v/>
      </c>
      <c r="Q337" s="3" t="str">
        <f>IF(ISNUMBER(P337),SUMIF(A:A,A337,P:P),"")</f>
        <v/>
      </c>
      <c r="R337" s="3" t="str">
        <f>IFERROR(P337*(1/Q337),"")</f>
        <v/>
      </c>
      <c r="S337" s="8" t="str">
        <f>IFERROR(1/R337,"")</f>
        <v/>
      </c>
    </row>
    <row r="338" spans="1:19" x14ac:dyDescent="0.25">
      <c r="A338" s="1">
        <v>43</v>
      </c>
      <c r="B338" s="5">
        <v>0.91666666666666663</v>
      </c>
      <c r="C338" s="1" t="s">
        <v>278</v>
      </c>
      <c r="D338" s="1">
        <v>8</v>
      </c>
      <c r="E338" s="1">
        <v>8</v>
      </c>
      <c r="F338" s="1" t="s">
        <v>366</v>
      </c>
      <c r="G338" s="2">
        <v>66.879233333333303</v>
      </c>
      <c r="H338" s="6">
        <f>1+COUNTIFS(A:A,A338,O:O,"&lt;"&amp;O338)</f>
        <v>1</v>
      </c>
      <c r="I338" s="2">
        <f>AVERAGEIF(A:A,A338,G:G)</f>
        <v>50.650069999999985</v>
      </c>
      <c r="J338" s="2">
        <f>G338-I338</f>
        <v>16.229163333333318</v>
      </c>
      <c r="K338" s="2">
        <f>90+J338</f>
        <v>106.22916333333332</v>
      </c>
      <c r="L338" s="2">
        <f>EXP(0.06*K338)</f>
        <v>586.25204029396286</v>
      </c>
      <c r="M338" s="2">
        <f>SUMIF(A:A,A338,L:L)</f>
        <v>2549.7969548728784</v>
      </c>
      <c r="N338" s="3">
        <f>L338/M338</f>
        <v>0.22992106848884006</v>
      </c>
      <c r="O338" s="7">
        <f>1/N338</f>
        <v>4.3493186882459973</v>
      </c>
      <c r="P338" s="3">
        <f>IF(O338&gt;21,"",N338)</f>
        <v>0.22992106848884006</v>
      </c>
      <c r="Q338" s="3">
        <f>IF(ISNUMBER(P338),SUMIF(A:A,A338,P:P),"")</f>
        <v>0.95655542144709094</v>
      </c>
      <c r="R338" s="3">
        <f>IFERROR(P338*(1/Q338),"")</f>
        <v>0.24036356214573759</v>
      </c>
      <c r="S338" s="8">
        <f>IFERROR(1/R338,"")</f>
        <v>4.160364370842859</v>
      </c>
    </row>
    <row r="339" spans="1:19" x14ac:dyDescent="0.25">
      <c r="A339" s="1">
        <v>43</v>
      </c>
      <c r="B339" s="5">
        <v>0.91666666666666663</v>
      </c>
      <c r="C339" s="1" t="s">
        <v>278</v>
      </c>
      <c r="D339" s="1">
        <v>8</v>
      </c>
      <c r="E339" s="1">
        <v>9</v>
      </c>
      <c r="F339" s="1" t="s">
        <v>367</v>
      </c>
      <c r="G339" s="2">
        <v>63.334000000000003</v>
      </c>
      <c r="H339" s="6">
        <f>1+COUNTIFS(A:A,A339,O:O,"&lt;"&amp;O339)</f>
        <v>2</v>
      </c>
      <c r="I339" s="2">
        <f>AVERAGEIF(A:A,A339,G:G)</f>
        <v>50.650069999999985</v>
      </c>
      <c r="J339" s="2">
        <f>G339-I339</f>
        <v>12.683930000000018</v>
      </c>
      <c r="K339" s="2">
        <f>90+J339</f>
        <v>102.68393000000002</v>
      </c>
      <c r="L339" s="2">
        <f>EXP(0.06*K339)</f>
        <v>473.91870568860236</v>
      </c>
      <c r="M339" s="2">
        <f>SUMIF(A:A,A339,L:L)</f>
        <v>2549.7969548728784</v>
      </c>
      <c r="N339" s="3">
        <f>L339/M339</f>
        <v>0.18586527244175405</v>
      </c>
      <c r="O339" s="7">
        <f>1/N339</f>
        <v>5.3802412191517774</v>
      </c>
      <c r="P339" s="3">
        <f>IF(O339&gt;21,"",N339)</f>
        <v>0.18586527244175405</v>
      </c>
      <c r="Q339" s="3">
        <f>IF(ISNUMBER(P339),SUMIF(A:A,A339,P:P),"")</f>
        <v>0.95655542144709094</v>
      </c>
      <c r="R339" s="3">
        <f>IFERROR(P339*(1/Q339),"")</f>
        <v>0.19430685172488424</v>
      </c>
      <c r="S339" s="8">
        <f>IFERROR(1/R339,"")</f>
        <v>5.146498906872738</v>
      </c>
    </row>
    <row r="340" spans="1:19" x14ac:dyDescent="0.25">
      <c r="A340" s="1">
        <v>43</v>
      </c>
      <c r="B340" s="5">
        <v>0.91666666666666663</v>
      </c>
      <c r="C340" s="1" t="s">
        <v>278</v>
      </c>
      <c r="D340" s="1">
        <v>8</v>
      </c>
      <c r="E340" s="1">
        <v>2</v>
      </c>
      <c r="F340" s="1" t="s">
        <v>363</v>
      </c>
      <c r="G340" s="2">
        <v>53.615699999999997</v>
      </c>
      <c r="H340" s="6">
        <f>1+COUNTIFS(A:A,A340,O:O,"&lt;"&amp;O340)</f>
        <v>3</v>
      </c>
      <c r="I340" s="2">
        <f>AVERAGEIF(A:A,A340,G:G)</f>
        <v>50.650069999999985</v>
      </c>
      <c r="J340" s="2">
        <f>G340-I340</f>
        <v>2.9656300000000115</v>
      </c>
      <c r="K340" s="2">
        <f>90+J340</f>
        <v>92.965630000000004</v>
      </c>
      <c r="L340" s="2">
        <f>EXP(0.06*K340)</f>
        <v>264.52553836441348</v>
      </c>
      <c r="M340" s="2">
        <f>SUMIF(A:A,A340,L:L)</f>
        <v>2549.7969548728784</v>
      </c>
      <c r="N340" s="3">
        <f>L340/M340</f>
        <v>0.10374376589433237</v>
      </c>
      <c r="O340" s="7">
        <f>1/N340</f>
        <v>9.6391334108552051</v>
      </c>
      <c r="P340" s="3">
        <f>IF(O340&gt;21,"",N340)</f>
        <v>0.10374376589433237</v>
      </c>
      <c r="Q340" s="3">
        <f>IF(ISNUMBER(P340),SUMIF(A:A,A340,P:P),"")</f>
        <v>0.95655542144709094</v>
      </c>
      <c r="R340" s="3">
        <f>IFERROR(P340*(1/Q340),"")</f>
        <v>0.10845557253482219</v>
      </c>
      <c r="S340" s="8">
        <f>IFERROR(1/R340,"")</f>
        <v>9.2203653222053372</v>
      </c>
    </row>
    <row r="341" spans="1:19" x14ac:dyDescent="0.25">
      <c r="A341" s="1">
        <v>43</v>
      </c>
      <c r="B341" s="5">
        <v>0.91666666666666663</v>
      </c>
      <c r="C341" s="1" t="s">
        <v>278</v>
      </c>
      <c r="D341" s="1">
        <v>8</v>
      </c>
      <c r="E341" s="1">
        <v>11</v>
      </c>
      <c r="F341" s="1" t="s">
        <v>369</v>
      </c>
      <c r="G341" s="2">
        <v>52.908166666666702</v>
      </c>
      <c r="H341" s="6">
        <f>1+COUNTIFS(A:A,A341,O:O,"&lt;"&amp;O341)</f>
        <v>4</v>
      </c>
      <c r="I341" s="2">
        <f>AVERAGEIF(A:A,A341,G:G)</f>
        <v>50.650069999999985</v>
      </c>
      <c r="J341" s="2">
        <f>G341-I341</f>
        <v>2.2580966666667166</v>
      </c>
      <c r="K341" s="2">
        <f>90+J341</f>
        <v>92.258096666666717</v>
      </c>
      <c r="L341" s="2">
        <f>EXP(0.06*K341)</f>
        <v>253.53092304749333</v>
      </c>
      <c r="M341" s="2">
        <f>SUMIF(A:A,A341,L:L)</f>
        <v>2549.7969548728784</v>
      </c>
      <c r="N341" s="3">
        <f>L341/M341</f>
        <v>9.9431808702639721E-2</v>
      </c>
      <c r="O341" s="7">
        <f>1/N341</f>
        <v>10.057143815925095</v>
      </c>
      <c r="P341" s="3">
        <f>IF(O341&gt;21,"",N341)</f>
        <v>9.9431808702639721E-2</v>
      </c>
      <c r="Q341" s="3">
        <f>IF(ISNUMBER(P341),SUMIF(A:A,A341,P:P),"")</f>
        <v>0.95655542144709094</v>
      </c>
      <c r="R341" s="3">
        <f>IFERROR(P341*(1/Q341),"")</f>
        <v>0.10394777602349255</v>
      </c>
      <c r="S341" s="8">
        <f>IFERROR(1/R341,"")</f>
        <v>9.6202154413962315</v>
      </c>
    </row>
    <row r="342" spans="1:19" x14ac:dyDescent="0.25">
      <c r="A342" s="1">
        <v>43</v>
      </c>
      <c r="B342" s="5">
        <v>0.91666666666666663</v>
      </c>
      <c r="C342" s="1" t="s">
        <v>278</v>
      </c>
      <c r="D342" s="1">
        <v>8</v>
      </c>
      <c r="E342" s="1">
        <v>10</v>
      </c>
      <c r="F342" s="1" t="s">
        <v>368</v>
      </c>
      <c r="G342" s="2">
        <v>50.300399999999904</v>
      </c>
      <c r="H342" s="6">
        <f>1+COUNTIFS(A:A,A342,O:O,"&lt;"&amp;O342)</f>
        <v>5</v>
      </c>
      <c r="I342" s="2">
        <f>AVERAGEIF(A:A,A342,G:G)</f>
        <v>50.650069999999985</v>
      </c>
      <c r="J342" s="2">
        <f>G342-I342</f>
        <v>-0.34967000000008142</v>
      </c>
      <c r="K342" s="2">
        <f>90+J342</f>
        <v>89.650329999999911</v>
      </c>
      <c r="L342" s="2">
        <f>EXP(0.06*K342)</f>
        <v>216.80965441315638</v>
      </c>
      <c r="M342" s="2">
        <f>SUMIF(A:A,A342,L:L)</f>
        <v>2549.7969548728784</v>
      </c>
      <c r="N342" s="3">
        <f>L342/M342</f>
        <v>8.5030164460277807E-2</v>
      </c>
      <c r="O342" s="7">
        <f>1/N342</f>
        <v>11.760532351635685</v>
      </c>
      <c r="P342" s="3">
        <f>IF(O342&gt;21,"",N342)</f>
        <v>8.5030164460277807E-2</v>
      </c>
      <c r="Q342" s="3">
        <f>IF(ISNUMBER(P342),SUMIF(A:A,A342,P:P),"")</f>
        <v>0.95655542144709094</v>
      </c>
      <c r="R342" s="3">
        <f>IFERROR(P342*(1/Q342),"")</f>
        <v>8.8892041750851136E-2</v>
      </c>
      <c r="S342" s="8">
        <f>IFERROR(1/R342,"")</f>
        <v>11.24960098006102</v>
      </c>
    </row>
    <row r="343" spans="1:19" x14ac:dyDescent="0.25">
      <c r="A343" s="1">
        <v>43</v>
      </c>
      <c r="B343" s="5">
        <v>0.91666666666666663</v>
      </c>
      <c r="C343" s="1" t="s">
        <v>278</v>
      </c>
      <c r="D343" s="1">
        <v>8</v>
      </c>
      <c r="E343" s="1">
        <v>1</v>
      </c>
      <c r="F343" s="1" t="s">
        <v>362</v>
      </c>
      <c r="G343" s="2">
        <v>49.652200000000001</v>
      </c>
      <c r="H343" s="6">
        <f>1+COUNTIFS(A:A,A343,O:O,"&lt;"&amp;O343)</f>
        <v>6</v>
      </c>
      <c r="I343" s="2">
        <f>AVERAGEIF(A:A,A343,G:G)</f>
        <v>50.650069999999985</v>
      </c>
      <c r="J343" s="2">
        <f>G343-I343</f>
        <v>-0.99786999999998471</v>
      </c>
      <c r="K343" s="2">
        <f>90+J343</f>
        <v>89.002130000000022</v>
      </c>
      <c r="L343" s="2">
        <f>EXP(0.06*K343)</f>
        <v>208.5393599163464</v>
      </c>
      <c r="M343" s="2">
        <f>SUMIF(A:A,A343,L:L)</f>
        <v>2549.7969548728784</v>
      </c>
      <c r="N343" s="3">
        <f>L343/M343</f>
        <v>8.1786653450114918E-2</v>
      </c>
      <c r="O343" s="7">
        <f>1/N343</f>
        <v>12.226933831079684</v>
      </c>
      <c r="P343" s="3">
        <f>IF(O343&gt;21,"",N343)</f>
        <v>8.1786653450114918E-2</v>
      </c>
      <c r="Q343" s="3">
        <f>IF(ISNUMBER(P343),SUMIF(A:A,A343,P:P),"")</f>
        <v>0.95655542144709094</v>
      </c>
      <c r="R343" s="3">
        <f>IFERROR(P343*(1/Q343),"")</f>
        <v>8.5501217824249937E-2</v>
      </c>
      <c r="S343" s="8">
        <f>IFERROR(1/R343,"")</f>
        <v>11.69573984379412</v>
      </c>
    </row>
    <row r="344" spans="1:19" x14ac:dyDescent="0.25">
      <c r="A344" s="1">
        <v>43</v>
      </c>
      <c r="B344" s="5">
        <v>0.91666666666666663</v>
      </c>
      <c r="C344" s="1" t="s">
        <v>278</v>
      </c>
      <c r="D344" s="1">
        <v>8</v>
      </c>
      <c r="E344" s="1">
        <v>7</v>
      </c>
      <c r="F344" s="1" t="s">
        <v>365</v>
      </c>
      <c r="G344" s="2">
        <v>44.995266666666701</v>
      </c>
      <c r="H344" s="6">
        <f>1+COUNTIFS(A:A,A344,O:O,"&lt;"&amp;O344)</f>
        <v>7</v>
      </c>
      <c r="I344" s="2">
        <f>AVERAGEIF(A:A,A344,G:G)</f>
        <v>50.650069999999985</v>
      </c>
      <c r="J344" s="2">
        <f>G344-I344</f>
        <v>-5.6548033333332839</v>
      </c>
      <c r="K344" s="2">
        <f>90+J344</f>
        <v>84.345196666666709</v>
      </c>
      <c r="L344" s="2">
        <f>EXP(0.06*K344)</f>
        <v>157.70272918470587</v>
      </c>
      <c r="M344" s="2">
        <f>SUMIF(A:A,A344,L:L)</f>
        <v>2549.7969548728784</v>
      </c>
      <c r="N344" s="3">
        <f>L344/M344</f>
        <v>6.1849132293974457E-2</v>
      </c>
      <c r="O344" s="7">
        <f>1/N344</f>
        <v>16.168375576344555</v>
      </c>
      <c r="P344" s="3">
        <f>IF(O344&gt;21,"",N344)</f>
        <v>6.1849132293974457E-2</v>
      </c>
      <c r="Q344" s="3">
        <f>IF(ISNUMBER(P344),SUMIF(A:A,A344,P:P),"")</f>
        <v>0.95655542144709094</v>
      </c>
      <c r="R344" s="3">
        <f>IFERROR(P344*(1/Q344),"")</f>
        <v>6.4658179659269704E-2</v>
      </c>
      <c r="S344" s="8">
        <f>IFERROR(1/R344,"")</f>
        <v>15.46594731354512</v>
      </c>
    </row>
    <row r="345" spans="1:19" x14ac:dyDescent="0.25">
      <c r="A345" s="1">
        <v>43</v>
      </c>
      <c r="B345" s="5">
        <v>0.91666666666666663</v>
      </c>
      <c r="C345" s="1" t="s">
        <v>278</v>
      </c>
      <c r="D345" s="1">
        <v>8</v>
      </c>
      <c r="E345" s="1">
        <v>4</v>
      </c>
      <c r="F345" s="1" t="s">
        <v>364</v>
      </c>
      <c r="G345" s="2">
        <v>43.714666666666702</v>
      </c>
      <c r="H345" s="6">
        <f>1+COUNTIFS(A:A,A345,O:O,"&lt;"&amp;O345)</f>
        <v>8</v>
      </c>
      <c r="I345" s="2">
        <f>AVERAGEIF(A:A,A345,G:G)</f>
        <v>50.650069999999985</v>
      </c>
      <c r="J345" s="2">
        <f>G345-I345</f>
        <v>-6.9354033333332836</v>
      </c>
      <c r="K345" s="2">
        <f>90+J345</f>
        <v>83.064596666666716</v>
      </c>
      <c r="L345" s="2">
        <f>EXP(0.06*K345)</f>
        <v>146.03930532041542</v>
      </c>
      <c r="M345" s="2">
        <f>SUMIF(A:A,A345,L:L)</f>
        <v>2549.7969548728784</v>
      </c>
      <c r="N345" s="3">
        <f>L345/M345</f>
        <v>5.7274876354888538E-2</v>
      </c>
      <c r="O345" s="7">
        <f>1/N345</f>
        <v>17.459662309941379</v>
      </c>
      <c r="P345" s="3">
        <f>IF(O345&gt;21,"",N345)</f>
        <v>5.7274876354888538E-2</v>
      </c>
      <c r="Q345" s="3">
        <f>IF(ISNUMBER(P345),SUMIF(A:A,A345,P:P),"")</f>
        <v>0.95655542144709094</v>
      </c>
      <c r="R345" s="3">
        <f>IFERROR(P345*(1/Q345),"")</f>
        <v>5.9876171386120287E-2</v>
      </c>
      <c r="S345" s="8">
        <f>IFERROR(1/R345,"")</f>
        <v>16.701134639209865</v>
      </c>
    </row>
    <row r="346" spans="1:19" x14ac:dyDescent="0.25">
      <c r="A346" s="1">
        <v>43</v>
      </c>
      <c r="B346" s="5">
        <v>0.91666666666666663</v>
      </c>
      <c r="C346" s="1" t="s">
        <v>278</v>
      </c>
      <c r="D346" s="1">
        <v>8</v>
      </c>
      <c r="E346" s="1">
        <v>13</v>
      </c>
      <c r="F346" s="1" t="s">
        <v>370</v>
      </c>
      <c r="G346" s="2">
        <v>41.9926666666667</v>
      </c>
      <c r="H346" s="6">
        <f>1+COUNTIFS(A:A,A346,O:O,"&lt;"&amp;O346)</f>
        <v>9</v>
      </c>
      <c r="I346" s="2">
        <f>AVERAGEIF(A:A,A346,G:G)</f>
        <v>50.650069999999985</v>
      </c>
      <c r="J346" s="2">
        <f>G346-I346</f>
        <v>-8.6574033333332849</v>
      </c>
      <c r="K346" s="2">
        <f>90+J346</f>
        <v>81.342596666666708</v>
      </c>
      <c r="L346" s="2">
        <f>EXP(0.06*K346)</f>
        <v>131.70384454383927</v>
      </c>
      <c r="M346" s="2">
        <f>SUMIF(A:A,A346,L:L)</f>
        <v>2549.7969548728784</v>
      </c>
      <c r="N346" s="3">
        <f>L346/M346</f>
        <v>5.1652679360269078E-2</v>
      </c>
      <c r="O346" s="7">
        <f>1/N346</f>
        <v>19.360079910379127</v>
      </c>
      <c r="P346" s="3">
        <f>IF(O346&gt;21,"",N346)</f>
        <v>5.1652679360269078E-2</v>
      </c>
      <c r="Q346" s="3">
        <f>IF(ISNUMBER(P346),SUMIF(A:A,A346,P:P),"")</f>
        <v>0.95655542144709094</v>
      </c>
      <c r="R346" s="3">
        <f>IFERROR(P346*(1/Q346),"")</f>
        <v>5.3998626950572455E-2</v>
      </c>
      <c r="S346" s="8">
        <f>IFERROR(1/R346,"")</f>
        <v>18.518989397922066</v>
      </c>
    </row>
    <row r="347" spans="1:19" x14ac:dyDescent="0.25">
      <c r="A347" s="1">
        <v>43</v>
      </c>
      <c r="B347" s="5">
        <v>0.91666666666666663</v>
      </c>
      <c r="C347" s="1" t="s">
        <v>278</v>
      </c>
      <c r="D347" s="1">
        <v>8</v>
      </c>
      <c r="E347" s="1">
        <v>14</v>
      </c>
      <c r="F347" s="1" t="s">
        <v>21</v>
      </c>
      <c r="G347" s="2">
        <v>39.108399999999897</v>
      </c>
      <c r="H347" s="6">
        <f>1+COUNTIFS(A:A,A347,O:O,"&lt;"&amp;O347)</f>
        <v>10</v>
      </c>
      <c r="I347" s="2">
        <f>AVERAGEIF(A:A,A347,G:G)</f>
        <v>50.650069999999985</v>
      </c>
      <c r="J347" s="2">
        <f>G347-I347</f>
        <v>-11.541670000000089</v>
      </c>
      <c r="K347" s="2">
        <f>90+J347</f>
        <v>78.458329999999904</v>
      </c>
      <c r="L347" s="2">
        <f>EXP(0.06*K347)</f>
        <v>110.77485409994323</v>
      </c>
      <c r="M347" s="2">
        <f>SUMIF(A:A,A347,L:L)</f>
        <v>2549.7969548728784</v>
      </c>
      <c r="N347" s="3">
        <f>L347/M347</f>
        <v>4.3444578552909119E-2</v>
      </c>
      <c r="O347" s="7">
        <f>1/N347</f>
        <v>23.017831759655508</v>
      </c>
      <c r="P347" s="3" t="str">
        <f>IF(O347&gt;21,"",N347)</f>
        <v/>
      </c>
      <c r="Q347" s="3" t="str">
        <f>IF(ISNUMBER(P347),SUMIF(A:A,A347,P:P),"")</f>
        <v/>
      </c>
      <c r="R347" s="3" t="str">
        <f>IFERROR(P347*(1/Q347),"")</f>
        <v/>
      </c>
      <c r="S347" s="8" t="str">
        <f>IFERROR(1/R347,"")</f>
        <v/>
      </c>
    </row>
    <row r="348" spans="1:19" x14ac:dyDescent="0.25">
      <c r="A348" s="1">
        <v>44</v>
      </c>
      <c r="B348" s="5">
        <v>0.92708333333333337</v>
      </c>
      <c r="C348" s="1" t="s">
        <v>296</v>
      </c>
      <c r="D348" s="1">
        <v>6</v>
      </c>
      <c r="E348" s="1">
        <v>8</v>
      </c>
      <c r="F348" s="1" t="s">
        <v>373</v>
      </c>
      <c r="G348" s="2">
        <v>58.088833333333298</v>
      </c>
      <c r="H348" s="6">
        <f>1+COUNTIFS(A:A,A348,O:O,"&lt;"&amp;O348)</f>
        <v>1</v>
      </c>
      <c r="I348" s="2">
        <f>AVERAGEIF(A:A,A348,G:G)</f>
        <v>42.374691666666635</v>
      </c>
      <c r="J348" s="2">
        <f>G348-I348</f>
        <v>15.714141666666663</v>
      </c>
      <c r="K348" s="2">
        <f>90+J348</f>
        <v>105.71414166666666</v>
      </c>
      <c r="L348" s="2">
        <f>EXP(0.06*K348)</f>
        <v>568.41313233858023</v>
      </c>
      <c r="M348" s="2">
        <f>SUMIF(A:A,A348,L:L)</f>
        <v>2221.5225314605605</v>
      </c>
      <c r="N348" s="3">
        <f>L348/M348</f>
        <v>0.25586647188532979</v>
      </c>
      <c r="O348" s="7">
        <f>1/N348</f>
        <v>3.908288540626629</v>
      </c>
      <c r="P348" s="3">
        <f>IF(O348&gt;21,"",N348)</f>
        <v>0.25586647188532979</v>
      </c>
      <c r="Q348" s="3">
        <f>IF(ISNUMBER(P348),SUMIF(A:A,A348,P:P),"")</f>
        <v>0.92223521738882697</v>
      </c>
      <c r="R348" s="3">
        <f>IFERROR(P348*(1/Q348),"")</f>
        <v>0.27744166245329255</v>
      </c>
      <c r="S348" s="8">
        <f>IFERROR(1/R348,"")</f>
        <v>3.6043613318830605</v>
      </c>
    </row>
    <row r="349" spans="1:19" x14ac:dyDescent="0.25">
      <c r="A349" s="1">
        <v>44</v>
      </c>
      <c r="B349" s="5">
        <v>0.92708333333333337</v>
      </c>
      <c r="C349" s="1" t="s">
        <v>296</v>
      </c>
      <c r="D349" s="1">
        <v>6</v>
      </c>
      <c r="E349" s="1">
        <v>6</v>
      </c>
      <c r="F349" s="1" t="s">
        <v>372</v>
      </c>
      <c r="G349" s="2">
        <v>55.306466666666601</v>
      </c>
      <c r="H349" s="6">
        <f>1+COUNTIFS(A:A,A349,O:O,"&lt;"&amp;O349)</f>
        <v>2</v>
      </c>
      <c r="I349" s="2">
        <f>AVERAGEIF(A:A,A349,G:G)</f>
        <v>42.374691666666635</v>
      </c>
      <c r="J349" s="2">
        <f>G349-I349</f>
        <v>12.931774999999966</v>
      </c>
      <c r="K349" s="2">
        <f>90+J349</f>
        <v>102.93177499999996</v>
      </c>
      <c r="L349" s="2">
        <f>EXP(0.06*K349)</f>
        <v>481.0188699492582</v>
      </c>
      <c r="M349" s="2">
        <f>SUMIF(A:A,A349,L:L)</f>
        <v>2221.5225314605605</v>
      </c>
      <c r="N349" s="3">
        <f>L349/M349</f>
        <v>0.21652666724609268</v>
      </c>
      <c r="O349" s="7">
        <f>1/N349</f>
        <v>4.6183687797838466</v>
      </c>
      <c r="P349" s="3">
        <f>IF(O349&gt;21,"",N349)</f>
        <v>0.21652666724609268</v>
      </c>
      <c r="Q349" s="3">
        <f>IF(ISNUMBER(P349),SUMIF(A:A,A349,P:P),"")</f>
        <v>0.92223521738882697</v>
      </c>
      <c r="R349" s="3">
        <f>IFERROR(P349*(1/Q349),"")</f>
        <v>0.23478464405117386</v>
      </c>
      <c r="S349" s="8">
        <f>IFERROR(1/R349,"")</f>
        <v>4.2592223356057275</v>
      </c>
    </row>
    <row r="350" spans="1:19" x14ac:dyDescent="0.25">
      <c r="A350" s="1">
        <v>44</v>
      </c>
      <c r="B350" s="5">
        <v>0.92708333333333337</v>
      </c>
      <c r="C350" s="1" t="s">
        <v>296</v>
      </c>
      <c r="D350" s="1">
        <v>6</v>
      </c>
      <c r="E350" s="1">
        <v>3</v>
      </c>
      <c r="F350" s="1" t="s">
        <v>371</v>
      </c>
      <c r="G350" s="2">
        <v>52.6066</v>
      </c>
      <c r="H350" s="6">
        <f>1+COUNTIFS(A:A,A350,O:O,"&lt;"&amp;O350)</f>
        <v>3</v>
      </c>
      <c r="I350" s="2">
        <f>AVERAGEIF(A:A,A350,G:G)</f>
        <v>42.374691666666635</v>
      </c>
      <c r="J350" s="2">
        <f>G350-I350</f>
        <v>10.231908333333365</v>
      </c>
      <c r="K350" s="2">
        <f>90+J350</f>
        <v>100.23190833333337</v>
      </c>
      <c r="L350" s="2">
        <f>EXP(0.06*K350)</f>
        <v>409.08153980545865</v>
      </c>
      <c r="M350" s="2">
        <f>SUMIF(A:A,A350,L:L)</f>
        <v>2221.5225314605605</v>
      </c>
      <c r="N350" s="3">
        <f>L350/M350</f>
        <v>0.18414467285934039</v>
      </c>
      <c r="O350" s="7">
        <f>1/N350</f>
        <v>5.4305127836299336</v>
      </c>
      <c r="P350" s="3">
        <f>IF(O350&gt;21,"",N350)</f>
        <v>0.18414467285934039</v>
      </c>
      <c r="Q350" s="3">
        <f>IF(ISNUMBER(P350),SUMIF(A:A,A350,P:P),"")</f>
        <v>0.92223521738882697</v>
      </c>
      <c r="R350" s="3">
        <f>IFERROR(P350*(1/Q350),"")</f>
        <v>0.19967213286510449</v>
      </c>
      <c r="S350" s="8">
        <f>IFERROR(1/R350,"")</f>
        <v>5.008210137543756</v>
      </c>
    </row>
    <row r="351" spans="1:19" x14ac:dyDescent="0.25">
      <c r="A351" s="1">
        <v>44</v>
      </c>
      <c r="B351" s="5">
        <v>0.92708333333333337</v>
      </c>
      <c r="C351" s="1" t="s">
        <v>296</v>
      </c>
      <c r="D351" s="1">
        <v>6</v>
      </c>
      <c r="E351" s="1">
        <v>9</v>
      </c>
      <c r="F351" s="1" t="s">
        <v>374</v>
      </c>
      <c r="G351" s="2">
        <v>43.712200000000003</v>
      </c>
      <c r="H351" s="6">
        <f>1+COUNTIFS(A:A,A351,O:O,"&lt;"&amp;O351)</f>
        <v>4</v>
      </c>
      <c r="I351" s="2">
        <f>AVERAGEIF(A:A,A351,G:G)</f>
        <v>42.374691666666635</v>
      </c>
      <c r="J351" s="2">
        <f>G351-I351</f>
        <v>1.3375083333333677</v>
      </c>
      <c r="K351" s="2">
        <f>90+J351</f>
        <v>91.337508333333375</v>
      </c>
      <c r="L351" s="2">
        <f>EXP(0.06*K351)</f>
        <v>239.90679650030185</v>
      </c>
      <c r="M351" s="2">
        <f>SUMIF(A:A,A351,L:L)</f>
        <v>2221.5225314605605</v>
      </c>
      <c r="N351" s="3">
        <f>L351/M351</f>
        <v>0.10799206089643976</v>
      </c>
      <c r="O351" s="7">
        <f>1/N351</f>
        <v>9.2599399594657399</v>
      </c>
      <c r="P351" s="3">
        <f>IF(O351&gt;21,"",N351)</f>
        <v>0.10799206089643976</v>
      </c>
      <c r="Q351" s="3">
        <f>IF(ISNUMBER(P351),SUMIF(A:A,A351,P:P),"")</f>
        <v>0.92223521738882697</v>
      </c>
      <c r="R351" s="3">
        <f>IFERROR(P351*(1/Q351),"")</f>
        <v>0.11709817502112244</v>
      </c>
      <c r="S351" s="8">
        <f>IFERROR(1/R351,"")</f>
        <v>8.539842741525371</v>
      </c>
    </row>
    <row r="352" spans="1:19" x14ac:dyDescent="0.25">
      <c r="A352" s="1">
        <v>44</v>
      </c>
      <c r="B352" s="5">
        <v>0.92708333333333337</v>
      </c>
      <c r="C352" s="1" t="s">
        <v>296</v>
      </c>
      <c r="D352" s="1">
        <v>6</v>
      </c>
      <c r="E352" s="1">
        <v>10</v>
      </c>
      <c r="F352" s="1" t="s">
        <v>375</v>
      </c>
      <c r="G352" s="2">
        <v>41.894633333333296</v>
      </c>
      <c r="H352" s="6">
        <f>1+COUNTIFS(A:A,A352,O:O,"&lt;"&amp;O352)</f>
        <v>5</v>
      </c>
      <c r="I352" s="2">
        <f>AVERAGEIF(A:A,A352,G:G)</f>
        <v>42.374691666666635</v>
      </c>
      <c r="J352" s="2">
        <f>G352-I352</f>
        <v>-0.48005833333333925</v>
      </c>
      <c r="K352" s="2">
        <f>90+J352</f>
        <v>89.519941666666654</v>
      </c>
      <c r="L352" s="2">
        <f>EXP(0.06*K352)</f>
        <v>215.12010498705916</v>
      </c>
      <c r="M352" s="2">
        <f>SUMIF(A:A,A352,L:L)</f>
        <v>2221.5225314605605</v>
      </c>
      <c r="N352" s="3">
        <f>L352/M352</f>
        <v>9.68345366479927E-2</v>
      </c>
      <c r="O352" s="7">
        <f>1/N352</f>
        <v>10.326894046440705</v>
      </c>
      <c r="P352" s="3">
        <f>IF(O352&gt;21,"",N352)</f>
        <v>9.68345366479927E-2</v>
      </c>
      <c r="Q352" s="3">
        <f>IF(ISNUMBER(P352),SUMIF(A:A,A352,P:P),"")</f>
        <v>0.92223521738882697</v>
      </c>
      <c r="R352" s="3">
        <f>IFERROR(P352*(1/Q352),"")</f>
        <v>0.10499982523131725</v>
      </c>
      <c r="S352" s="8">
        <f>IFERROR(1/R352,"")</f>
        <v>9.5238253758706257</v>
      </c>
    </row>
    <row r="353" spans="1:19" x14ac:dyDescent="0.25">
      <c r="A353" s="1">
        <v>44</v>
      </c>
      <c r="B353" s="5">
        <v>0.92708333333333337</v>
      </c>
      <c r="C353" s="1" t="s">
        <v>296</v>
      </c>
      <c r="D353" s="1">
        <v>6</v>
      </c>
      <c r="E353" s="1">
        <v>12</v>
      </c>
      <c r="F353" s="1" t="s">
        <v>377</v>
      </c>
      <c r="G353" s="2">
        <v>34.157133333333299</v>
      </c>
      <c r="H353" s="6">
        <f>1+COUNTIFS(A:A,A353,O:O,"&lt;"&amp;O353)</f>
        <v>6</v>
      </c>
      <c r="I353" s="2">
        <f>AVERAGEIF(A:A,A353,G:G)</f>
        <v>42.374691666666635</v>
      </c>
      <c r="J353" s="2">
        <f>G353-I353</f>
        <v>-8.2175583333333364</v>
      </c>
      <c r="K353" s="2">
        <f>90+J353</f>
        <v>81.782441666666671</v>
      </c>
      <c r="L353" s="2">
        <f>EXP(0.06*K353)</f>
        <v>135.22587115504942</v>
      </c>
      <c r="M353" s="2">
        <f>SUMIF(A:A,A353,L:L)</f>
        <v>2221.5225314605605</v>
      </c>
      <c r="N353" s="3">
        <f>L353/M353</f>
        <v>6.0870807853631768E-2</v>
      </c>
      <c r="O353" s="7">
        <f>1/N353</f>
        <v>16.428236050432776</v>
      </c>
      <c r="P353" s="3">
        <f>IF(O353&gt;21,"",N353)</f>
        <v>6.0870807853631768E-2</v>
      </c>
      <c r="Q353" s="3">
        <f>IF(ISNUMBER(P353),SUMIF(A:A,A353,P:P),"")</f>
        <v>0.92223521738882697</v>
      </c>
      <c r="R353" s="3">
        <f>IFERROR(P353*(1/Q353),"")</f>
        <v>6.6003560377989559E-2</v>
      </c>
      <c r="S353" s="8">
        <f>IFERROR(1/R353,"")</f>
        <v>15.150697845285837</v>
      </c>
    </row>
    <row r="354" spans="1:19" x14ac:dyDescent="0.25">
      <c r="A354" s="1">
        <v>44</v>
      </c>
      <c r="B354" s="5">
        <v>0.92708333333333337</v>
      </c>
      <c r="C354" s="1" t="s">
        <v>296</v>
      </c>
      <c r="D354" s="1">
        <v>6</v>
      </c>
      <c r="E354" s="1">
        <v>13</v>
      </c>
      <c r="F354" s="1" t="s">
        <v>378</v>
      </c>
      <c r="G354" s="2">
        <v>28.156366666666599</v>
      </c>
      <c r="H354" s="6">
        <f>1+COUNTIFS(A:A,A354,O:O,"&lt;"&amp;O354)</f>
        <v>7</v>
      </c>
      <c r="I354" s="2">
        <f>AVERAGEIF(A:A,A354,G:G)</f>
        <v>42.374691666666635</v>
      </c>
      <c r="J354" s="2">
        <f>G354-I354</f>
        <v>-14.218325000000036</v>
      </c>
      <c r="K354" s="2">
        <f>90+J354</f>
        <v>75.781674999999964</v>
      </c>
      <c r="L354" s="2">
        <f>EXP(0.06*K354)</f>
        <v>94.339549258130631</v>
      </c>
      <c r="M354" s="2">
        <f>SUMIF(A:A,A354,L:L)</f>
        <v>2221.5225314605605</v>
      </c>
      <c r="N354" s="3">
        <f>L354/M354</f>
        <v>4.2466168099634903E-2</v>
      </c>
      <c r="O354" s="7">
        <f>1/N354</f>
        <v>23.548157150741307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44</v>
      </c>
      <c r="B355" s="5">
        <v>0.92708333333333337</v>
      </c>
      <c r="C355" s="1" t="s">
        <v>296</v>
      </c>
      <c r="D355" s="1">
        <v>6</v>
      </c>
      <c r="E355" s="1">
        <v>11</v>
      </c>
      <c r="F355" s="1" t="s">
        <v>376</v>
      </c>
      <c r="G355" s="2">
        <v>25.075299999999999</v>
      </c>
      <c r="H355" s="6">
        <f>1+COUNTIFS(A:A,A355,O:O,"&lt;"&amp;O355)</f>
        <v>8</v>
      </c>
      <c r="I355" s="2">
        <f>AVERAGEIF(A:A,A355,G:G)</f>
        <v>42.374691666666635</v>
      </c>
      <c r="J355" s="2">
        <f>G355-I355</f>
        <v>-17.299391666666637</v>
      </c>
      <c r="K355" s="2">
        <f>90+J355</f>
        <v>72.700608333333363</v>
      </c>
      <c r="L355" s="2">
        <f>EXP(0.06*K355)</f>
        <v>78.416667466722274</v>
      </c>
      <c r="M355" s="2">
        <f>SUMIF(A:A,A355,L:L)</f>
        <v>2221.5225314605605</v>
      </c>
      <c r="N355" s="3">
        <f>L355/M355</f>
        <v>3.5298614511537957E-2</v>
      </c>
      <c r="O355" s="7">
        <f>1/N355</f>
        <v>28.329723810353318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  <row r="356" spans="1:19" x14ac:dyDescent="0.25">
      <c r="A356" s="1">
        <v>45</v>
      </c>
      <c r="B356" s="5">
        <v>0.94791666666666663</v>
      </c>
      <c r="C356" s="1" t="s">
        <v>296</v>
      </c>
      <c r="D356" s="1">
        <v>7</v>
      </c>
      <c r="E356" s="1">
        <v>1</v>
      </c>
      <c r="F356" s="1" t="s">
        <v>379</v>
      </c>
      <c r="G356" s="2">
        <v>62.493466666666599</v>
      </c>
      <c r="H356" s="6">
        <f>1+COUNTIFS(A:A,A356,O:O,"&lt;"&amp;O356)</f>
        <v>1</v>
      </c>
      <c r="I356" s="2">
        <f>AVERAGEIF(A:A,A356,G:G)</f>
        <v>51.422533333333277</v>
      </c>
      <c r="J356" s="2">
        <f>G356-I356</f>
        <v>11.070933333333322</v>
      </c>
      <c r="K356" s="2">
        <f>90+J356</f>
        <v>101.07093333333333</v>
      </c>
      <c r="L356" s="2">
        <f>EXP(0.06*K356)</f>
        <v>430.20248792536631</v>
      </c>
      <c r="M356" s="2">
        <f>SUMIF(A:A,A356,L:L)</f>
        <v>1020.3826790713575</v>
      </c>
      <c r="N356" s="3">
        <f>L356/M356</f>
        <v>0.42160896764426686</v>
      </c>
      <c r="O356" s="7">
        <f>1/N356</f>
        <v>2.3718660577536657</v>
      </c>
      <c r="P356" s="3">
        <f>IF(O356&gt;21,"",N356)</f>
        <v>0.42160896764426686</v>
      </c>
      <c r="Q356" s="3">
        <f>IF(ISNUMBER(P356),SUMIF(A:A,A356,P:P),"")</f>
        <v>1</v>
      </c>
      <c r="R356" s="3">
        <f>IFERROR(P356*(1/Q356),"")</f>
        <v>0.42160896764426686</v>
      </c>
      <c r="S356" s="8">
        <f>IFERROR(1/R356,"")</f>
        <v>2.3718660577536657</v>
      </c>
    </row>
    <row r="357" spans="1:19" x14ac:dyDescent="0.25">
      <c r="A357" s="1">
        <v>45</v>
      </c>
      <c r="B357" s="5">
        <v>0.94791666666666663</v>
      </c>
      <c r="C357" s="1" t="s">
        <v>296</v>
      </c>
      <c r="D357" s="1">
        <v>7</v>
      </c>
      <c r="E357" s="1">
        <v>3</v>
      </c>
      <c r="F357" s="1" t="s">
        <v>380</v>
      </c>
      <c r="G357" s="2">
        <v>56.940766666666597</v>
      </c>
      <c r="H357" s="6">
        <f>1+COUNTIFS(A:A,A357,O:O,"&lt;"&amp;O357)</f>
        <v>2</v>
      </c>
      <c r="I357" s="2">
        <f>AVERAGEIF(A:A,A357,G:G)</f>
        <v>51.422533333333277</v>
      </c>
      <c r="J357" s="2">
        <f>G357-I357</f>
        <v>5.5182333333333204</v>
      </c>
      <c r="K357" s="2">
        <f>90+J357</f>
        <v>95.518233333333313</v>
      </c>
      <c r="L357" s="2">
        <f>EXP(0.06*K357)</f>
        <v>308.30637111859346</v>
      </c>
      <c r="M357" s="2">
        <f>SUMIF(A:A,A357,L:L)</f>
        <v>1020.3826790713575</v>
      </c>
      <c r="N357" s="3">
        <f>L357/M357</f>
        <v>0.30214778968923772</v>
      </c>
      <c r="O357" s="7">
        <f>1/N357</f>
        <v>3.3096386408403347</v>
      </c>
      <c r="P357" s="3">
        <f>IF(O357&gt;21,"",N357)</f>
        <v>0.30214778968923772</v>
      </c>
      <c r="Q357" s="3">
        <f>IF(ISNUMBER(P357),SUMIF(A:A,A357,P:P),"")</f>
        <v>1</v>
      </c>
      <c r="R357" s="3">
        <f>IFERROR(P357*(1/Q357),"")</f>
        <v>0.30214778968923772</v>
      </c>
      <c r="S357" s="8">
        <f>IFERROR(1/R357,"")</f>
        <v>3.3096386408403347</v>
      </c>
    </row>
    <row r="358" spans="1:19" x14ac:dyDescent="0.25">
      <c r="A358" s="1">
        <v>45</v>
      </c>
      <c r="B358" s="5">
        <v>0.94791666666666663</v>
      </c>
      <c r="C358" s="1" t="s">
        <v>296</v>
      </c>
      <c r="D358" s="1">
        <v>7</v>
      </c>
      <c r="E358" s="1">
        <v>5</v>
      </c>
      <c r="F358" s="1" t="s">
        <v>381</v>
      </c>
      <c r="G358" s="2">
        <v>48.221333333333298</v>
      </c>
      <c r="H358" s="6">
        <f>1+COUNTIFS(A:A,A358,O:O,"&lt;"&amp;O358)</f>
        <v>3</v>
      </c>
      <c r="I358" s="2">
        <f>AVERAGEIF(A:A,A358,G:G)</f>
        <v>51.422533333333277</v>
      </c>
      <c r="J358" s="2">
        <f>G358-I358</f>
        <v>-3.2011999999999787</v>
      </c>
      <c r="K358" s="2">
        <f>90+J358</f>
        <v>86.798800000000028</v>
      </c>
      <c r="L358" s="2">
        <f>EXP(0.06*K358)</f>
        <v>182.71508006207071</v>
      </c>
      <c r="M358" s="2">
        <f>SUMIF(A:A,A358,L:L)</f>
        <v>1020.3826790713575</v>
      </c>
      <c r="N358" s="3">
        <f>L358/M358</f>
        <v>0.17906525052773173</v>
      </c>
      <c r="O358" s="7">
        <f>1/N358</f>
        <v>5.5845564510861401</v>
      </c>
      <c r="P358" s="3">
        <f>IF(O358&gt;21,"",N358)</f>
        <v>0.17906525052773173</v>
      </c>
      <c r="Q358" s="3">
        <f>IF(ISNUMBER(P358),SUMIF(A:A,A358,P:P),"")</f>
        <v>1</v>
      </c>
      <c r="R358" s="3">
        <f>IFERROR(P358*(1/Q358),"")</f>
        <v>0.17906525052773173</v>
      </c>
      <c r="S358" s="8">
        <f>IFERROR(1/R358,"")</f>
        <v>5.5845564510861401</v>
      </c>
    </row>
    <row r="359" spans="1:19" x14ac:dyDescent="0.25">
      <c r="A359" s="1">
        <v>45</v>
      </c>
      <c r="B359" s="5">
        <v>0.94791666666666663</v>
      </c>
      <c r="C359" s="1" t="s">
        <v>296</v>
      </c>
      <c r="D359" s="1">
        <v>7</v>
      </c>
      <c r="E359" s="1">
        <v>6</v>
      </c>
      <c r="F359" s="1" t="s">
        <v>382</v>
      </c>
      <c r="G359" s="2">
        <v>38.034566666666606</v>
      </c>
      <c r="H359" s="6">
        <f>1+COUNTIFS(A:A,A359,O:O,"&lt;"&amp;O359)</f>
        <v>4</v>
      </c>
      <c r="I359" s="2">
        <f>AVERAGEIF(A:A,A359,G:G)</f>
        <v>51.422533333333277</v>
      </c>
      <c r="J359" s="2">
        <f>G359-I359</f>
        <v>-13.387966666666671</v>
      </c>
      <c r="K359" s="2">
        <f>90+J359</f>
        <v>76.612033333333329</v>
      </c>
      <c r="L359" s="2">
        <f>EXP(0.06*K359)</f>
        <v>99.15873996532703</v>
      </c>
      <c r="M359" s="2">
        <f>SUMIF(A:A,A359,L:L)</f>
        <v>1020.3826790713575</v>
      </c>
      <c r="N359" s="3">
        <f>L359/M359</f>
        <v>9.71779921387637E-2</v>
      </c>
      <c r="O359" s="7">
        <f>1/N359</f>
        <v>10.290395777801898</v>
      </c>
      <c r="P359" s="3">
        <f>IF(O359&gt;21,"",N359)</f>
        <v>9.71779921387637E-2</v>
      </c>
      <c r="Q359" s="3">
        <f>IF(ISNUMBER(P359),SUMIF(A:A,A359,P:P),"")</f>
        <v>1</v>
      </c>
      <c r="R359" s="3">
        <f>IFERROR(P359*(1/Q359),"")</f>
        <v>9.71779921387637E-2</v>
      </c>
      <c r="S359" s="8">
        <f>IFERROR(1/R359,"")</f>
        <v>10.290395777801898</v>
      </c>
    </row>
  </sheetData>
  <autoFilter ref="A1:S54"/>
  <sortState ref="A2:T485">
    <sortCondition ref="B2:B485"/>
    <sortCondition ref="H2:H48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78:G1048576 G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2018-03-22T22:12:45Z</cp:lastPrinted>
  <dcterms:created xsi:type="dcterms:W3CDTF">2016-03-11T05:58:01Z</dcterms:created>
  <dcterms:modified xsi:type="dcterms:W3CDTF">2018-03-22T22:32:05Z</dcterms:modified>
</cp:coreProperties>
</file>