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anz\Downloads\"/>
    </mc:Choice>
  </mc:AlternateContent>
  <xr:revisionPtr revIDLastSave="0" documentId="13_ncr:1_{9F86EAC0-323D-4524-8920-34C26F640173}" xr6:coauthVersionLast="28" xr6:coauthVersionMax="28" xr10:uidLastSave="{00000000-0000-0000-0000-000000000000}"/>
  <bookViews>
    <workbookView xWindow="0" yWindow="0" windowWidth="19180" windowHeight="3550" xr2:uid="{00000000-000D-0000-FFFF-FFFF00000000}"/>
  </bookViews>
  <sheets>
    <sheet name="PRICES" sheetId="1" r:id="rId1"/>
  </sheets>
  <definedNames>
    <definedName name="_xlnm._FilterDatabase" localSheetId="0" hidden="1">PRICES!$A$1:$S$302</definedName>
  </definedNames>
  <calcPr calcId="171027"/>
</workbook>
</file>

<file path=xl/calcChain.xml><?xml version="1.0" encoding="utf-8"?>
<calcChain xmlns="http://schemas.openxmlformats.org/spreadsheetml/2006/main">
  <c r="I238" i="1" l="1"/>
  <c r="J238" i="1" s="1"/>
  <c r="K238" i="1" s="1"/>
  <c r="L238" i="1" s="1"/>
  <c r="I235" i="1"/>
  <c r="J235" i="1" s="1"/>
  <c r="K235" i="1" s="1"/>
  <c r="L235" i="1" s="1"/>
  <c r="I231" i="1"/>
  <c r="J231" i="1" s="1"/>
  <c r="K231" i="1" s="1"/>
  <c r="L231" i="1" s="1"/>
  <c r="I237" i="1"/>
  <c r="J237" i="1" s="1"/>
  <c r="K237" i="1" s="1"/>
  <c r="L237" i="1" s="1"/>
  <c r="I232" i="1"/>
  <c r="J232" i="1" s="1"/>
  <c r="K232" i="1" s="1"/>
  <c r="L232" i="1" s="1"/>
  <c r="I203" i="1" l="1"/>
  <c r="J203" i="1" s="1"/>
  <c r="K203" i="1" s="1"/>
  <c r="L203" i="1" s="1"/>
  <c r="I195" i="1"/>
  <c r="J195" i="1" s="1"/>
  <c r="K195" i="1" s="1"/>
  <c r="L195" i="1" s="1"/>
  <c r="I197" i="1"/>
  <c r="J197" i="1" s="1"/>
  <c r="K197" i="1" s="1"/>
  <c r="L197" i="1" s="1"/>
  <c r="I199" i="1"/>
  <c r="J199" i="1" s="1"/>
  <c r="K199" i="1" s="1"/>
  <c r="L199" i="1" s="1"/>
  <c r="I206" i="1"/>
  <c r="J206" i="1" s="1"/>
  <c r="K206" i="1" s="1"/>
  <c r="L206" i="1" s="1"/>
  <c r="I207" i="1"/>
  <c r="J207" i="1" s="1"/>
  <c r="K207" i="1" s="1"/>
  <c r="L207" i="1" s="1"/>
  <c r="I209" i="1"/>
  <c r="J209" i="1" s="1"/>
  <c r="K209" i="1" s="1"/>
  <c r="L209" i="1" s="1"/>
  <c r="I211" i="1"/>
  <c r="J211" i="1" s="1"/>
  <c r="K211" i="1" s="1"/>
  <c r="L211" i="1" s="1"/>
  <c r="I204" i="1"/>
  <c r="J204" i="1" s="1"/>
  <c r="K204" i="1" s="1"/>
  <c r="L204" i="1" s="1"/>
  <c r="I205" i="1"/>
  <c r="J205" i="1" s="1"/>
  <c r="K205" i="1" s="1"/>
  <c r="L205" i="1" s="1"/>
  <c r="I213" i="1"/>
  <c r="J213" i="1" s="1"/>
  <c r="K213" i="1" s="1"/>
  <c r="L213" i="1" s="1"/>
  <c r="I208" i="1"/>
  <c r="J208" i="1" s="1"/>
  <c r="K208" i="1" s="1"/>
  <c r="L208" i="1" s="1"/>
  <c r="I212" i="1"/>
  <c r="J212" i="1" s="1"/>
  <c r="K212" i="1" s="1"/>
  <c r="L212" i="1" s="1"/>
  <c r="I210" i="1"/>
  <c r="J210" i="1" s="1"/>
  <c r="K210" i="1" s="1"/>
  <c r="L210" i="1" s="1"/>
  <c r="I214" i="1"/>
  <c r="J214" i="1" s="1"/>
  <c r="K214" i="1" s="1"/>
  <c r="L214" i="1" s="1"/>
  <c r="I219" i="1"/>
  <c r="J219" i="1" s="1"/>
  <c r="K219" i="1" s="1"/>
  <c r="L219" i="1" s="1"/>
  <c r="I215" i="1"/>
  <c r="J215" i="1" s="1"/>
  <c r="K215" i="1" s="1"/>
  <c r="L215" i="1" s="1"/>
  <c r="I220" i="1"/>
  <c r="J220" i="1" s="1"/>
  <c r="K220" i="1" s="1"/>
  <c r="L220" i="1" s="1"/>
  <c r="I216" i="1"/>
  <c r="J216" i="1" s="1"/>
  <c r="K216" i="1" s="1"/>
  <c r="L216" i="1" s="1"/>
  <c r="I217" i="1"/>
  <c r="J217" i="1" s="1"/>
  <c r="K217" i="1" s="1"/>
  <c r="L217" i="1" s="1"/>
  <c r="I221" i="1"/>
  <c r="J221" i="1" s="1"/>
  <c r="K221" i="1" s="1"/>
  <c r="L221" i="1" s="1"/>
  <c r="I218" i="1"/>
  <c r="J218" i="1" s="1"/>
  <c r="K218" i="1" s="1"/>
  <c r="L218" i="1" s="1"/>
  <c r="I222" i="1"/>
  <c r="J222" i="1" s="1"/>
  <c r="K222" i="1" s="1"/>
  <c r="L222" i="1" s="1"/>
  <c r="I225" i="1"/>
  <c r="J225" i="1" s="1"/>
  <c r="K225" i="1" s="1"/>
  <c r="L225" i="1" s="1"/>
  <c r="I224" i="1"/>
  <c r="J224" i="1" s="1"/>
  <c r="K224" i="1" s="1"/>
  <c r="L224" i="1" s="1"/>
  <c r="I226" i="1"/>
  <c r="J226" i="1" s="1"/>
  <c r="K226" i="1" s="1"/>
  <c r="L226" i="1" s="1"/>
  <c r="I223" i="1"/>
  <c r="J223" i="1" s="1"/>
  <c r="K223" i="1" s="1"/>
  <c r="L223" i="1" s="1"/>
  <c r="I230" i="1"/>
  <c r="J230" i="1" s="1"/>
  <c r="K230" i="1" s="1"/>
  <c r="L230" i="1" s="1"/>
  <c r="I233" i="1"/>
  <c r="J233" i="1" s="1"/>
  <c r="K233" i="1" s="1"/>
  <c r="L233" i="1" s="1"/>
  <c r="I229" i="1"/>
  <c r="J229" i="1" s="1"/>
  <c r="K229" i="1" s="1"/>
  <c r="L229" i="1" s="1"/>
  <c r="I228" i="1"/>
  <c r="J228" i="1" s="1"/>
  <c r="K228" i="1" s="1"/>
  <c r="L228" i="1" s="1"/>
  <c r="I236" i="1"/>
  <c r="J236" i="1" s="1"/>
  <c r="K236" i="1" s="1"/>
  <c r="L236" i="1" s="1"/>
  <c r="I234" i="1"/>
  <c r="J234" i="1" s="1"/>
  <c r="K234" i="1" s="1"/>
  <c r="L234" i="1" s="1"/>
  <c r="I227" i="1"/>
  <c r="J227" i="1" s="1"/>
  <c r="K227" i="1" s="1"/>
  <c r="L227" i="1" s="1"/>
  <c r="I240" i="1"/>
  <c r="J240" i="1" s="1"/>
  <c r="K240" i="1" s="1"/>
  <c r="L240" i="1" s="1"/>
  <c r="I242" i="1"/>
  <c r="J242" i="1" s="1"/>
  <c r="K242" i="1" s="1"/>
  <c r="L242" i="1" s="1"/>
  <c r="I244" i="1"/>
  <c r="J244" i="1" s="1"/>
  <c r="K244" i="1" s="1"/>
  <c r="L244" i="1" s="1"/>
  <c r="I239" i="1"/>
  <c r="J239" i="1" s="1"/>
  <c r="K239" i="1" s="1"/>
  <c r="L239" i="1" s="1"/>
  <c r="I245" i="1"/>
  <c r="J245" i="1" s="1"/>
  <c r="K245" i="1" s="1"/>
  <c r="L245" i="1" s="1"/>
  <c r="I241" i="1"/>
  <c r="J241" i="1" s="1"/>
  <c r="K241" i="1" s="1"/>
  <c r="L241" i="1" s="1"/>
  <c r="I246" i="1"/>
  <c r="J246" i="1" s="1"/>
  <c r="K246" i="1" s="1"/>
  <c r="L246" i="1" s="1"/>
  <c r="I247" i="1"/>
  <c r="J247" i="1" s="1"/>
  <c r="K247" i="1" s="1"/>
  <c r="L247" i="1" s="1"/>
  <c r="I248" i="1"/>
  <c r="J248" i="1" s="1"/>
  <c r="K248" i="1" s="1"/>
  <c r="L248" i="1" s="1"/>
  <c r="I243" i="1"/>
  <c r="J243" i="1" s="1"/>
  <c r="K243" i="1" s="1"/>
  <c r="L243" i="1" s="1"/>
  <c r="I249" i="1"/>
  <c r="J249" i="1" s="1"/>
  <c r="K249" i="1" s="1"/>
  <c r="L249" i="1" s="1"/>
  <c r="I250" i="1"/>
  <c r="J250" i="1" s="1"/>
  <c r="K250" i="1" s="1"/>
  <c r="L250" i="1" s="1"/>
  <c r="I251" i="1"/>
  <c r="J251" i="1" s="1"/>
  <c r="K251" i="1" s="1"/>
  <c r="L251" i="1" s="1"/>
  <c r="I255" i="1"/>
  <c r="J255" i="1" s="1"/>
  <c r="K255" i="1" s="1"/>
  <c r="L255" i="1" s="1"/>
  <c r="I260" i="1"/>
  <c r="J260" i="1" s="1"/>
  <c r="K260" i="1" s="1"/>
  <c r="L260" i="1" s="1"/>
  <c r="I254" i="1"/>
  <c r="J254" i="1" s="1"/>
  <c r="K254" i="1" s="1"/>
  <c r="L254" i="1" s="1"/>
  <c r="I253" i="1"/>
  <c r="J253" i="1" s="1"/>
  <c r="K253" i="1" s="1"/>
  <c r="L253" i="1" s="1"/>
  <c r="I258" i="1"/>
  <c r="J258" i="1" s="1"/>
  <c r="K258" i="1" s="1"/>
  <c r="L258" i="1" s="1"/>
  <c r="I252" i="1"/>
  <c r="J252" i="1" s="1"/>
  <c r="K252" i="1" s="1"/>
  <c r="L252" i="1" s="1"/>
  <c r="I259" i="1"/>
  <c r="J259" i="1" s="1"/>
  <c r="K259" i="1" s="1"/>
  <c r="L259" i="1" s="1"/>
  <c r="I256" i="1"/>
  <c r="J256" i="1" s="1"/>
  <c r="K256" i="1" s="1"/>
  <c r="L256" i="1" s="1"/>
  <c r="I257" i="1"/>
  <c r="J257" i="1" s="1"/>
  <c r="K257" i="1" s="1"/>
  <c r="L257" i="1" s="1"/>
  <c r="I262" i="1"/>
  <c r="J262" i="1" s="1"/>
  <c r="K262" i="1" s="1"/>
  <c r="L262" i="1" s="1"/>
  <c r="I271" i="1"/>
  <c r="J271" i="1" s="1"/>
  <c r="K271" i="1" s="1"/>
  <c r="L271" i="1" s="1"/>
  <c r="I265" i="1"/>
  <c r="J265" i="1" s="1"/>
  <c r="K265" i="1" s="1"/>
  <c r="L265" i="1" s="1"/>
  <c r="I266" i="1"/>
  <c r="J266" i="1" s="1"/>
  <c r="K266" i="1" s="1"/>
  <c r="L266" i="1" s="1"/>
  <c r="I263" i="1"/>
  <c r="J263" i="1" s="1"/>
  <c r="K263" i="1" s="1"/>
  <c r="L263" i="1" s="1"/>
  <c r="I267" i="1"/>
  <c r="J267" i="1" s="1"/>
  <c r="K267" i="1" s="1"/>
  <c r="L267" i="1" s="1"/>
  <c r="I268" i="1"/>
  <c r="J268" i="1" s="1"/>
  <c r="K268" i="1" s="1"/>
  <c r="L268" i="1" s="1"/>
  <c r="I261" i="1"/>
  <c r="J261" i="1" s="1"/>
  <c r="K261" i="1" s="1"/>
  <c r="L261" i="1" s="1"/>
  <c r="I264" i="1"/>
  <c r="J264" i="1" s="1"/>
  <c r="K264" i="1" s="1"/>
  <c r="L264" i="1" s="1"/>
  <c r="I269" i="1"/>
  <c r="J269" i="1" s="1"/>
  <c r="K269" i="1" s="1"/>
  <c r="L269" i="1" s="1"/>
  <c r="I270" i="1"/>
  <c r="J270" i="1" s="1"/>
  <c r="K270" i="1" s="1"/>
  <c r="L270" i="1" s="1"/>
  <c r="I276" i="1"/>
  <c r="J276" i="1" s="1"/>
  <c r="K276" i="1" s="1"/>
  <c r="L276" i="1" s="1"/>
  <c r="I279" i="1"/>
  <c r="J279" i="1" s="1"/>
  <c r="K279" i="1" s="1"/>
  <c r="L279" i="1" s="1"/>
  <c r="I273" i="1"/>
  <c r="J273" i="1" s="1"/>
  <c r="K273" i="1" s="1"/>
  <c r="L273" i="1" s="1"/>
  <c r="I275" i="1"/>
  <c r="J275" i="1" s="1"/>
  <c r="K275" i="1" s="1"/>
  <c r="L275" i="1" s="1"/>
  <c r="I272" i="1"/>
  <c r="J272" i="1" s="1"/>
  <c r="K272" i="1" s="1"/>
  <c r="L272" i="1" s="1"/>
  <c r="I277" i="1"/>
  <c r="J277" i="1" s="1"/>
  <c r="K277" i="1" s="1"/>
  <c r="L277" i="1" s="1"/>
  <c r="I280" i="1"/>
  <c r="J280" i="1" s="1"/>
  <c r="K280" i="1" s="1"/>
  <c r="L280" i="1" s="1"/>
  <c r="I278" i="1"/>
  <c r="J278" i="1" s="1"/>
  <c r="K278" i="1" s="1"/>
  <c r="L278" i="1" s="1"/>
  <c r="I274" i="1"/>
  <c r="J274" i="1" s="1"/>
  <c r="K274" i="1" s="1"/>
  <c r="L274" i="1" s="1"/>
  <c r="I281" i="1"/>
  <c r="J281" i="1" s="1"/>
  <c r="K281" i="1" s="1"/>
  <c r="L281" i="1" s="1"/>
  <c r="I282" i="1"/>
  <c r="J282" i="1" s="1"/>
  <c r="K282" i="1" s="1"/>
  <c r="L282" i="1" s="1"/>
  <c r="I283" i="1"/>
  <c r="J283" i="1" s="1"/>
  <c r="K283" i="1" s="1"/>
  <c r="L283" i="1" s="1"/>
  <c r="I289" i="1"/>
  <c r="J289" i="1" s="1"/>
  <c r="K289" i="1" s="1"/>
  <c r="L289" i="1" s="1"/>
  <c r="I285" i="1"/>
  <c r="J285" i="1" s="1"/>
  <c r="K285" i="1" s="1"/>
  <c r="L285" i="1" s="1"/>
  <c r="I288" i="1"/>
  <c r="J288" i="1" s="1"/>
  <c r="K288" i="1" s="1"/>
  <c r="L288" i="1" s="1"/>
  <c r="I286" i="1"/>
  <c r="J286" i="1" s="1"/>
  <c r="K286" i="1" s="1"/>
  <c r="L286" i="1" s="1"/>
  <c r="I284" i="1"/>
  <c r="J284" i="1" s="1"/>
  <c r="K284" i="1" s="1"/>
  <c r="L284" i="1" s="1"/>
  <c r="I287" i="1"/>
  <c r="J287" i="1" s="1"/>
  <c r="K287" i="1" s="1"/>
  <c r="L287" i="1" s="1"/>
  <c r="I290" i="1"/>
  <c r="J290" i="1" s="1"/>
  <c r="K290" i="1" s="1"/>
  <c r="L290" i="1" s="1"/>
  <c r="I302" i="1"/>
  <c r="J302" i="1" s="1"/>
  <c r="K302" i="1" s="1"/>
  <c r="L302" i="1" s="1"/>
  <c r="I301" i="1"/>
  <c r="J301" i="1" s="1"/>
  <c r="K301" i="1" s="1"/>
  <c r="L301" i="1" s="1"/>
  <c r="I298" i="1"/>
  <c r="J298" i="1" s="1"/>
  <c r="K298" i="1" s="1"/>
  <c r="L298" i="1" s="1"/>
  <c r="I291" i="1"/>
  <c r="J291" i="1" s="1"/>
  <c r="K291" i="1" s="1"/>
  <c r="L291" i="1" s="1"/>
  <c r="I296" i="1"/>
  <c r="J296" i="1" s="1"/>
  <c r="K296" i="1" s="1"/>
  <c r="L296" i="1" s="1"/>
  <c r="I297" i="1"/>
  <c r="J297" i="1" s="1"/>
  <c r="K297" i="1" s="1"/>
  <c r="L297" i="1" s="1"/>
  <c r="I292" i="1"/>
  <c r="J292" i="1" s="1"/>
  <c r="K292" i="1" s="1"/>
  <c r="L292" i="1" s="1"/>
  <c r="I293" i="1"/>
  <c r="J293" i="1" s="1"/>
  <c r="K293" i="1" s="1"/>
  <c r="L293" i="1" s="1"/>
  <c r="I295" i="1"/>
  <c r="J295" i="1" s="1"/>
  <c r="K295" i="1" s="1"/>
  <c r="L295" i="1" s="1"/>
  <c r="I299" i="1"/>
  <c r="J299" i="1" s="1"/>
  <c r="K299" i="1" s="1"/>
  <c r="L299" i="1" s="1"/>
  <c r="I294" i="1"/>
  <c r="J294" i="1" s="1"/>
  <c r="K294" i="1" s="1"/>
  <c r="L294" i="1" s="1"/>
  <c r="I300" i="1"/>
  <c r="J300" i="1" s="1"/>
  <c r="K300" i="1" s="1"/>
  <c r="L300" i="1" s="1"/>
  <c r="M238" i="1" l="1"/>
  <c r="N238" i="1" s="1"/>
  <c r="O238" i="1" s="1"/>
  <c r="M231" i="1"/>
  <c r="N231" i="1" s="1"/>
  <c r="O231" i="1" s="1"/>
  <c r="M235" i="1"/>
  <c r="N235" i="1" s="1"/>
  <c r="O235" i="1" s="1"/>
  <c r="M237" i="1"/>
  <c r="N237" i="1" s="1"/>
  <c r="O237" i="1" s="1"/>
  <c r="M232" i="1"/>
  <c r="N232" i="1" s="1"/>
  <c r="O232" i="1" s="1"/>
  <c r="M206" i="1"/>
  <c r="N206" i="1" s="1"/>
  <c r="O206" i="1" s="1"/>
  <c r="M212" i="1"/>
  <c r="N212" i="1" s="1"/>
  <c r="O212" i="1" s="1"/>
  <c r="M262" i="1"/>
  <c r="N262" i="1" s="1"/>
  <c r="O262" i="1" s="1"/>
  <c r="M208" i="1"/>
  <c r="N208" i="1" s="1"/>
  <c r="O208" i="1" s="1"/>
  <c r="M209" i="1"/>
  <c r="N209" i="1" s="1"/>
  <c r="O209" i="1" s="1"/>
  <c r="M207" i="1"/>
  <c r="N207" i="1" s="1"/>
  <c r="O207" i="1" s="1"/>
  <c r="M218" i="1"/>
  <c r="N218" i="1" s="1"/>
  <c r="O218" i="1" s="1"/>
  <c r="M205" i="1"/>
  <c r="N205" i="1" s="1"/>
  <c r="O205" i="1" s="1"/>
  <c r="M295" i="1"/>
  <c r="N295" i="1" s="1"/>
  <c r="O295" i="1" s="1"/>
  <c r="M298" i="1"/>
  <c r="N298" i="1" s="1"/>
  <c r="O298" i="1" s="1"/>
  <c r="M297" i="1"/>
  <c r="N297" i="1" s="1"/>
  <c r="O297" i="1" s="1"/>
  <c r="M294" i="1"/>
  <c r="N294" i="1" s="1"/>
  <c r="O294" i="1" s="1"/>
  <c r="M292" i="1"/>
  <c r="N292" i="1" s="1"/>
  <c r="O292" i="1" s="1"/>
  <c r="M299" i="1"/>
  <c r="N299" i="1" s="1"/>
  <c r="O299" i="1" s="1"/>
  <c r="M291" i="1"/>
  <c r="N291" i="1" s="1"/>
  <c r="O291" i="1" s="1"/>
  <c r="M296" i="1"/>
  <c r="N296" i="1" s="1"/>
  <c r="O296" i="1" s="1"/>
  <c r="M293" i="1"/>
  <c r="N293" i="1" s="1"/>
  <c r="O293" i="1" s="1"/>
  <c r="M300" i="1"/>
  <c r="N300" i="1" s="1"/>
  <c r="O300" i="1" s="1"/>
  <c r="M280" i="1"/>
  <c r="N280" i="1" s="1"/>
  <c r="O280" i="1" s="1"/>
  <c r="M270" i="1"/>
  <c r="N270" i="1" s="1"/>
  <c r="O270" i="1" s="1"/>
  <c r="M273" i="1"/>
  <c r="N273" i="1" s="1"/>
  <c r="O273" i="1" s="1"/>
  <c r="M261" i="1"/>
  <c r="N261" i="1" s="1"/>
  <c r="O261" i="1" s="1"/>
  <c r="M264" i="1"/>
  <c r="N264" i="1" s="1"/>
  <c r="O264" i="1" s="1"/>
  <c r="M276" i="1"/>
  <c r="N276" i="1" s="1"/>
  <c r="O276" i="1" s="1"/>
  <c r="M279" i="1"/>
  <c r="N279" i="1" s="1"/>
  <c r="O279" i="1" s="1"/>
  <c r="M272" i="1"/>
  <c r="N272" i="1" s="1"/>
  <c r="O272" i="1" s="1"/>
  <c r="M269" i="1"/>
  <c r="N269" i="1" s="1"/>
  <c r="O269" i="1" s="1"/>
  <c r="M275" i="1"/>
  <c r="N275" i="1" s="1"/>
  <c r="O275" i="1" s="1"/>
  <c r="M277" i="1"/>
  <c r="N277" i="1" s="1"/>
  <c r="O277" i="1" s="1"/>
  <c r="M227" i="1"/>
  <c r="N227" i="1" s="1"/>
  <c r="O227" i="1" s="1"/>
  <c r="M241" i="1"/>
  <c r="N241" i="1" s="1"/>
  <c r="O241" i="1" s="1"/>
  <c r="M248" i="1"/>
  <c r="N248" i="1" s="1"/>
  <c r="O248" i="1" s="1"/>
  <c r="M253" i="1"/>
  <c r="N253" i="1" s="1"/>
  <c r="O253" i="1" s="1"/>
  <c r="M259" i="1"/>
  <c r="N259" i="1" s="1"/>
  <c r="O259" i="1" s="1"/>
  <c r="M243" i="1"/>
  <c r="N243" i="1" s="1"/>
  <c r="O243" i="1" s="1"/>
  <c r="M255" i="1"/>
  <c r="N255" i="1" s="1"/>
  <c r="O255" i="1" s="1"/>
  <c r="M249" i="1"/>
  <c r="N249" i="1" s="1"/>
  <c r="O249" i="1" s="1"/>
  <c r="M260" i="1"/>
  <c r="N260" i="1" s="1"/>
  <c r="O260" i="1" s="1"/>
  <c r="M258" i="1"/>
  <c r="N258" i="1" s="1"/>
  <c r="O258" i="1" s="1"/>
  <c r="M239" i="1"/>
  <c r="N239" i="1" s="1"/>
  <c r="O239" i="1" s="1"/>
  <c r="M250" i="1"/>
  <c r="N250" i="1" s="1"/>
  <c r="O250" i="1" s="1"/>
  <c r="M245" i="1"/>
  <c r="N245" i="1" s="1"/>
  <c r="O245" i="1" s="1"/>
  <c r="M252" i="1"/>
  <c r="N252" i="1" s="1"/>
  <c r="O252" i="1" s="1"/>
  <c r="M246" i="1"/>
  <c r="N246" i="1" s="1"/>
  <c r="O246" i="1" s="1"/>
  <c r="M251" i="1"/>
  <c r="N251" i="1" s="1"/>
  <c r="O251" i="1" s="1"/>
  <c r="M254" i="1"/>
  <c r="N254" i="1" s="1"/>
  <c r="O254" i="1" s="1"/>
  <c r="M247" i="1"/>
  <c r="N247" i="1" s="1"/>
  <c r="O247" i="1" s="1"/>
  <c r="M285" i="1"/>
  <c r="N285" i="1" s="1"/>
  <c r="O285" i="1" s="1"/>
  <c r="M302" i="1"/>
  <c r="N302" i="1" s="1"/>
  <c r="O302" i="1" s="1"/>
  <c r="M286" i="1"/>
  <c r="N286" i="1" s="1"/>
  <c r="O286" i="1" s="1"/>
  <c r="M287" i="1"/>
  <c r="N287" i="1" s="1"/>
  <c r="O287" i="1" s="1"/>
  <c r="M288" i="1"/>
  <c r="N288" i="1" s="1"/>
  <c r="O288" i="1" s="1"/>
  <c r="M284" i="1"/>
  <c r="N284" i="1" s="1"/>
  <c r="O284" i="1" s="1"/>
  <c r="M290" i="1"/>
  <c r="N290" i="1" s="1"/>
  <c r="O290" i="1" s="1"/>
  <c r="M301" i="1"/>
  <c r="N301" i="1" s="1"/>
  <c r="O301" i="1" s="1"/>
  <c r="M234" i="1"/>
  <c r="N234" i="1" s="1"/>
  <c r="O234" i="1" s="1"/>
  <c r="M228" i="1"/>
  <c r="N228" i="1" s="1"/>
  <c r="O228" i="1" s="1"/>
  <c r="M229" i="1"/>
  <c r="N229" i="1" s="1"/>
  <c r="O229" i="1" s="1"/>
  <c r="M244" i="1"/>
  <c r="N244" i="1" s="1"/>
  <c r="O244" i="1" s="1"/>
  <c r="M220" i="1"/>
  <c r="N220" i="1" s="1"/>
  <c r="O220" i="1" s="1"/>
  <c r="M217" i="1"/>
  <c r="N217" i="1" s="1"/>
  <c r="O217" i="1" s="1"/>
  <c r="M210" i="1"/>
  <c r="N210" i="1" s="1"/>
  <c r="O210" i="1" s="1"/>
  <c r="M219" i="1"/>
  <c r="N219" i="1" s="1"/>
  <c r="O219" i="1" s="1"/>
  <c r="M233" i="1"/>
  <c r="N233" i="1" s="1"/>
  <c r="O233" i="1" s="1"/>
  <c r="M224" i="1"/>
  <c r="N224" i="1" s="1"/>
  <c r="O224" i="1" s="1"/>
  <c r="M223" i="1"/>
  <c r="N223" i="1" s="1"/>
  <c r="O223" i="1" s="1"/>
  <c r="M221" i="1"/>
  <c r="N221" i="1" s="1"/>
  <c r="O221" i="1" s="1"/>
  <c r="M222" i="1"/>
  <c r="N222" i="1" s="1"/>
  <c r="O222" i="1" s="1"/>
  <c r="M215" i="1"/>
  <c r="N215" i="1" s="1"/>
  <c r="O215" i="1" s="1"/>
  <c r="M216" i="1"/>
  <c r="N216" i="1" s="1"/>
  <c r="O216" i="1" s="1"/>
  <c r="M214" i="1"/>
  <c r="N214" i="1" s="1"/>
  <c r="O214" i="1" s="1"/>
  <c r="M226" i="1"/>
  <c r="N226" i="1" s="1"/>
  <c r="O226" i="1" s="1"/>
  <c r="M230" i="1"/>
  <c r="N230" i="1" s="1"/>
  <c r="O230" i="1" s="1"/>
  <c r="M274" i="1"/>
  <c r="N274" i="1" s="1"/>
  <c r="O274" i="1" s="1"/>
  <c r="M263" i="1"/>
  <c r="N263" i="1" s="1"/>
  <c r="O263" i="1" s="1"/>
  <c r="M256" i="1"/>
  <c r="N256" i="1" s="1"/>
  <c r="O256" i="1" s="1"/>
  <c r="M271" i="1"/>
  <c r="N271" i="1" s="1"/>
  <c r="O271" i="1" s="1"/>
  <c r="M265" i="1"/>
  <c r="N265" i="1" s="1"/>
  <c r="O265" i="1" s="1"/>
  <c r="M267" i="1"/>
  <c r="N267" i="1" s="1"/>
  <c r="O267" i="1" s="1"/>
  <c r="M257" i="1"/>
  <c r="N257" i="1" s="1"/>
  <c r="O257" i="1" s="1"/>
  <c r="M268" i="1"/>
  <c r="N268" i="1" s="1"/>
  <c r="O268" i="1" s="1"/>
  <c r="M236" i="1"/>
  <c r="N236" i="1" s="1"/>
  <c r="O236" i="1" s="1"/>
  <c r="M289" i="1"/>
  <c r="N289" i="1" s="1"/>
  <c r="O289" i="1" s="1"/>
  <c r="M278" i="1"/>
  <c r="N278" i="1" s="1"/>
  <c r="O278" i="1" s="1"/>
  <c r="M281" i="1"/>
  <c r="N281" i="1" s="1"/>
  <c r="O281" i="1" s="1"/>
  <c r="M282" i="1"/>
  <c r="N282" i="1" s="1"/>
  <c r="O282" i="1" s="1"/>
  <c r="M266" i="1"/>
  <c r="N266" i="1" s="1"/>
  <c r="O266" i="1" s="1"/>
  <c r="M283" i="1"/>
  <c r="N283" i="1" s="1"/>
  <c r="O283" i="1" s="1"/>
  <c r="M225" i="1"/>
  <c r="N225" i="1" s="1"/>
  <c r="O225" i="1" s="1"/>
  <c r="M213" i="1"/>
  <c r="N213" i="1" s="1"/>
  <c r="O213" i="1" s="1"/>
  <c r="M204" i="1"/>
  <c r="N204" i="1" s="1"/>
  <c r="O204" i="1" s="1"/>
  <c r="M211" i="1"/>
  <c r="N211" i="1" s="1"/>
  <c r="O211" i="1" s="1"/>
  <c r="M240" i="1"/>
  <c r="N240" i="1" s="1"/>
  <c r="O240" i="1" s="1"/>
  <c r="M242" i="1"/>
  <c r="N242" i="1" s="1"/>
  <c r="O242" i="1" s="1"/>
  <c r="I135" i="1"/>
  <c r="J135" i="1" s="1"/>
  <c r="K135" i="1" s="1"/>
  <c r="L135" i="1" s="1"/>
  <c r="I142" i="1"/>
  <c r="J142" i="1" s="1"/>
  <c r="K142" i="1" s="1"/>
  <c r="L142" i="1" s="1"/>
  <c r="I140" i="1"/>
  <c r="J140" i="1" s="1"/>
  <c r="K140" i="1" s="1"/>
  <c r="L140" i="1" s="1"/>
  <c r="I138" i="1"/>
  <c r="J138" i="1" s="1"/>
  <c r="K138" i="1" s="1"/>
  <c r="L138" i="1" s="1"/>
  <c r="I137" i="1"/>
  <c r="J137" i="1" s="1"/>
  <c r="K137" i="1" s="1"/>
  <c r="L137" i="1" s="1"/>
  <c r="I141" i="1"/>
  <c r="J141" i="1" s="1"/>
  <c r="K141" i="1" s="1"/>
  <c r="L141" i="1" s="1"/>
  <c r="I139" i="1"/>
  <c r="J139" i="1" s="1"/>
  <c r="K139" i="1" s="1"/>
  <c r="L139" i="1" s="1"/>
  <c r="I143" i="1"/>
  <c r="J143" i="1" s="1"/>
  <c r="K143" i="1" s="1"/>
  <c r="L143" i="1" s="1"/>
  <c r="I146" i="1"/>
  <c r="J146" i="1" s="1"/>
  <c r="K146" i="1" s="1"/>
  <c r="L146" i="1" s="1"/>
  <c r="I148" i="1"/>
  <c r="J148" i="1" s="1"/>
  <c r="K148" i="1" s="1"/>
  <c r="L148" i="1" s="1"/>
  <c r="I155" i="1"/>
  <c r="J155" i="1" s="1"/>
  <c r="K155" i="1" s="1"/>
  <c r="L155" i="1" s="1"/>
  <c r="I145" i="1"/>
  <c r="J145" i="1" s="1"/>
  <c r="K145" i="1" s="1"/>
  <c r="L145" i="1" s="1"/>
  <c r="I147" i="1"/>
  <c r="J147" i="1" s="1"/>
  <c r="K147" i="1" s="1"/>
  <c r="L147" i="1" s="1"/>
  <c r="I157" i="1"/>
  <c r="J157" i="1" s="1"/>
  <c r="K157" i="1" s="1"/>
  <c r="L157" i="1" s="1"/>
  <c r="I144" i="1"/>
  <c r="J144" i="1" s="1"/>
  <c r="K144" i="1" s="1"/>
  <c r="L144" i="1" s="1"/>
  <c r="I152" i="1"/>
  <c r="J152" i="1" s="1"/>
  <c r="K152" i="1" s="1"/>
  <c r="L152" i="1" s="1"/>
  <c r="I149" i="1"/>
  <c r="J149" i="1" s="1"/>
  <c r="K149" i="1" s="1"/>
  <c r="L149" i="1" s="1"/>
  <c r="I150" i="1"/>
  <c r="J150" i="1" s="1"/>
  <c r="K150" i="1" s="1"/>
  <c r="L150" i="1" s="1"/>
  <c r="I153" i="1"/>
  <c r="J153" i="1" s="1"/>
  <c r="K153" i="1" s="1"/>
  <c r="L153" i="1" s="1"/>
  <c r="I154" i="1"/>
  <c r="J154" i="1" s="1"/>
  <c r="K154" i="1" s="1"/>
  <c r="L154" i="1" s="1"/>
  <c r="I156" i="1"/>
  <c r="J156" i="1" s="1"/>
  <c r="K156" i="1" s="1"/>
  <c r="L156" i="1" s="1"/>
  <c r="I151" i="1"/>
  <c r="J151" i="1" s="1"/>
  <c r="K151" i="1" s="1"/>
  <c r="L151" i="1" s="1"/>
  <c r="I161" i="1"/>
  <c r="J161" i="1" s="1"/>
  <c r="K161" i="1" s="1"/>
  <c r="L161" i="1" s="1"/>
  <c r="I165" i="1"/>
  <c r="J165" i="1" s="1"/>
  <c r="K165" i="1" s="1"/>
  <c r="L165" i="1" s="1"/>
  <c r="I162" i="1"/>
  <c r="J162" i="1" s="1"/>
  <c r="K162" i="1" s="1"/>
  <c r="L162" i="1" s="1"/>
  <c r="I159" i="1"/>
  <c r="J159" i="1" s="1"/>
  <c r="K159" i="1" s="1"/>
  <c r="L159" i="1" s="1"/>
  <c r="I163" i="1"/>
  <c r="J163" i="1" s="1"/>
  <c r="K163" i="1" s="1"/>
  <c r="L163" i="1" s="1"/>
  <c r="I158" i="1"/>
  <c r="J158" i="1" s="1"/>
  <c r="K158" i="1" s="1"/>
  <c r="L158" i="1" s="1"/>
  <c r="I166" i="1"/>
  <c r="J166" i="1" s="1"/>
  <c r="K166" i="1" s="1"/>
  <c r="L166" i="1" s="1"/>
  <c r="I160" i="1"/>
  <c r="J160" i="1" s="1"/>
  <c r="K160" i="1" s="1"/>
  <c r="L160" i="1" s="1"/>
  <c r="I164" i="1"/>
  <c r="J164" i="1" s="1"/>
  <c r="K164" i="1" s="1"/>
  <c r="L164" i="1" s="1"/>
  <c r="I172" i="1"/>
  <c r="J172" i="1" s="1"/>
  <c r="K172" i="1" s="1"/>
  <c r="L172" i="1" s="1"/>
  <c r="I167" i="1"/>
  <c r="J167" i="1" s="1"/>
  <c r="K167" i="1" s="1"/>
  <c r="L167" i="1" s="1"/>
  <c r="I169" i="1"/>
  <c r="J169" i="1" s="1"/>
  <c r="K169" i="1" s="1"/>
  <c r="L169" i="1" s="1"/>
  <c r="I171" i="1"/>
  <c r="J171" i="1" s="1"/>
  <c r="K171" i="1" s="1"/>
  <c r="L171" i="1" s="1"/>
  <c r="I173" i="1"/>
  <c r="J173" i="1" s="1"/>
  <c r="K173" i="1" s="1"/>
  <c r="L173" i="1" s="1"/>
  <c r="I168" i="1"/>
  <c r="J168" i="1" s="1"/>
  <c r="K168" i="1" s="1"/>
  <c r="L168" i="1" s="1"/>
  <c r="I170" i="1"/>
  <c r="J170" i="1" s="1"/>
  <c r="K170" i="1" s="1"/>
  <c r="L170" i="1" s="1"/>
  <c r="I176" i="1"/>
  <c r="J176" i="1" s="1"/>
  <c r="K176" i="1" s="1"/>
  <c r="L176" i="1" s="1"/>
  <c r="I177" i="1"/>
  <c r="J177" i="1" s="1"/>
  <c r="K177" i="1" s="1"/>
  <c r="L177" i="1" s="1"/>
  <c r="I175" i="1"/>
  <c r="J175" i="1" s="1"/>
  <c r="K175" i="1" s="1"/>
  <c r="L175" i="1" s="1"/>
  <c r="I174" i="1"/>
  <c r="J174" i="1" s="1"/>
  <c r="K174" i="1" s="1"/>
  <c r="L174" i="1" s="1"/>
  <c r="I178" i="1"/>
  <c r="J178" i="1" s="1"/>
  <c r="K178" i="1" s="1"/>
  <c r="L178" i="1" s="1"/>
  <c r="I181" i="1"/>
  <c r="J181" i="1" s="1"/>
  <c r="K181" i="1" s="1"/>
  <c r="L181" i="1" s="1"/>
  <c r="I182" i="1"/>
  <c r="J182" i="1" s="1"/>
  <c r="K182" i="1" s="1"/>
  <c r="L182" i="1" s="1"/>
  <c r="I180" i="1"/>
  <c r="J180" i="1" s="1"/>
  <c r="K180" i="1" s="1"/>
  <c r="L180" i="1" s="1"/>
  <c r="I179" i="1"/>
  <c r="J179" i="1" s="1"/>
  <c r="K179" i="1" s="1"/>
  <c r="L179" i="1" s="1"/>
  <c r="I184" i="1"/>
  <c r="J184" i="1" s="1"/>
  <c r="K184" i="1" s="1"/>
  <c r="L184" i="1" s="1"/>
  <c r="I183" i="1"/>
  <c r="J183" i="1" s="1"/>
  <c r="K183" i="1" s="1"/>
  <c r="L183" i="1" s="1"/>
  <c r="I185" i="1"/>
  <c r="J185" i="1" s="1"/>
  <c r="K185" i="1" s="1"/>
  <c r="L185" i="1" s="1"/>
  <c r="I187" i="1"/>
  <c r="J187" i="1" s="1"/>
  <c r="K187" i="1" s="1"/>
  <c r="L187" i="1" s="1"/>
  <c r="I186" i="1"/>
  <c r="J186" i="1" s="1"/>
  <c r="K186" i="1" s="1"/>
  <c r="L186" i="1" s="1"/>
  <c r="I189" i="1"/>
  <c r="J189" i="1" s="1"/>
  <c r="K189" i="1" s="1"/>
  <c r="L189" i="1" s="1"/>
  <c r="I188" i="1"/>
  <c r="J188" i="1" s="1"/>
  <c r="K188" i="1" s="1"/>
  <c r="L188" i="1" s="1"/>
  <c r="I193" i="1"/>
  <c r="J193" i="1" s="1"/>
  <c r="K193" i="1" s="1"/>
  <c r="L193" i="1" s="1"/>
  <c r="I194" i="1"/>
  <c r="J194" i="1" s="1"/>
  <c r="K194" i="1" s="1"/>
  <c r="L194" i="1" s="1"/>
  <c r="I190" i="1"/>
  <c r="J190" i="1" s="1"/>
  <c r="K190" i="1" s="1"/>
  <c r="L190" i="1" s="1"/>
  <c r="I191" i="1"/>
  <c r="J191" i="1" s="1"/>
  <c r="K191" i="1" s="1"/>
  <c r="L191" i="1" s="1"/>
  <c r="I192" i="1"/>
  <c r="J192" i="1" s="1"/>
  <c r="K192" i="1" s="1"/>
  <c r="L192" i="1" s="1"/>
  <c r="I201" i="1"/>
  <c r="J201" i="1" s="1"/>
  <c r="K201" i="1" s="1"/>
  <c r="L201" i="1" s="1"/>
  <c r="I196" i="1"/>
  <c r="J196" i="1" s="1"/>
  <c r="K196" i="1" s="1"/>
  <c r="L196" i="1" s="1"/>
  <c r="I200" i="1"/>
  <c r="J200" i="1" s="1"/>
  <c r="K200" i="1" s="1"/>
  <c r="L200" i="1" s="1"/>
  <c r="I202" i="1"/>
  <c r="J202" i="1" s="1"/>
  <c r="K202" i="1" s="1"/>
  <c r="L202" i="1" s="1"/>
  <c r="I198" i="1"/>
  <c r="J198" i="1" s="1"/>
  <c r="K198" i="1" s="1"/>
  <c r="L198" i="1" s="1"/>
  <c r="H235" i="1" l="1"/>
  <c r="P235" i="1"/>
  <c r="H231" i="1"/>
  <c r="P231" i="1"/>
  <c r="H238" i="1"/>
  <c r="P238" i="1"/>
  <c r="H232" i="1"/>
  <c r="P232" i="1"/>
  <c r="H237" i="1"/>
  <c r="P237" i="1"/>
  <c r="H213" i="1"/>
  <c r="H283" i="1"/>
  <c r="H236" i="1"/>
  <c r="H274" i="1"/>
  <c r="H221" i="1"/>
  <c r="H247" i="1"/>
  <c r="H258" i="1"/>
  <c r="H293" i="1"/>
  <c r="H218" i="1"/>
  <c r="H242" i="1"/>
  <c r="H259" i="1"/>
  <c r="H268" i="1"/>
  <c r="H230" i="1"/>
  <c r="H223" i="1"/>
  <c r="H244" i="1"/>
  <c r="H287" i="1"/>
  <c r="H254" i="1"/>
  <c r="H260" i="1"/>
  <c r="H264" i="1"/>
  <c r="H296" i="1"/>
  <c r="H298" i="1"/>
  <c r="H207" i="1"/>
  <c r="H257" i="1"/>
  <c r="H224" i="1"/>
  <c r="H229" i="1"/>
  <c r="H286" i="1"/>
  <c r="H251" i="1"/>
  <c r="H249" i="1"/>
  <c r="H227" i="1"/>
  <c r="H261" i="1"/>
  <c r="H209" i="1"/>
  <c r="H211" i="1"/>
  <c r="H267" i="1"/>
  <c r="H233" i="1"/>
  <c r="H302" i="1"/>
  <c r="H246" i="1"/>
  <c r="H255" i="1"/>
  <c r="H277" i="1"/>
  <c r="H273" i="1"/>
  <c r="H291" i="1"/>
  <c r="H295" i="1"/>
  <c r="H208" i="1"/>
  <c r="H240" i="1"/>
  <c r="H266" i="1"/>
  <c r="H226" i="1"/>
  <c r="H204" i="1"/>
  <c r="H282" i="1"/>
  <c r="H265" i="1"/>
  <c r="H214" i="1"/>
  <c r="H219" i="1"/>
  <c r="H228" i="1"/>
  <c r="H252" i="1"/>
  <c r="H243" i="1"/>
  <c r="H275" i="1"/>
  <c r="H270" i="1"/>
  <c r="H299" i="1"/>
  <c r="H262" i="1"/>
  <c r="H281" i="1"/>
  <c r="H271" i="1"/>
  <c r="H216" i="1"/>
  <c r="H210" i="1"/>
  <c r="H301" i="1"/>
  <c r="H285" i="1"/>
  <c r="H245" i="1"/>
  <c r="H269" i="1"/>
  <c r="H300" i="1"/>
  <c r="H292" i="1"/>
  <c r="H212" i="1"/>
  <c r="H297" i="1"/>
  <c r="H225" i="1"/>
  <c r="H278" i="1"/>
  <c r="H256" i="1"/>
  <c r="H215" i="1"/>
  <c r="H217" i="1"/>
  <c r="H290" i="1"/>
  <c r="H250" i="1"/>
  <c r="H253" i="1"/>
  <c r="H272" i="1"/>
  <c r="H280" i="1"/>
  <c r="H289" i="1"/>
  <c r="H263" i="1"/>
  <c r="H222" i="1"/>
  <c r="H220" i="1"/>
  <c r="H234" i="1"/>
  <c r="H284" i="1"/>
  <c r="H239" i="1"/>
  <c r="H248" i="1"/>
  <c r="H279" i="1"/>
  <c r="H294" i="1"/>
  <c r="H205" i="1"/>
  <c r="H206" i="1"/>
  <c r="H288" i="1"/>
  <c r="H241" i="1"/>
  <c r="H276" i="1"/>
  <c r="M199" i="1"/>
  <c r="N199" i="1" s="1"/>
  <c r="O199" i="1" s="1"/>
  <c r="P199" i="1" s="1"/>
  <c r="M197" i="1"/>
  <c r="N197" i="1" s="1"/>
  <c r="O197" i="1" s="1"/>
  <c r="P197" i="1" s="1"/>
  <c r="M195" i="1"/>
  <c r="N195" i="1" s="1"/>
  <c r="O195" i="1" s="1"/>
  <c r="P195" i="1" s="1"/>
  <c r="M203" i="1"/>
  <c r="N203" i="1" s="1"/>
  <c r="O203" i="1" s="1"/>
  <c r="P203" i="1" s="1"/>
  <c r="P215" i="1"/>
  <c r="P211" i="1"/>
  <c r="P225" i="1"/>
  <c r="P263" i="1"/>
  <c r="P220" i="1"/>
  <c r="P268" i="1"/>
  <c r="P274" i="1"/>
  <c r="P221" i="1"/>
  <c r="P260" i="1"/>
  <c r="P286" i="1"/>
  <c r="P257" i="1"/>
  <c r="P251" i="1"/>
  <c r="P293" i="1"/>
  <c r="P301" i="1"/>
  <c r="P281" i="1"/>
  <c r="P239" i="1"/>
  <c r="P242" i="1"/>
  <c r="P285" i="1"/>
  <c r="P240" i="1"/>
  <c r="P204" i="1"/>
  <c r="P267" i="1"/>
  <c r="P226" i="1"/>
  <c r="P290" i="1"/>
  <c r="P255" i="1"/>
  <c r="P261" i="1"/>
  <c r="P298" i="1"/>
  <c r="P213" i="1"/>
  <c r="P278" i="1"/>
  <c r="P265" i="1"/>
  <c r="P284" i="1"/>
  <c r="P283" i="1"/>
  <c r="P289" i="1"/>
  <c r="P288" i="1"/>
  <c r="P244" i="1"/>
  <c r="P287" i="1"/>
  <c r="P250" i="1"/>
  <c r="P229" i="1"/>
  <c r="P209" i="1"/>
  <c r="P258" i="1"/>
  <c r="P275" i="1"/>
  <c r="P270" i="1"/>
  <c r="P253" i="1"/>
  <c r="P295" i="1"/>
  <c r="P294" i="1"/>
  <c r="P243" i="1"/>
  <c r="P217" i="1"/>
  <c r="P271" i="1"/>
  <c r="P277" i="1"/>
  <c r="P246" i="1"/>
  <c r="P297" i="1"/>
  <c r="P259" i="1"/>
  <c r="P207" i="1"/>
  <c r="P247" i="1"/>
  <c r="P299" i="1"/>
  <c r="P280" i="1"/>
  <c r="P205" i="1"/>
  <c r="P216" i="1"/>
  <c r="P218" i="1"/>
  <c r="P254" i="1"/>
  <c r="P272" i="1"/>
  <c r="P273" i="1"/>
  <c r="P292" i="1"/>
  <c r="P233" i="1"/>
  <c r="P245" i="1"/>
  <c r="P269" i="1"/>
  <c r="P256" i="1"/>
  <c r="P208" i="1"/>
  <c r="P228" i="1"/>
  <c r="P262" i="1"/>
  <c r="P291" i="1"/>
  <c r="P206" i="1"/>
  <c r="P224" i="1"/>
  <c r="P212" i="1"/>
  <c r="P236" i="1"/>
  <c r="P264" i="1"/>
  <c r="P282" i="1"/>
  <c r="P249" i="1"/>
  <c r="P252" i="1"/>
  <c r="P302" i="1"/>
  <c r="P300" i="1"/>
  <c r="P222" i="1"/>
  <c r="P230" i="1"/>
  <c r="P266" i="1"/>
  <c r="P210" i="1"/>
  <c r="P223" i="1"/>
  <c r="P234" i="1"/>
  <c r="P214" i="1"/>
  <c r="P227" i="1"/>
  <c r="P279" i="1"/>
  <c r="P241" i="1"/>
  <c r="P248" i="1"/>
  <c r="P219" i="1"/>
  <c r="P276" i="1"/>
  <c r="P296" i="1"/>
  <c r="M152" i="1"/>
  <c r="N152" i="1" s="1"/>
  <c r="O152" i="1" s="1"/>
  <c r="M183" i="1"/>
  <c r="N183" i="1" s="1"/>
  <c r="O183" i="1" s="1"/>
  <c r="M194" i="1"/>
  <c r="N194" i="1" s="1"/>
  <c r="O194" i="1" s="1"/>
  <c r="M144" i="1"/>
  <c r="N144" i="1" s="1"/>
  <c r="O144" i="1" s="1"/>
  <c r="M185" i="1"/>
  <c r="N185" i="1" s="1"/>
  <c r="O185" i="1" s="1"/>
  <c r="M179" i="1"/>
  <c r="N179" i="1" s="1"/>
  <c r="O179" i="1" s="1"/>
  <c r="M186" i="1"/>
  <c r="N186" i="1" s="1"/>
  <c r="O186" i="1" s="1"/>
  <c r="M202" i="1"/>
  <c r="N202" i="1" s="1"/>
  <c r="O202" i="1" s="1"/>
  <c r="M198" i="1"/>
  <c r="N198" i="1" s="1"/>
  <c r="O198" i="1" s="1"/>
  <c r="M200" i="1"/>
  <c r="N200" i="1" s="1"/>
  <c r="O200" i="1" s="1"/>
  <c r="M173" i="1"/>
  <c r="N173" i="1" s="1"/>
  <c r="O173" i="1" s="1"/>
  <c r="M178" i="1"/>
  <c r="N178" i="1" s="1"/>
  <c r="O178" i="1" s="1"/>
  <c r="M170" i="1"/>
  <c r="N170" i="1" s="1"/>
  <c r="O170" i="1" s="1"/>
  <c r="M177" i="1"/>
  <c r="N177" i="1" s="1"/>
  <c r="O177" i="1" s="1"/>
  <c r="M171" i="1"/>
  <c r="N171" i="1" s="1"/>
  <c r="O171" i="1" s="1"/>
  <c r="M168" i="1"/>
  <c r="N168" i="1" s="1"/>
  <c r="O168" i="1" s="1"/>
  <c r="M174" i="1"/>
  <c r="N174" i="1" s="1"/>
  <c r="O174" i="1" s="1"/>
  <c r="M176" i="1"/>
  <c r="N176" i="1" s="1"/>
  <c r="O176" i="1" s="1"/>
  <c r="M175" i="1"/>
  <c r="N175" i="1" s="1"/>
  <c r="O175" i="1" s="1"/>
  <c r="M180" i="1"/>
  <c r="N180" i="1" s="1"/>
  <c r="O180" i="1" s="1"/>
  <c r="M189" i="1"/>
  <c r="N189" i="1" s="1"/>
  <c r="O189" i="1" s="1"/>
  <c r="M201" i="1"/>
  <c r="N201" i="1" s="1"/>
  <c r="O201" i="1" s="1"/>
  <c r="M188" i="1"/>
  <c r="N188" i="1" s="1"/>
  <c r="O188" i="1" s="1"/>
  <c r="M190" i="1"/>
  <c r="N190" i="1" s="1"/>
  <c r="O190" i="1" s="1"/>
  <c r="M187" i="1"/>
  <c r="N187" i="1" s="1"/>
  <c r="O187" i="1" s="1"/>
  <c r="M191" i="1"/>
  <c r="N191" i="1" s="1"/>
  <c r="O191" i="1" s="1"/>
  <c r="M196" i="1"/>
  <c r="N196" i="1" s="1"/>
  <c r="O196" i="1" s="1"/>
  <c r="M192" i="1"/>
  <c r="N192" i="1" s="1"/>
  <c r="O192" i="1" s="1"/>
  <c r="M193" i="1"/>
  <c r="N193" i="1" s="1"/>
  <c r="O193" i="1" s="1"/>
  <c r="M154" i="1"/>
  <c r="N154" i="1" s="1"/>
  <c r="O154" i="1" s="1"/>
  <c r="M162" i="1"/>
  <c r="N162" i="1" s="1"/>
  <c r="O162" i="1" s="1"/>
  <c r="M157" i="1"/>
  <c r="N157" i="1" s="1"/>
  <c r="O157" i="1" s="1"/>
  <c r="M184" i="1"/>
  <c r="N184" i="1" s="1"/>
  <c r="O184" i="1" s="1"/>
  <c r="M181" i="1"/>
  <c r="N181" i="1" s="1"/>
  <c r="O181" i="1" s="1"/>
  <c r="M182" i="1"/>
  <c r="N182" i="1" s="1"/>
  <c r="O182" i="1" s="1"/>
  <c r="M160" i="1"/>
  <c r="N160" i="1" s="1"/>
  <c r="O160" i="1" s="1"/>
  <c r="M172" i="1"/>
  <c r="N172" i="1" s="1"/>
  <c r="O172" i="1" s="1"/>
  <c r="M169" i="1"/>
  <c r="N169" i="1" s="1"/>
  <c r="O169" i="1" s="1"/>
  <c r="M158" i="1"/>
  <c r="N158" i="1" s="1"/>
  <c r="O158" i="1" s="1"/>
  <c r="M166" i="1"/>
  <c r="N166" i="1" s="1"/>
  <c r="O166" i="1" s="1"/>
  <c r="M164" i="1"/>
  <c r="N164" i="1" s="1"/>
  <c r="O164" i="1" s="1"/>
  <c r="M167" i="1"/>
  <c r="N167" i="1" s="1"/>
  <c r="O167" i="1" s="1"/>
  <c r="M151" i="1"/>
  <c r="N151" i="1" s="1"/>
  <c r="O151" i="1" s="1"/>
  <c r="M165" i="1"/>
  <c r="N165" i="1" s="1"/>
  <c r="O165" i="1" s="1"/>
  <c r="M156" i="1"/>
  <c r="N156" i="1" s="1"/>
  <c r="O156" i="1" s="1"/>
  <c r="M161" i="1"/>
  <c r="N161" i="1" s="1"/>
  <c r="O161" i="1" s="1"/>
  <c r="M150" i="1"/>
  <c r="N150" i="1" s="1"/>
  <c r="O150" i="1" s="1"/>
  <c r="M153" i="1"/>
  <c r="N153" i="1" s="1"/>
  <c r="O153" i="1" s="1"/>
  <c r="M163" i="1"/>
  <c r="N163" i="1" s="1"/>
  <c r="O163" i="1" s="1"/>
  <c r="M159" i="1"/>
  <c r="N159" i="1" s="1"/>
  <c r="O159" i="1" s="1"/>
  <c r="M149" i="1"/>
  <c r="N149" i="1" s="1"/>
  <c r="O149" i="1" s="1"/>
  <c r="I95" i="1"/>
  <c r="J95" i="1" s="1"/>
  <c r="K95" i="1" s="1"/>
  <c r="L95" i="1" s="1"/>
  <c r="I96" i="1"/>
  <c r="J96" i="1" s="1"/>
  <c r="K96" i="1" s="1"/>
  <c r="L96" i="1" s="1"/>
  <c r="I97" i="1"/>
  <c r="J97" i="1" s="1"/>
  <c r="K97" i="1" s="1"/>
  <c r="L97" i="1" s="1"/>
  <c r="I98" i="1"/>
  <c r="J98" i="1" s="1"/>
  <c r="K98" i="1" s="1"/>
  <c r="L98" i="1" s="1"/>
  <c r="I103" i="1"/>
  <c r="J103" i="1" s="1"/>
  <c r="K103" i="1" s="1"/>
  <c r="L103" i="1" s="1"/>
  <c r="I102" i="1"/>
  <c r="J102" i="1" s="1"/>
  <c r="K102" i="1" s="1"/>
  <c r="L102" i="1" s="1"/>
  <c r="I101" i="1"/>
  <c r="J101" i="1" s="1"/>
  <c r="K101" i="1" s="1"/>
  <c r="L101" i="1" s="1"/>
  <c r="I29" i="1"/>
  <c r="J29" i="1" s="1"/>
  <c r="K29" i="1" s="1"/>
  <c r="L29" i="1" s="1"/>
  <c r="I32" i="1"/>
  <c r="J32" i="1" s="1"/>
  <c r="K32" i="1" s="1"/>
  <c r="L32" i="1" s="1"/>
  <c r="I28" i="1"/>
  <c r="J28" i="1" s="1"/>
  <c r="K28" i="1" s="1"/>
  <c r="L28" i="1" s="1"/>
  <c r="I31" i="1"/>
  <c r="J31" i="1" s="1"/>
  <c r="K31" i="1" s="1"/>
  <c r="L31" i="1" s="1"/>
  <c r="I34" i="1"/>
  <c r="J34" i="1" s="1"/>
  <c r="K34" i="1" s="1"/>
  <c r="L34" i="1" s="1"/>
  <c r="I27" i="1"/>
  <c r="J27" i="1" s="1"/>
  <c r="K27" i="1" s="1"/>
  <c r="L27" i="1" s="1"/>
  <c r="I33" i="1"/>
  <c r="J33" i="1" s="1"/>
  <c r="K33" i="1" s="1"/>
  <c r="L33" i="1" s="1"/>
  <c r="I30" i="1"/>
  <c r="J30" i="1" s="1"/>
  <c r="K30" i="1" s="1"/>
  <c r="L30" i="1" s="1"/>
  <c r="I69" i="1"/>
  <c r="J69" i="1" s="1"/>
  <c r="K69" i="1" s="1"/>
  <c r="L69" i="1" s="1"/>
  <c r="I71" i="1"/>
  <c r="J71" i="1" s="1"/>
  <c r="K71" i="1" s="1"/>
  <c r="L71" i="1" s="1"/>
  <c r="I72" i="1"/>
  <c r="J72" i="1" s="1"/>
  <c r="K72" i="1" s="1"/>
  <c r="L72" i="1" s="1"/>
  <c r="I67" i="1"/>
  <c r="J67" i="1" s="1"/>
  <c r="K67" i="1" s="1"/>
  <c r="L67" i="1" s="1"/>
  <c r="I70" i="1"/>
  <c r="J70" i="1" s="1"/>
  <c r="K70" i="1" s="1"/>
  <c r="L70" i="1" s="1"/>
  <c r="I76" i="1"/>
  <c r="J76" i="1" s="1"/>
  <c r="K76" i="1" s="1"/>
  <c r="L76" i="1" s="1"/>
  <c r="I78" i="1"/>
  <c r="J78" i="1" s="1"/>
  <c r="K78" i="1" s="1"/>
  <c r="L78" i="1" s="1"/>
  <c r="I100" i="1"/>
  <c r="J100" i="1" s="1"/>
  <c r="K100" i="1" s="1"/>
  <c r="L100" i="1" s="1"/>
  <c r="I107" i="1"/>
  <c r="J107" i="1" s="1"/>
  <c r="K107" i="1" s="1"/>
  <c r="L107" i="1" s="1"/>
  <c r="I99" i="1"/>
  <c r="J99" i="1" s="1"/>
  <c r="K99" i="1" s="1"/>
  <c r="L99" i="1" s="1"/>
  <c r="I105" i="1"/>
  <c r="J105" i="1" s="1"/>
  <c r="K105" i="1" s="1"/>
  <c r="L105" i="1" s="1"/>
  <c r="I104" i="1"/>
  <c r="J104" i="1" s="1"/>
  <c r="K104" i="1" s="1"/>
  <c r="L104" i="1" s="1"/>
  <c r="I106" i="1"/>
  <c r="J106" i="1" s="1"/>
  <c r="K106" i="1" s="1"/>
  <c r="L106" i="1" s="1"/>
  <c r="I108" i="1"/>
  <c r="J108" i="1" s="1"/>
  <c r="K108" i="1" s="1"/>
  <c r="L108" i="1" s="1"/>
  <c r="I110" i="1"/>
  <c r="J110" i="1" s="1"/>
  <c r="K110" i="1" s="1"/>
  <c r="L110" i="1" s="1"/>
  <c r="Q231" i="1" l="1"/>
  <c r="R231" i="1" s="1"/>
  <c r="S231" i="1" s="1"/>
  <c r="Q238" i="1"/>
  <c r="R238" i="1" s="1"/>
  <c r="S238" i="1" s="1"/>
  <c r="Q235" i="1"/>
  <c r="R235" i="1" s="1"/>
  <c r="S235" i="1" s="1"/>
  <c r="Q237" i="1"/>
  <c r="R237" i="1" s="1"/>
  <c r="S237" i="1" s="1"/>
  <c r="Q232" i="1"/>
  <c r="R232" i="1" s="1"/>
  <c r="S232" i="1" s="1"/>
  <c r="H164" i="1"/>
  <c r="H196" i="1"/>
  <c r="H191" i="1"/>
  <c r="H170" i="1"/>
  <c r="H185" i="1"/>
  <c r="H169" i="1"/>
  <c r="H190" i="1"/>
  <c r="H176" i="1"/>
  <c r="H173" i="1"/>
  <c r="H194" i="1"/>
  <c r="H159" i="1"/>
  <c r="H165" i="1"/>
  <c r="H172" i="1"/>
  <c r="H162" i="1"/>
  <c r="H188" i="1"/>
  <c r="H174" i="1"/>
  <c r="H200" i="1"/>
  <c r="H183" i="1"/>
  <c r="H160" i="1"/>
  <c r="H201" i="1"/>
  <c r="H168" i="1"/>
  <c r="H198" i="1"/>
  <c r="H163" i="1"/>
  <c r="H193" i="1"/>
  <c r="H189" i="1"/>
  <c r="H202" i="1"/>
  <c r="H167" i="1"/>
  <c r="H182" i="1"/>
  <c r="H192" i="1"/>
  <c r="H180" i="1"/>
  <c r="H171" i="1"/>
  <c r="H186" i="1"/>
  <c r="H203" i="1"/>
  <c r="H195" i="1"/>
  <c r="H158" i="1"/>
  <c r="H184" i="1"/>
  <c r="H187" i="1"/>
  <c r="H175" i="1"/>
  <c r="H178" i="1"/>
  <c r="H197" i="1"/>
  <c r="H177" i="1"/>
  <c r="H179" i="1"/>
  <c r="H161" i="1"/>
  <c r="H166" i="1"/>
  <c r="H181" i="1"/>
  <c r="H199" i="1"/>
  <c r="Q276" i="1"/>
  <c r="R276" i="1" s="1"/>
  <c r="S276" i="1" s="1"/>
  <c r="Q219" i="1"/>
  <c r="R219" i="1" s="1"/>
  <c r="S219" i="1" s="1"/>
  <c r="Q234" i="1"/>
  <c r="R234" i="1" s="1"/>
  <c r="S234" i="1" s="1"/>
  <c r="Q230" i="1"/>
  <c r="R230" i="1" s="1"/>
  <c r="S230" i="1" s="1"/>
  <c r="Q300" i="1"/>
  <c r="R300" i="1" s="1"/>
  <c r="S300" i="1" s="1"/>
  <c r="Q282" i="1"/>
  <c r="R282" i="1" s="1"/>
  <c r="S282" i="1" s="1"/>
  <c r="Q224" i="1"/>
  <c r="R224" i="1" s="1"/>
  <c r="S224" i="1" s="1"/>
  <c r="Q228" i="1"/>
  <c r="R228" i="1" s="1"/>
  <c r="S228" i="1" s="1"/>
  <c r="Q218" i="1"/>
  <c r="R218" i="1" s="1"/>
  <c r="S218" i="1" s="1"/>
  <c r="Q277" i="1"/>
  <c r="R277" i="1" s="1"/>
  <c r="S277" i="1" s="1"/>
  <c r="Q244" i="1"/>
  <c r="R244" i="1" s="1"/>
  <c r="S244" i="1" s="1"/>
  <c r="Q278" i="1"/>
  <c r="R278" i="1" s="1"/>
  <c r="S278" i="1" s="1"/>
  <c r="Q204" i="1"/>
  <c r="R204" i="1" s="1"/>
  <c r="S204" i="1" s="1"/>
  <c r="Q286" i="1"/>
  <c r="R286" i="1" s="1"/>
  <c r="S286" i="1" s="1"/>
  <c r="Q221" i="1"/>
  <c r="R221" i="1" s="1"/>
  <c r="S221" i="1" s="1"/>
  <c r="Q211" i="1"/>
  <c r="R211" i="1" s="1"/>
  <c r="S211" i="1" s="1"/>
  <c r="Q245" i="1"/>
  <c r="R245" i="1" s="1"/>
  <c r="S245" i="1" s="1"/>
  <c r="Q259" i="1"/>
  <c r="R259" i="1" s="1"/>
  <c r="S259" i="1" s="1"/>
  <c r="Q297" i="1"/>
  <c r="R297" i="1" s="1"/>
  <c r="S297" i="1" s="1"/>
  <c r="Q253" i="1"/>
  <c r="R253" i="1" s="1"/>
  <c r="S253" i="1" s="1"/>
  <c r="Q288" i="1"/>
  <c r="R288" i="1" s="1"/>
  <c r="S288" i="1" s="1"/>
  <c r="Q239" i="1"/>
  <c r="R239" i="1" s="1"/>
  <c r="S239" i="1" s="1"/>
  <c r="Q206" i="1"/>
  <c r="R206" i="1" s="1"/>
  <c r="S206" i="1" s="1"/>
  <c r="Q208" i="1"/>
  <c r="R208" i="1" s="1"/>
  <c r="S208" i="1" s="1"/>
  <c r="Q233" i="1"/>
  <c r="R233" i="1" s="1"/>
  <c r="S233" i="1" s="1"/>
  <c r="Q273" i="1"/>
  <c r="R273" i="1" s="1"/>
  <c r="S273" i="1" s="1"/>
  <c r="Q294" i="1"/>
  <c r="R294" i="1" s="1"/>
  <c r="S294" i="1" s="1"/>
  <c r="Q250" i="1"/>
  <c r="R250" i="1" s="1"/>
  <c r="S250" i="1" s="1"/>
  <c r="Q289" i="1"/>
  <c r="R289" i="1" s="1"/>
  <c r="S289" i="1" s="1"/>
  <c r="Q274" i="1"/>
  <c r="R274" i="1" s="1"/>
  <c r="S274" i="1" s="1"/>
  <c r="Q220" i="1"/>
  <c r="R220" i="1" s="1"/>
  <c r="S220" i="1" s="1"/>
  <c r="Q302" i="1"/>
  <c r="R302" i="1" s="1"/>
  <c r="S302" i="1" s="1"/>
  <c r="Q227" i="1"/>
  <c r="R227" i="1" s="1"/>
  <c r="S227" i="1" s="1"/>
  <c r="Q223" i="1"/>
  <c r="R223" i="1" s="1"/>
  <c r="S223" i="1" s="1"/>
  <c r="Q222" i="1"/>
  <c r="R222" i="1" s="1"/>
  <c r="S222" i="1" s="1"/>
  <c r="Q264" i="1"/>
  <c r="R264" i="1" s="1"/>
  <c r="S264" i="1" s="1"/>
  <c r="Q291" i="1"/>
  <c r="R291" i="1" s="1"/>
  <c r="S291" i="1" s="1"/>
  <c r="Q216" i="1"/>
  <c r="R216" i="1" s="1"/>
  <c r="S216" i="1" s="1"/>
  <c r="Q247" i="1"/>
  <c r="R247" i="1" s="1"/>
  <c r="S247" i="1" s="1"/>
  <c r="Q271" i="1"/>
  <c r="R271" i="1" s="1"/>
  <c r="S271" i="1" s="1"/>
  <c r="Q270" i="1"/>
  <c r="R270" i="1" s="1"/>
  <c r="S270" i="1" s="1"/>
  <c r="Q209" i="1"/>
  <c r="R209" i="1" s="1"/>
  <c r="S209" i="1" s="1"/>
  <c r="Q213" i="1"/>
  <c r="R213" i="1" s="1"/>
  <c r="S213" i="1" s="1"/>
  <c r="Q290" i="1"/>
  <c r="R290" i="1" s="1"/>
  <c r="S290" i="1" s="1"/>
  <c r="Q240" i="1"/>
  <c r="R240" i="1" s="1"/>
  <c r="S240" i="1" s="1"/>
  <c r="Q281" i="1"/>
  <c r="R281" i="1" s="1"/>
  <c r="S281" i="1" s="1"/>
  <c r="Q251" i="1"/>
  <c r="R251" i="1" s="1"/>
  <c r="S251" i="1" s="1"/>
  <c r="Q296" i="1"/>
  <c r="R296" i="1" s="1"/>
  <c r="S296" i="1" s="1"/>
  <c r="Q210" i="1"/>
  <c r="R210" i="1" s="1"/>
  <c r="S210" i="1" s="1"/>
  <c r="Q236" i="1"/>
  <c r="R236" i="1" s="1"/>
  <c r="S236" i="1" s="1"/>
  <c r="Q272" i="1"/>
  <c r="R272" i="1" s="1"/>
  <c r="S272" i="1" s="1"/>
  <c r="Q205" i="1"/>
  <c r="R205" i="1" s="1"/>
  <c r="S205" i="1" s="1"/>
  <c r="Q299" i="1"/>
  <c r="R299" i="1" s="1"/>
  <c r="S299" i="1" s="1"/>
  <c r="Q207" i="1"/>
  <c r="R207" i="1" s="1"/>
  <c r="S207" i="1" s="1"/>
  <c r="Q217" i="1"/>
  <c r="R217" i="1" s="1"/>
  <c r="S217" i="1" s="1"/>
  <c r="Q229" i="1"/>
  <c r="R229" i="1" s="1"/>
  <c r="S229" i="1" s="1"/>
  <c r="Q284" i="1"/>
  <c r="R284" i="1" s="1"/>
  <c r="S284" i="1" s="1"/>
  <c r="Q226" i="1"/>
  <c r="R226" i="1" s="1"/>
  <c r="S226" i="1" s="1"/>
  <c r="Q285" i="1"/>
  <c r="R285" i="1" s="1"/>
  <c r="S285" i="1" s="1"/>
  <c r="Q257" i="1"/>
  <c r="R257" i="1" s="1"/>
  <c r="S257" i="1" s="1"/>
  <c r="Q252" i="1"/>
  <c r="R252" i="1" s="1"/>
  <c r="S252" i="1" s="1"/>
  <c r="Q256" i="1"/>
  <c r="R256" i="1" s="1"/>
  <c r="S256" i="1" s="1"/>
  <c r="Q295" i="1"/>
  <c r="R295" i="1" s="1"/>
  <c r="S295" i="1" s="1"/>
  <c r="Q275" i="1"/>
  <c r="R275" i="1" s="1"/>
  <c r="S275" i="1" s="1"/>
  <c r="Q287" i="1"/>
  <c r="R287" i="1" s="1"/>
  <c r="S287" i="1" s="1"/>
  <c r="Q261" i="1"/>
  <c r="R261" i="1" s="1"/>
  <c r="S261" i="1" s="1"/>
  <c r="Q301" i="1"/>
  <c r="R301" i="1" s="1"/>
  <c r="S301" i="1" s="1"/>
  <c r="Q260" i="1"/>
  <c r="R260" i="1" s="1"/>
  <c r="S260" i="1" s="1"/>
  <c r="Q268" i="1"/>
  <c r="R268" i="1" s="1"/>
  <c r="S268" i="1" s="1"/>
  <c r="Q263" i="1"/>
  <c r="R263" i="1" s="1"/>
  <c r="S263" i="1" s="1"/>
  <c r="Q241" i="1"/>
  <c r="R241" i="1" s="1"/>
  <c r="S241" i="1" s="1"/>
  <c r="Q249" i="1"/>
  <c r="R249" i="1" s="1"/>
  <c r="S249" i="1" s="1"/>
  <c r="Q212" i="1"/>
  <c r="R212" i="1" s="1"/>
  <c r="S212" i="1" s="1"/>
  <c r="Q283" i="1"/>
  <c r="R283" i="1" s="1"/>
  <c r="S283" i="1" s="1"/>
  <c r="Q265" i="1"/>
  <c r="R265" i="1" s="1"/>
  <c r="S265" i="1" s="1"/>
  <c r="Q242" i="1"/>
  <c r="R242" i="1" s="1"/>
  <c r="S242" i="1" s="1"/>
  <c r="Q225" i="1"/>
  <c r="R225" i="1" s="1"/>
  <c r="S225" i="1" s="1"/>
  <c r="Q215" i="1"/>
  <c r="R215" i="1" s="1"/>
  <c r="S215" i="1" s="1"/>
  <c r="Q279" i="1"/>
  <c r="R279" i="1" s="1"/>
  <c r="S279" i="1" s="1"/>
  <c r="Q248" i="1"/>
  <c r="R248" i="1" s="1"/>
  <c r="S248" i="1" s="1"/>
  <c r="Q214" i="1"/>
  <c r="R214" i="1" s="1"/>
  <c r="S214" i="1" s="1"/>
  <c r="Q266" i="1"/>
  <c r="R266" i="1" s="1"/>
  <c r="S266" i="1" s="1"/>
  <c r="Q262" i="1"/>
  <c r="R262" i="1" s="1"/>
  <c r="S262" i="1" s="1"/>
  <c r="Q269" i="1"/>
  <c r="R269" i="1" s="1"/>
  <c r="S269" i="1" s="1"/>
  <c r="Q292" i="1"/>
  <c r="R292" i="1" s="1"/>
  <c r="S292" i="1" s="1"/>
  <c r="Q254" i="1"/>
  <c r="R254" i="1" s="1"/>
  <c r="S254" i="1" s="1"/>
  <c r="Q280" i="1"/>
  <c r="R280" i="1" s="1"/>
  <c r="S280" i="1" s="1"/>
  <c r="Q246" i="1"/>
  <c r="R246" i="1" s="1"/>
  <c r="S246" i="1" s="1"/>
  <c r="Q243" i="1"/>
  <c r="R243" i="1" s="1"/>
  <c r="S243" i="1" s="1"/>
  <c r="Q258" i="1"/>
  <c r="R258" i="1" s="1"/>
  <c r="S258" i="1" s="1"/>
  <c r="Q298" i="1"/>
  <c r="R298" i="1" s="1"/>
  <c r="S298" i="1" s="1"/>
  <c r="Q255" i="1"/>
  <c r="R255" i="1" s="1"/>
  <c r="S255" i="1" s="1"/>
  <c r="Q267" i="1"/>
  <c r="R267" i="1" s="1"/>
  <c r="S267" i="1" s="1"/>
  <c r="Q293" i="1"/>
  <c r="R293" i="1" s="1"/>
  <c r="S293" i="1" s="1"/>
  <c r="P180" i="1"/>
  <c r="P165" i="1"/>
  <c r="P179" i="1"/>
  <c r="P173" i="1"/>
  <c r="P172" i="1"/>
  <c r="P191" i="1"/>
  <c r="P151" i="1"/>
  <c r="P153" i="1"/>
  <c r="P192" i="1"/>
  <c r="P198" i="1"/>
  <c r="P160" i="1"/>
  <c r="P161" i="1"/>
  <c r="P164" i="1"/>
  <c r="P170" i="1"/>
  <c r="P187" i="1"/>
  <c r="P166" i="1"/>
  <c r="P189" i="1"/>
  <c r="P175" i="1"/>
  <c r="P202" i="1"/>
  <c r="P169" i="1"/>
  <c r="P163" i="1"/>
  <c r="P167" i="1"/>
  <c r="P154" i="1"/>
  <c r="P194" i="1"/>
  <c r="P177" i="1"/>
  <c r="P188" i="1"/>
  <c r="P186" i="1"/>
  <c r="P174" i="1"/>
  <c r="P144" i="1"/>
  <c r="P178" i="1"/>
  <c r="P183" i="1"/>
  <c r="P158" i="1"/>
  <c r="P201" i="1"/>
  <c r="P156" i="1"/>
  <c r="P200" i="1"/>
  <c r="P176" i="1"/>
  <c r="P168" i="1"/>
  <c r="P171" i="1"/>
  <c r="P162" i="1"/>
  <c r="P181" i="1"/>
  <c r="P182" i="1"/>
  <c r="P193" i="1"/>
  <c r="P184" i="1"/>
  <c r="P190" i="1"/>
  <c r="P152" i="1"/>
  <c r="P150" i="1"/>
  <c r="P196" i="1"/>
  <c r="P149" i="1"/>
  <c r="P159" i="1"/>
  <c r="P157" i="1"/>
  <c r="P185" i="1"/>
  <c r="I74" i="1"/>
  <c r="J74" i="1" s="1"/>
  <c r="K74" i="1" s="1"/>
  <c r="L74" i="1" s="1"/>
  <c r="I77" i="1"/>
  <c r="J77" i="1" s="1"/>
  <c r="K77" i="1" s="1"/>
  <c r="L77" i="1" s="1"/>
  <c r="I75" i="1"/>
  <c r="J75" i="1" s="1"/>
  <c r="K75" i="1" s="1"/>
  <c r="L75" i="1" s="1"/>
  <c r="I73" i="1"/>
  <c r="J73" i="1" s="1"/>
  <c r="K73" i="1" s="1"/>
  <c r="L73" i="1" s="1"/>
  <c r="I80" i="1"/>
  <c r="J80" i="1" s="1"/>
  <c r="K80" i="1" s="1"/>
  <c r="L80" i="1" s="1"/>
  <c r="I81" i="1"/>
  <c r="J81" i="1" s="1"/>
  <c r="K81" i="1" s="1"/>
  <c r="L81" i="1" s="1"/>
  <c r="I79" i="1"/>
  <c r="J79" i="1" s="1"/>
  <c r="K79" i="1" s="1"/>
  <c r="L79" i="1" s="1"/>
  <c r="I84" i="1"/>
  <c r="J84" i="1" s="1"/>
  <c r="K84" i="1" s="1"/>
  <c r="L84" i="1" s="1"/>
  <c r="I85" i="1"/>
  <c r="J85" i="1" s="1"/>
  <c r="K85" i="1" s="1"/>
  <c r="L85" i="1" s="1"/>
  <c r="I116" i="1"/>
  <c r="J116" i="1" s="1"/>
  <c r="K116" i="1" s="1"/>
  <c r="L116" i="1" s="1"/>
  <c r="I121" i="1"/>
  <c r="J121" i="1" s="1"/>
  <c r="K121" i="1" s="1"/>
  <c r="L121" i="1" s="1"/>
  <c r="I118" i="1"/>
  <c r="J118" i="1" s="1"/>
  <c r="K118" i="1" s="1"/>
  <c r="L118" i="1" s="1"/>
  <c r="I120" i="1"/>
  <c r="J120" i="1" s="1"/>
  <c r="K120" i="1" s="1"/>
  <c r="L120" i="1" s="1"/>
  <c r="I119" i="1"/>
  <c r="J119" i="1" s="1"/>
  <c r="K119" i="1" s="1"/>
  <c r="L119" i="1" s="1"/>
  <c r="I122" i="1"/>
  <c r="J122" i="1" s="1"/>
  <c r="K122" i="1" s="1"/>
  <c r="L122" i="1" s="1"/>
  <c r="I127" i="1"/>
  <c r="J127" i="1" s="1"/>
  <c r="K127" i="1" s="1"/>
  <c r="L127" i="1" s="1"/>
  <c r="I124" i="1"/>
  <c r="J124" i="1" s="1"/>
  <c r="K124" i="1" s="1"/>
  <c r="L124" i="1" s="1"/>
  <c r="I130" i="1"/>
  <c r="J130" i="1" s="1"/>
  <c r="K130" i="1" s="1"/>
  <c r="L130" i="1" s="1"/>
  <c r="I4" i="1"/>
  <c r="J4" i="1" s="1"/>
  <c r="K4" i="1" s="1"/>
  <c r="L4" i="1" s="1"/>
  <c r="I6" i="1"/>
  <c r="J6" i="1" s="1"/>
  <c r="K6" i="1" s="1"/>
  <c r="L6" i="1" s="1"/>
  <c r="I3" i="1"/>
  <c r="J3" i="1" s="1"/>
  <c r="K3" i="1" s="1"/>
  <c r="L3" i="1" s="1"/>
  <c r="I5" i="1"/>
  <c r="J5" i="1" s="1"/>
  <c r="K5" i="1" s="1"/>
  <c r="L5" i="1" s="1"/>
  <c r="I7" i="1"/>
  <c r="J7" i="1" s="1"/>
  <c r="K7" i="1" s="1"/>
  <c r="L7" i="1" s="1"/>
  <c r="I2" i="1"/>
  <c r="J2" i="1" s="1"/>
  <c r="K2" i="1" s="1"/>
  <c r="L2" i="1" s="1"/>
  <c r="I9" i="1"/>
  <c r="J9" i="1" s="1"/>
  <c r="K9" i="1" s="1"/>
  <c r="L9" i="1" s="1"/>
  <c r="I8" i="1"/>
  <c r="J8" i="1" s="1"/>
  <c r="K8" i="1" s="1"/>
  <c r="L8" i="1" s="1"/>
  <c r="I21" i="1"/>
  <c r="J21" i="1" s="1"/>
  <c r="K21" i="1" s="1"/>
  <c r="L21" i="1" s="1"/>
  <c r="I24" i="1"/>
  <c r="J24" i="1" s="1"/>
  <c r="K24" i="1" s="1"/>
  <c r="L24" i="1" s="1"/>
  <c r="I25" i="1"/>
  <c r="J25" i="1" s="1"/>
  <c r="K25" i="1" s="1"/>
  <c r="L25" i="1" s="1"/>
  <c r="I19" i="1"/>
  <c r="J19" i="1" s="1"/>
  <c r="K19" i="1" s="1"/>
  <c r="L19" i="1" s="1"/>
  <c r="I20" i="1"/>
  <c r="J20" i="1" s="1"/>
  <c r="K20" i="1" s="1"/>
  <c r="L20" i="1" s="1"/>
  <c r="I23" i="1"/>
  <c r="J23" i="1" s="1"/>
  <c r="K23" i="1" s="1"/>
  <c r="L23" i="1" s="1"/>
  <c r="I22" i="1"/>
  <c r="J22" i="1" s="1"/>
  <c r="K22" i="1" s="1"/>
  <c r="L22" i="1" s="1"/>
  <c r="I45" i="1"/>
  <c r="J45" i="1" s="1"/>
  <c r="K45" i="1" s="1"/>
  <c r="L45" i="1" s="1"/>
  <c r="I41" i="1"/>
  <c r="J41" i="1" s="1"/>
  <c r="K41" i="1" s="1"/>
  <c r="L41" i="1" s="1"/>
  <c r="I44" i="1"/>
  <c r="J44" i="1" s="1"/>
  <c r="K44" i="1" s="1"/>
  <c r="L44" i="1" s="1"/>
  <c r="I43" i="1"/>
  <c r="J43" i="1" s="1"/>
  <c r="K43" i="1" s="1"/>
  <c r="L43" i="1" s="1"/>
  <c r="I46" i="1"/>
  <c r="J46" i="1" s="1"/>
  <c r="K46" i="1" s="1"/>
  <c r="L46" i="1" s="1"/>
  <c r="I47" i="1"/>
  <c r="J47" i="1" s="1"/>
  <c r="K47" i="1" s="1"/>
  <c r="L47" i="1" s="1"/>
  <c r="I48" i="1"/>
  <c r="J48" i="1" s="1"/>
  <c r="K48" i="1" s="1"/>
  <c r="L48" i="1" s="1"/>
  <c r="I49" i="1"/>
  <c r="J49" i="1" s="1"/>
  <c r="K49" i="1" s="1"/>
  <c r="L49" i="1" s="1"/>
  <c r="I65" i="1"/>
  <c r="J65" i="1" s="1"/>
  <c r="K65" i="1" s="1"/>
  <c r="L65" i="1" s="1"/>
  <c r="I62" i="1"/>
  <c r="J62" i="1" s="1"/>
  <c r="K62" i="1" s="1"/>
  <c r="L62" i="1" s="1"/>
  <c r="I64" i="1"/>
  <c r="J64" i="1" s="1"/>
  <c r="K64" i="1" s="1"/>
  <c r="L64" i="1" s="1"/>
  <c r="I58" i="1"/>
  <c r="J58" i="1" s="1"/>
  <c r="K58" i="1" s="1"/>
  <c r="L58" i="1" s="1"/>
  <c r="I57" i="1"/>
  <c r="J57" i="1" s="1"/>
  <c r="K57" i="1" s="1"/>
  <c r="L57" i="1" s="1"/>
  <c r="I61" i="1"/>
  <c r="J61" i="1" s="1"/>
  <c r="K61" i="1" s="1"/>
  <c r="L61" i="1" s="1"/>
  <c r="I66" i="1"/>
  <c r="J66" i="1" s="1"/>
  <c r="K66" i="1" s="1"/>
  <c r="L66" i="1" s="1"/>
  <c r="I59" i="1"/>
  <c r="J59" i="1" s="1"/>
  <c r="K59" i="1" s="1"/>
  <c r="L59" i="1" s="1"/>
  <c r="I60" i="1"/>
  <c r="J60" i="1" s="1"/>
  <c r="K60" i="1" s="1"/>
  <c r="L60" i="1" s="1"/>
  <c r="I63" i="1"/>
  <c r="J63" i="1" s="1"/>
  <c r="K63" i="1" s="1"/>
  <c r="L63" i="1" s="1"/>
  <c r="I68" i="1"/>
  <c r="J68" i="1" s="1"/>
  <c r="K68" i="1" s="1"/>
  <c r="L68" i="1" s="1"/>
  <c r="I90" i="1"/>
  <c r="J90" i="1" s="1"/>
  <c r="K90" i="1" s="1"/>
  <c r="L90" i="1" s="1"/>
  <c r="I92" i="1"/>
  <c r="J92" i="1" s="1"/>
  <c r="K92" i="1" s="1"/>
  <c r="L92" i="1" s="1"/>
  <c r="I93" i="1"/>
  <c r="J93" i="1" s="1"/>
  <c r="K93" i="1" s="1"/>
  <c r="L93" i="1" s="1"/>
  <c r="I91" i="1"/>
  <c r="J91" i="1" s="1"/>
  <c r="K91" i="1" s="1"/>
  <c r="L91" i="1" s="1"/>
  <c r="Q195" i="1" l="1"/>
  <c r="R195" i="1" s="1"/>
  <c r="S195" i="1" s="1"/>
  <c r="Q199" i="1"/>
  <c r="R199" i="1" s="1"/>
  <c r="S199" i="1" s="1"/>
  <c r="Q197" i="1"/>
  <c r="R197" i="1" s="1"/>
  <c r="S197" i="1" s="1"/>
  <c r="Q203" i="1"/>
  <c r="R203" i="1" s="1"/>
  <c r="S203" i="1" s="1"/>
  <c r="Q190" i="1"/>
  <c r="R190" i="1" s="1"/>
  <c r="S190" i="1" s="1"/>
  <c r="Q181" i="1"/>
  <c r="R181" i="1" s="1"/>
  <c r="S181" i="1" s="1"/>
  <c r="Q168" i="1"/>
  <c r="R168" i="1" s="1"/>
  <c r="S168" i="1" s="1"/>
  <c r="Q178" i="1"/>
  <c r="R178" i="1" s="1"/>
  <c r="S178" i="1" s="1"/>
  <c r="Q188" i="1"/>
  <c r="R188" i="1" s="1"/>
  <c r="S188" i="1" s="1"/>
  <c r="Q163" i="1"/>
  <c r="R163" i="1" s="1"/>
  <c r="S163" i="1" s="1"/>
  <c r="Q189" i="1"/>
  <c r="R189" i="1" s="1"/>
  <c r="S189" i="1" s="1"/>
  <c r="Q166" i="1"/>
  <c r="R166" i="1" s="1"/>
  <c r="S166" i="1" s="1"/>
  <c r="Q161" i="1"/>
  <c r="R161" i="1" s="1"/>
  <c r="S161" i="1" s="1"/>
  <c r="Q173" i="1"/>
  <c r="R173" i="1" s="1"/>
  <c r="S173" i="1" s="1"/>
  <c r="Q183" i="1"/>
  <c r="R183" i="1" s="1"/>
  <c r="S183" i="1" s="1"/>
  <c r="Q186" i="1"/>
  <c r="R186" i="1" s="1"/>
  <c r="S186" i="1" s="1"/>
  <c r="Q194" i="1"/>
  <c r="R194" i="1" s="1"/>
  <c r="S194" i="1" s="1"/>
  <c r="Q185" i="1"/>
  <c r="R185" i="1" s="1"/>
  <c r="S185" i="1" s="1"/>
  <c r="Q184" i="1"/>
  <c r="R184" i="1" s="1"/>
  <c r="S184" i="1" s="1"/>
  <c r="Q177" i="1"/>
  <c r="R177" i="1" s="1"/>
  <c r="S177" i="1" s="1"/>
  <c r="Q169" i="1"/>
  <c r="R169" i="1" s="1"/>
  <c r="S169" i="1" s="1"/>
  <c r="Q187" i="1"/>
  <c r="R187" i="1" s="1"/>
  <c r="S187" i="1" s="1"/>
  <c r="Q193" i="1"/>
  <c r="R193" i="1" s="1"/>
  <c r="S193" i="1" s="1"/>
  <c r="Q162" i="1"/>
  <c r="R162" i="1" s="1"/>
  <c r="S162" i="1" s="1"/>
  <c r="Q174" i="1"/>
  <c r="R174" i="1" s="1"/>
  <c r="S174" i="1" s="1"/>
  <c r="Q202" i="1"/>
  <c r="R202" i="1" s="1"/>
  <c r="S202" i="1" s="1"/>
  <c r="Q191" i="1"/>
  <c r="R191" i="1" s="1"/>
  <c r="S191" i="1" s="1"/>
  <c r="Q179" i="1"/>
  <c r="R179" i="1" s="1"/>
  <c r="S179" i="1" s="1"/>
  <c r="Q200" i="1"/>
  <c r="R200" i="1" s="1"/>
  <c r="S200" i="1" s="1"/>
  <c r="Q201" i="1"/>
  <c r="R201" i="1" s="1"/>
  <c r="S201" i="1" s="1"/>
  <c r="Q198" i="1"/>
  <c r="R198" i="1" s="1"/>
  <c r="S198" i="1" s="1"/>
  <c r="Q159" i="1"/>
  <c r="R159" i="1" s="1"/>
  <c r="S159" i="1" s="1"/>
  <c r="Q196" i="1"/>
  <c r="R196" i="1" s="1"/>
  <c r="S196" i="1" s="1"/>
  <c r="Q182" i="1"/>
  <c r="R182" i="1" s="1"/>
  <c r="S182" i="1" s="1"/>
  <c r="Q171" i="1"/>
  <c r="R171" i="1" s="1"/>
  <c r="S171" i="1" s="1"/>
  <c r="Q176" i="1"/>
  <c r="R176" i="1" s="1"/>
  <c r="S176" i="1" s="1"/>
  <c r="Q158" i="1"/>
  <c r="R158" i="1" s="1"/>
  <c r="S158" i="1" s="1"/>
  <c r="Q167" i="1"/>
  <c r="R167" i="1" s="1"/>
  <c r="S167" i="1" s="1"/>
  <c r="Q175" i="1"/>
  <c r="R175" i="1" s="1"/>
  <c r="S175" i="1" s="1"/>
  <c r="Q170" i="1"/>
  <c r="R170" i="1" s="1"/>
  <c r="S170" i="1" s="1"/>
  <c r="Q164" i="1"/>
  <c r="R164" i="1" s="1"/>
  <c r="S164" i="1" s="1"/>
  <c r="Q160" i="1"/>
  <c r="R160" i="1" s="1"/>
  <c r="S160" i="1" s="1"/>
  <c r="Q192" i="1"/>
  <c r="R192" i="1" s="1"/>
  <c r="S192" i="1" s="1"/>
  <c r="Q172" i="1"/>
  <c r="R172" i="1" s="1"/>
  <c r="S172" i="1" s="1"/>
  <c r="Q165" i="1"/>
  <c r="R165" i="1" s="1"/>
  <c r="S165" i="1" s="1"/>
  <c r="Q180" i="1"/>
  <c r="R180" i="1" s="1"/>
  <c r="S180" i="1" s="1"/>
  <c r="I125" i="1"/>
  <c r="J125" i="1" s="1"/>
  <c r="K125" i="1" s="1"/>
  <c r="L125" i="1" s="1"/>
  <c r="I129" i="1"/>
  <c r="J129" i="1" s="1"/>
  <c r="K129" i="1" s="1"/>
  <c r="L129" i="1" s="1"/>
  <c r="I123" i="1"/>
  <c r="J123" i="1" s="1"/>
  <c r="K123" i="1" s="1"/>
  <c r="L123" i="1" s="1"/>
  <c r="I132" i="1"/>
  <c r="J132" i="1" s="1"/>
  <c r="K132" i="1" s="1"/>
  <c r="L132" i="1" s="1"/>
  <c r="I126" i="1"/>
  <c r="J126" i="1" s="1"/>
  <c r="K126" i="1" s="1"/>
  <c r="L126" i="1" s="1"/>
  <c r="I131" i="1"/>
  <c r="J131" i="1" s="1"/>
  <c r="K131" i="1" s="1"/>
  <c r="L131" i="1" s="1"/>
  <c r="I136" i="1"/>
  <c r="J136" i="1" s="1"/>
  <c r="K136" i="1" s="1"/>
  <c r="L136" i="1" s="1"/>
  <c r="I133" i="1"/>
  <c r="J133" i="1" s="1"/>
  <c r="K133" i="1" s="1"/>
  <c r="L133" i="1" s="1"/>
  <c r="I134" i="1"/>
  <c r="J134" i="1" s="1"/>
  <c r="K134" i="1" s="1"/>
  <c r="L134" i="1" s="1"/>
  <c r="I128" i="1" l="1"/>
  <c r="J128" i="1" s="1"/>
  <c r="K128" i="1" s="1"/>
  <c r="L128" i="1" s="1"/>
  <c r="I117" i="1"/>
  <c r="J117" i="1" s="1"/>
  <c r="K117" i="1" s="1"/>
  <c r="L117" i="1" s="1"/>
  <c r="M142" i="1"/>
  <c r="N142" i="1" s="1"/>
  <c r="O142" i="1" s="1"/>
  <c r="I37" i="1"/>
  <c r="J37" i="1" s="1"/>
  <c r="K37" i="1" s="1"/>
  <c r="L37" i="1" s="1"/>
  <c r="I82" i="1"/>
  <c r="J82" i="1" s="1"/>
  <c r="K82" i="1" s="1"/>
  <c r="L82" i="1" s="1"/>
  <c r="I14" i="1"/>
  <c r="J14" i="1" s="1"/>
  <c r="K14" i="1" s="1"/>
  <c r="L14" i="1" s="1"/>
  <c r="I18" i="1"/>
  <c r="J18" i="1" s="1"/>
  <c r="K18" i="1" s="1"/>
  <c r="L18" i="1" s="1"/>
  <c r="I94" i="1"/>
  <c r="J94" i="1" s="1"/>
  <c r="K94" i="1" s="1"/>
  <c r="L94" i="1" s="1"/>
  <c r="I52" i="1"/>
  <c r="J52" i="1" s="1"/>
  <c r="K52" i="1" s="1"/>
  <c r="L52" i="1" s="1"/>
  <c r="I51" i="1"/>
  <c r="J51" i="1" s="1"/>
  <c r="K51" i="1" s="1"/>
  <c r="L51" i="1" s="1"/>
  <c r="I16" i="1"/>
  <c r="J16" i="1" s="1"/>
  <c r="K16" i="1" s="1"/>
  <c r="L16" i="1" s="1"/>
  <c r="I15" i="1"/>
  <c r="J15" i="1" s="1"/>
  <c r="K15" i="1" s="1"/>
  <c r="L15" i="1" s="1"/>
  <c r="I115" i="1"/>
  <c r="J115" i="1" s="1"/>
  <c r="K115" i="1" s="1"/>
  <c r="L115" i="1" s="1"/>
  <c r="I26" i="1"/>
  <c r="J26" i="1" s="1"/>
  <c r="K26" i="1" s="1"/>
  <c r="L26" i="1" s="1"/>
  <c r="I113" i="1"/>
  <c r="J113" i="1" s="1"/>
  <c r="K113" i="1" s="1"/>
  <c r="L113" i="1" s="1"/>
  <c r="I89" i="1"/>
  <c r="J89" i="1" s="1"/>
  <c r="K89" i="1" s="1"/>
  <c r="L89" i="1" s="1"/>
  <c r="I38" i="1"/>
  <c r="J38" i="1" s="1"/>
  <c r="K38" i="1" s="1"/>
  <c r="L38" i="1" s="1"/>
  <c r="I42" i="1"/>
  <c r="J42" i="1" s="1"/>
  <c r="K42" i="1" s="1"/>
  <c r="L42" i="1" s="1"/>
  <c r="I36" i="1"/>
  <c r="J36" i="1" s="1"/>
  <c r="K36" i="1" s="1"/>
  <c r="L36" i="1" s="1"/>
  <c r="I40" i="1"/>
  <c r="J40" i="1" s="1"/>
  <c r="K40" i="1" s="1"/>
  <c r="L40" i="1" s="1"/>
  <c r="I88" i="1"/>
  <c r="J88" i="1" s="1"/>
  <c r="K88" i="1" s="1"/>
  <c r="L88" i="1" s="1"/>
  <c r="I35" i="1"/>
  <c r="J35" i="1" s="1"/>
  <c r="K35" i="1" s="1"/>
  <c r="L35" i="1" s="1"/>
  <c r="I112" i="1"/>
  <c r="J112" i="1" s="1"/>
  <c r="K112" i="1" s="1"/>
  <c r="L112" i="1" s="1"/>
  <c r="I39" i="1"/>
  <c r="J39" i="1" s="1"/>
  <c r="K39" i="1" s="1"/>
  <c r="L39" i="1" s="1"/>
  <c r="I87" i="1"/>
  <c r="J87" i="1" s="1"/>
  <c r="K87" i="1" s="1"/>
  <c r="L87" i="1" s="1"/>
  <c r="I109" i="1"/>
  <c r="J109" i="1" s="1"/>
  <c r="K109" i="1" s="1"/>
  <c r="L109" i="1" s="1"/>
  <c r="I11" i="1"/>
  <c r="J11" i="1" s="1"/>
  <c r="K11" i="1" s="1"/>
  <c r="L11" i="1" s="1"/>
  <c r="I54" i="1"/>
  <c r="J54" i="1" s="1"/>
  <c r="K54" i="1" s="1"/>
  <c r="L54" i="1" s="1"/>
  <c r="I55" i="1"/>
  <c r="J55" i="1" s="1"/>
  <c r="K55" i="1" s="1"/>
  <c r="L55" i="1" s="1"/>
  <c r="I13" i="1"/>
  <c r="J13" i="1" s="1"/>
  <c r="K13" i="1" s="1"/>
  <c r="L13" i="1" s="1"/>
  <c r="I50" i="1"/>
  <c r="J50" i="1" s="1"/>
  <c r="K50" i="1" s="1"/>
  <c r="L50" i="1" s="1"/>
  <c r="I12" i="1"/>
  <c r="J12" i="1" s="1"/>
  <c r="K12" i="1" s="1"/>
  <c r="L12" i="1" s="1"/>
  <c r="I56" i="1"/>
  <c r="J56" i="1" s="1"/>
  <c r="K56" i="1" s="1"/>
  <c r="L56" i="1" s="1"/>
  <c r="I10" i="1"/>
  <c r="J10" i="1" s="1"/>
  <c r="K10" i="1" s="1"/>
  <c r="L10" i="1" s="1"/>
  <c r="I86" i="1"/>
  <c r="J86" i="1" s="1"/>
  <c r="K86" i="1" s="1"/>
  <c r="L86" i="1" s="1"/>
  <c r="I17" i="1"/>
  <c r="J17" i="1" s="1"/>
  <c r="K17" i="1" s="1"/>
  <c r="L17" i="1" s="1"/>
  <c r="I83" i="1"/>
  <c r="J83" i="1" s="1"/>
  <c r="K83" i="1" s="1"/>
  <c r="L83" i="1" s="1"/>
  <c r="I53" i="1"/>
  <c r="J53" i="1" s="1"/>
  <c r="K53" i="1" s="1"/>
  <c r="L53" i="1" s="1"/>
  <c r="I111" i="1"/>
  <c r="J111" i="1" s="1"/>
  <c r="K111" i="1" s="1"/>
  <c r="L111" i="1" s="1"/>
  <c r="I114" i="1"/>
  <c r="J114" i="1" s="1"/>
  <c r="K114" i="1" s="1"/>
  <c r="L114" i="1" s="1"/>
  <c r="P142" i="1" l="1"/>
  <c r="M147" i="1"/>
  <c r="N147" i="1" s="1"/>
  <c r="O147" i="1" s="1"/>
  <c r="M155" i="1"/>
  <c r="N155" i="1" s="1"/>
  <c r="O155" i="1" s="1"/>
  <c r="M141" i="1"/>
  <c r="N141" i="1" s="1"/>
  <c r="O141" i="1" s="1"/>
  <c r="M146" i="1"/>
  <c r="N146" i="1" s="1"/>
  <c r="O146" i="1" s="1"/>
  <c r="M137" i="1"/>
  <c r="N137" i="1" s="1"/>
  <c r="O137" i="1" s="1"/>
  <c r="M138" i="1"/>
  <c r="N138" i="1" s="1"/>
  <c r="O138" i="1" s="1"/>
  <c r="M148" i="1"/>
  <c r="N148" i="1" s="1"/>
  <c r="O148" i="1" s="1"/>
  <c r="M139" i="1"/>
  <c r="N139" i="1" s="1"/>
  <c r="O139" i="1" s="1"/>
  <c r="M143" i="1"/>
  <c r="N143" i="1" s="1"/>
  <c r="O143" i="1" s="1"/>
  <c r="M145" i="1"/>
  <c r="N145" i="1" s="1"/>
  <c r="O145" i="1" s="1"/>
  <c r="M135" i="1"/>
  <c r="N135" i="1" s="1"/>
  <c r="O135" i="1" s="1"/>
  <c r="M140" i="1"/>
  <c r="N140" i="1" s="1"/>
  <c r="O140" i="1" s="1"/>
  <c r="M78" i="1"/>
  <c r="N78" i="1" s="1"/>
  <c r="O78" i="1" s="1"/>
  <c r="M76" i="1"/>
  <c r="N76" i="1" s="1"/>
  <c r="O76" i="1" s="1"/>
  <c r="M67" i="1"/>
  <c r="N67" i="1" s="1"/>
  <c r="O67" i="1" s="1"/>
  <c r="M70" i="1"/>
  <c r="N70" i="1" s="1"/>
  <c r="O70" i="1" s="1"/>
  <c r="M66" i="1"/>
  <c r="N66" i="1" s="1"/>
  <c r="O66" i="1" s="1"/>
  <c r="M71" i="1"/>
  <c r="N71" i="1" s="1"/>
  <c r="O71" i="1" s="1"/>
  <c r="M60" i="1"/>
  <c r="N60" i="1" s="1"/>
  <c r="O60" i="1" s="1"/>
  <c r="M72" i="1"/>
  <c r="N72" i="1" s="1"/>
  <c r="O72" i="1" s="1"/>
  <c r="M69" i="1"/>
  <c r="N69" i="1" s="1"/>
  <c r="O69" i="1" s="1"/>
  <c r="M68" i="1"/>
  <c r="N68" i="1" s="1"/>
  <c r="O68" i="1" s="1"/>
  <c r="M59" i="1"/>
  <c r="N59" i="1" s="1"/>
  <c r="O59" i="1" s="1"/>
  <c r="M61" i="1"/>
  <c r="N61" i="1" s="1"/>
  <c r="O61" i="1" s="1"/>
  <c r="M63" i="1"/>
  <c r="N63" i="1" s="1"/>
  <c r="O63" i="1" s="1"/>
  <c r="M74" i="1"/>
  <c r="N74" i="1" s="1"/>
  <c r="O74" i="1" s="1"/>
  <c r="M77" i="1"/>
  <c r="N77" i="1" s="1"/>
  <c r="O77" i="1" s="1"/>
  <c r="M75" i="1"/>
  <c r="N75" i="1" s="1"/>
  <c r="O75" i="1" s="1"/>
  <c r="M73" i="1"/>
  <c r="N73" i="1" s="1"/>
  <c r="O73" i="1" s="1"/>
  <c r="M58" i="1"/>
  <c r="N58" i="1" s="1"/>
  <c r="O58" i="1" s="1"/>
  <c r="M57" i="1"/>
  <c r="N57" i="1" s="1"/>
  <c r="O57" i="1" s="1"/>
  <c r="M23" i="1"/>
  <c r="N23" i="1" s="1"/>
  <c r="O23" i="1" s="1"/>
  <c r="M22" i="1"/>
  <c r="N22" i="1" s="1"/>
  <c r="O22" i="1" s="1"/>
  <c r="M29" i="1"/>
  <c r="N29" i="1" s="1"/>
  <c r="O29" i="1" s="1"/>
  <c r="M20" i="1"/>
  <c r="N20" i="1" s="1"/>
  <c r="O20" i="1" s="1"/>
  <c r="M100" i="1"/>
  <c r="N100" i="1" s="1"/>
  <c r="O100" i="1" s="1"/>
  <c r="M101" i="1"/>
  <c r="N101" i="1" s="1"/>
  <c r="O101" i="1" s="1"/>
  <c r="M102" i="1"/>
  <c r="N102" i="1" s="1"/>
  <c r="O102" i="1" s="1"/>
  <c r="M96" i="1"/>
  <c r="N96" i="1" s="1"/>
  <c r="O96" i="1" s="1"/>
  <c r="M97" i="1"/>
  <c r="N97" i="1" s="1"/>
  <c r="O97" i="1" s="1"/>
  <c r="M103" i="1"/>
  <c r="N103" i="1" s="1"/>
  <c r="O103" i="1" s="1"/>
  <c r="M98" i="1"/>
  <c r="N98" i="1" s="1"/>
  <c r="O98" i="1" s="1"/>
  <c r="M105" i="1"/>
  <c r="N105" i="1" s="1"/>
  <c r="O105" i="1" s="1"/>
  <c r="M99" i="1"/>
  <c r="N99" i="1" s="1"/>
  <c r="O99" i="1" s="1"/>
  <c r="M107" i="1"/>
  <c r="N107" i="1" s="1"/>
  <c r="O107" i="1" s="1"/>
  <c r="M81" i="1"/>
  <c r="N81" i="1" s="1"/>
  <c r="O81" i="1" s="1"/>
  <c r="M80" i="1"/>
  <c r="N80" i="1" s="1"/>
  <c r="O80" i="1" s="1"/>
  <c r="M104" i="1"/>
  <c r="N104" i="1" s="1"/>
  <c r="O104" i="1" s="1"/>
  <c r="M106" i="1"/>
  <c r="N106" i="1" s="1"/>
  <c r="O106" i="1" s="1"/>
  <c r="M79" i="1"/>
  <c r="N79" i="1" s="1"/>
  <c r="O79" i="1" s="1"/>
  <c r="M3" i="1"/>
  <c r="N3" i="1" s="1"/>
  <c r="O3" i="1" s="1"/>
  <c r="M5" i="1"/>
  <c r="N5" i="1" s="1"/>
  <c r="O5" i="1" s="1"/>
  <c r="M4" i="1"/>
  <c r="N4" i="1" s="1"/>
  <c r="O4" i="1" s="1"/>
  <c r="M7" i="1"/>
  <c r="N7" i="1" s="1"/>
  <c r="O7" i="1" s="1"/>
  <c r="M6" i="1"/>
  <c r="N6" i="1" s="1"/>
  <c r="O6" i="1" s="1"/>
  <c r="M19" i="1"/>
  <c r="N19" i="1" s="1"/>
  <c r="O19" i="1" s="1"/>
  <c r="M25" i="1"/>
  <c r="N25" i="1" s="1"/>
  <c r="O25" i="1" s="1"/>
  <c r="M91" i="1"/>
  <c r="N91" i="1" s="1"/>
  <c r="O91" i="1" s="1"/>
  <c r="M95" i="1"/>
  <c r="N95" i="1" s="1"/>
  <c r="O95" i="1" s="1"/>
  <c r="M84" i="1"/>
  <c r="N84" i="1" s="1"/>
  <c r="O84" i="1" s="1"/>
  <c r="M93" i="1"/>
  <c r="N93" i="1" s="1"/>
  <c r="O93" i="1" s="1"/>
  <c r="M24" i="1"/>
  <c r="N24" i="1" s="1"/>
  <c r="O24" i="1" s="1"/>
  <c r="M21" i="1"/>
  <c r="N21" i="1" s="1"/>
  <c r="O21" i="1" s="1"/>
  <c r="M27" i="1"/>
  <c r="N27" i="1" s="1"/>
  <c r="O27" i="1" s="1"/>
  <c r="M33" i="1"/>
  <c r="N33" i="1" s="1"/>
  <c r="O33" i="1" s="1"/>
  <c r="M34" i="1"/>
  <c r="N34" i="1" s="1"/>
  <c r="O34" i="1" s="1"/>
  <c r="M32" i="1"/>
  <c r="N32" i="1" s="1"/>
  <c r="O32" i="1" s="1"/>
  <c r="M28" i="1"/>
  <c r="N28" i="1" s="1"/>
  <c r="O28" i="1" s="1"/>
  <c r="M31" i="1"/>
  <c r="N31" i="1" s="1"/>
  <c r="O31" i="1" s="1"/>
  <c r="M65" i="1"/>
  <c r="N65" i="1" s="1"/>
  <c r="O65" i="1" s="1"/>
  <c r="M64" i="1"/>
  <c r="N64" i="1" s="1"/>
  <c r="O64" i="1" s="1"/>
  <c r="M62" i="1"/>
  <c r="N62" i="1" s="1"/>
  <c r="O62" i="1" s="1"/>
  <c r="M85" i="1"/>
  <c r="N85" i="1" s="1"/>
  <c r="O85" i="1" s="1"/>
  <c r="M92" i="1"/>
  <c r="N92" i="1" s="1"/>
  <c r="O92" i="1" s="1"/>
  <c r="M90" i="1"/>
  <c r="N90" i="1" s="1"/>
  <c r="O90" i="1" s="1"/>
  <c r="M9" i="1"/>
  <c r="N9" i="1" s="1"/>
  <c r="O9" i="1" s="1"/>
  <c r="M8" i="1"/>
  <c r="N8" i="1" s="1"/>
  <c r="O8" i="1" s="1"/>
  <c r="M2" i="1"/>
  <c r="N2" i="1" s="1"/>
  <c r="O2" i="1" s="1"/>
  <c r="M30" i="1"/>
  <c r="N30" i="1" s="1"/>
  <c r="O30" i="1" s="1"/>
  <c r="M46" i="1"/>
  <c r="N46" i="1" s="1"/>
  <c r="O46" i="1" s="1"/>
  <c r="M45" i="1"/>
  <c r="N45" i="1" s="1"/>
  <c r="O45" i="1" s="1"/>
  <c r="M43" i="1"/>
  <c r="N43" i="1" s="1"/>
  <c r="O43" i="1" s="1"/>
  <c r="M44" i="1"/>
  <c r="N44" i="1" s="1"/>
  <c r="O44" i="1" s="1"/>
  <c r="M41" i="1"/>
  <c r="N41" i="1" s="1"/>
  <c r="O41" i="1" s="1"/>
  <c r="M124" i="1"/>
  <c r="N124" i="1" s="1"/>
  <c r="O124" i="1" s="1"/>
  <c r="M127" i="1"/>
  <c r="N127" i="1" s="1"/>
  <c r="O127" i="1" s="1"/>
  <c r="M130" i="1"/>
  <c r="N130" i="1" s="1"/>
  <c r="O130" i="1" s="1"/>
  <c r="M122" i="1"/>
  <c r="N122" i="1" s="1"/>
  <c r="O122" i="1" s="1"/>
  <c r="M116" i="1"/>
  <c r="N116" i="1" s="1"/>
  <c r="O116" i="1" s="1"/>
  <c r="M121" i="1"/>
  <c r="N121" i="1" s="1"/>
  <c r="O121" i="1" s="1"/>
  <c r="M118" i="1"/>
  <c r="N118" i="1" s="1"/>
  <c r="O118" i="1" s="1"/>
  <c r="M119" i="1"/>
  <c r="N119" i="1" s="1"/>
  <c r="O119" i="1" s="1"/>
  <c r="M120" i="1"/>
  <c r="N120" i="1" s="1"/>
  <c r="O120" i="1" s="1"/>
  <c r="M108" i="1"/>
  <c r="N108" i="1" s="1"/>
  <c r="O108" i="1" s="1"/>
  <c r="M110" i="1"/>
  <c r="N110" i="1" s="1"/>
  <c r="O110" i="1" s="1"/>
  <c r="M49" i="1"/>
  <c r="N49" i="1" s="1"/>
  <c r="O49" i="1" s="1"/>
  <c r="M48" i="1"/>
  <c r="N48" i="1" s="1"/>
  <c r="O48" i="1" s="1"/>
  <c r="M47" i="1"/>
  <c r="N47" i="1" s="1"/>
  <c r="O47" i="1" s="1"/>
  <c r="M134" i="1"/>
  <c r="N134" i="1" s="1"/>
  <c r="O134" i="1" s="1"/>
  <c r="M131" i="1"/>
  <c r="N131" i="1" s="1"/>
  <c r="O131" i="1" s="1"/>
  <c r="M123" i="1"/>
  <c r="N123" i="1" s="1"/>
  <c r="O123" i="1" s="1"/>
  <c r="M125" i="1"/>
  <c r="N125" i="1" s="1"/>
  <c r="O125" i="1" s="1"/>
  <c r="M133" i="1"/>
  <c r="N133" i="1" s="1"/>
  <c r="O133" i="1" s="1"/>
  <c r="M136" i="1"/>
  <c r="N136" i="1" s="1"/>
  <c r="O136" i="1" s="1"/>
  <c r="M132" i="1"/>
  <c r="N132" i="1" s="1"/>
  <c r="O132" i="1" s="1"/>
  <c r="M129" i="1"/>
  <c r="N129" i="1" s="1"/>
  <c r="O129" i="1" s="1"/>
  <c r="M126" i="1"/>
  <c r="N126" i="1" s="1"/>
  <c r="O126" i="1" s="1"/>
  <c r="M83" i="1"/>
  <c r="N83" i="1" s="1"/>
  <c r="O83" i="1" s="1"/>
  <c r="M89" i="1"/>
  <c r="N89" i="1" s="1"/>
  <c r="O89" i="1" s="1"/>
  <c r="M88" i="1"/>
  <c r="N88" i="1" s="1"/>
  <c r="O88" i="1" s="1"/>
  <c r="M94" i="1"/>
  <c r="N94" i="1" s="1"/>
  <c r="O94" i="1" s="1"/>
  <c r="M15" i="1"/>
  <c r="N15" i="1" s="1"/>
  <c r="O15" i="1" s="1"/>
  <c r="M10" i="1"/>
  <c r="N10" i="1" s="1"/>
  <c r="O10" i="1" s="1"/>
  <c r="M11" i="1"/>
  <c r="N11" i="1" s="1"/>
  <c r="O11" i="1" s="1"/>
  <c r="M12" i="1"/>
  <c r="N12" i="1" s="1"/>
  <c r="O12" i="1" s="1"/>
  <c r="M13" i="1"/>
  <c r="N13" i="1" s="1"/>
  <c r="O13" i="1" s="1"/>
  <c r="M113" i="1"/>
  <c r="N113" i="1" s="1"/>
  <c r="O113" i="1" s="1"/>
  <c r="M114" i="1"/>
  <c r="N114" i="1" s="1"/>
  <c r="O114" i="1" s="1"/>
  <c r="M112" i="1"/>
  <c r="N112" i="1" s="1"/>
  <c r="O112" i="1" s="1"/>
  <c r="M109" i="1"/>
  <c r="N109" i="1" s="1"/>
  <c r="O109" i="1" s="1"/>
  <c r="M115" i="1"/>
  <c r="N115" i="1" s="1"/>
  <c r="O115" i="1" s="1"/>
  <c r="M111" i="1"/>
  <c r="N111" i="1" s="1"/>
  <c r="O111" i="1" s="1"/>
  <c r="M117" i="1"/>
  <c r="N117" i="1" s="1"/>
  <c r="O117" i="1" s="1"/>
  <c r="M128" i="1"/>
  <c r="N128" i="1" s="1"/>
  <c r="O128" i="1" s="1"/>
  <c r="M39" i="1"/>
  <c r="N39" i="1" s="1"/>
  <c r="O39" i="1" s="1"/>
  <c r="M18" i="1"/>
  <c r="N18" i="1" s="1"/>
  <c r="O18" i="1" s="1"/>
  <c r="M17" i="1"/>
  <c r="N17" i="1" s="1"/>
  <c r="O17" i="1" s="1"/>
  <c r="M16" i="1"/>
  <c r="N16" i="1" s="1"/>
  <c r="O16" i="1" s="1"/>
  <c r="M38" i="1"/>
  <c r="N38" i="1" s="1"/>
  <c r="O38" i="1" s="1"/>
  <c r="M14" i="1"/>
  <c r="N14" i="1" s="1"/>
  <c r="O14" i="1" s="1"/>
  <c r="M26" i="1"/>
  <c r="N26" i="1" s="1"/>
  <c r="O26" i="1" s="1"/>
  <c r="M37" i="1"/>
  <c r="N37" i="1" s="1"/>
  <c r="O37" i="1" s="1"/>
  <c r="M51" i="1"/>
  <c r="N51" i="1" s="1"/>
  <c r="O51" i="1" s="1"/>
  <c r="M36" i="1"/>
  <c r="N36" i="1" s="1"/>
  <c r="O36" i="1" s="1"/>
  <c r="M52" i="1"/>
  <c r="N52" i="1" s="1"/>
  <c r="O52" i="1" s="1"/>
  <c r="M35" i="1"/>
  <c r="N35" i="1" s="1"/>
  <c r="O35" i="1" s="1"/>
  <c r="M53" i="1"/>
  <c r="N53" i="1" s="1"/>
  <c r="O53" i="1" s="1"/>
  <c r="M50" i="1"/>
  <c r="N50" i="1" s="1"/>
  <c r="O50" i="1" s="1"/>
  <c r="M40" i="1"/>
  <c r="N40" i="1" s="1"/>
  <c r="O40" i="1" s="1"/>
  <c r="M42" i="1"/>
  <c r="N42" i="1" s="1"/>
  <c r="O42" i="1" s="1"/>
  <c r="M55" i="1"/>
  <c r="N55" i="1" s="1"/>
  <c r="O55" i="1" s="1"/>
  <c r="M86" i="1"/>
  <c r="N86" i="1" s="1"/>
  <c r="O86" i="1" s="1"/>
  <c r="M87" i="1"/>
  <c r="N87" i="1" s="1"/>
  <c r="O87" i="1" s="1"/>
  <c r="M56" i="1"/>
  <c r="N56" i="1" s="1"/>
  <c r="O56" i="1" s="1"/>
  <c r="M54" i="1"/>
  <c r="N54" i="1" s="1"/>
  <c r="O54" i="1" s="1"/>
  <c r="M82" i="1"/>
  <c r="N82" i="1" s="1"/>
  <c r="O82" i="1" s="1"/>
  <c r="H140" i="1" l="1"/>
  <c r="H14" i="1"/>
  <c r="H111" i="1"/>
  <c r="H89" i="1"/>
  <c r="H54" i="1"/>
  <c r="H13" i="1"/>
  <c r="H116" i="1"/>
  <c r="H32" i="1"/>
  <c r="H84" i="1"/>
  <c r="H38" i="1"/>
  <c r="H108" i="1"/>
  <c r="H125" i="1"/>
  <c r="H42" i="1"/>
  <c r="H37" i="1"/>
  <c r="H133" i="1"/>
  <c r="H121" i="1"/>
  <c r="H8" i="1"/>
  <c r="H93" i="1"/>
  <c r="H7" i="1"/>
  <c r="P103" i="1"/>
  <c r="H103" i="1"/>
  <c r="P22" i="1"/>
  <c r="H22" i="1"/>
  <c r="P60" i="1"/>
  <c r="H60" i="1"/>
  <c r="P76" i="1"/>
  <c r="H76" i="1"/>
  <c r="H138" i="1"/>
  <c r="P63" i="1"/>
  <c r="H63" i="1"/>
  <c r="H56" i="1"/>
  <c r="H12" i="1"/>
  <c r="H128" i="1"/>
  <c r="H49" i="1"/>
  <c r="H44" i="1"/>
  <c r="H31" i="1"/>
  <c r="H82" i="1"/>
  <c r="H40" i="1"/>
  <c r="H26" i="1"/>
  <c r="H117" i="1"/>
  <c r="H88" i="1"/>
  <c r="H43" i="1"/>
  <c r="H9" i="1"/>
  <c r="H28" i="1"/>
  <c r="H4" i="1"/>
  <c r="P97" i="1"/>
  <c r="H97" i="1"/>
  <c r="P74" i="1"/>
  <c r="H74" i="1"/>
  <c r="P71" i="1"/>
  <c r="H71" i="1"/>
  <c r="P78" i="1"/>
  <c r="H78" i="1"/>
  <c r="H137" i="1"/>
  <c r="H90" i="1"/>
  <c r="H110" i="1"/>
  <c r="H122" i="1"/>
  <c r="H45" i="1"/>
  <c r="H92" i="1"/>
  <c r="H34" i="1"/>
  <c r="H95" i="1"/>
  <c r="H5" i="1"/>
  <c r="P81" i="1"/>
  <c r="H81" i="1"/>
  <c r="P102" i="1"/>
  <c r="H102" i="1"/>
  <c r="H57" i="1"/>
  <c r="P61" i="1"/>
  <c r="H61" i="1"/>
  <c r="P135" i="1"/>
  <c r="H135" i="1"/>
  <c r="H141" i="1"/>
  <c r="H130" i="1"/>
  <c r="H46" i="1"/>
  <c r="H85" i="1"/>
  <c r="H33" i="1"/>
  <c r="H91" i="1"/>
  <c r="H3" i="1"/>
  <c r="P107" i="1"/>
  <c r="H107" i="1"/>
  <c r="P101" i="1"/>
  <c r="H101" i="1"/>
  <c r="P58" i="1"/>
  <c r="H58" i="1"/>
  <c r="P59" i="1"/>
  <c r="H59" i="1"/>
  <c r="H145" i="1"/>
  <c r="H155" i="1"/>
  <c r="H50" i="1"/>
  <c r="P96" i="1"/>
  <c r="H96" i="1"/>
  <c r="P23" i="1"/>
  <c r="H23" i="1"/>
  <c r="H146" i="1"/>
  <c r="H150" i="1"/>
  <c r="H149" i="1"/>
  <c r="H157" i="1"/>
  <c r="H153" i="1"/>
  <c r="H144" i="1"/>
  <c r="H152" i="1"/>
  <c r="H151" i="1"/>
  <c r="H156" i="1"/>
  <c r="H154" i="1"/>
  <c r="H83" i="1"/>
  <c r="H35" i="1"/>
  <c r="H16" i="1"/>
  <c r="H11" i="1"/>
  <c r="H87" i="1"/>
  <c r="H112" i="1"/>
  <c r="H10" i="1"/>
  <c r="H129" i="1"/>
  <c r="H134" i="1"/>
  <c r="H120" i="1"/>
  <c r="H127" i="1"/>
  <c r="H30" i="1"/>
  <c r="H62" i="1"/>
  <c r="H27" i="1"/>
  <c r="H25" i="1"/>
  <c r="P79" i="1"/>
  <c r="H79" i="1"/>
  <c r="P99" i="1"/>
  <c r="H99" i="1"/>
  <c r="P100" i="1"/>
  <c r="H100" i="1"/>
  <c r="P73" i="1"/>
  <c r="H73" i="1"/>
  <c r="P68" i="1"/>
  <c r="H68" i="1"/>
  <c r="P70" i="1"/>
  <c r="H70" i="1"/>
  <c r="H143" i="1"/>
  <c r="H147" i="1"/>
  <c r="H115" i="1"/>
  <c r="H126" i="1"/>
  <c r="H52" i="1"/>
  <c r="H86" i="1"/>
  <c r="H36" i="1"/>
  <c r="H18" i="1"/>
  <c r="H114" i="1"/>
  <c r="H15" i="1"/>
  <c r="H132" i="1"/>
  <c r="H47" i="1"/>
  <c r="H119" i="1"/>
  <c r="H124" i="1"/>
  <c r="H2" i="1"/>
  <c r="H64" i="1"/>
  <c r="H21" i="1"/>
  <c r="H19" i="1"/>
  <c r="P106" i="1"/>
  <c r="H106" i="1"/>
  <c r="P105" i="1"/>
  <c r="H105" i="1"/>
  <c r="P20" i="1"/>
  <c r="H20" i="1"/>
  <c r="P75" i="1"/>
  <c r="H75" i="1"/>
  <c r="P69" i="1"/>
  <c r="H69" i="1"/>
  <c r="H139" i="1"/>
  <c r="H142" i="1"/>
  <c r="P80" i="1"/>
  <c r="H80" i="1"/>
  <c r="P66" i="1"/>
  <c r="H66" i="1"/>
  <c r="H53" i="1"/>
  <c r="H123" i="1"/>
  <c r="H109" i="1"/>
  <c r="H131" i="1"/>
  <c r="H17" i="1"/>
  <c r="H55" i="1"/>
  <c r="H51" i="1"/>
  <c r="H39" i="1"/>
  <c r="H113" i="1"/>
  <c r="H94" i="1"/>
  <c r="H136" i="1"/>
  <c r="H48" i="1"/>
  <c r="H118" i="1"/>
  <c r="H41" i="1"/>
  <c r="H65" i="1"/>
  <c r="H24" i="1"/>
  <c r="H6" i="1"/>
  <c r="P104" i="1"/>
  <c r="H104" i="1"/>
  <c r="P98" i="1"/>
  <c r="H98" i="1"/>
  <c r="P29" i="1"/>
  <c r="H29" i="1"/>
  <c r="P77" i="1"/>
  <c r="H77" i="1"/>
  <c r="P72" i="1"/>
  <c r="H72" i="1"/>
  <c r="P67" i="1"/>
  <c r="H67" i="1"/>
  <c r="H148" i="1"/>
  <c r="P139" i="1"/>
  <c r="P148" i="1"/>
  <c r="P138" i="1"/>
  <c r="P137" i="1"/>
  <c r="P146" i="1"/>
  <c r="P141" i="1"/>
  <c r="P145" i="1"/>
  <c r="P155" i="1"/>
  <c r="P143" i="1"/>
  <c r="P147" i="1"/>
  <c r="P140" i="1"/>
  <c r="P57" i="1"/>
  <c r="P116" i="1"/>
  <c r="P133" i="1"/>
  <c r="P84" i="1"/>
  <c r="P85" i="1"/>
  <c r="P120" i="1"/>
  <c r="P127" i="1"/>
  <c r="P119" i="1"/>
  <c r="P124" i="1"/>
  <c r="P126" i="1"/>
  <c r="P131" i="1"/>
  <c r="P118" i="1"/>
  <c r="P132" i="1"/>
  <c r="P125" i="1"/>
  <c r="P129" i="1"/>
  <c r="P134" i="1"/>
  <c r="P121" i="1"/>
  <c r="P6" i="1"/>
  <c r="P95" i="1"/>
  <c r="P7" i="1"/>
  <c r="P91" i="1"/>
  <c r="P4" i="1"/>
  <c r="P5" i="1"/>
  <c r="P3" i="1"/>
  <c r="P93" i="1"/>
  <c r="P25" i="1"/>
  <c r="P19" i="1"/>
  <c r="P47" i="1"/>
  <c r="P46" i="1"/>
  <c r="P90" i="1"/>
  <c r="P32" i="1"/>
  <c r="P48" i="1"/>
  <c r="P122" i="1"/>
  <c r="P30" i="1"/>
  <c r="P92" i="1"/>
  <c r="P34" i="1"/>
  <c r="P49" i="1"/>
  <c r="P130" i="1"/>
  <c r="P2" i="1"/>
  <c r="P33" i="1"/>
  <c r="P21" i="1"/>
  <c r="P41" i="1"/>
  <c r="P62" i="1"/>
  <c r="P27" i="1"/>
  <c r="P24" i="1"/>
  <c r="P110" i="1"/>
  <c r="P44" i="1"/>
  <c r="P8" i="1"/>
  <c r="P64" i="1"/>
  <c r="P108" i="1"/>
  <c r="P43" i="1"/>
  <c r="P9" i="1"/>
  <c r="P65" i="1"/>
  <c r="P31" i="1"/>
  <c r="P45" i="1"/>
  <c r="P28" i="1"/>
  <c r="P136" i="1"/>
  <c r="P123" i="1"/>
  <c r="P56" i="1"/>
  <c r="P35" i="1"/>
  <c r="P16" i="1"/>
  <c r="P112" i="1"/>
  <c r="P11" i="1"/>
  <c r="P52" i="1"/>
  <c r="P17" i="1"/>
  <c r="P114" i="1"/>
  <c r="P10" i="1"/>
  <c r="P36" i="1"/>
  <c r="P18" i="1"/>
  <c r="P113" i="1"/>
  <c r="P15" i="1"/>
  <c r="P88" i="1"/>
  <c r="P87" i="1"/>
  <c r="P86" i="1"/>
  <c r="P55" i="1"/>
  <c r="P51" i="1"/>
  <c r="P39" i="1"/>
  <c r="P89" i="1"/>
  <c r="P42" i="1"/>
  <c r="P37" i="1"/>
  <c r="P117" i="1"/>
  <c r="P94" i="1"/>
  <c r="P83" i="1"/>
  <c r="P40" i="1"/>
  <c r="P26" i="1"/>
  <c r="P128" i="1"/>
  <c r="P111" i="1"/>
  <c r="P82" i="1"/>
  <c r="P50" i="1"/>
  <c r="P14" i="1"/>
  <c r="P115" i="1"/>
  <c r="P13" i="1"/>
  <c r="P54" i="1"/>
  <c r="P53" i="1"/>
  <c r="P38" i="1"/>
  <c r="P109" i="1"/>
  <c r="P12" i="1"/>
  <c r="Q69" i="1" l="1"/>
  <c r="R69" i="1" s="1"/>
  <c r="S69" i="1" s="1"/>
  <c r="Q145" i="1"/>
  <c r="R145" i="1" s="1"/>
  <c r="S145" i="1" s="1"/>
  <c r="Q156" i="1"/>
  <c r="R156" i="1" s="1"/>
  <c r="S156" i="1" s="1"/>
  <c r="Q154" i="1"/>
  <c r="R154" i="1" s="1"/>
  <c r="S154" i="1" s="1"/>
  <c r="Q151" i="1"/>
  <c r="R151" i="1" s="1"/>
  <c r="S151" i="1" s="1"/>
  <c r="Q146" i="1"/>
  <c r="R146" i="1" s="1"/>
  <c r="S146" i="1" s="1"/>
  <c r="Q135" i="1"/>
  <c r="R135" i="1" s="1"/>
  <c r="S135" i="1" s="1"/>
  <c r="Q137" i="1"/>
  <c r="R137" i="1" s="1"/>
  <c r="S137" i="1" s="1"/>
  <c r="Q147" i="1"/>
  <c r="R147" i="1" s="1"/>
  <c r="S147" i="1" s="1"/>
  <c r="Q149" i="1"/>
  <c r="R149" i="1" s="1"/>
  <c r="S149" i="1" s="1"/>
  <c r="Q144" i="1"/>
  <c r="R144" i="1" s="1"/>
  <c r="S144" i="1" s="1"/>
  <c r="Q150" i="1"/>
  <c r="R150" i="1" s="1"/>
  <c r="S150" i="1" s="1"/>
  <c r="Q153" i="1"/>
  <c r="R153" i="1" s="1"/>
  <c r="S153" i="1" s="1"/>
  <c r="Q152" i="1"/>
  <c r="R152" i="1" s="1"/>
  <c r="S152" i="1" s="1"/>
  <c r="Q157" i="1"/>
  <c r="R157" i="1" s="1"/>
  <c r="S157" i="1" s="1"/>
  <c r="Q139" i="1"/>
  <c r="R139" i="1" s="1"/>
  <c r="S139" i="1" s="1"/>
  <c r="Q155" i="1"/>
  <c r="R155" i="1" s="1"/>
  <c r="S155" i="1" s="1"/>
  <c r="Q138" i="1"/>
  <c r="R138" i="1" s="1"/>
  <c r="S138" i="1" s="1"/>
  <c r="Q141" i="1"/>
  <c r="R141" i="1" s="1"/>
  <c r="S141" i="1" s="1"/>
  <c r="Q148" i="1"/>
  <c r="R148" i="1" s="1"/>
  <c r="S148" i="1" s="1"/>
  <c r="Q143" i="1"/>
  <c r="R143" i="1" s="1"/>
  <c r="S143" i="1" s="1"/>
  <c r="Q140" i="1"/>
  <c r="R140" i="1" s="1"/>
  <c r="S140" i="1" s="1"/>
  <c r="Q142" i="1"/>
  <c r="R142" i="1" s="1"/>
  <c r="S142" i="1" s="1"/>
  <c r="Q73" i="1"/>
  <c r="R73" i="1" s="1"/>
  <c r="S73" i="1" s="1"/>
  <c r="Q3" i="1"/>
  <c r="R3" i="1" s="1"/>
  <c r="S3" i="1" s="1"/>
  <c r="Q75" i="1"/>
  <c r="R75" i="1" s="1"/>
  <c r="S75" i="1" s="1"/>
  <c r="Q77" i="1"/>
  <c r="R77" i="1" s="1"/>
  <c r="S77" i="1" s="1"/>
  <c r="Q74" i="1"/>
  <c r="R74" i="1" s="1"/>
  <c r="S74" i="1" s="1"/>
  <c r="Q68" i="1"/>
  <c r="R68" i="1" s="1"/>
  <c r="S68" i="1" s="1"/>
  <c r="Q72" i="1"/>
  <c r="R72" i="1" s="1"/>
  <c r="S72" i="1" s="1"/>
  <c r="Q71" i="1"/>
  <c r="R71" i="1" s="1"/>
  <c r="S71" i="1" s="1"/>
  <c r="Q91" i="1"/>
  <c r="R91" i="1" s="1"/>
  <c r="S91" i="1" s="1"/>
  <c r="Q67" i="1"/>
  <c r="R67" i="1" s="1"/>
  <c r="S67" i="1" s="1"/>
  <c r="Q70" i="1"/>
  <c r="R70" i="1" s="1"/>
  <c r="S70" i="1" s="1"/>
  <c r="Q78" i="1"/>
  <c r="R78" i="1" s="1"/>
  <c r="S78" i="1" s="1"/>
  <c r="Q76" i="1"/>
  <c r="R76" i="1" s="1"/>
  <c r="S76" i="1" s="1"/>
  <c r="Q80" i="1"/>
  <c r="R80" i="1" s="1"/>
  <c r="S80" i="1" s="1"/>
  <c r="Q81" i="1"/>
  <c r="R81" i="1" s="1"/>
  <c r="S81" i="1" s="1"/>
  <c r="Q110" i="1"/>
  <c r="R110" i="1" s="1"/>
  <c r="S110" i="1" s="1"/>
  <c r="Q107" i="1"/>
  <c r="R107" i="1" s="1"/>
  <c r="S107" i="1" s="1"/>
  <c r="Q98" i="1"/>
  <c r="R98" i="1" s="1"/>
  <c r="S98" i="1" s="1"/>
  <c r="Q60" i="1"/>
  <c r="R60" i="1" s="1"/>
  <c r="S60" i="1" s="1"/>
  <c r="Q63" i="1"/>
  <c r="R63" i="1" s="1"/>
  <c r="S63" i="1" s="1"/>
  <c r="Q97" i="1"/>
  <c r="R97" i="1" s="1"/>
  <c r="S97" i="1" s="1"/>
  <c r="Q102" i="1"/>
  <c r="R102" i="1" s="1"/>
  <c r="S102" i="1" s="1"/>
  <c r="Q96" i="1"/>
  <c r="R96" i="1" s="1"/>
  <c r="S96" i="1" s="1"/>
  <c r="Q101" i="1"/>
  <c r="R101" i="1" s="1"/>
  <c r="S101" i="1" s="1"/>
  <c r="Q100" i="1"/>
  <c r="R100" i="1" s="1"/>
  <c r="S100" i="1" s="1"/>
  <c r="Q103" i="1"/>
  <c r="R103" i="1" s="1"/>
  <c r="S103" i="1" s="1"/>
  <c r="Q105" i="1"/>
  <c r="R105" i="1" s="1"/>
  <c r="S105" i="1" s="1"/>
  <c r="Q84" i="1"/>
  <c r="R84" i="1" s="1"/>
  <c r="S84" i="1" s="1"/>
  <c r="Q43" i="1"/>
  <c r="R43" i="1" s="1"/>
  <c r="S43" i="1" s="1"/>
  <c r="Q93" i="1"/>
  <c r="R93" i="1" s="1"/>
  <c r="S93" i="1" s="1"/>
  <c r="Q7" i="1"/>
  <c r="R7" i="1" s="1"/>
  <c r="S7" i="1" s="1"/>
  <c r="Q41" i="1"/>
  <c r="R41" i="1" s="1"/>
  <c r="S41" i="1" s="1"/>
  <c r="Q99" i="1"/>
  <c r="R99" i="1" s="1"/>
  <c r="S99" i="1" s="1"/>
  <c r="Q104" i="1"/>
  <c r="R104" i="1" s="1"/>
  <c r="S104" i="1" s="1"/>
  <c r="Q106" i="1"/>
  <c r="R106" i="1" s="1"/>
  <c r="S106" i="1" s="1"/>
  <c r="Q79" i="1"/>
  <c r="R79" i="1" s="1"/>
  <c r="S79" i="1" s="1"/>
  <c r="Q95" i="1"/>
  <c r="R95" i="1" s="1"/>
  <c r="S95" i="1" s="1"/>
  <c r="Q25" i="1"/>
  <c r="R25" i="1" s="1"/>
  <c r="S25" i="1" s="1"/>
  <c r="Q6" i="1"/>
  <c r="R6" i="1" s="1"/>
  <c r="S6" i="1" s="1"/>
  <c r="Q127" i="1"/>
  <c r="R127" i="1" s="1"/>
  <c r="S127" i="1" s="1"/>
  <c r="Q5" i="1"/>
  <c r="R5" i="1" s="1"/>
  <c r="S5" i="1" s="1"/>
  <c r="Q4" i="1"/>
  <c r="R4" i="1" s="1"/>
  <c r="S4" i="1" s="1"/>
  <c r="Q45" i="1"/>
  <c r="R45" i="1" s="1"/>
  <c r="S45" i="1" s="1"/>
  <c r="Q58" i="1"/>
  <c r="R58" i="1" s="1"/>
  <c r="S58" i="1" s="1"/>
  <c r="Q66" i="1"/>
  <c r="R66" i="1" s="1"/>
  <c r="S66" i="1" s="1"/>
  <c r="Q59" i="1"/>
  <c r="R59" i="1" s="1"/>
  <c r="S59" i="1" s="1"/>
  <c r="Q57" i="1"/>
  <c r="R57" i="1" s="1"/>
  <c r="S57" i="1" s="1"/>
  <c r="Q61" i="1"/>
  <c r="R61" i="1" s="1"/>
  <c r="S61" i="1" s="1"/>
  <c r="Q20" i="1"/>
  <c r="R20" i="1" s="1"/>
  <c r="S20" i="1" s="1"/>
  <c r="Q29" i="1"/>
  <c r="R29" i="1" s="1"/>
  <c r="S29" i="1" s="1"/>
  <c r="Q23" i="1"/>
  <c r="R23" i="1" s="1"/>
  <c r="S23" i="1" s="1"/>
  <c r="Q22" i="1"/>
  <c r="R22" i="1" s="1"/>
  <c r="S22" i="1" s="1"/>
  <c r="Q19" i="1"/>
  <c r="R19" i="1" s="1"/>
  <c r="S19" i="1" s="1"/>
  <c r="Q49" i="1"/>
  <c r="R49" i="1" s="1"/>
  <c r="S49" i="1" s="1"/>
  <c r="Q48" i="1"/>
  <c r="R48" i="1" s="1"/>
  <c r="S48" i="1" s="1"/>
  <c r="Q46" i="1"/>
  <c r="R46" i="1" s="1"/>
  <c r="S46" i="1" s="1"/>
  <c r="Q108" i="1"/>
  <c r="R108" i="1" s="1"/>
  <c r="S108" i="1" s="1"/>
  <c r="Q33" i="1"/>
  <c r="R33" i="1" s="1"/>
  <c r="S33" i="1" s="1"/>
  <c r="Q47" i="1"/>
  <c r="R47" i="1" s="1"/>
  <c r="S47" i="1" s="1"/>
  <c r="Q116" i="1"/>
  <c r="R116" i="1" s="1"/>
  <c r="S116" i="1" s="1"/>
  <c r="Q130" i="1"/>
  <c r="R130" i="1" s="1"/>
  <c r="S130" i="1" s="1"/>
  <c r="Q119" i="1"/>
  <c r="R119" i="1" s="1"/>
  <c r="S119" i="1" s="1"/>
  <c r="Q124" i="1"/>
  <c r="R124" i="1" s="1"/>
  <c r="S124" i="1" s="1"/>
  <c r="Q9" i="1"/>
  <c r="R9" i="1" s="1"/>
  <c r="S9" i="1" s="1"/>
  <c r="Q8" i="1"/>
  <c r="R8" i="1" s="1"/>
  <c r="S8" i="1" s="1"/>
  <c r="Q62" i="1"/>
  <c r="R62" i="1" s="1"/>
  <c r="S62" i="1" s="1"/>
  <c r="Q92" i="1"/>
  <c r="R92" i="1" s="1"/>
  <c r="S92" i="1" s="1"/>
  <c r="Q31" i="1"/>
  <c r="R31" i="1" s="1"/>
  <c r="S31" i="1" s="1"/>
  <c r="Q122" i="1"/>
  <c r="R122" i="1" s="1"/>
  <c r="S122" i="1" s="1"/>
  <c r="Q118" i="1"/>
  <c r="R118" i="1" s="1"/>
  <c r="S118" i="1" s="1"/>
  <c r="Q120" i="1"/>
  <c r="R120" i="1" s="1"/>
  <c r="S120" i="1" s="1"/>
  <c r="Q44" i="1"/>
  <c r="R44" i="1" s="1"/>
  <c r="S44" i="1" s="1"/>
  <c r="Q32" i="1"/>
  <c r="R32" i="1" s="1"/>
  <c r="S32" i="1" s="1"/>
  <c r="Q85" i="1"/>
  <c r="R85" i="1" s="1"/>
  <c r="S85" i="1" s="1"/>
  <c r="Q2" i="1"/>
  <c r="R2" i="1" s="1"/>
  <c r="S2" i="1" s="1"/>
  <c r="Q30" i="1"/>
  <c r="R30" i="1" s="1"/>
  <c r="S30" i="1" s="1"/>
  <c r="Q24" i="1"/>
  <c r="R24" i="1" s="1"/>
  <c r="S24" i="1" s="1"/>
  <c r="Q90" i="1"/>
  <c r="R90" i="1" s="1"/>
  <c r="S90" i="1" s="1"/>
  <c r="Q28" i="1"/>
  <c r="R28" i="1" s="1"/>
  <c r="S28" i="1" s="1"/>
  <c r="Q65" i="1"/>
  <c r="R65" i="1" s="1"/>
  <c r="S65" i="1" s="1"/>
  <c r="Q27" i="1"/>
  <c r="R27" i="1" s="1"/>
  <c r="S27" i="1" s="1"/>
  <c r="Q64" i="1"/>
  <c r="R64" i="1" s="1"/>
  <c r="S64" i="1" s="1"/>
  <c r="Q21" i="1"/>
  <c r="R21" i="1" s="1"/>
  <c r="S21" i="1" s="1"/>
  <c r="Q34" i="1"/>
  <c r="R34" i="1" s="1"/>
  <c r="S34" i="1" s="1"/>
  <c r="Q121" i="1"/>
  <c r="R121" i="1" s="1"/>
  <c r="S121" i="1" s="1"/>
  <c r="Q134" i="1"/>
  <c r="R134" i="1" s="1"/>
  <c r="S134" i="1" s="1"/>
  <c r="Q126" i="1"/>
  <c r="R126" i="1" s="1"/>
  <c r="S126" i="1" s="1"/>
  <c r="Q131" i="1"/>
  <c r="R131" i="1" s="1"/>
  <c r="S131" i="1" s="1"/>
  <c r="Q136" i="1"/>
  <c r="R136" i="1" s="1"/>
  <c r="S136" i="1" s="1"/>
  <c r="Q133" i="1"/>
  <c r="R133" i="1" s="1"/>
  <c r="S133" i="1" s="1"/>
  <c r="Q129" i="1"/>
  <c r="R129" i="1" s="1"/>
  <c r="S129" i="1" s="1"/>
  <c r="Q132" i="1"/>
  <c r="R132" i="1" s="1"/>
  <c r="S132" i="1" s="1"/>
  <c r="Q123" i="1"/>
  <c r="R123" i="1" s="1"/>
  <c r="S123" i="1" s="1"/>
  <c r="Q125" i="1"/>
  <c r="R125" i="1" s="1"/>
  <c r="S125" i="1" s="1"/>
  <c r="Q12" i="1"/>
  <c r="R12" i="1" s="1"/>
  <c r="S12" i="1" s="1"/>
  <c r="Q83" i="1"/>
  <c r="R83" i="1" s="1"/>
  <c r="S83" i="1" s="1"/>
  <c r="Q86" i="1"/>
  <c r="R86" i="1" s="1"/>
  <c r="S86" i="1" s="1"/>
  <c r="Q55" i="1"/>
  <c r="R55" i="1" s="1"/>
  <c r="S55" i="1" s="1"/>
  <c r="Q54" i="1"/>
  <c r="R54" i="1" s="1"/>
  <c r="S54" i="1" s="1"/>
  <c r="Q88" i="1"/>
  <c r="R88" i="1" s="1"/>
  <c r="S88" i="1" s="1"/>
  <c r="Q115" i="1"/>
  <c r="R115" i="1" s="1"/>
  <c r="S115" i="1" s="1"/>
  <c r="Q38" i="1"/>
  <c r="R38" i="1" s="1"/>
  <c r="S38" i="1" s="1"/>
  <c r="Q40" i="1"/>
  <c r="R40" i="1" s="1"/>
  <c r="S40" i="1" s="1"/>
  <c r="Q114" i="1"/>
  <c r="R114" i="1" s="1"/>
  <c r="S114" i="1" s="1"/>
  <c r="Q89" i="1"/>
  <c r="R89" i="1" s="1"/>
  <c r="S89" i="1" s="1"/>
  <c r="Q111" i="1"/>
  <c r="R111" i="1" s="1"/>
  <c r="S111" i="1" s="1"/>
  <c r="Q14" i="1"/>
  <c r="R14" i="1" s="1"/>
  <c r="S14" i="1" s="1"/>
  <c r="Q87" i="1"/>
  <c r="R87" i="1" s="1"/>
  <c r="S87" i="1" s="1"/>
  <c r="Q10" i="1"/>
  <c r="R10" i="1" s="1"/>
  <c r="S10" i="1" s="1"/>
  <c r="Q17" i="1"/>
  <c r="R17" i="1" s="1"/>
  <c r="S17" i="1" s="1"/>
  <c r="Q11" i="1"/>
  <c r="R11" i="1" s="1"/>
  <c r="S11" i="1" s="1"/>
  <c r="Q39" i="1"/>
  <c r="R39" i="1" s="1"/>
  <c r="S39" i="1" s="1"/>
  <c r="Q15" i="1"/>
  <c r="R15" i="1" s="1"/>
  <c r="S15" i="1" s="1"/>
  <c r="Q18" i="1"/>
  <c r="R18" i="1" s="1"/>
  <c r="S18" i="1" s="1"/>
  <c r="Q52" i="1"/>
  <c r="R52" i="1" s="1"/>
  <c r="S52" i="1" s="1"/>
  <c r="Q16" i="1"/>
  <c r="R16" i="1" s="1"/>
  <c r="S16" i="1" s="1"/>
  <c r="Q56" i="1"/>
  <c r="R56" i="1" s="1"/>
  <c r="S56" i="1" s="1"/>
  <c r="Q26" i="1"/>
  <c r="R26" i="1" s="1"/>
  <c r="S26" i="1" s="1"/>
  <c r="Q117" i="1"/>
  <c r="R117" i="1" s="1"/>
  <c r="S117" i="1" s="1"/>
  <c r="Q82" i="1"/>
  <c r="R82" i="1" s="1"/>
  <c r="S82" i="1" s="1"/>
  <c r="Q112" i="1"/>
  <c r="R112" i="1" s="1"/>
  <c r="S112" i="1" s="1"/>
  <c r="Q13" i="1"/>
  <c r="R13" i="1" s="1"/>
  <c r="S13" i="1" s="1"/>
  <c r="Q51" i="1"/>
  <c r="R51" i="1" s="1"/>
  <c r="S51" i="1" s="1"/>
  <c r="Q113" i="1"/>
  <c r="R113" i="1" s="1"/>
  <c r="S113" i="1" s="1"/>
  <c r="Q35" i="1"/>
  <c r="R35" i="1" s="1"/>
  <c r="S35" i="1" s="1"/>
  <c r="Q37" i="1"/>
  <c r="R37" i="1" s="1"/>
  <c r="S37" i="1" s="1"/>
  <c r="Q53" i="1"/>
  <c r="R53" i="1" s="1"/>
  <c r="S53" i="1" s="1"/>
  <c r="Q50" i="1"/>
  <c r="R50" i="1" s="1"/>
  <c r="S50" i="1" s="1"/>
  <c r="Q42" i="1"/>
  <c r="R42" i="1" s="1"/>
  <c r="S42" i="1" s="1"/>
  <c r="Q36" i="1"/>
  <c r="R36" i="1" s="1"/>
  <c r="S36" i="1" s="1"/>
  <c r="Q94" i="1"/>
  <c r="R94" i="1" s="1"/>
  <c r="S94" i="1" s="1"/>
  <c r="Q109" i="1"/>
  <c r="R109" i="1" s="1"/>
  <c r="S109" i="1" s="1"/>
  <c r="Q128" i="1"/>
  <c r="R128" i="1" s="1"/>
  <c r="S128" i="1" s="1"/>
</calcChain>
</file>

<file path=xl/sharedStrings.xml><?xml version="1.0" encoding="utf-8"?>
<sst xmlns="http://schemas.openxmlformats.org/spreadsheetml/2006/main" count="621" uniqueCount="325">
  <si>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</si>
  <si>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</si>
  <si>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</si>
  <si>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</si>
  <si>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</si>
  <si>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</si>
  <si>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</si>
  <si>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</si>
  <si>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</si>
  <si>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</si>
  <si>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</si>
  <si>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</si>
  <si>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</si>
  <si>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</si>
  <si>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</si>
  <si>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</si>
  <si>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</si>
  <si>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</si>
  <si>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</si>
  <si>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Warrnambool</t>
  </si>
  <si>
    <t xml:space="preserve">Illavaalf           </t>
  </si>
  <si>
    <t xml:space="preserve">Undergroundfighter  </t>
  </si>
  <si>
    <t xml:space="preserve">John Monash         </t>
  </si>
  <si>
    <t xml:space="preserve">Mannertone          </t>
  </si>
  <si>
    <t xml:space="preserve">Pentomatic          </t>
  </si>
  <si>
    <t xml:space="preserve">King Kamada         </t>
  </si>
  <si>
    <t>Goulburn</t>
  </si>
  <si>
    <t xml:space="preserve">Discreet Charm      </t>
  </si>
  <si>
    <t xml:space="preserve">Hanover Square      </t>
  </si>
  <si>
    <t xml:space="preserve">Chastity Strikes    </t>
  </si>
  <si>
    <t xml:space="preserve">Greenback Boogie    </t>
  </si>
  <si>
    <t xml:space="preserve">Northern River      </t>
  </si>
  <si>
    <t xml:space="preserve">Mirrabooka          </t>
  </si>
  <si>
    <t xml:space="preserve">Te Ata              </t>
  </si>
  <si>
    <t xml:space="preserve">Wheres Pippa        </t>
  </si>
  <si>
    <t>Townsville</t>
  </si>
  <si>
    <t xml:space="preserve">Space Time          </t>
  </si>
  <si>
    <t xml:space="preserve">Kwanza              </t>
  </si>
  <si>
    <t xml:space="preserve">Text Book           </t>
  </si>
  <si>
    <t xml:space="preserve">Oosthuizen          </t>
  </si>
  <si>
    <t xml:space="preserve">Molongle Dream      </t>
  </si>
  <si>
    <t xml:space="preserve">Access All Areas    </t>
  </si>
  <si>
    <t xml:space="preserve">Canterbury King     </t>
  </si>
  <si>
    <t xml:space="preserve">Essence Prevail     </t>
  </si>
  <si>
    <t xml:space="preserve">Getting Leggie      </t>
  </si>
  <si>
    <t xml:space="preserve">Hale Soriano        </t>
  </si>
  <si>
    <t xml:space="preserve">Police Camp         </t>
  </si>
  <si>
    <t xml:space="preserve">Siddles Birthday    </t>
  </si>
  <si>
    <t xml:space="preserve">Strike The Stars    </t>
  </si>
  <si>
    <t xml:space="preserve">All In Rhythm       </t>
  </si>
  <si>
    <t xml:space="preserve">Gid Up Strop        </t>
  </si>
  <si>
    <t xml:space="preserve">Discussions         </t>
  </si>
  <si>
    <t xml:space="preserve">Fly Forward         </t>
  </si>
  <si>
    <t xml:space="preserve">Lion Of Africa      </t>
  </si>
  <si>
    <t xml:space="preserve">Makahu Boy          </t>
  </si>
  <si>
    <t xml:space="preserve">Sharif              </t>
  </si>
  <si>
    <t xml:space="preserve">Treasure Boss       </t>
  </si>
  <si>
    <t xml:space="preserve">Valediction         </t>
  </si>
  <si>
    <t xml:space="preserve">Zuhayr              </t>
  </si>
  <si>
    <t xml:space="preserve">Agreement           </t>
  </si>
  <si>
    <t xml:space="preserve">Fledged             </t>
  </si>
  <si>
    <t xml:space="preserve">Grassini            </t>
  </si>
  <si>
    <t>Moree</t>
  </si>
  <si>
    <t xml:space="preserve">Evangelist          </t>
  </si>
  <si>
    <t xml:space="preserve">Loud Enough         </t>
  </si>
  <si>
    <t xml:space="preserve">Strictly Concert    </t>
  </si>
  <si>
    <t xml:space="preserve">Image Of Love       </t>
  </si>
  <si>
    <t xml:space="preserve">About Time          </t>
  </si>
  <si>
    <t xml:space="preserve">Sudden Blitz        </t>
  </si>
  <si>
    <t xml:space="preserve">Assurity            </t>
  </si>
  <si>
    <t xml:space="preserve">Tutu                </t>
  </si>
  <si>
    <t xml:space="preserve">Mileage             </t>
  </si>
  <si>
    <t xml:space="preserve">Oso Tempting        </t>
  </si>
  <si>
    <t xml:space="preserve">Lady Elizabeth      </t>
  </si>
  <si>
    <t xml:space="preserve">Springer            </t>
  </si>
  <si>
    <t xml:space="preserve">Vegas Strip         </t>
  </si>
  <si>
    <t xml:space="preserve">Eves Miss           </t>
  </si>
  <si>
    <t xml:space="preserve">Stone Cold          </t>
  </si>
  <si>
    <t xml:space="preserve">Our Finvarra        </t>
  </si>
  <si>
    <t xml:space="preserve">Solo Gypsy          </t>
  </si>
  <si>
    <t xml:space="preserve">Cool Kitty          </t>
  </si>
  <si>
    <t xml:space="preserve">Cornwall Coast      </t>
  </si>
  <si>
    <t xml:space="preserve">American General    </t>
  </si>
  <si>
    <t xml:space="preserve">Leighway            </t>
  </si>
  <si>
    <t xml:space="preserve">Blumiss             </t>
  </si>
  <si>
    <t xml:space="preserve">Fast Sun            </t>
  </si>
  <si>
    <t xml:space="preserve">Manhattan Monty     </t>
  </si>
  <si>
    <t xml:space="preserve">Zulu Tuk            </t>
  </si>
  <si>
    <t xml:space="preserve">Hard Love           </t>
  </si>
  <si>
    <t xml:space="preserve">Craiglea Mariah     </t>
  </si>
  <si>
    <t xml:space="preserve">Affronted           </t>
  </si>
  <si>
    <t xml:space="preserve">Mr Pinocchio        </t>
  </si>
  <si>
    <t xml:space="preserve">My Four Oh Nine     </t>
  </si>
  <si>
    <t xml:space="preserve">Set To Suit         </t>
  </si>
  <si>
    <t xml:space="preserve">Unresolved          </t>
  </si>
  <si>
    <t xml:space="preserve">Irish Delight       </t>
  </si>
  <si>
    <t xml:space="preserve">Lady Cromac         </t>
  </si>
  <si>
    <t xml:space="preserve">Mcrae               </t>
  </si>
  <si>
    <t xml:space="preserve">Nero Davola         </t>
  </si>
  <si>
    <t xml:space="preserve">Star Of Columbia    </t>
  </si>
  <si>
    <t xml:space="preserve">Stoke It Up         </t>
  </si>
  <si>
    <t xml:space="preserve">Baradine Bound      </t>
  </si>
  <si>
    <t xml:space="preserve">Got Something       </t>
  </si>
  <si>
    <t xml:space="preserve">Last Deal           </t>
  </si>
  <si>
    <t xml:space="preserve">Mr Malu             </t>
  </si>
  <si>
    <t xml:space="preserve">Cohesion            </t>
  </si>
  <si>
    <t xml:space="preserve">Lilly Kareena       </t>
  </si>
  <si>
    <t xml:space="preserve">Pincer Strike       </t>
  </si>
  <si>
    <t xml:space="preserve">Stone Philospher    </t>
  </si>
  <si>
    <t xml:space="preserve">Road Fox            </t>
  </si>
  <si>
    <t xml:space="preserve">Molongle Fire       </t>
  </si>
  <si>
    <t xml:space="preserve">Grand Teton         </t>
  </si>
  <si>
    <t xml:space="preserve">Garfunkel           </t>
  </si>
  <si>
    <t xml:space="preserve">Days Go By          </t>
  </si>
  <si>
    <t xml:space="preserve">Rondalago           </t>
  </si>
  <si>
    <t xml:space="preserve">Red Dragon          </t>
  </si>
  <si>
    <t xml:space="preserve">Clemmensen          </t>
  </si>
  <si>
    <t xml:space="preserve">Basanite            </t>
  </si>
  <si>
    <t xml:space="preserve">They Call Me Sven   </t>
  </si>
  <si>
    <t xml:space="preserve">Marilisa            </t>
  </si>
  <si>
    <t xml:space="preserve">Day In Court        </t>
  </si>
  <si>
    <t xml:space="preserve">Chippawa            </t>
  </si>
  <si>
    <t xml:space="preserve">Our Blevic          </t>
  </si>
  <si>
    <t xml:space="preserve">Missing In Action   </t>
  </si>
  <si>
    <t xml:space="preserve">Bonnie Sare         </t>
  </si>
  <si>
    <t xml:space="preserve">Supreme Goddess     </t>
  </si>
  <si>
    <t xml:space="preserve">Blu Boy Jag         </t>
  </si>
  <si>
    <t xml:space="preserve">Captain Treasure    </t>
  </si>
  <si>
    <t xml:space="preserve">Punton Bernardini   </t>
  </si>
  <si>
    <t xml:space="preserve">Sir Aussie          </t>
  </si>
  <si>
    <t xml:space="preserve">Maputo Express      </t>
  </si>
  <si>
    <t xml:space="preserve">Stirling Shadow     </t>
  </si>
  <si>
    <t xml:space="preserve">Grand Emperor       </t>
  </si>
  <si>
    <t xml:space="preserve">Windmill Lane       </t>
  </si>
  <si>
    <t xml:space="preserve">Green Anchor        </t>
  </si>
  <si>
    <t xml:space="preserve">Perfect Knowledge   </t>
  </si>
  <si>
    <t xml:space="preserve">Bobcat              </t>
  </si>
  <si>
    <t xml:space="preserve">Lokum               </t>
  </si>
  <si>
    <t xml:space="preserve">Im Not Sure         </t>
  </si>
  <si>
    <t xml:space="preserve">Freedoms Light      </t>
  </si>
  <si>
    <t xml:space="preserve">Inspirante          </t>
  </si>
  <si>
    <t xml:space="preserve">Starsonfortyfive    </t>
  </si>
  <si>
    <t xml:space="preserve">Blonde Russian      </t>
  </si>
  <si>
    <t xml:space="preserve">I Aint The One      </t>
  </si>
  <si>
    <t xml:space="preserve">Bjorn Pretty        </t>
  </si>
  <si>
    <t xml:space="preserve">Desert Duel         </t>
  </si>
  <si>
    <t xml:space="preserve">Exotic Art          </t>
  </si>
  <si>
    <t xml:space="preserve">I Am Dynamic        </t>
  </si>
  <si>
    <t xml:space="preserve">Crimson Sun         </t>
  </si>
  <si>
    <t xml:space="preserve">Fashion Stage       </t>
  </si>
  <si>
    <t xml:space="preserve">Mondays Expert      </t>
  </si>
  <si>
    <t xml:space="preserve">Color Purple        </t>
  </si>
  <si>
    <t xml:space="preserve">Shear Vogue         </t>
  </si>
  <si>
    <t xml:space="preserve">Tudor Sunrise       </t>
  </si>
  <si>
    <t xml:space="preserve">Balantes            </t>
  </si>
  <si>
    <t xml:space="preserve">Lake Argyle         </t>
  </si>
  <si>
    <t xml:space="preserve">Spyro Dragon        </t>
  </si>
  <si>
    <t xml:space="preserve">Wantaberomeo        </t>
  </si>
  <si>
    <t xml:space="preserve">Buck Rogers         </t>
  </si>
  <si>
    <t xml:space="preserve">New Player          </t>
  </si>
  <si>
    <t>Geraldton</t>
  </si>
  <si>
    <t xml:space="preserve">Wotchinyu           </t>
  </si>
  <si>
    <t xml:space="preserve">Calabria Joe        </t>
  </si>
  <si>
    <t xml:space="preserve">Audience            </t>
  </si>
  <si>
    <t xml:space="preserve">Flytego             </t>
  </si>
  <si>
    <t xml:space="preserve">Calamari Safari     </t>
  </si>
  <si>
    <t xml:space="preserve">Festive Excess      </t>
  </si>
  <si>
    <t xml:space="preserve">Mikimoto Gift       </t>
  </si>
  <si>
    <t xml:space="preserve">Tearaway Charlie    </t>
  </si>
  <si>
    <t xml:space="preserve">The Weald           </t>
  </si>
  <si>
    <t xml:space="preserve">Jingles             </t>
  </si>
  <si>
    <t xml:space="preserve">Skyway              </t>
  </si>
  <si>
    <t xml:space="preserve">Vencedora           </t>
  </si>
  <si>
    <t xml:space="preserve">Imperious           </t>
  </si>
  <si>
    <t xml:space="preserve">Miss Farloo         </t>
  </si>
  <si>
    <t xml:space="preserve">Polar Blast         </t>
  </si>
  <si>
    <t xml:space="preserve">Scent Of A Woman    </t>
  </si>
  <si>
    <t xml:space="preserve">Red Centre Ruby     </t>
  </si>
  <si>
    <t xml:space="preserve">Gunbarrel Highway   </t>
  </si>
  <si>
    <t xml:space="preserve">Red Hot Tango       </t>
  </si>
  <si>
    <t xml:space="preserve">Rockette Rocket     </t>
  </si>
  <si>
    <t xml:space="preserve">Craiglea Odyssey    </t>
  </si>
  <si>
    <t xml:space="preserve">The Bees Knees      </t>
  </si>
  <si>
    <t xml:space="preserve">Sports Tycoon       </t>
  </si>
  <si>
    <t xml:space="preserve">Chic Sox            </t>
  </si>
  <si>
    <t xml:space="preserve">Longing For         </t>
  </si>
  <si>
    <t xml:space="preserve">Seektowin           </t>
  </si>
  <si>
    <t xml:space="preserve">Craiglea Ceon       </t>
  </si>
  <si>
    <t xml:space="preserve">Flying Dubai        </t>
  </si>
  <si>
    <t xml:space="preserve">Nimbostratus        </t>
  </si>
  <si>
    <t xml:space="preserve">Cab Fair            </t>
  </si>
  <si>
    <t xml:space="preserve">Galileos Journey    </t>
  </si>
  <si>
    <t xml:space="preserve">Black Platinum      </t>
  </si>
  <si>
    <t xml:space="preserve">Unusual             </t>
  </si>
  <si>
    <t xml:space="preserve">Miss Excess         </t>
  </si>
  <si>
    <t xml:space="preserve">Timor Gold          </t>
  </si>
  <si>
    <t xml:space="preserve">Tycoon Zip          </t>
  </si>
  <si>
    <t xml:space="preserve">Extra Shot          </t>
  </si>
  <si>
    <t xml:space="preserve">Mr Chow             </t>
  </si>
  <si>
    <t xml:space="preserve">Clint               </t>
  </si>
  <si>
    <t xml:space="preserve">Guilty As Sin       </t>
  </si>
  <si>
    <t xml:space="preserve">Ruby Two Shoes      </t>
  </si>
  <si>
    <t xml:space="preserve">Deceitful Don       </t>
  </si>
  <si>
    <t xml:space="preserve">Victory Vibes       </t>
  </si>
  <si>
    <t xml:space="preserve">Zippy Hippy         </t>
  </si>
  <si>
    <t xml:space="preserve">Miss Zarelle        </t>
  </si>
  <si>
    <t xml:space="preserve">Yours Truthfully    </t>
  </si>
  <si>
    <t xml:space="preserve">Equistar            </t>
  </si>
  <si>
    <t xml:space="preserve">Pursuitofhappiness  </t>
  </si>
  <si>
    <t xml:space="preserve">To The Letter       </t>
  </si>
  <si>
    <t xml:space="preserve">Rangerzane          </t>
  </si>
  <si>
    <t xml:space="preserve">Ballerdee Bob       </t>
  </si>
  <si>
    <t xml:space="preserve">Arnhem Beauty       </t>
  </si>
  <si>
    <t xml:space="preserve">Spy Ci              </t>
  </si>
  <si>
    <t xml:space="preserve">Cousin Muscles      </t>
  </si>
  <si>
    <t xml:space="preserve">Day Of The Fox      </t>
  </si>
  <si>
    <t xml:space="preserve">Kensington Star     </t>
  </si>
  <si>
    <t xml:space="preserve">Trenchant           </t>
  </si>
  <si>
    <t xml:space="preserve">Quarck              </t>
  </si>
  <si>
    <t xml:space="preserve">Aerospeed           </t>
  </si>
  <si>
    <t xml:space="preserve">Iron Machine        </t>
  </si>
  <si>
    <t xml:space="preserve">Aluf                </t>
  </si>
  <si>
    <t xml:space="preserve">Magna Carta         </t>
  </si>
  <si>
    <t xml:space="preserve">Snitch              </t>
  </si>
  <si>
    <t xml:space="preserve">Sirius Black        </t>
  </si>
  <si>
    <t xml:space="preserve">Bonne Sensation     </t>
  </si>
  <si>
    <t xml:space="preserve">Vitalism            </t>
  </si>
  <si>
    <t xml:space="preserve">Sasse De Blishk     </t>
  </si>
  <si>
    <t xml:space="preserve">Juendis             </t>
  </si>
  <si>
    <t xml:space="preserve">Husson Maid         </t>
  </si>
  <si>
    <t xml:space="preserve">Paradini            </t>
  </si>
  <si>
    <t xml:space="preserve">Lady Satab          </t>
  </si>
  <si>
    <t xml:space="preserve">Stormy Grace        </t>
  </si>
  <si>
    <t xml:space="preserve">Calibra             </t>
  </si>
  <si>
    <t xml:space="preserve">Mossman Flyer       </t>
  </si>
  <si>
    <t xml:space="preserve">Natural Luck        </t>
  </si>
  <si>
    <t xml:space="preserve">Stanton Abbey       </t>
  </si>
  <si>
    <t xml:space="preserve">Three Generations   </t>
  </si>
  <si>
    <t xml:space="preserve">Sadlers Hills       </t>
  </si>
  <si>
    <t xml:space="preserve">Take No Prisoners   </t>
  </si>
  <si>
    <t xml:space="preserve">Fast As The Wind    </t>
  </si>
  <si>
    <t xml:space="preserve">Nun Of That         </t>
  </si>
  <si>
    <t xml:space="preserve">Amavenita           </t>
  </si>
  <si>
    <t xml:space="preserve">Freezemoff          </t>
  </si>
  <si>
    <t xml:space="preserve">Prue                </t>
  </si>
  <si>
    <t xml:space="preserve">Carnatic Ruler      </t>
  </si>
  <si>
    <t xml:space="preserve">Magic Merit         </t>
  </si>
  <si>
    <t xml:space="preserve">Dynamite Jack       </t>
  </si>
  <si>
    <t>Pakenham</t>
  </si>
  <si>
    <t xml:space="preserve">Coronation Glade    </t>
  </si>
  <si>
    <t xml:space="preserve">Ardenne             </t>
  </si>
  <si>
    <t xml:space="preserve">Sea Spirit          </t>
  </si>
  <si>
    <t xml:space="preserve">Brando              </t>
  </si>
  <si>
    <t xml:space="preserve">So You Leica        </t>
  </si>
  <si>
    <t xml:space="preserve">Semari              </t>
  </si>
  <si>
    <t xml:space="preserve">Blue Jay Way        </t>
  </si>
  <si>
    <t xml:space="preserve">Goegans Hero        </t>
  </si>
  <si>
    <t xml:space="preserve">Naivasha            </t>
  </si>
  <si>
    <t xml:space="preserve">Last Light          </t>
  </si>
  <si>
    <t xml:space="preserve">Zatso               </t>
  </si>
  <si>
    <t xml:space="preserve">Keeping Lucy        </t>
  </si>
  <si>
    <t xml:space="preserve">Trade Talk          </t>
  </si>
  <si>
    <t xml:space="preserve">Golden Acres        </t>
  </si>
  <si>
    <t xml:space="preserve">Play For Pleasure   </t>
  </si>
  <si>
    <t xml:space="preserve">Through The Glass   </t>
  </si>
  <si>
    <t xml:space="preserve">Rubys Legacy        </t>
  </si>
  <si>
    <t xml:space="preserve">Secret Park         </t>
  </si>
  <si>
    <t xml:space="preserve">Hold My Helmet      </t>
  </si>
  <si>
    <t xml:space="preserve">Marauder            </t>
  </si>
  <si>
    <t xml:space="preserve">Obatala             </t>
  </si>
  <si>
    <t xml:space="preserve">Royal Planet        </t>
  </si>
  <si>
    <t xml:space="preserve">Trademark           </t>
  </si>
  <si>
    <t xml:space="preserve">Song Of War         </t>
  </si>
  <si>
    <t xml:space="preserve">Diamond Tonique     </t>
  </si>
  <si>
    <t xml:space="preserve">Remember Billy      </t>
  </si>
  <si>
    <t xml:space="preserve">Henderson           </t>
  </si>
  <si>
    <t xml:space="preserve">Zygalski            </t>
  </si>
  <si>
    <t xml:space="preserve">Demi Go Round       </t>
  </si>
  <si>
    <t xml:space="preserve">Stellina            </t>
  </si>
  <si>
    <t xml:space="preserve">Corporate Trader    </t>
  </si>
  <si>
    <t xml:space="preserve">You Are Idyllic     </t>
  </si>
  <si>
    <t xml:space="preserve">Flirtalicious       </t>
  </si>
  <si>
    <t xml:space="preserve">Seattle Stryker     </t>
  </si>
  <si>
    <t xml:space="preserve">Van Island          </t>
  </si>
  <si>
    <t xml:space="preserve">Megamind            </t>
  </si>
  <si>
    <t xml:space="preserve">Superior Smile      </t>
  </si>
  <si>
    <t xml:space="preserve">Flaming Pro         </t>
  </si>
  <si>
    <t xml:space="preserve">Hecadanes Choice    </t>
  </si>
  <si>
    <t xml:space="preserve">Stellar Ignition    </t>
  </si>
  <si>
    <t xml:space="preserve">Blues Shadow        </t>
  </si>
  <si>
    <t xml:space="preserve">Karnataka           </t>
  </si>
  <si>
    <t xml:space="preserve">Chavinca            </t>
  </si>
  <si>
    <t xml:space="preserve">Lowlands Boy        </t>
  </si>
  <si>
    <t xml:space="preserve">Sharreada           </t>
  </si>
  <si>
    <t xml:space="preserve">Bianajeuney         </t>
  </si>
  <si>
    <t xml:space="preserve">Little Lingy        </t>
  </si>
  <si>
    <t xml:space="preserve">Shes Got Speed      </t>
  </si>
  <si>
    <t xml:space="preserve">Music Of The Night  </t>
  </si>
  <si>
    <t xml:space="preserve">Caribbean Pearl     </t>
  </si>
  <si>
    <t xml:space="preserve">Overstay            </t>
  </si>
  <si>
    <t xml:space="preserve">Smooth Celebration  </t>
  </si>
  <si>
    <t xml:space="preserve">La Chica Rosa       </t>
  </si>
  <si>
    <t xml:space="preserve">Shootoutatdawn      </t>
  </si>
  <si>
    <t xml:space="preserve">Aerovictory         </t>
  </si>
  <si>
    <t xml:space="preserve">Cant Remember       </t>
  </si>
  <si>
    <t xml:space="preserve">Lucky Prospector    </t>
  </si>
  <si>
    <t xml:space="preserve">Im A Tiger          </t>
  </si>
  <si>
    <t xml:space="preserve">Toorak Belle        </t>
  </si>
  <si>
    <t xml:space="preserve">Larrikin            </t>
  </si>
  <si>
    <t xml:space="preserve">Tea For Choux       </t>
  </si>
  <si>
    <t xml:space="preserve">Sky Lake            </t>
  </si>
  <si>
    <t xml:space="preserve">Stornaway           </t>
  </si>
  <si>
    <t xml:space="preserve">Keiths Promise      </t>
  </si>
  <si>
    <t xml:space="preserve">Dunlap              </t>
  </si>
  <si>
    <t xml:space="preserve">Hes Got Spunk       </t>
  </si>
  <si>
    <t xml:space="preserve">Terindah            </t>
  </si>
  <si>
    <t xml:space="preserve">Dinner Lake         </t>
  </si>
  <si>
    <t xml:space="preserve">Valrouz             </t>
  </si>
  <si>
    <t xml:space="preserve">Cullemmys Diamond   </t>
  </si>
  <si>
    <t xml:space="preserve">Mastering           </t>
  </si>
  <si>
    <t xml:space="preserve">Lord Mornington     </t>
  </si>
  <si>
    <t xml:space="preserve">Woulda Thought So   </t>
  </si>
  <si>
    <t xml:space="preserve">Coral Rose          </t>
  </si>
  <si>
    <t xml:space="preserve">Southern Bolt       </t>
  </si>
  <si>
    <t xml:space="preserve">Jesta Dreama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</si>
</sst>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4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S302"/>
  <sheetViews>
    <sheetView tabSelected="1" topLeftCell="B1" workbookViewId="0">
      <pane ySplit="1" topLeftCell="A30" activePane="bottomLeft" state="frozen"/>
      <selection activeCell="B1" sqref="B1"/>
      <selection pane="bottomLeft" activeCell="G55" sqref="G55"/>
    </sheetView>
  </sheetViews>
  <sheetFormatPr defaultColWidth="9.1796875" defaultRowHeight="14.5" x14ac:dyDescent="0.35"/>
  <cols>
    <col min="1" max="1" width="9.81640625" style="12" hidden="1" customWidth="1"/>
    <col min="2" max="2" width="8" style="12" bestFit="1" customWidth="1"/>
    <col min="3" max="3" width="15.1796875" style="12" bestFit="1" customWidth="1"/>
    <col min="4" max="4" width="6" style="12" bestFit="1" customWidth="1"/>
    <col min="5" max="5" width="5.81640625" style="12" bestFit="1" customWidth="1"/>
    <col min="6" max="6" width="21.54296875" style="12" bestFit="1" customWidth="1"/>
    <col min="7" max="7" width="9.26953125" style="13" bestFit="1" customWidth="1"/>
    <col min="8" max="8" width="8.26953125" style="13" bestFit="1" customWidth="1"/>
    <col min="9" max="9" width="10.81640625" style="13" hidden="1" customWidth="1"/>
    <col min="10" max="10" width="9.54296875" style="13" hidden="1" customWidth="1"/>
    <col min="11" max="11" width="14" style="13" hidden="1" customWidth="1"/>
    <col min="12" max="13" width="7.54296875" style="13" hidden="1" customWidth="1"/>
    <col min="14" max="14" width="8.54296875" style="14" hidden="1" customWidth="1"/>
    <col min="15" max="15" width="8.8164062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265625" style="15" customWidth="1"/>
    <col min="20" max="16384" width="9.1796875" style="9"/>
  </cols>
  <sheetData>
    <row r="1" spans="1:19" s="4" customFormat="1" x14ac:dyDescent="0.3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idden="1" x14ac:dyDescent="0.35">
      <c r="A2" s="1">
        <v>1</v>
      </c>
      <c r="B2" s="5">
        <v>0.58333333333333337</v>
      </c>
      <c r="C2" s="1" t="s">
        <v>19</v>
      </c>
      <c r="D2" s="1">
        <v>1</v>
      </c>
      <c r="E2" s="1">
        <v>7</v>
      </c>
      <c r="F2" s="1" t="s">
        <v>25</v>
      </c>
      <c r="G2" s="2">
        <v>54.713466666666598</v>
      </c>
      <c r="H2" s="6">
        <f>1+COUNTIFS(A:A,A2,O:O,"&lt;"&amp;O2)</f>
        <v>1</v>
      </c>
      <c r="I2" s="2">
        <f>AVERAGEIF(A:A,A2,G:G)</f>
        <v>47.837283333333318</v>
      </c>
      <c r="J2" s="2">
        <f t="shared" ref="J2:J58" si="0">G2-I2</f>
        <v>6.8761833333332802</v>
      </c>
      <c r="K2" s="2">
        <f t="shared" ref="K2:K58" si="1">90+J2</f>
        <v>96.876183333333273</v>
      </c>
      <c r="L2" s="2">
        <f t="shared" ref="L2:L58" si="2">EXP(0.06*K2)</f>
        <v>334.47796401027688</v>
      </c>
      <c r="M2" s="2">
        <f>SUMIF(A:A,A2,L:L)</f>
        <v>1379.5572694246757</v>
      </c>
      <c r="N2" s="3">
        <f t="shared" ref="N2:N58" si="3">L2/M2</f>
        <v>0.24245311986922155</v>
      </c>
      <c r="O2" s="7">
        <f t="shared" ref="O2:O58" si="4">1/N2</f>
        <v>4.1245086907497699</v>
      </c>
      <c r="P2" s="3">
        <f t="shared" ref="P2:P58" si="5">IF(O2&gt;21,"",N2)</f>
        <v>0.24245311986922155</v>
      </c>
      <c r="Q2" s="3">
        <f>IF(ISNUMBER(P2),SUMIF(A:A,A2,P:P),"")</f>
        <v>1</v>
      </c>
      <c r="R2" s="3">
        <f t="shared" ref="R2:R58" si="6">IFERROR(P2*(1/Q2),"")</f>
        <v>0.24245311986922155</v>
      </c>
      <c r="S2" s="8">
        <f t="shared" ref="S2:S58" si="7">IFERROR(1/R2,"")</f>
        <v>4.1245086907497699</v>
      </c>
    </row>
    <row r="3" spans="1:19" hidden="1" x14ac:dyDescent="0.35">
      <c r="A3" s="1">
        <v>1</v>
      </c>
      <c r="B3" s="5">
        <v>0.58333333333333337</v>
      </c>
      <c r="C3" s="1" t="s">
        <v>19</v>
      </c>
      <c r="D3" s="1">
        <v>1</v>
      </c>
      <c r="E3" s="1">
        <v>3</v>
      </c>
      <c r="F3" s="1" t="s">
        <v>22</v>
      </c>
      <c r="G3" s="2">
        <v>52.588766666666601</v>
      </c>
      <c r="H3" s="6">
        <f>1+COUNTIFS(A:A,A3,O:O,"&lt;"&amp;O3)</f>
        <v>2</v>
      </c>
      <c r="I3" s="2">
        <f>AVERAGEIF(A:A,A3,G:G)</f>
        <v>47.837283333333318</v>
      </c>
      <c r="J3" s="2">
        <f t="shared" si="0"/>
        <v>4.7514833333332831</v>
      </c>
      <c r="K3" s="2">
        <f t="shared" si="1"/>
        <v>94.751483333333283</v>
      </c>
      <c r="L3" s="2">
        <f t="shared" si="2"/>
        <v>294.44404940507206</v>
      </c>
      <c r="M3" s="2">
        <f>SUMIF(A:A,A3,L:L)</f>
        <v>1379.5572694246757</v>
      </c>
      <c r="N3" s="3">
        <f t="shared" si="3"/>
        <v>0.21343372684184808</v>
      </c>
      <c r="O3" s="7">
        <f t="shared" si="4"/>
        <v>4.6852951255496205</v>
      </c>
      <c r="P3" s="3">
        <f t="shared" si="5"/>
        <v>0.21343372684184808</v>
      </c>
      <c r="Q3" s="3">
        <f>IF(ISNUMBER(P3),SUMIF(A:A,A3,P:P),"")</f>
        <v>1</v>
      </c>
      <c r="R3" s="3">
        <f t="shared" si="6"/>
        <v>0.21343372684184808</v>
      </c>
      <c r="S3" s="8">
        <f t="shared" si="7"/>
        <v>4.6852951255496205</v>
      </c>
    </row>
    <row r="4" spans="1:19" hidden="1" x14ac:dyDescent="0.35">
      <c r="A4" s="1">
        <v>1</v>
      </c>
      <c r="B4" s="5">
        <v>0.58333333333333337</v>
      </c>
      <c r="C4" s="1" t="s">
        <v>19</v>
      </c>
      <c r="D4" s="1">
        <v>1</v>
      </c>
      <c r="E4" s="1">
        <v>1</v>
      </c>
      <c r="F4" s="1" t="s">
        <v>20</v>
      </c>
      <c r="G4" s="2">
        <v>48.450900000000004</v>
      </c>
      <c r="H4" s="6">
        <f>1+COUNTIFS(A:A,A4,O:O,"&lt;"&amp;O4)</f>
        <v>3</v>
      </c>
      <c r="I4" s="2">
        <f>AVERAGEIF(A:A,A4,G:G)</f>
        <v>47.837283333333318</v>
      </c>
      <c r="J4" s="2">
        <f t="shared" si="0"/>
        <v>0.61361666666668668</v>
      </c>
      <c r="K4" s="2">
        <f t="shared" si="1"/>
        <v>90.613616666666687</v>
      </c>
      <c r="L4" s="2">
        <f t="shared" si="2"/>
        <v>229.70985211432532</v>
      </c>
      <c r="M4" s="2">
        <f>SUMIF(A:A,A4,L:L)</f>
        <v>1379.5572694246757</v>
      </c>
      <c r="N4" s="3">
        <f t="shared" si="3"/>
        <v>0.16650983413694923</v>
      </c>
      <c r="O4" s="7">
        <f t="shared" si="4"/>
        <v>6.0056512889054394</v>
      </c>
      <c r="P4" s="3">
        <f t="shared" si="5"/>
        <v>0.16650983413694923</v>
      </c>
      <c r="Q4" s="3">
        <f>IF(ISNUMBER(P4),SUMIF(A:A,A4,P:P),"")</f>
        <v>1</v>
      </c>
      <c r="R4" s="3">
        <f t="shared" si="6"/>
        <v>0.16650983413694923</v>
      </c>
      <c r="S4" s="8">
        <f t="shared" si="7"/>
        <v>6.0056512889054394</v>
      </c>
    </row>
    <row r="5" spans="1:19" hidden="1" x14ac:dyDescent="0.35">
      <c r="A5" s="1">
        <v>1</v>
      </c>
      <c r="B5" s="5">
        <v>0.58333333333333337</v>
      </c>
      <c r="C5" s="1" t="s">
        <v>19</v>
      </c>
      <c r="D5" s="1">
        <v>1</v>
      </c>
      <c r="E5" s="1">
        <v>4</v>
      </c>
      <c r="F5" s="1" t="s">
        <v>23</v>
      </c>
      <c r="G5" s="2">
        <v>45.064900000000002</v>
      </c>
      <c r="H5" s="6">
        <f>1+COUNTIFS(A:A,A5,O:O,"&lt;"&amp;O5)</f>
        <v>4</v>
      </c>
      <c r="I5" s="2">
        <f>AVERAGEIF(A:A,A5,G:G)</f>
        <v>47.837283333333318</v>
      </c>
      <c r="J5" s="2">
        <f t="shared" si="0"/>
        <v>-2.7723833333333161</v>
      </c>
      <c r="K5" s="2">
        <f t="shared" si="1"/>
        <v>87.227616666666677</v>
      </c>
      <c r="L5" s="2">
        <f t="shared" si="2"/>
        <v>187.47715537732219</v>
      </c>
      <c r="M5" s="2">
        <f>SUMIF(A:A,A5,L:L)</f>
        <v>1379.5572694246757</v>
      </c>
      <c r="N5" s="3">
        <f t="shared" si="3"/>
        <v>0.13589660939230658</v>
      </c>
      <c r="O5" s="7">
        <f t="shared" si="4"/>
        <v>7.3585353194000458</v>
      </c>
      <c r="P5" s="3">
        <f t="shared" si="5"/>
        <v>0.13589660939230658</v>
      </c>
      <c r="Q5" s="3">
        <f>IF(ISNUMBER(P5),SUMIF(A:A,A5,P:P),"")</f>
        <v>1</v>
      </c>
      <c r="R5" s="3">
        <f t="shared" si="6"/>
        <v>0.13589660939230658</v>
      </c>
      <c r="S5" s="8">
        <f t="shared" si="7"/>
        <v>7.3585353194000458</v>
      </c>
    </row>
    <row r="6" spans="1:19" hidden="1" x14ac:dyDescent="0.35">
      <c r="A6" s="1">
        <v>1</v>
      </c>
      <c r="B6" s="5">
        <v>0.58333333333333337</v>
      </c>
      <c r="C6" s="1" t="s">
        <v>19</v>
      </c>
      <c r="D6" s="1">
        <v>1</v>
      </c>
      <c r="E6" s="1">
        <v>2</v>
      </c>
      <c r="F6" s="1" t="s">
        <v>21</v>
      </c>
      <c r="G6" s="2">
        <v>43.578666666666699</v>
      </c>
      <c r="H6" s="6">
        <f>1+COUNTIFS(A:A,A6,O:O,"&lt;"&amp;O6)</f>
        <v>5</v>
      </c>
      <c r="I6" s="2">
        <f>AVERAGEIF(A:A,A6,G:G)</f>
        <v>47.837283333333318</v>
      </c>
      <c r="J6" s="2">
        <f t="shared" si="0"/>
        <v>-4.2586166666666188</v>
      </c>
      <c r="K6" s="2">
        <f t="shared" si="1"/>
        <v>85.741383333333374</v>
      </c>
      <c r="L6" s="2">
        <f t="shared" si="2"/>
        <v>171.48280513912184</v>
      </c>
      <c r="M6" s="2">
        <f>SUMIF(A:A,A6,L:L)</f>
        <v>1379.5572694246757</v>
      </c>
      <c r="N6" s="3">
        <f t="shared" si="3"/>
        <v>0.12430278100062946</v>
      </c>
      <c r="O6" s="7">
        <f t="shared" si="4"/>
        <v>8.0448723025346958</v>
      </c>
      <c r="P6" s="3">
        <f t="shared" si="5"/>
        <v>0.12430278100062946</v>
      </c>
      <c r="Q6" s="3">
        <f>IF(ISNUMBER(P6),SUMIF(A:A,A6,P:P),"")</f>
        <v>1</v>
      </c>
      <c r="R6" s="3">
        <f t="shared" si="6"/>
        <v>0.12430278100062946</v>
      </c>
      <c r="S6" s="8">
        <f t="shared" si="7"/>
        <v>8.0448723025346958</v>
      </c>
    </row>
    <row r="7" spans="1:19" hidden="1" x14ac:dyDescent="0.35">
      <c r="A7" s="1">
        <v>1</v>
      </c>
      <c r="B7" s="5">
        <v>0.58333333333333337</v>
      </c>
      <c r="C7" s="1" t="s">
        <v>19</v>
      </c>
      <c r="D7" s="1">
        <v>1</v>
      </c>
      <c r="E7" s="1">
        <v>6</v>
      </c>
      <c r="F7" s="1" t="s">
        <v>24</v>
      </c>
      <c r="G7" s="2">
        <v>42.626999999999995</v>
      </c>
      <c r="H7" s="6">
        <f>1+COUNTIFS(A:A,A7,O:O,"&lt;"&amp;O7)</f>
        <v>6</v>
      </c>
      <c r="I7" s="2">
        <f>AVERAGEIF(A:A,A7,G:G)</f>
        <v>47.837283333333318</v>
      </c>
      <c r="J7" s="2">
        <f t="shared" si="0"/>
        <v>-5.2102833333333223</v>
      </c>
      <c r="K7" s="2">
        <f t="shared" si="1"/>
        <v>84.789716666666678</v>
      </c>
      <c r="L7" s="2">
        <f t="shared" si="2"/>
        <v>161.96544337855741</v>
      </c>
      <c r="M7" s="2">
        <f>SUMIF(A:A,A7,L:L)</f>
        <v>1379.5572694246757</v>
      </c>
      <c r="N7" s="3">
        <f t="shared" si="3"/>
        <v>0.1174039287590451</v>
      </c>
      <c r="O7" s="7">
        <f t="shared" si="4"/>
        <v>8.5176025246340608</v>
      </c>
      <c r="P7" s="3">
        <f t="shared" si="5"/>
        <v>0.1174039287590451</v>
      </c>
      <c r="Q7" s="3">
        <f>IF(ISNUMBER(P7),SUMIF(A:A,A7,P:P),"")</f>
        <v>1</v>
      </c>
      <c r="R7" s="3">
        <f t="shared" si="6"/>
        <v>0.1174039287590451</v>
      </c>
      <c r="S7" s="8">
        <f t="shared" si="7"/>
        <v>8.5176025246340608</v>
      </c>
    </row>
    <row r="8" spans="1:19" x14ac:dyDescent="0.35">
      <c r="A8" s="1">
        <v>2</v>
      </c>
      <c r="B8" s="5">
        <v>0.60069444444444442</v>
      </c>
      <c r="C8" s="1" t="s">
        <v>26</v>
      </c>
      <c r="D8" s="1">
        <v>2</v>
      </c>
      <c r="E8" s="1">
        <v>2</v>
      </c>
      <c r="F8" s="1" t="s">
        <v>28</v>
      </c>
      <c r="G8" s="2">
        <v>64.058666666666696</v>
      </c>
      <c r="H8" s="6">
        <f>1+COUNTIFS(A:A,A8,O:O,"&lt;"&amp;O8)</f>
        <v>1</v>
      </c>
      <c r="I8" s="2">
        <f>AVERAGEIF(A:A,A8,G:G)</f>
        <v>49.859427777777775</v>
      </c>
      <c r="J8" s="2">
        <f t="shared" si="0"/>
        <v>14.199238888888921</v>
      </c>
      <c r="K8" s="2">
        <f t="shared" si="1"/>
        <v>104.19923888888891</v>
      </c>
      <c r="L8" s="2">
        <f t="shared" si="2"/>
        <v>519.02618429740005</v>
      </c>
      <c r="M8" s="2">
        <f>SUMIF(A:A,A8,L:L)</f>
        <v>1649.906034008048</v>
      </c>
      <c r="N8" s="3">
        <f t="shared" si="3"/>
        <v>0.31457923881674121</v>
      </c>
      <c r="O8" s="7">
        <f t="shared" si="4"/>
        <v>3.1788493219113931</v>
      </c>
      <c r="P8" s="3">
        <f t="shared" si="5"/>
        <v>0.31457923881674121</v>
      </c>
      <c r="Q8" s="3">
        <f>IF(ISNUMBER(P8),SUMIF(A:A,A8,P:P),"")</f>
        <v>1.0000000000000002</v>
      </c>
      <c r="R8" s="3">
        <f t="shared" si="6"/>
        <v>0.31457923881674116</v>
      </c>
      <c r="S8" s="8">
        <f t="shared" si="7"/>
        <v>3.1788493219113936</v>
      </c>
    </row>
    <row r="9" spans="1:19" x14ac:dyDescent="0.35">
      <c r="A9" s="1">
        <v>2</v>
      </c>
      <c r="B9" s="5">
        <v>0.60069444444444442</v>
      </c>
      <c r="C9" s="1" t="s">
        <v>26</v>
      </c>
      <c r="D9" s="1">
        <v>2</v>
      </c>
      <c r="E9" s="1">
        <v>1</v>
      </c>
      <c r="F9" s="1" t="s">
        <v>27</v>
      </c>
      <c r="G9" s="2">
        <v>62.086233333333297</v>
      </c>
      <c r="H9" s="6">
        <f>1+COUNTIFS(A:A,A9,O:O,"&lt;"&amp;O9)</f>
        <v>2</v>
      </c>
      <c r="I9" s="2">
        <f>AVERAGEIF(A:A,A9,G:G)</f>
        <v>49.859427777777775</v>
      </c>
      <c r="J9" s="2">
        <f t="shared" si="0"/>
        <v>12.226805555555522</v>
      </c>
      <c r="K9" s="2">
        <f t="shared" si="1"/>
        <v>102.22680555555553</v>
      </c>
      <c r="L9" s="2">
        <f t="shared" si="2"/>
        <v>461.09695403910223</v>
      </c>
      <c r="M9" s="2">
        <f>SUMIF(A:A,A9,L:L)</f>
        <v>1649.906034008048</v>
      </c>
      <c r="N9" s="3">
        <f t="shared" si="3"/>
        <v>0.27946861489983077</v>
      </c>
      <c r="O9" s="7">
        <f t="shared" si="4"/>
        <v>3.5782193301327503</v>
      </c>
      <c r="P9" s="3">
        <f t="shared" si="5"/>
        <v>0.27946861489983077</v>
      </c>
      <c r="Q9" s="3">
        <f>IF(ISNUMBER(P9),SUMIF(A:A,A9,P:P),"")</f>
        <v>1.0000000000000002</v>
      </c>
      <c r="R9" s="3">
        <f t="shared" si="6"/>
        <v>0.27946861489983071</v>
      </c>
      <c r="S9" s="8">
        <f t="shared" si="7"/>
        <v>3.5782193301327512</v>
      </c>
    </row>
    <row r="10" spans="1:19" x14ac:dyDescent="0.35">
      <c r="A10" s="10">
        <v>2</v>
      </c>
      <c r="B10" s="11">
        <v>0.60069444444444442</v>
      </c>
      <c r="C10" s="10" t="s">
        <v>26</v>
      </c>
      <c r="D10" s="10">
        <v>2</v>
      </c>
      <c r="E10" s="10">
        <v>8</v>
      </c>
      <c r="F10" s="10" t="s">
        <v>33</v>
      </c>
      <c r="G10" s="2">
        <v>54.567366666666693</v>
      </c>
      <c r="H10" s="6">
        <f>1+COUNTIFS(A:A,A10,O:O,"&lt;"&amp;O10)</f>
        <v>3</v>
      </c>
      <c r="I10" s="2">
        <f>AVERAGEIF(A:A,A10,G:G)</f>
        <v>49.859427777777775</v>
      </c>
      <c r="J10" s="2">
        <f t="shared" si="0"/>
        <v>4.7079388888889184</v>
      </c>
      <c r="K10" s="2">
        <f t="shared" si="1"/>
        <v>94.707938888888918</v>
      </c>
      <c r="L10" s="2">
        <f t="shared" si="2"/>
        <v>293.67576931890522</v>
      </c>
      <c r="M10" s="2">
        <f>SUMIF(A:A,A10,L:L)</f>
        <v>1649.906034008048</v>
      </c>
      <c r="N10" s="3">
        <f t="shared" si="3"/>
        <v>0.1779954514170064</v>
      </c>
      <c r="O10" s="7">
        <f t="shared" si="4"/>
        <v>5.6181210926407754</v>
      </c>
      <c r="P10" s="3">
        <f t="shared" si="5"/>
        <v>0.1779954514170064</v>
      </c>
      <c r="Q10" s="3">
        <f>IF(ISNUMBER(P10),SUMIF(A:A,A10,P:P),"")</f>
        <v>1.0000000000000002</v>
      </c>
      <c r="R10" s="3">
        <f t="shared" si="6"/>
        <v>0.17799545141700637</v>
      </c>
      <c r="S10" s="8">
        <f t="shared" si="7"/>
        <v>5.6181210926407763</v>
      </c>
    </row>
    <row r="11" spans="1:19" x14ac:dyDescent="0.35">
      <c r="A11" s="10">
        <v>2</v>
      </c>
      <c r="B11" s="11">
        <v>0.60069444444444442</v>
      </c>
      <c r="C11" s="10" t="s">
        <v>26</v>
      </c>
      <c r="D11" s="10">
        <v>2</v>
      </c>
      <c r="E11" s="10">
        <v>9</v>
      </c>
      <c r="F11" s="10" t="s">
        <v>34</v>
      </c>
      <c r="G11" s="2">
        <v>46.447233333333301</v>
      </c>
      <c r="H11" s="6">
        <f>1+COUNTIFS(A:A,A11,O:O,"&lt;"&amp;O11)</f>
        <v>4</v>
      </c>
      <c r="I11" s="2">
        <f>AVERAGEIF(A:A,A11,G:G)</f>
        <v>49.859427777777775</v>
      </c>
      <c r="J11" s="2">
        <f t="shared" si="0"/>
        <v>-3.4121944444444736</v>
      </c>
      <c r="K11" s="2">
        <f t="shared" si="1"/>
        <v>86.587805555555519</v>
      </c>
      <c r="L11" s="2">
        <f t="shared" si="2"/>
        <v>180.4165480760777</v>
      </c>
      <c r="M11" s="2">
        <f>SUMIF(A:A,A11,L:L)</f>
        <v>1649.906034008048</v>
      </c>
      <c r="N11" s="3">
        <f t="shared" si="3"/>
        <v>0.10934958982954884</v>
      </c>
      <c r="O11" s="7">
        <f t="shared" si="4"/>
        <v>9.1449817192617981</v>
      </c>
      <c r="P11" s="3">
        <f t="shared" si="5"/>
        <v>0.10934958982954884</v>
      </c>
      <c r="Q11" s="3">
        <f>IF(ISNUMBER(P11),SUMIF(A:A,A11,P:P),"")</f>
        <v>1.0000000000000002</v>
      </c>
      <c r="R11" s="3">
        <f t="shared" si="6"/>
        <v>0.10934958982954882</v>
      </c>
      <c r="S11" s="8">
        <f t="shared" si="7"/>
        <v>9.1449817192617999</v>
      </c>
    </row>
    <row r="12" spans="1:19" x14ac:dyDescent="0.35">
      <c r="A12" s="10">
        <v>2</v>
      </c>
      <c r="B12" s="11">
        <v>0.60069444444444442</v>
      </c>
      <c r="C12" s="10" t="s">
        <v>26</v>
      </c>
      <c r="D12" s="10">
        <v>2</v>
      </c>
      <c r="E12" s="10">
        <v>4</v>
      </c>
      <c r="F12" s="10" t="s">
        <v>29</v>
      </c>
      <c r="G12" s="2">
        <v>38.896500000000003</v>
      </c>
      <c r="H12" s="6">
        <f>1+COUNTIFS(A:A,A12,O:O,"&lt;"&amp;O12)</f>
        <v>5</v>
      </c>
      <c r="I12" s="2">
        <f>AVERAGEIF(A:A,A12,G:G)</f>
        <v>49.859427777777775</v>
      </c>
      <c r="J12" s="2">
        <f t="shared" si="0"/>
        <v>-10.962927777777772</v>
      </c>
      <c r="K12" s="2">
        <f t="shared" si="1"/>
        <v>79.037072222222235</v>
      </c>
      <c r="L12" s="2">
        <f t="shared" si="2"/>
        <v>114.68902479013327</v>
      </c>
      <c r="M12" s="2">
        <f>SUMIF(A:A,A12,L:L)</f>
        <v>1649.906034008048</v>
      </c>
      <c r="N12" s="3">
        <f t="shared" si="3"/>
        <v>6.9512458543789915E-2</v>
      </c>
      <c r="O12" s="7">
        <f t="shared" si="4"/>
        <v>14.385910395760815</v>
      </c>
      <c r="P12" s="3">
        <f t="shared" si="5"/>
        <v>6.9512458543789915E-2</v>
      </c>
      <c r="Q12" s="3">
        <f>IF(ISNUMBER(P12),SUMIF(A:A,A12,P:P),"")</f>
        <v>1.0000000000000002</v>
      </c>
      <c r="R12" s="3">
        <f t="shared" si="6"/>
        <v>6.9512458543789901E-2</v>
      </c>
      <c r="S12" s="8">
        <f t="shared" si="7"/>
        <v>14.385910395760817</v>
      </c>
    </row>
    <row r="13" spans="1:19" x14ac:dyDescent="0.35">
      <c r="A13" s="10">
        <v>2</v>
      </c>
      <c r="B13" s="11">
        <v>0.60069444444444442</v>
      </c>
      <c r="C13" s="10" t="s">
        <v>26</v>
      </c>
      <c r="D13" s="10">
        <v>2</v>
      </c>
      <c r="E13" s="10">
        <v>7</v>
      </c>
      <c r="F13" s="10" t="s">
        <v>32</v>
      </c>
      <c r="G13" s="2">
        <v>33.100566666666694</v>
      </c>
      <c r="H13" s="6">
        <f>1+COUNTIFS(A:A,A13,O:O,"&lt;"&amp;O13)</f>
        <v>6</v>
      </c>
      <c r="I13" s="2">
        <f>AVERAGEIF(A:A,A13,G:G)</f>
        <v>49.859427777777775</v>
      </c>
      <c r="J13" s="2">
        <f t="shared" si="0"/>
        <v>-16.758861111111081</v>
      </c>
      <c r="K13" s="2">
        <f t="shared" si="1"/>
        <v>73.241138888888912</v>
      </c>
      <c r="L13" s="2">
        <f t="shared" si="2"/>
        <v>81.001553486429444</v>
      </c>
      <c r="M13" s="2">
        <f>SUMIF(A:A,A13,L:L)</f>
        <v>1649.906034008048</v>
      </c>
      <c r="N13" s="3">
        <f t="shared" si="3"/>
        <v>4.9094646493082851E-2</v>
      </c>
      <c r="O13" s="7">
        <f t="shared" si="4"/>
        <v>20.368819645964741</v>
      </c>
      <c r="P13" s="3">
        <f t="shared" si="5"/>
        <v>4.9094646493082851E-2</v>
      </c>
      <c r="Q13" s="3">
        <f>IF(ISNUMBER(P13),SUMIF(A:A,A13,P:P),"")</f>
        <v>1.0000000000000002</v>
      </c>
      <c r="R13" s="3">
        <f t="shared" si="6"/>
        <v>4.9094646493082837E-2</v>
      </c>
      <c r="S13" s="8">
        <f t="shared" si="7"/>
        <v>20.368819645964749</v>
      </c>
    </row>
    <row r="14" spans="1:19" hidden="1" x14ac:dyDescent="0.35">
      <c r="A14" s="10">
        <v>3</v>
      </c>
      <c r="B14" s="11">
        <v>0.60625000000000007</v>
      </c>
      <c r="C14" s="10" t="s">
        <v>35</v>
      </c>
      <c r="D14" s="10">
        <v>1</v>
      </c>
      <c r="E14" s="10">
        <v>3</v>
      </c>
      <c r="F14" s="10" t="s">
        <v>38</v>
      </c>
      <c r="G14" s="2">
        <v>64.819933333333296</v>
      </c>
      <c r="H14" s="6">
        <f>1+COUNTIFS(A:A,A14,O:O,"&lt;"&amp;O14)</f>
        <v>1</v>
      </c>
      <c r="I14" s="2">
        <f>AVERAGEIF(A:A,A14,G:G)</f>
        <v>50.876106666666622</v>
      </c>
      <c r="J14" s="2">
        <f t="shared" si="0"/>
        <v>13.943826666666673</v>
      </c>
      <c r="K14" s="2">
        <f t="shared" si="1"/>
        <v>103.94382666666667</v>
      </c>
      <c r="L14" s="2">
        <f t="shared" si="2"/>
        <v>511.13288228050556</v>
      </c>
      <c r="M14" s="2">
        <f>SUMIF(A:A,A14,L:L)</f>
        <v>1340.1687447646229</v>
      </c>
      <c r="N14" s="3">
        <f t="shared" si="3"/>
        <v>0.38139442087218434</v>
      </c>
      <c r="O14" s="7">
        <f t="shared" si="4"/>
        <v>2.6219575989422439</v>
      </c>
      <c r="P14" s="3">
        <f t="shared" si="5"/>
        <v>0.38139442087218434</v>
      </c>
      <c r="Q14" s="3">
        <f>IF(ISNUMBER(P14),SUMIF(A:A,A14,P:P),"")</f>
        <v>1</v>
      </c>
      <c r="R14" s="3">
        <f t="shared" si="6"/>
        <v>0.38139442087218434</v>
      </c>
      <c r="S14" s="8">
        <f t="shared" si="7"/>
        <v>2.6219575989422439</v>
      </c>
    </row>
    <row r="15" spans="1:19" hidden="1" x14ac:dyDescent="0.35">
      <c r="A15" s="10">
        <v>3</v>
      </c>
      <c r="B15" s="11">
        <v>0.60625000000000007</v>
      </c>
      <c r="C15" s="10" t="s">
        <v>35</v>
      </c>
      <c r="D15" s="10">
        <v>1</v>
      </c>
      <c r="E15" s="10">
        <v>1</v>
      </c>
      <c r="F15" s="10" t="s">
        <v>36</v>
      </c>
      <c r="G15" s="2">
        <v>59.134333333333302</v>
      </c>
      <c r="H15" s="6">
        <f>1+COUNTIFS(A:A,A15,O:O,"&lt;"&amp;O15)</f>
        <v>2</v>
      </c>
      <c r="I15" s="2">
        <f>AVERAGEIF(A:A,A15,G:G)</f>
        <v>50.876106666666622</v>
      </c>
      <c r="J15" s="2">
        <f t="shared" si="0"/>
        <v>8.2582266666666797</v>
      </c>
      <c r="K15" s="2">
        <f t="shared" si="1"/>
        <v>98.258226666666673</v>
      </c>
      <c r="L15" s="2">
        <f t="shared" si="2"/>
        <v>363.39616398362995</v>
      </c>
      <c r="M15" s="2">
        <f>SUMIF(A:A,A15,L:L)</f>
        <v>1340.1687447646229</v>
      </c>
      <c r="N15" s="3">
        <f t="shared" si="3"/>
        <v>0.27115702063881075</v>
      </c>
      <c r="O15" s="7">
        <f t="shared" si="4"/>
        <v>3.6879000869832903</v>
      </c>
      <c r="P15" s="3">
        <f t="shared" si="5"/>
        <v>0.27115702063881075</v>
      </c>
      <c r="Q15" s="3">
        <f>IF(ISNUMBER(P15),SUMIF(A:A,A15,P:P),"")</f>
        <v>1</v>
      </c>
      <c r="R15" s="3">
        <f t="shared" si="6"/>
        <v>0.27115702063881075</v>
      </c>
      <c r="S15" s="8">
        <f t="shared" si="7"/>
        <v>3.6879000869832903</v>
      </c>
    </row>
    <row r="16" spans="1:19" hidden="1" x14ac:dyDescent="0.35">
      <c r="A16" s="10">
        <v>3</v>
      </c>
      <c r="B16" s="11">
        <v>0.60625000000000007</v>
      </c>
      <c r="C16" s="10" t="s">
        <v>35</v>
      </c>
      <c r="D16" s="10">
        <v>1</v>
      </c>
      <c r="E16" s="10">
        <v>4</v>
      </c>
      <c r="F16" s="10" t="s">
        <v>39</v>
      </c>
      <c r="G16" s="2">
        <v>50.870199999999897</v>
      </c>
      <c r="H16" s="6">
        <f>1+COUNTIFS(A:A,A16,O:O,"&lt;"&amp;O16)</f>
        <v>3</v>
      </c>
      <c r="I16" s="2">
        <f>AVERAGEIF(A:A,A16,G:G)</f>
        <v>50.876106666666622</v>
      </c>
      <c r="J16" s="2">
        <f t="shared" si="0"/>
        <v>-5.9066666667249024E-3</v>
      </c>
      <c r="K16" s="2">
        <f t="shared" si="1"/>
        <v>89.994093333333268</v>
      </c>
      <c r="L16" s="2">
        <f t="shared" si="2"/>
        <v>221.32796367289311</v>
      </c>
      <c r="M16" s="2">
        <f>SUMIF(A:A,A16,L:L)</f>
        <v>1340.1687447646229</v>
      </c>
      <c r="N16" s="3">
        <f t="shared" si="3"/>
        <v>0.16514932506634861</v>
      </c>
      <c r="O16" s="7">
        <f t="shared" si="4"/>
        <v>6.0551261689882825</v>
      </c>
      <c r="P16" s="3">
        <f t="shared" si="5"/>
        <v>0.16514932506634861</v>
      </c>
      <c r="Q16" s="3">
        <f>IF(ISNUMBER(P16),SUMIF(A:A,A16,P:P),"")</f>
        <v>1</v>
      </c>
      <c r="R16" s="3">
        <f t="shared" si="6"/>
        <v>0.16514932506634861</v>
      </c>
      <c r="S16" s="8">
        <f t="shared" si="7"/>
        <v>6.0551261689882825</v>
      </c>
    </row>
    <row r="17" spans="1:19" hidden="1" x14ac:dyDescent="0.35">
      <c r="A17" s="10">
        <v>3</v>
      </c>
      <c r="B17" s="11">
        <v>0.60625000000000007</v>
      </c>
      <c r="C17" s="10" t="s">
        <v>35</v>
      </c>
      <c r="D17" s="10">
        <v>1</v>
      </c>
      <c r="E17" s="10">
        <v>5</v>
      </c>
      <c r="F17" s="10" t="s">
        <v>40</v>
      </c>
      <c r="G17" s="2">
        <v>46.141433333333296</v>
      </c>
      <c r="H17" s="6">
        <f>1+COUNTIFS(A:A,A17,O:O,"&lt;"&amp;O17)</f>
        <v>4</v>
      </c>
      <c r="I17" s="2">
        <f>AVERAGEIF(A:A,A17,G:G)</f>
        <v>50.876106666666622</v>
      </c>
      <c r="J17" s="2">
        <f t="shared" si="0"/>
        <v>-4.7346733333333262</v>
      </c>
      <c r="K17" s="2">
        <f t="shared" si="1"/>
        <v>85.265326666666681</v>
      </c>
      <c r="L17" s="2">
        <f t="shared" si="2"/>
        <v>166.65396552496802</v>
      </c>
      <c r="M17" s="2">
        <f>SUMIF(A:A,A17,L:L)</f>
        <v>1340.1687447646229</v>
      </c>
      <c r="N17" s="3">
        <f t="shared" si="3"/>
        <v>0.12435297135230373</v>
      </c>
      <c r="O17" s="7">
        <f t="shared" si="4"/>
        <v>8.0416252955219338</v>
      </c>
      <c r="P17" s="3">
        <f t="shared" si="5"/>
        <v>0.12435297135230373</v>
      </c>
      <c r="Q17" s="3">
        <f>IF(ISNUMBER(P17),SUMIF(A:A,A17,P:P),"")</f>
        <v>1</v>
      </c>
      <c r="R17" s="3">
        <f t="shared" si="6"/>
        <v>0.12435297135230373</v>
      </c>
      <c r="S17" s="8">
        <f t="shared" si="7"/>
        <v>8.0416252955219338</v>
      </c>
    </row>
    <row r="18" spans="1:19" hidden="1" x14ac:dyDescent="0.35">
      <c r="A18" s="10">
        <v>3</v>
      </c>
      <c r="B18" s="11">
        <v>0.60625000000000007</v>
      </c>
      <c r="C18" s="10" t="s">
        <v>35</v>
      </c>
      <c r="D18" s="10">
        <v>1</v>
      </c>
      <c r="E18" s="10">
        <v>2</v>
      </c>
      <c r="F18" s="10" t="s">
        <v>37</v>
      </c>
      <c r="G18" s="2">
        <v>33.414633333333299</v>
      </c>
      <c r="H18" s="6">
        <f>1+COUNTIFS(A:A,A18,O:O,"&lt;"&amp;O18)</f>
        <v>5</v>
      </c>
      <c r="I18" s="2">
        <f>AVERAGEIF(A:A,A18,G:G)</f>
        <v>50.876106666666622</v>
      </c>
      <c r="J18" s="2">
        <f t="shared" si="0"/>
        <v>-17.461473333333323</v>
      </c>
      <c r="K18" s="2">
        <f t="shared" si="1"/>
        <v>72.538526666666684</v>
      </c>
      <c r="L18" s="2">
        <f t="shared" si="2"/>
        <v>77.657769302626392</v>
      </c>
      <c r="M18" s="2">
        <f>SUMIF(A:A,A18,L:L)</f>
        <v>1340.1687447646229</v>
      </c>
      <c r="N18" s="3">
        <f t="shared" si="3"/>
        <v>5.7946262070352653E-2</v>
      </c>
      <c r="O18" s="7">
        <f t="shared" si="4"/>
        <v>17.257368538904171</v>
      </c>
      <c r="P18" s="3">
        <f t="shared" si="5"/>
        <v>5.7946262070352653E-2</v>
      </c>
      <c r="Q18" s="3">
        <f>IF(ISNUMBER(P18),SUMIF(A:A,A18,P:P),"")</f>
        <v>1</v>
      </c>
      <c r="R18" s="3">
        <f t="shared" si="6"/>
        <v>5.7946262070352653E-2</v>
      </c>
      <c r="S18" s="8">
        <f t="shared" si="7"/>
        <v>17.257368538904171</v>
      </c>
    </row>
    <row r="19" spans="1:19" hidden="1" x14ac:dyDescent="0.35">
      <c r="A19" s="1">
        <v>4</v>
      </c>
      <c r="B19" s="5">
        <v>0.61111111111111105</v>
      </c>
      <c r="C19" s="1" t="s">
        <v>19</v>
      </c>
      <c r="D19" s="1">
        <v>2</v>
      </c>
      <c r="E19" s="1">
        <v>5</v>
      </c>
      <c r="F19" s="1" t="s">
        <v>45</v>
      </c>
      <c r="G19" s="2">
        <v>58.227266666666601</v>
      </c>
      <c r="H19" s="6">
        <f>1+COUNTIFS(A:A,A19,O:O,"&lt;"&amp;O19)</f>
        <v>1</v>
      </c>
      <c r="I19" s="2">
        <f>AVERAGEIF(A:A,A19,G:G)</f>
        <v>48.497229166666649</v>
      </c>
      <c r="J19" s="2">
        <f t="shared" si="0"/>
        <v>9.7300374999999519</v>
      </c>
      <c r="K19" s="2">
        <f t="shared" si="1"/>
        <v>99.730037499999952</v>
      </c>
      <c r="L19" s="2">
        <f t="shared" si="2"/>
        <v>396.94679338292343</v>
      </c>
      <c r="M19" s="2">
        <f>SUMIF(A:A,A19,L:L)</f>
        <v>1838.827530291858</v>
      </c>
      <c r="N19" s="3">
        <f t="shared" si="3"/>
        <v>0.21586950752250278</v>
      </c>
      <c r="O19" s="7">
        <f t="shared" si="4"/>
        <v>4.6324282270193136</v>
      </c>
      <c r="P19" s="3">
        <f t="shared" si="5"/>
        <v>0.21586950752250278</v>
      </c>
      <c r="Q19" s="3">
        <f>IF(ISNUMBER(P19),SUMIF(A:A,A19,P:P),"")</f>
        <v>1</v>
      </c>
      <c r="R19" s="3">
        <f t="shared" si="6"/>
        <v>0.21586950752250278</v>
      </c>
      <c r="S19" s="8">
        <f t="shared" si="7"/>
        <v>4.6324282270193136</v>
      </c>
    </row>
    <row r="20" spans="1:19" hidden="1" x14ac:dyDescent="0.35">
      <c r="A20" s="1">
        <v>4</v>
      </c>
      <c r="B20" s="5">
        <v>0.61111111111111105</v>
      </c>
      <c r="C20" s="1" t="s">
        <v>19</v>
      </c>
      <c r="D20" s="1">
        <v>2</v>
      </c>
      <c r="E20" s="1">
        <v>7</v>
      </c>
      <c r="F20" s="1" t="s">
        <v>46</v>
      </c>
      <c r="G20" s="2">
        <v>49.411233333333399</v>
      </c>
      <c r="H20" s="6">
        <f>1+COUNTIFS(A:A,A20,O:O,"&lt;"&amp;O20)</f>
        <v>2</v>
      </c>
      <c r="I20" s="2">
        <f>AVERAGEIF(A:A,A20,G:G)</f>
        <v>48.497229166666649</v>
      </c>
      <c r="J20" s="2">
        <f t="shared" si="0"/>
        <v>0.91400416666675</v>
      </c>
      <c r="K20" s="2">
        <f t="shared" si="1"/>
        <v>90.914004166666757</v>
      </c>
      <c r="L20" s="2">
        <f t="shared" si="2"/>
        <v>233.88750455604782</v>
      </c>
      <c r="M20" s="2">
        <f>SUMIF(A:A,A20,L:L)</f>
        <v>1838.827530291858</v>
      </c>
      <c r="N20" s="3">
        <f t="shared" si="3"/>
        <v>0.12719382362027465</v>
      </c>
      <c r="O20" s="7">
        <f t="shared" si="4"/>
        <v>7.862016971715601</v>
      </c>
      <c r="P20" s="3">
        <f t="shared" si="5"/>
        <v>0.12719382362027465</v>
      </c>
      <c r="Q20" s="3">
        <f>IF(ISNUMBER(P20),SUMIF(A:A,A20,P:P),"")</f>
        <v>1</v>
      </c>
      <c r="R20" s="3">
        <f t="shared" si="6"/>
        <v>0.12719382362027465</v>
      </c>
      <c r="S20" s="8">
        <f t="shared" si="7"/>
        <v>7.862016971715601</v>
      </c>
    </row>
    <row r="21" spans="1:19" hidden="1" x14ac:dyDescent="0.35">
      <c r="A21" s="1">
        <v>4</v>
      </c>
      <c r="B21" s="5">
        <v>0.61111111111111105</v>
      </c>
      <c r="C21" s="1" t="s">
        <v>19</v>
      </c>
      <c r="D21" s="1">
        <v>2</v>
      </c>
      <c r="E21" s="1">
        <v>2</v>
      </c>
      <c r="F21" s="1" t="s">
        <v>42</v>
      </c>
      <c r="G21" s="2">
        <v>48.972433333333299</v>
      </c>
      <c r="H21" s="6">
        <f>1+COUNTIFS(A:A,A21,O:O,"&lt;"&amp;O21)</f>
        <v>3</v>
      </c>
      <c r="I21" s="2">
        <f>AVERAGEIF(A:A,A21,G:G)</f>
        <v>48.497229166666649</v>
      </c>
      <c r="J21" s="2">
        <f t="shared" si="0"/>
        <v>0.47520416666665</v>
      </c>
      <c r="K21" s="2">
        <f t="shared" si="1"/>
        <v>90.475204166666657</v>
      </c>
      <c r="L21" s="2">
        <f t="shared" si="2"/>
        <v>227.81006875173242</v>
      </c>
      <c r="M21" s="2">
        <f>SUMIF(A:A,A21,L:L)</f>
        <v>1838.827530291858</v>
      </c>
      <c r="N21" s="3">
        <f t="shared" si="3"/>
        <v>0.12388876335540533</v>
      </c>
      <c r="O21" s="7">
        <f t="shared" si="4"/>
        <v>8.0717570578314231</v>
      </c>
      <c r="P21" s="3">
        <f t="shared" si="5"/>
        <v>0.12388876335540533</v>
      </c>
      <c r="Q21" s="3">
        <f>IF(ISNUMBER(P21),SUMIF(A:A,A21,P:P),"")</f>
        <v>1</v>
      </c>
      <c r="R21" s="3">
        <f t="shared" si="6"/>
        <v>0.12388876335540533</v>
      </c>
      <c r="S21" s="8">
        <f t="shared" si="7"/>
        <v>8.0717570578314231</v>
      </c>
    </row>
    <row r="22" spans="1:19" hidden="1" x14ac:dyDescent="0.35">
      <c r="A22" s="1">
        <v>4</v>
      </c>
      <c r="B22" s="5">
        <v>0.61111111111111105</v>
      </c>
      <c r="C22" s="1" t="s">
        <v>19</v>
      </c>
      <c r="D22" s="1">
        <v>2</v>
      </c>
      <c r="E22" s="1">
        <v>9</v>
      </c>
      <c r="F22" s="1" t="s">
        <v>48</v>
      </c>
      <c r="G22" s="2">
        <v>48.764499999999998</v>
      </c>
      <c r="H22" s="6">
        <f>1+COUNTIFS(A:A,A22,O:O,"&lt;"&amp;O22)</f>
        <v>4</v>
      </c>
      <c r="I22" s="2">
        <f>AVERAGEIF(A:A,A22,G:G)</f>
        <v>48.497229166666649</v>
      </c>
      <c r="J22" s="2">
        <f t="shared" si="0"/>
        <v>0.26727083333334889</v>
      </c>
      <c r="K22" s="2">
        <f t="shared" si="1"/>
        <v>90.267270833333356</v>
      </c>
      <c r="L22" s="2">
        <f t="shared" si="2"/>
        <v>224.98556621699021</v>
      </c>
      <c r="M22" s="2">
        <f>SUMIF(A:A,A22,L:L)</f>
        <v>1838.827530291858</v>
      </c>
      <c r="N22" s="3">
        <f t="shared" si="3"/>
        <v>0.12235272885069357</v>
      </c>
      <c r="O22" s="7">
        <f t="shared" si="4"/>
        <v>8.1730911062906912</v>
      </c>
      <c r="P22" s="3">
        <f t="shared" si="5"/>
        <v>0.12235272885069357</v>
      </c>
      <c r="Q22" s="3">
        <f>IF(ISNUMBER(P22),SUMIF(A:A,A22,P:P),"")</f>
        <v>1</v>
      </c>
      <c r="R22" s="3">
        <f t="shared" si="6"/>
        <v>0.12235272885069357</v>
      </c>
      <c r="S22" s="8">
        <f t="shared" si="7"/>
        <v>8.1730911062906912</v>
      </c>
    </row>
    <row r="23" spans="1:19" hidden="1" x14ac:dyDescent="0.35">
      <c r="A23" s="1">
        <v>4</v>
      </c>
      <c r="B23" s="5">
        <v>0.61111111111111105</v>
      </c>
      <c r="C23" s="1" t="s">
        <v>19</v>
      </c>
      <c r="D23" s="1">
        <v>2</v>
      </c>
      <c r="E23" s="1">
        <v>8</v>
      </c>
      <c r="F23" s="1" t="s">
        <v>47</v>
      </c>
      <c r="G23" s="2">
        <v>48.747133333333295</v>
      </c>
      <c r="H23" s="6">
        <f>1+COUNTIFS(A:A,A23,O:O,"&lt;"&amp;O23)</f>
        <v>5</v>
      </c>
      <c r="I23" s="2">
        <f>AVERAGEIF(A:A,A23,G:G)</f>
        <v>48.497229166666649</v>
      </c>
      <c r="J23" s="2">
        <f t="shared" si="0"/>
        <v>0.24990416666664572</v>
      </c>
      <c r="K23" s="2">
        <f t="shared" si="1"/>
        <v>90.249904166666653</v>
      </c>
      <c r="L23" s="2">
        <f t="shared" si="2"/>
        <v>224.7512533551932</v>
      </c>
      <c r="M23" s="2">
        <f>SUMIF(A:A,A23,L:L)</f>
        <v>1838.827530291858</v>
      </c>
      <c r="N23" s="3">
        <f t="shared" si="3"/>
        <v>0.12222530370726001</v>
      </c>
      <c r="O23" s="7">
        <f t="shared" si="4"/>
        <v>8.1816119057890422</v>
      </c>
      <c r="P23" s="3">
        <f t="shared" si="5"/>
        <v>0.12222530370726001</v>
      </c>
      <c r="Q23" s="3">
        <f>IF(ISNUMBER(P23),SUMIF(A:A,A23,P:P),"")</f>
        <v>1</v>
      </c>
      <c r="R23" s="3">
        <f t="shared" si="6"/>
        <v>0.12222530370726001</v>
      </c>
      <c r="S23" s="8">
        <f t="shared" si="7"/>
        <v>8.1816119057890422</v>
      </c>
    </row>
    <row r="24" spans="1:19" hidden="1" x14ac:dyDescent="0.35">
      <c r="A24" s="1">
        <v>4</v>
      </c>
      <c r="B24" s="5">
        <v>0.61111111111111105</v>
      </c>
      <c r="C24" s="1" t="s">
        <v>19</v>
      </c>
      <c r="D24" s="1">
        <v>2</v>
      </c>
      <c r="E24" s="1">
        <v>3</v>
      </c>
      <c r="F24" s="1" t="s">
        <v>43</v>
      </c>
      <c r="G24" s="2">
        <v>46.375366666666601</v>
      </c>
      <c r="H24" s="6">
        <f>1+COUNTIFS(A:A,A24,O:O,"&lt;"&amp;O24)</f>
        <v>6</v>
      </c>
      <c r="I24" s="2">
        <f>AVERAGEIF(A:A,A24,G:G)</f>
        <v>48.497229166666649</v>
      </c>
      <c r="J24" s="2">
        <f t="shared" si="0"/>
        <v>-2.1218625000000486</v>
      </c>
      <c r="K24" s="2">
        <f t="shared" si="1"/>
        <v>87.878137499999951</v>
      </c>
      <c r="L24" s="2">
        <f t="shared" si="2"/>
        <v>194.93930427810801</v>
      </c>
      <c r="M24" s="2">
        <f>SUMIF(A:A,A24,L:L)</f>
        <v>1838.827530291858</v>
      </c>
      <c r="N24" s="3">
        <f t="shared" si="3"/>
        <v>0.10601282668808386</v>
      </c>
      <c r="O24" s="7">
        <f t="shared" si="4"/>
        <v>9.4328208315985105</v>
      </c>
      <c r="P24" s="3">
        <f t="shared" si="5"/>
        <v>0.10601282668808386</v>
      </c>
      <c r="Q24" s="3">
        <f>IF(ISNUMBER(P24),SUMIF(A:A,A24,P:P),"")</f>
        <v>1</v>
      </c>
      <c r="R24" s="3">
        <f t="shared" si="6"/>
        <v>0.10601282668808386</v>
      </c>
      <c r="S24" s="8">
        <f t="shared" si="7"/>
        <v>9.4328208315985105</v>
      </c>
    </row>
    <row r="25" spans="1:19" hidden="1" x14ac:dyDescent="0.35">
      <c r="A25" s="1">
        <v>4</v>
      </c>
      <c r="B25" s="5">
        <v>0.61111111111111105</v>
      </c>
      <c r="C25" s="1" t="s">
        <v>19</v>
      </c>
      <c r="D25" s="1">
        <v>2</v>
      </c>
      <c r="E25" s="1">
        <v>4</v>
      </c>
      <c r="F25" s="1" t="s">
        <v>44</v>
      </c>
      <c r="G25" s="2">
        <v>45.841999999999999</v>
      </c>
      <c r="H25" s="6">
        <f>1+COUNTIFS(A:A,A25,O:O,"&lt;"&amp;O25)</f>
        <v>7</v>
      </c>
      <c r="I25" s="2">
        <f>AVERAGEIF(A:A,A25,G:G)</f>
        <v>48.497229166666649</v>
      </c>
      <c r="J25" s="2">
        <f t="shared" si="0"/>
        <v>-2.6552291666666505</v>
      </c>
      <c r="K25" s="2">
        <f t="shared" si="1"/>
        <v>87.344770833333342</v>
      </c>
      <c r="L25" s="2">
        <f t="shared" si="2"/>
        <v>188.79962169966672</v>
      </c>
      <c r="M25" s="2">
        <f>SUMIF(A:A,A25,L:L)</f>
        <v>1838.827530291858</v>
      </c>
      <c r="N25" s="3">
        <f t="shared" si="3"/>
        <v>0.10267391508419527</v>
      </c>
      <c r="O25" s="7">
        <f t="shared" si="4"/>
        <v>9.7395721121569601</v>
      </c>
      <c r="P25" s="3">
        <f t="shared" si="5"/>
        <v>0.10267391508419527</v>
      </c>
      <c r="Q25" s="3">
        <f>IF(ISNUMBER(P25),SUMIF(A:A,A25,P:P),"")</f>
        <v>1</v>
      </c>
      <c r="R25" s="3">
        <f t="shared" si="6"/>
        <v>0.10267391508419527</v>
      </c>
      <c r="S25" s="8">
        <f t="shared" si="7"/>
        <v>9.7395721121569601</v>
      </c>
    </row>
    <row r="26" spans="1:19" hidden="1" x14ac:dyDescent="0.35">
      <c r="A26" s="10">
        <v>4</v>
      </c>
      <c r="B26" s="11">
        <v>0.61111111111111105</v>
      </c>
      <c r="C26" s="10" t="s">
        <v>19</v>
      </c>
      <c r="D26" s="10">
        <v>2</v>
      </c>
      <c r="E26" s="10">
        <v>1</v>
      </c>
      <c r="F26" s="10" t="s">
        <v>41</v>
      </c>
      <c r="G26" s="2">
        <v>41.637900000000002</v>
      </c>
      <c r="H26" s="6">
        <f>1+COUNTIFS(A:A,A26,O:O,"&lt;"&amp;O26)</f>
        <v>8</v>
      </c>
      <c r="I26" s="2">
        <f>AVERAGEIF(A:A,A26,G:G)</f>
        <v>48.497229166666649</v>
      </c>
      <c r="J26" s="2">
        <f t="shared" si="0"/>
        <v>-6.8593291666666474</v>
      </c>
      <c r="K26" s="2">
        <f t="shared" si="1"/>
        <v>83.14067083333336</v>
      </c>
      <c r="L26" s="2">
        <f t="shared" si="2"/>
        <v>146.7074180511961</v>
      </c>
      <c r="M26" s="2">
        <f>SUMIF(A:A,A26,L:L)</f>
        <v>1838.827530291858</v>
      </c>
      <c r="N26" s="3">
        <f t="shared" si="3"/>
        <v>7.9783131171584518E-2</v>
      </c>
      <c r="O26" s="7">
        <f t="shared" si="4"/>
        <v>12.533977863683534</v>
      </c>
      <c r="P26" s="3">
        <f t="shared" si="5"/>
        <v>7.9783131171584518E-2</v>
      </c>
      <c r="Q26" s="3">
        <f>IF(ISNUMBER(P26),SUMIF(A:A,A26,P:P),"")</f>
        <v>1</v>
      </c>
      <c r="R26" s="3">
        <f t="shared" si="6"/>
        <v>7.9783131171584518E-2</v>
      </c>
      <c r="S26" s="8">
        <f t="shared" si="7"/>
        <v>12.533977863683534</v>
      </c>
    </row>
    <row r="27" spans="1:19" x14ac:dyDescent="0.35">
      <c r="A27" s="1">
        <v>5</v>
      </c>
      <c r="B27" s="5">
        <v>0.625</v>
      </c>
      <c r="C27" s="1" t="s">
        <v>26</v>
      </c>
      <c r="D27" s="1">
        <v>3</v>
      </c>
      <c r="E27" s="1">
        <v>6</v>
      </c>
      <c r="F27" s="1" t="s">
        <v>54</v>
      </c>
      <c r="G27" s="2">
        <v>66.007033333333297</v>
      </c>
      <c r="H27" s="6">
        <f>1+COUNTIFS(A:A,A27,O:O,"&lt;"&amp;O27)</f>
        <v>1</v>
      </c>
      <c r="I27" s="2">
        <f>AVERAGEIF(A:A,A27,G:G)</f>
        <v>48.996425000000002</v>
      </c>
      <c r="J27" s="2">
        <f t="shared" si="0"/>
        <v>17.010608333333295</v>
      </c>
      <c r="K27" s="2">
        <f t="shared" si="1"/>
        <v>107.01060833333329</v>
      </c>
      <c r="L27" s="2">
        <f t="shared" si="2"/>
        <v>614.39405151031553</v>
      </c>
      <c r="M27" s="2">
        <f>SUMIF(A:A,A27,L:L)</f>
        <v>2228.4203432942695</v>
      </c>
      <c r="N27" s="3">
        <f t="shared" si="3"/>
        <v>0.27570833005502815</v>
      </c>
      <c r="O27" s="7">
        <f t="shared" si="4"/>
        <v>3.6270213518772239</v>
      </c>
      <c r="P27" s="3">
        <f t="shared" si="5"/>
        <v>0.27570833005502815</v>
      </c>
      <c r="Q27" s="3">
        <f>IF(ISNUMBER(P27),SUMIF(A:A,A27,P:P),"")</f>
        <v>0.92816384051584089</v>
      </c>
      <c r="R27" s="3">
        <f t="shared" si="6"/>
        <v>0.29704704925996595</v>
      </c>
      <c r="S27" s="8">
        <f t="shared" si="7"/>
        <v>3.3664700675913211</v>
      </c>
    </row>
    <row r="28" spans="1:19" x14ac:dyDescent="0.35">
      <c r="A28" s="1">
        <v>5</v>
      </c>
      <c r="B28" s="5">
        <v>0.625</v>
      </c>
      <c r="C28" s="1" t="s">
        <v>26</v>
      </c>
      <c r="D28" s="1">
        <v>3</v>
      </c>
      <c r="E28" s="1">
        <v>3</v>
      </c>
      <c r="F28" s="1" t="s">
        <v>51</v>
      </c>
      <c r="G28" s="2">
        <v>62.648333333333397</v>
      </c>
      <c r="H28" s="6">
        <f>1+COUNTIFS(A:A,A28,O:O,"&lt;"&amp;O28)</f>
        <v>2</v>
      </c>
      <c r="I28" s="2">
        <f>AVERAGEIF(A:A,A28,G:G)</f>
        <v>48.996425000000002</v>
      </c>
      <c r="J28" s="2">
        <f t="shared" si="0"/>
        <v>13.651908333333395</v>
      </c>
      <c r="K28" s="2">
        <f t="shared" si="1"/>
        <v>103.6519083333334</v>
      </c>
      <c r="L28" s="2">
        <f t="shared" si="2"/>
        <v>502.2582853375045</v>
      </c>
      <c r="M28" s="2">
        <f>SUMIF(A:A,A28,L:L)</f>
        <v>2228.4203432942695</v>
      </c>
      <c r="N28" s="3">
        <f t="shared" si="3"/>
        <v>0.2253875876016358</v>
      </c>
      <c r="O28" s="7">
        <f t="shared" si="4"/>
        <v>4.4368015587773311</v>
      </c>
      <c r="P28" s="3">
        <f t="shared" si="5"/>
        <v>0.2253875876016358</v>
      </c>
      <c r="Q28" s="3">
        <f>IF(ISNUMBER(P28),SUMIF(A:A,A28,P:P),"")</f>
        <v>0.92816384051584089</v>
      </c>
      <c r="R28" s="3">
        <f t="shared" si="6"/>
        <v>0.24283168311790004</v>
      </c>
      <c r="S28" s="8">
        <f t="shared" si="7"/>
        <v>4.1180787744014369</v>
      </c>
    </row>
    <row r="29" spans="1:19" x14ac:dyDescent="0.35">
      <c r="A29" s="1">
        <v>5</v>
      </c>
      <c r="B29" s="5">
        <v>0.625</v>
      </c>
      <c r="C29" s="1" t="s">
        <v>26</v>
      </c>
      <c r="D29" s="1">
        <v>3</v>
      </c>
      <c r="E29" s="1">
        <v>1</v>
      </c>
      <c r="F29" s="1" t="s">
        <v>49</v>
      </c>
      <c r="G29" s="2">
        <v>54.848500000000001</v>
      </c>
      <c r="H29" s="6">
        <f>1+COUNTIFS(A:A,A29,O:O,"&lt;"&amp;O29)</f>
        <v>3</v>
      </c>
      <c r="I29" s="2">
        <f>AVERAGEIF(A:A,A29,G:G)</f>
        <v>48.996425000000002</v>
      </c>
      <c r="J29" s="2">
        <f t="shared" si="0"/>
        <v>5.8520749999999992</v>
      </c>
      <c r="K29" s="2">
        <f t="shared" si="1"/>
        <v>95.852074999999999</v>
      </c>
      <c r="L29" s="2">
        <f t="shared" si="2"/>
        <v>314.54416640475006</v>
      </c>
      <c r="M29" s="2">
        <f>SUMIF(A:A,A29,L:L)</f>
        <v>2228.4203432942695</v>
      </c>
      <c r="N29" s="3">
        <f t="shared" si="3"/>
        <v>0.14115118242896671</v>
      </c>
      <c r="O29" s="7">
        <f t="shared" si="4"/>
        <v>7.0846023589157152</v>
      </c>
      <c r="P29" s="3">
        <f t="shared" si="5"/>
        <v>0.14115118242896671</v>
      </c>
      <c r="Q29" s="3">
        <f>IF(ISNUMBER(P29),SUMIF(A:A,A29,P:P),"")</f>
        <v>0.92816384051584089</v>
      </c>
      <c r="R29" s="3">
        <f t="shared" si="6"/>
        <v>0.15207571795785518</v>
      </c>
      <c r="S29" s="8">
        <f t="shared" si="7"/>
        <v>6.5756717339787967</v>
      </c>
    </row>
    <row r="30" spans="1:19" x14ac:dyDescent="0.35">
      <c r="A30" s="1">
        <v>5</v>
      </c>
      <c r="B30" s="5">
        <v>0.625</v>
      </c>
      <c r="C30" s="1" t="s">
        <v>26</v>
      </c>
      <c r="D30" s="1">
        <v>3</v>
      </c>
      <c r="E30" s="1">
        <v>8</v>
      </c>
      <c r="F30" s="1" t="s">
        <v>56</v>
      </c>
      <c r="G30" s="2">
        <v>49.815533333333299</v>
      </c>
      <c r="H30" s="6">
        <f>1+COUNTIFS(A:A,A30,O:O,"&lt;"&amp;O30)</f>
        <v>4</v>
      </c>
      <c r="I30" s="2">
        <f>AVERAGEIF(A:A,A30,G:G)</f>
        <v>48.996425000000002</v>
      </c>
      <c r="J30" s="2">
        <f t="shared" si="0"/>
        <v>0.81910833333329691</v>
      </c>
      <c r="K30" s="2">
        <f t="shared" si="1"/>
        <v>90.819108333333304</v>
      </c>
      <c r="L30" s="2">
        <f t="shared" si="2"/>
        <v>232.55959156671381</v>
      </c>
      <c r="M30" s="2">
        <f>SUMIF(A:A,A30,L:L)</f>
        <v>2228.4203432942695</v>
      </c>
      <c r="N30" s="3">
        <f t="shared" si="3"/>
        <v>0.10436073798488189</v>
      </c>
      <c r="O30" s="7">
        <f t="shared" si="4"/>
        <v>9.5821476477568019</v>
      </c>
      <c r="P30" s="3">
        <f t="shared" si="5"/>
        <v>0.10436073798488189</v>
      </c>
      <c r="Q30" s="3">
        <f>IF(ISNUMBER(P30),SUMIF(A:A,A30,P:P),"")</f>
        <v>0.92816384051584089</v>
      </c>
      <c r="R30" s="3">
        <f t="shared" si="6"/>
        <v>0.11243784063693094</v>
      </c>
      <c r="S30" s="8">
        <f t="shared" si="7"/>
        <v>8.8938029611317848</v>
      </c>
    </row>
    <row r="31" spans="1:19" x14ac:dyDescent="0.35">
      <c r="A31" s="1">
        <v>5</v>
      </c>
      <c r="B31" s="5">
        <v>0.625</v>
      </c>
      <c r="C31" s="1" t="s">
        <v>26</v>
      </c>
      <c r="D31" s="1">
        <v>3</v>
      </c>
      <c r="E31" s="1">
        <v>4</v>
      </c>
      <c r="F31" s="1" t="s">
        <v>52</v>
      </c>
      <c r="G31" s="2">
        <v>49.4861</v>
      </c>
      <c r="H31" s="6">
        <f>1+COUNTIFS(A:A,A31,O:O,"&lt;"&amp;O31)</f>
        <v>5</v>
      </c>
      <c r="I31" s="2">
        <f>AVERAGEIF(A:A,A31,G:G)</f>
        <v>48.996425000000002</v>
      </c>
      <c r="J31" s="2">
        <f t="shared" si="0"/>
        <v>0.48967499999999831</v>
      </c>
      <c r="K31" s="2">
        <f t="shared" si="1"/>
        <v>90.489675000000005</v>
      </c>
      <c r="L31" s="2">
        <f t="shared" si="2"/>
        <v>228.0079507370119</v>
      </c>
      <c r="M31" s="2">
        <f>SUMIF(A:A,A31,L:L)</f>
        <v>2228.4203432942695</v>
      </c>
      <c r="N31" s="3">
        <f t="shared" si="3"/>
        <v>0.1023181965750448</v>
      </c>
      <c r="O31" s="7">
        <f t="shared" si="4"/>
        <v>9.7734326197447654</v>
      </c>
      <c r="P31" s="3">
        <f t="shared" si="5"/>
        <v>0.1023181965750448</v>
      </c>
      <c r="Q31" s="3">
        <f>IF(ISNUMBER(P31),SUMIF(A:A,A31,P:P),"")</f>
        <v>0.92816384051584089</v>
      </c>
      <c r="R31" s="3">
        <f t="shared" si="6"/>
        <v>0.11023721471219988</v>
      </c>
      <c r="S31" s="8">
        <f t="shared" si="7"/>
        <v>9.0713467553650968</v>
      </c>
    </row>
    <row r="32" spans="1:19" x14ac:dyDescent="0.35">
      <c r="A32" s="1">
        <v>5</v>
      </c>
      <c r="B32" s="5">
        <v>0.625</v>
      </c>
      <c r="C32" s="1" t="s">
        <v>26</v>
      </c>
      <c r="D32" s="1">
        <v>3</v>
      </c>
      <c r="E32" s="1">
        <v>2</v>
      </c>
      <c r="F32" s="1" t="s">
        <v>50</v>
      </c>
      <c r="G32" s="2">
        <v>45.225533333333303</v>
      </c>
      <c r="H32" s="6">
        <f>1+COUNTIFS(A:A,A32,O:O,"&lt;"&amp;O32)</f>
        <v>6</v>
      </c>
      <c r="I32" s="2">
        <f>AVERAGEIF(A:A,A32,G:G)</f>
        <v>48.996425000000002</v>
      </c>
      <c r="J32" s="2">
        <f t="shared" si="0"/>
        <v>-3.7708916666666994</v>
      </c>
      <c r="K32" s="2">
        <f t="shared" si="1"/>
        <v>86.229108333333301</v>
      </c>
      <c r="L32" s="2">
        <f t="shared" si="2"/>
        <v>176.57513855934192</v>
      </c>
      <c r="M32" s="2">
        <f>SUMIF(A:A,A32,L:L)</f>
        <v>2228.4203432942695</v>
      </c>
      <c r="N32" s="3">
        <f t="shared" si="3"/>
        <v>7.9237805870283534E-2</v>
      </c>
      <c r="O32" s="7">
        <f t="shared" si="4"/>
        <v>12.620238395256081</v>
      </c>
      <c r="P32" s="3">
        <f t="shared" si="5"/>
        <v>7.9237805870283534E-2</v>
      </c>
      <c r="Q32" s="3">
        <f>IF(ISNUMBER(P32),SUMIF(A:A,A32,P:P),"")</f>
        <v>0.92816384051584089</v>
      </c>
      <c r="R32" s="3">
        <f t="shared" si="6"/>
        <v>8.537049431514801E-2</v>
      </c>
      <c r="S32" s="8">
        <f t="shared" si="7"/>
        <v>11.713648937166356</v>
      </c>
    </row>
    <row r="33" spans="1:19" x14ac:dyDescent="0.35">
      <c r="A33" s="1">
        <v>5</v>
      </c>
      <c r="B33" s="5">
        <v>0.625</v>
      </c>
      <c r="C33" s="1" t="s">
        <v>26</v>
      </c>
      <c r="D33" s="1">
        <v>3</v>
      </c>
      <c r="E33" s="1">
        <v>7</v>
      </c>
      <c r="F33" s="1" t="s">
        <v>55</v>
      </c>
      <c r="G33" s="2">
        <v>33.4819666666667</v>
      </c>
      <c r="H33" s="6">
        <f>1+COUNTIFS(A:A,A33,O:O,"&lt;"&amp;O33)</f>
        <v>7</v>
      </c>
      <c r="I33" s="2">
        <f>AVERAGEIF(A:A,A33,G:G)</f>
        <v>48.996425000000002</v>
      </c>
      <c r="J33" s="2">
        <f t="shared" si="0"/>
        <v>-15.514458333333302</v>
      </c>
      <c r="K33" s="2">
        <f t="shared" si="1"/>
        <v>74.485541666666705</v>
      </c>
      <c r="L33" s="2">
        <f t="shared" si="2"/>
        <v>87.280973917148032</v>
      </c>
      <c r="M33" s="2">
        <f>SUMIF(A:A,A33,L:L)</f>
        <v>2228.4203432942695</v>
      </c>
      <c r="N33" s="3">
        <f t="shared" si="3"/>
        <v>3.9167194905482122E-2</v>
      </c>
      <c r="O33" s="7">
        <f t="shared" si="4"/>
        <v>25.531570550640399</v>
      </c>
      <c r="P33" s="3" t="str">
        <f t="shared" si="5"/>
        <v/>
      </c>
      <c r="Q33" s="3" t="str">
        <f>IF(ISNUMBER(P33),SUMIF(A:A,A33,P:P),"")</f>
        <v/>
      </c>
      <c r="R33" s="3" t="str">
        <f t="shared" si="6"/>
        <v/>
      </c>
      <c r="S33" s="8" t="str">
        <f t="shared" si="7"/>
        <v/>
      </c>
    </row>
    <row r="34" spans="1:19" x14ac:dyDescent="0.35">
      <c r="A34" s="1">
        <v>5</v>
      </c>
      <c r="B34" s="5">
        <v>0.625</v>
      </c>
      <c r="C34" s="1" t="s">
        <v>26</v>
      </c>
      <c r="D34" s="1">
        <v>3</v>
      </c>
      <c r="E34" s="1">
        <v>5</v>
      </c>
      <c r="F34" s="1" t="s">
        <v>53</v>
      </c>
      <c r="G34" s="2">
        <v>30.458400000000001</v>
      </c>
      <c r="H34" s="6">
        <f>1+COUNTIFS(A:A,A34,O:O,"&lt;"&amp;O34)</f>
        <v>8</v>
      </c>
      <c r="I34" s="2">
        <f>AVERAGEIF(A:A,A34,G:G)</f>
        <v>48.996425000000002</v>
      </c>
      <c r="J34" s="2">
        <f t="shared" si="0"/>
        <v>-18.538025000000001</v>
      </c>
      <c r="K34" s="2">
        <f t="shared" si="1"/>
        <v>71.461974999999995</v>
      </c>
      <c r="L34" s="2">
        <f t="shared" si="2"/>
        <v>72.800185261483477</v>
      </c>
      <c r="M34" s="2">
        <f>SUMIF(A:A,A34,L:L)</f>
        <v>2228.4203432942695</v>
      </c>
      <c r="N34" s="3">
        <f t="shared" si="3"/>
        <v>3.2668964578676886E-2</v>
      </c>
      <c r="O34" s="7">
        <f t="shared" si="4"/>
        <v>30.610091654165938</v>
      </c>
      <c r="P34" s="3" t="str">
        <f t="shared" si="5"/>
        <v/>
      </c>
      <c r="Q34" s="3" t="str">
        <f>IF(ISNUMBER(P34),SUMIF(A:A,A34,P:P),"")</f>
        <v/>
      </c>
      <c r="R34" s="3" t="str">
        <f t="shared" si="6"/>
        <v/>
      </c>
      <c r="S34" s="8" t="str">
        <f t="shared" si="7"/>
        <v/>
      </c>
    </row>
    <row r="35" spans="1:19" hidden="1" x14ac:dyDescent="0.35">
      <c r="A35" s="10">
        <v>6</v>
      </c>
      <c r="B35" s="11">
        <v>0.63541666666666663</v>
      </c>
      <c r="C35" s="10" t="s">
        <v>19</v>
      </c>
      <c r="D35" s="10">
        <v>3</v>
      </c>
      <c r="E35" s="10">
        <v>5</v>
      </c>
      <c r="F35" s="10" t="s">
        <v>61</v>
      </c>
      <c r="G35" s="2">
        <v>64.348233333333297</v>
      </c>
      <c r="H35" s="6">
        <f>1+COUNTIFS(A:A,A35,O:O,"&lt;"&amp;O35)</f>
        <v>1</v>
      </c>
      <c r="I35" s="2">
        <f>AVERAGEIF(A:A,A35,G:G)</f>
        <v>50.584526666666683</v>
      </c>
      <c r="J35" s="2">
        <f t="shared" si="0"/>
        <v>13.763706666666614</v>
      </c>
      <c r="K35" s="2">
        <f t="shared" si="1"/>
        <v>103.76370666666662</v>
      </c>
      <c r="L35" s="2">
        <f t="shared" si="2"/>
        <v>505.63870878551023</v>
      </c>
      <c r="M35" s="2">
        <f>SUMIF(A:A,A35,L:L)</f>
        <v>1235.3513400789068</v>
      </c>
      <c r="N35" s="3">
        <f t="shared" si="3"/>
        <v>0.40930761345449551</v>
      </c>
      <c r="O35" s="7">
        <f t="shared" si="4"/>
        <v>2.4431502545485251</v>
      </c>
      <c r="P35" s="3">
        <f t="shared" si="5"/>
        <v>0.40930761345449551</v>
      </c>
      <c r="Q35" s="3">
        <f>IF(ISNUMBER(P35),SUMIF(A:A,A35,P:P),"")</f>
        <v>1</v>
      </c>
      <c r="R35" s="3">
        <f t="shared" si="6"/>
        <v>0.40930761345449551</v>
      </c>
      <c r="S35" s="8">
        <f t="shared" si="7"/>
        <v>2.4431502545485251</v>
      </c>
    </row>
    <row r="36" spans="1:19" hidden="1" x14ac:dyDescent="0.35">
      <c r="A36" s="10">
        <v>6</v>
      </c>
      <c r="B36" s="11">
        <v>0.63541666666666663</v>
      </c>
      <c r="C36" s="10" t="s">
        <v>19</v>
      </c>
      <c r="D36" s="10">
        <v>3</v>
      </c>
      <c r="E36" s="10">
        <v>4</v>
      </c>
      <c r="F36" s="10" t="s">
        <v>60</v>
      </c>
      <c r="G36" s="2">
        <v>50.554266666666706</v>
      </c>
      <c r="H36" s="6">
        <f>1+COUNTIFS(A:A,A36,O:O,"&lt;"&amp;O36)</f>
        <v>2</v>
      </c>
      <c r="I36" s="2">
        <f>AVERAGEIF(A:A,A36,G:G)</f>
        <v>50.584526666666683</v>
      </c>
      <c r="J36" s="2">
        <f t="shared" si="0"/>
        <v>-3.0259999999977083E-2</v>
      </c>
      <c r="K36" s="2">
        <f t="shared" si="1"/>
        <v>89.96974000000003</v>
      </c>
      <c r="L36" s="2">
        <f t="shared" si="2"/>
        <v>221.00479541660343</v>
      </c>
      <c r="M36" s="2">
        <f>SUMIF(A:A,A36,L:L)</f>
        <v>1235.3513400789068</v>
      </c>
      <c r="N36" s="3">
        <f t="shared" si="3"/>
        <v>0.17890035672158414</v>
      </c>
      <c r="O36" s="7">
        <f t="shared" si="4"/>
        <v>5.5897037788262338</v>
      </c>
      <c r="P36" s="3">
        <f t="shared" si="5"/>
        <v>0.17890035672158414</v>
      </c>
      <c r="Q36" s="3">
        <f>IF(ISNUMBER(P36),SUMIF(A:A,A36,P:P),"")</f>
        <v>1</v>
      </c>
      <c r="R36" s="3">
        <f t="shared" si="6"/>
        <v>0.17890035672158414</v>
      </c>
      <c r="S36" s="8">
        <f t="shared" si="7"/>
        <v>5.5897037788262338</v>
      </c>
    </row>
    <row r="37" spans="1:19" hidden="1" x14ac:dyDescent="0.35">
      <c r="A37" s="10">
        <v>6</v>
      </c>
      <c r="B37" s="11">
        <v>0.63541666666666663</v>
      </c>
      <c r="C37" s="10" t="s">
        <v>19</v>
      </c>
      <c r="D37" s="10">
        <v>3</v>
      </c>
      <c r="E37" s="10">
        <v>2</v>
      </c>
      <c r="F37" s="10" t="s">
        <v>58</v>
      </c>
      <c r="G37" s="2">
        <v>48.871366666666702</v>
      </c>
      <c r="H37" s="6">
        <f>1+COUNTIFS(A:A,A37,O:O,"&lt;"&amp;O37)</f>
        <v>3</v>
      </c>
      <c r="I37" s="2">
        <f>AVERAGEIF(A:A,A37,G:G)</f>
        <v>50.584526666666683</v>
      </c>
      <c r="J37" s="2">
        <f t="shared" si="0"/>
        <v>-1.7131599999999807</v>
      </c>
      <c r="K37" s="2">
        <f t="shared" si="1"/>
        <v>88.286840000000012</v>
      </c>
      <c r="L37" s="2">
        <f t="shared" si="2"/>
        <v>199.77872918268423</v>
      </c>
      <c r="M37" s="2">
        <f>SUMIF(A:A,A37,L:L)</f>
        <v>1235.3513400789068</v>
      </c>
      <c r="N37" s="3">
        <f t="shared" si="3"/>
        <v>0.16171814665285714</v>
      </c>
      <c r="O37" s="7">
        <f t="shared" si="4"/>
        <v>6.1835979492554527</v>
      </c>
      <c r="P37" s="3">
        <f t="shared" si="5"/>
        <v>0.16171814665285714</v>
      </c>
      <c r="Q37" s="3">
        <f>IF(ISNUMBER(P37),SUMIF(A:A,A37,P:P),"")</f>
        <v>1</v>
      </c>
      <c r="R37" s="3">
        <f t="shared" si="6"/>
        <v>0.16171814665285714</v>
      </c>
      <c r="S37" s="8">
        <f t="shared" si="7"/>
        <v>6.1835979492554527</v>
      </c>
    </row>
    <row r="38" spans="1:19" hidden="1" x14ac:dyDescent="0.35">
      <c r="A38" s="10">
        <v>6</v>
      </c>
      <c r="B38" s="11">
        <v>0.63541666666666663</v>
      </c>
      <c r="C38" s="10" t="s">
        <v>19</v>
      </c>
      <c r="D38" s="10">
        <v>3</v>
      </c>
      <c r="E38" s="10">
        <v>1</v>
      </c>
      <c r="F38" s="10" t="s">
        <v>57</v>
      </c>
      <c r="G38" s="2">
        <v>45.138766666666704</v>
      </c>
      <c r="H38" s="6">
        <f>1+COUNTIFS(A:A,A38,O:O,"&lt;"&amp;O38)</f>
        <v>4</v>
      </c>
      <c r="I38" s="2">
        <f>AVERAGEIF(A:A,A38,G:G)</f>
        <v>50.584526666666683</v>
      </c>
      <c r="J38" s="2">
        <f t="shared" si="0"/>
        <v>-5.4457599999999786</v>
      </c>
      <c r="K38" s="2">
        <f t="shared" si="1"/>
        <v>84.554240000000021</v>
      </c>
      <c r="L38" s="2">
        <f t="shared" si="2"/>
        <v>159.69318810649429</v>
      </c>
      <c r="M38" s="2">
        <f>SUMIF(A:A,A38,L:L)</f>
        <v>1235.3513400789068</v>
      </c>
      <c r="N38" s="3">
        <f t="shared" si="3"/>
        <v>0.12926944985245578</v>
      </c>
      <c r="O38" s="7">
        <f t="shared" si="4"/>
        <v>7.7357798083102356</v>
      </c>
      <c r="P38" s="3">
        <f t="shared" si="5"/>
        <v>0.12926944985245578</v>
      </c>
      <c r="Q38" s="3">
        <f>IF(ISNUMBER(P38),SUMIF(A:A,A38,P:P),"")</f>
        <v>1</v>
      </c>
      <c r="R38" s="3">
        <f t="shared" si="6"/>
        <v>0.12926944985245578</v>
      </c>
      <c r="S38" s="8">
        <f t="shared" si="7"/>
        <v>7.7357798083102356</v>
      </c>
    </row>
    <row r="39" spans="1:19" hidden="1" x14ac:dyDescent="0.35">
      <c r="A39" s="10">
        <v>6</v>
      </c>
      <c r="B39" s="11">
        <v>0.63541666666666663</v>
      </c>
      <c r="C39" s="10" t="s">
        <v>19</v>
      </c>
      <c r="D39" s="10">
        <v>3</v>
      </c>
      <c r="E39" s="10">
        <v>3</v>
      </c>
      <c r="F39" s="10" t="s">
        <v>59</v>
      </c>
      <c r="G39" s="2">
        <v>44.01</v>
      </c>
      <c r="H39" s="6">
        <f>1+COUNTIFS(A:A,A39,O:O,"&lt;"&amp;O39)</f>
        <v>5</v>
      </c>
      <c r="I39" s="2">
        <f>AVERAGEIF(A:A,A39,G:G)</f>
        <v>50.584526666666683</v>
      </c>
      <c r="J39" s="2">
        <f t="shared" si="0"/>
        <v>-6.5745266666666851</v>
      </c>
      <c r="K39" s="2">
        <f t="shared" si="1"/>
        <v>83.425473333333315</v>
      </c>
      <c r="L39" s="2">
        <f t="shared" si="2"/>
        <v>149.23591858761466</v>
      </c>
      <c r="M39" s="2">
        <f>SUMIF(A:A,A39,L:L)</f>
        <v>1235.3513400789068</v>
      </c>
      <c r="N39" s="3">
        <f t="shared" si="3"/>
        <v>0.12080443331860746</v>
      </c>
      <c r="O39" s="7">
        <f t="shared" si="4"/>
        <v>8.2778419014028888</v>
      </c>
      <c r="P39" s="3">
        <f t="shared" si="5"/>
        <v>0.12080443331860746</v>
      </c>
      <c r="Q39" s="3">
        <f>IF(ISNUMBER(P39),SUMIF(A:A,A39,P:P),"")</f>
        <v>1</v>
      </c>
      <c r="R39" s="3">
        <f t="shared" si="6"/>
        <v>0.12080443331860746</v>
      </c>
      <c r="S39" s="8">
        <f t="shared" si="7"/>
        <v>8.2778419014028888</v>
      </c>
    </row>
    <row r="40" spans="1:19" hidden="1" x14ac:dyDescent="0.35">
      <c r="A40" s="10">
        <v>7</v>
      </c>
      <c r="B40" s="11">
        <v>0.63888888888888895</v>
      </c>
      <c r="C40" s="10" t="s">
        <v>62</v>
      </c>
      <c r="D40" s="10">
        <v>3</v>
      </c>
      <c r="E40" s="10">
        <v>2</v>
      </c>
      <c r="F40" s="10" t="s">
        <v>64</v>
      </c>
      <c r="G40" s="2">
        <v>60.431033333333296</v>
      </c>
      <c r="H40" s="6">
        <f>1+COUNTIFS(A:A,A40,O:O,"&lt;"&amp;O40)</f>
        <v>1</v>
      </c>
      <c r="I40" s="2">
        <f>AVERAGEIF(A:A,A40,G:G)</f>
        <v>47.063542857142821</v>
      </c>
      <c r="J40" s="2">
        <f t="shared" si="0"/>
        <v>13.367490476190476</v>
      </c>
      <c r="K40" s="2">
        <f t="shared" si="1"/>
        <v>103.36749047619048</v>
      </c>
      <c r="L40" s="2">
        <f t="shared" si="2"/>
        <v>493.75993057568621</v>
      </c>
      <c r="M40" s="2">
        <f>SUMIF(A:A,A40,L:L)</f>
        <v>1761.2789967933545</v>
      </c>
      <c r="N40" s="3">
        <f t="shared" si="3"/>
        <v>0.28034169003016707</v>
      </c>
      <c r="O40" s="7">
        <f t="shared" si="4"/>
        <v>3.5670755922616855</v>
      </c>
      <c r="P40" s="3">
        <f t="shared" si="5"/>
        <v>0.28034169003016707</v>
      </c>
      <c r="Q40" s="3">
        <f>IF(ISNUMBER(P40),SUMIF(A:A,A40,P:P),"")</f>
        <v>0.99999999999999978</v>
      </c>
      <c r="R40" s="3">
        <f t="shared" si="6"/>
        <v>0.28034169003016712</v>
      </c>
      <c r="S40" s="8">
        <f t="shared" si="7"/>
        <v>3.5670755922616846</v>
      </c>
    </row>
    <row r="41" spans="1:19" hidden="1" x14ac:dyDescent="0.35">
      <c r="A41" s="1">
        <v>7</v>
      </c>
      <c r="B41" s="5">
        <v>0.63888888888888895</v>
      </c>
      <c r="C41" s="1" t="s">
        <v>62</v>
      </c>
      <c r="D41" s="1">
        <v>3</v>
      </c>
      <c r="E41" s="1">
        <v>5</v>
      </c>
      <c r="F41" s="1" t="s">
        <v>66</v>
      </c>
      <c r="G41" s="2">
        <v>55.426666666666605</v>
      </c>
      <c r="H41" s="6">
        <f>1+COUNTIFS(A:A,A41,O:O,"&lt;"&amp;O41)</f>
        <v>2</v>
      </c>
      <c r="I41" s="2">
        <f>AVERAGEIF(A:A,A41,G:G)</f>
        <v>47.063542857142821</v>
      </c>
      <c r="J41" s="2">
        <f t="shared" si="0"/>
        <v>8.3631238095237848</v>
      </c>
      <c r="K41" s="2">
        <f t="shared" si="1"/>
        <v>98.363123809523785</v>
      </c>
      <c r="L41" s="2">
        <f t="shared" si="2"/>
        <v>365.69052974188884</v>
      </c>
      <c r="M41" s="2">
        <f>SUMIF(A:A,A41,L:L)</f>
        <v>1761.2789967933545</v>
      </c>
      <c r="N41" s="3">
        <f t="shared" si="3"/>
        <v>0.20762782637371913</v>
      </c>
      <c r="O41" s="7">
        <f t="shared" si="4"/>
        <v>4.816310113462599</v>
      </c>
      <c r="P41" s="3">
        <f t="shared" si="5"/>
        <v>0.20762782637371913</v>
      </c>
      <c r="Q41" s="3">
        <f>IF(ISNUMBER(P41),SUMIF(A:A,A41,P:P),"")</f>
        <v>0.99999999999999978</v>
      </c>
      <c r="R41" s="3">
        <f t="shared" si="6"/>
        <v>0.20762782637371918</v>
      </c>
      <c r="S41" s="8">
        <f t="shared" si="7"/>
        <v>4.8163101134625981</v>
      </c>
    </row>
    <row r="42" spans="1:19" hidden="1" x14ac:dyDescent="0.35">
      <c r="A42" s="10">
        <v>7</v>
      </c>
      <c r="B42" s="11">
        <v>0.63888888888888895</v>
      </c>
      <c r="C42" s="10" t="s">
        <v>62</v>
      </c>
      <c r="D42" s="10">
        <v>3</v>
      </c>
      <c r="E42" s="10">
        <v>1</v>
      </c>
      <c r="F42" s="10" t="s">
        <v>63</v>
      </c>
      <c r="G42" s="2">
        <v>50.602833333333294</v>
      </c>
      <c r="H42" s="6">
        <f>1+COUNTIFS(A:A,A42,O:O,"&lt;"&amp;O42)</f>
        <v>3</v>
      </c>
      <c r="I42" s="2">
        <f>AVERAGEIF(A:A,A42,G:G)</f>
        <v>47.063542857142821</v>
      </c>
      <c r="J42" s="2">
        <f t="shared" si="0"/>
        <v>3.5392904761904731</v>
      </c>
      <c r="K42" s="2">
        <f t="shared" si="1"/>
        <v>93.539290476190473</v>
      </c>
      <c r="L42" s="2">
        <f t="shared" si="2"/>
        <v>273.7889156277094</v>
      </c>
      <c r="M42" s="2">
        <f>SUMIF(A:A,A42,L:L)</f>
        <v>1761.2789967933545</v>
      </c>
      <c r="N42" s="3">
        <f t="shared" si="3"/>
        <v>0.15544891872677694</v>
      </c>
      <c r="O42" s="7">
        <f t="shared" si="4"/>
        <v>6.4329813818624171</v>
      </c>
      <c r="P42" s="3">
        <f t="shared" si="5"/>
        <v>0.15544891872677694</v>
      </c>
      <c r="Q42" s="3">
        <f>IF(ISNUMBER(P42),SUMIF(A:A,A42,P:P),"")</f>
        <v>0.99999999999999978</v>
      </c>
      <c r="R42" s="3">
        <f t="shared" si="6"/>
        <v>0.15544891872677696</v>
      </c>
      <c r="S42" s="8">
        <f t="shared" si="7"/>
        <v>6.4329813818624153</v>
      </c>
    </row>
    <row r="43" spans="1:19" hidden="1" x14ac:dyDescent="0.35">
      <c r="A43" s="1">
        <v>7</v>
      </c>
      <c r="B43" s="5">
        <v>0.63888888888888895</v>
      </c>
      <c r="C43" s="1" t="s">
        <v>62</v>
      </c>
      <c r="D43" s="1">
        <v>3</v>
      </c>
      <c r="E43" s="1">
        <v>7</v>
      </c>
      <c r="F43" s="1" t="s">
        <v>68</v>
      </c>
      <c r="G43" s="2">
        <v>43.681100000000001</v>
      </c>
      <c r="H43" s="6">
        <f>1+COUNTIFS(A:A,A43,O:O,"&lt;"&amp;O43)</f>
        <v>4</v>
      </c>
      <c r="I43" s="2">
        <f>AVERAGEIF(A:A,A43,G:G)</f>
        <v>47.063542857142821</v>
      </c>
      <c r="J43" s="2">
        <f t="shared" si="0"/>
        <v>-3.38244285714282</v>
      </c>
      <c r="K43" s="2">
        <f t="shared" si="1"/>
        <v>86.61755714285718</v>
      </c>
      <c r="L43" s="2">
        <f t="shared" si="2"/>
        <v>180.73889642257311</v>
      </c>
      <c r="M43" s="2">
        <f>SUMIF(A:A,A43,L:L)</f>
        <v>1761.2789967933545</v>
      </c>
      <c r="N43" s="3">
        <f t="shared" si="3"/>
        <v>0.10261798201854028</v>
      </c>
      <c r="O43" s="7">
        <f t="shared" si="4"/>
        <v>9.7448807736184797</v>
      </c>
      <c r="P43" s="3">
        <f t="shared" si="5"/>
        <v>0.10261798201854028</v>
      </c>
      <c r="Q43" s="3">
        <f>IF(ISNUMBER(P43),SUMIF(A:A,A43,P:P),"")</f>
        <v>0.99999999999999978</v>
      </c>
      <c r="R43" s="3">
        <f t="shared" si="6"/>
        <v>0.1026179820185403</v>
      </c>
      <c r="S43" s="8">
        <f t="shared" si="7"/>
        <v>9.7448807736184762</v>
      </c>
    </row>
    <row r="44" spans="1:19" hidden="1" x14ac:dyDescent="0.35">
      <c r="A44" s="1">
        <v>7</v>
      </c>
      <c r="B44" s="5">
        <v>0.63888888888888895</v>
      </c>
      <c r="C44" s="1" t="s">
        <v>62</v>
      </c>
      <c r="D44" s="1">
        <v>3</v>
      </c>
      <c r="E44" s="1">
        <v>6</v>
      </c>
      <c r="F44" s="1" t="s">
        <v>67</v>
      </c>
      <c r="G44" s="2">
        <v>43.578200000000002</v>
      </c>
      <c r="H44" s="6">
        <f>1+COUNTIFS(A:A,A44,O:O,"&lt;"&amp;O44)</f>
        <v>5</v>
      </c>
      <c r="I44" s="2">
        <f>AVERAGEIF(A:A,A44,G:G)</f>
        <v>47.063542857142821</v>
      </c>
      <c r="J44" s="2">
        <f t="shared" si="0"/>
        <v>-3.4853428571428182</v>
      </c>
      <c r="K44" s="2">
        <f t="shared" si="1"/>
        <v>86.514657142857175</v>
      </c>
      <c r="L44" s="2">
        <f t="shared" si="2"/>
        <v>179.6264521253085</v>
      </c>
      <c r="M44" s="2">
        <f>SUMIF(A:A,A44,L:L)</f>
        <v>1761.2789967933545</v>
      </c>
      <c r="N44" s="3">
        <f t="shared" si="3"/>
        <v>0.10198637038898586</v>
      </c>
      <c r="O44" s="7">
        <f t="shared" si="4"/>
        <v>9.8052317793632966</v>
      </c>
      <c r="P44" s="3">
        <f t="shared" si="5"/>
        <v>0.10198637038898586</v>
      </c>
      <c r="Q44" s="3">
        <f>IF(ISNUMBER(P44),SUMIF(A:A,A44,P:P),"")</f>
        <v>0.99999999999999978</v>
      </c>
      <c r="R44" s="3">
        <f t="shared" si="6"/>
        <v>0.10198637038898589</v>
      </c>
      <c r="S44" s="8">
        <f t="shared" si="7"/>
        <v>9.805231779363293</v>
      </c>
    </row>
    <row r="45" spans="1:19" hidden="1" x14ac:dyDescent="0.35">
      <c r="A45" s="1">
        <v>7</v>
      </c>
      <c r="B45" s="5">
        <v>0.63888888888888895</v>
      </c>
      <c r="C45" s="1" t="s">
        <v>62</v>
      </c>
      <c r="D45" s="1">
        <v>3</v>
      </c>
      <c r="E45" s="1">
        <v>4</v>
      </c>
      <c r="F45" s="1" t="s">
        <v>65</v>
      </c>
      <c r="G45" s="2">
        <v>43.105599999999896</v>
      </c>
      <c r="H45" s="6">
        <f>1+COUNTIFS(A:A,A45,O:O,"&lt;"&amp;O45)</f>
        <v>6</v>
      </c>
      <c r="I45" s="2">
        <f>AVERAGEIF(A:A,A45,G:G)</f>
        <v>47.063542857142821</v>
      </c>
      <c r="J45" s="2">
        <f t="shared" si="0"/>
        <v>-3.9579428571429247</v>
      </c>
      <c r="K45" s="2">
        <f t="shared" si="1"/>
        <v>86.042057142857075</v>
      </c>
      <c r="L45" s="2">
        <f t="shared" si="2"/>
        <v>174.60450214801421</v>
      </c>
      <c r="M45" s="2">
        <f>SUMIF(A:A,A45,L:L)</f>
        <v>1761.2789967933545</v>
      </c>
      <c r="N45" s="3">
        <f t="shared" si="3"/>
        <v>9.9135061773804836E-2</v>
      </c>
      <c r="O45" s="7">
        <f t="shared" si="4"/>
        <v>10.087248467970765</v>
      </c>
      <c r="P45" s="3">
        <f t="shared" si="5"/>
        <v>9.9135061773804836E-2</v>
      </c>
      <c r="Q45" s="3">
        <f>IF(ISNUMBER(P45),SUMIF(A:A,A45,P:P),"")</f>
        <v>0.99999999999999978</v>
      </c>
      <c r="R45" s="3">
        <f t="shared" si="6"/>
        <v>9.9135061773804864E-2</v>
      </c>
      <c r="S45" s="8">
        <f t="shared" si="7"/>
        <v>10.087248467970761</v>
      </c>
    </row>
    <row r="46" spans="1:19" hidden="1" x14ac:dyDescent="0.35">
      <c r="A46" s="1">
        <v>7</v>
      </c>
      <c r="B46" s="5">
        <v>0.63888888888888895</v>
      </c>
      <c r="C46" s="1" t="s">
        <v>62</v>
      </c>
      <c r="D46" s="1">
        <v>3</v>
      </c>
      <c r="E46" s="1">
        <v>8</v>
      </c>
      <c r="F46" s="1" t="s">
        <v>69</v>
      </c>
      <c r="G46" s="2">
        <v>32.6193666666666</v>
      </c>
      <c r="H46" s="6">
        <f>1+COUNTIFS(A:A,A46,O:O,"&lt;"&amp;O46)</f>
        <v>7</v>
      </c>
      <c r="I46" s="2">
        <f>AVERAGEIF(A:A,A46,G:G)</f>
        <v>47.063542857142821</v>
      </c>
      <c r="J46" s="2">
        <f t="shared" si="0"/>
        <v>-14.44417619047622</v>
      </c>
      <c r="K46" s="2">
        <f t="shared" si="1"/>
        <v>75.555823809523787</v>
      </c>
      <c r="L46" s="2">
        <f t="shared" si="2"/>
        <v>93.069770152174087</v>
      </c>
      <c r="M46" s="2">
        <f>SUMIF(A:A,A46,L:L)</f>
        <v>1761.2789967933545</v>
      </c>
      <c r="N46" s="3">
        <f t="shared" si="3"/>
        <v>5.2842150688005782E-2</v>
      </c>
      <c r="O46" s="7">
        <f t="shared" si="4"/>
        <v>18.924286520892533</v>
      </c>
      <c r="P46" s="3">
        <f t="shared" si="5"/>
        <v>5.2842150688005782E-2</v>
      </c>
      <c r="Q46" s="3">
        <f>IF(ISNUMBER(P46),SUMIF(A:A,A46,P:P),"")</f>
        <v>0.99999999999999978</v>
      </c>
      <c r="R46" s="3">
        <f t="shared" si="6"/>
        <v>5.2842150688005796E-2</v>
      </c>
      <c r="S46" s="8">
        <f t="shared" si="7"/>
        <v>18.924286520892529</v>
      </c>
    </row>
    <row r="47" spans="1:19" x14ac:dyDescent="0.35">
      <c r="A47" s="1">
        <v>8</v>
      </c>
      <c r="B47" s="5">
        <v>0.64930555555555558</v>
      </c>
      <c r="C47" s="1" t="s">
        <v>26</v>
      </c>
      <c r="D47" s="1">
        <v>4</v>
      </c>
      <c r="E47" s="1">
        <v>1</v>
      </c>
      <c r="F47" s="1" t="s">
        <v>70</v>
      </c>
      <c r="G47" s="2">
        <v>65.161599999999993</v>
      </c>
      <c r="H47" s="6">
        <f>1+COUNTIFS(A:A,A47,O:O,"&lt;"&amp;O47)</f>
        <v>1</v>
      </c>
      <c r="I47" s="2">
        <f>AVERAGEIF(A:A,A47,G:G)</f>
        <v>49.340766666666639</v>
      </c>
      <c r="J47" s="2">
        <f t="shared" si="0"/>
        <v>15.820833333333354</v>
      </c>
      <c r="K47" s="2">
        <f t="shared" si="1"/>
        <v>105.82083333333335</v>
      </c>
      <c r="L47" s="2">
        <f t="shared" si="2"/>
        <v>572.06350045524016</v>
      </c>
      <c r="M47" s="2">
        <f>SUMIF(A:A,A47,L:L)</f>
        <v>2769.4108833581881</v>
      </c>
      <c r="N47" s="3">
        <f t="shared" si="3"/>
        <v>0.20656505103408704</v>
      </c>
      <c r="O47" s="7">
        <f t="shared" si="4"/>
        <v>4.8410899859094831</v>
      </c>
      <c r="P47" s="3">
        <f t="shared" si="5"/>
        <v>0.20656505103408704</v>
      </c>
      <c r="Q47" s="3">
        <f>IF(ISNUMBER(P47),SUMIF(A:A,A47,P:P),"")</f>
        <v>0.90625587309918476</v>
      </c>
      <c r="R47" s="3">
        <f t="shared" si="6"/>
        <v>0.22793237226444946</v>
      </c>
      <c r="S47" s="8">
        <f t="shared" si="7"/>
        <v>4.3872662319321183</v>
      </c>
    </row>
    <row r="48" spans="1:19" x14ac:dyDescent="0.35">
      <c r="A48" s="1">
        <v>8</v>
      </c>
      <c r="B48" s="5">
        <v>0.64930555555555558</v>
      </c>
      <c r="C48" s="1" t="s">
        <v>26</v>
      </c>
      <c r="D48" s="1">
        <v>4</v>
      </c>
      <c r="E48" s="1">
        <v>2</v>
      </c>
      <c r="F48" s="1" t="s">
        <v>71</v>
      </c>
      <c r="G48" s="2">
        <v>62.018066666666606</v>
      </c>
      <c r="H48" s="6">
        <f>1+COUNTIFS(A:A,A48,O:O,"&lt;"&amp;O48)</f>
        <v>2</v>
      </c>
      <c r="I48" s="2">
        <f>AVERAGEIF(A:A,A48,G:G)</f>
        <v>49.340766666666639</v>
      </c>
      <c r="J48" s="2">
        <f t="shared" si="0"/>
        <v>12.677299999999967</v>
      </c>
      <c r="K48" s="2">
        <f t="shared" si="1"/>
        <v>102.67729999999997</v>
      </c>
      <c r="L48" s="2">
        <f t="shared" si="2"/>
        <v>473.73021832010136</v>
      </c>
      <c r="M48" s="2">
        <f>SUMIF(A:A,A48,L:L)</f>
        <v>2769.4108833581881</v>
      </c>
      <c r="N48" s="3">
        <f t="shared" si="3"/>
        <v>0.17105811967693865</v>
      </c>
      <c r="O48" s="7">
        <f t="shared" si="4"/>
        <v>5.8459662826214025</v>
      </c>
      <c r="P48" s="3">
        <f t="shared" si="5"/>
        <v>0.17105811967693865</v>
      </c>
      <c r="Q48" s="3">
        <f>IF(ISNUMBER(P48),SUMIF(A:A,A48,P:P),"")</f>
        <v>0.90625587309918476</v>
      </c>
      <c r="R48" s="3">
        <f t="shared" si="6"/>
        <v>0.18875256398831336</v>
      </c>
      <c r="S48" s="8">
        <f t="shared" si="7"/>
        <v>5.297941277565454</v>
      </c>
    </row>
    <row r="49" spans="1:19" x14ac:dyDescent="0.35">
      <c r="A49" s="1">
        <v>8</v>
      </c>
      <c r="B49" s="5">
        <v>0.64930555555555558</v>
      </c>
      <c r="C49" s="1" t="s">
        <v>26</v>
      </c>
      <c r="D49" s="1">
        <v>4</v>
      </c>
      <c r="E49" s="1">
        <v>3</v>
      </c>
      <c r="F49" s="1" t="s">
        <v>72</v>
      </c>
      <c r="G49" s="2">
        <v>58.977666666666693</v>
      </c>
      <c r="H49" s="6">
        <f>1+COUNTIFS(A:A,A49,O:O,"&lt;"&amp;O49)</f>
        <v>3</v>
      </c>
      <c r="I49" s="2">
        <f>AVERAGEIF(A:A,A49,G:G)</f>
        <v>49.340766666666639</v>
      </c>
      <c r="J49" s="2">
        <f t="shared" si="0"/>
        <v>9.636900000000054</v>
      </c>
      <c r="K49" s="2">
        <f t="shared" si="1"/>
        <v>99.636900000000054</v>
      </c>
      <c r="L49" s="2">
        <f t="shared" si="2"/>
        <v>394.73474196955056</v>
      </c>
      <c r="M49" s="2">
        <f>SUMIF(A:A,A49,L:L)</f>
        <v>2769.4108833581881</v>
      </c>
      <c r="N49" s="3">
        <f t="shared" si="3"/>
        <v>0.14253383069358605</v>
      </c>
      <c r="O49" s="7">
        <f t="shared" si="4"/>
        <v>7.0158782313916968</v>
      </c>
      <c r="P49" s="3">
        <f t="shared" si="5"/>
        <v>0.14253383069358605</v>
      </c>
      <c r="Q49" s="3">
        <f>IF(ISNUMBER(P49),SUMIF(A:A,A49,P:P),"")</f>
        <v>0.90625587309918476</v>
      </c>
      <c r="R49" s="3">
        <f t="shared" si="6"/>
        <v>0.15727769046743215</v>
      </c>
      <c r="S49" s="8">
        <f t="shared" si="7"/>
        <v>6.3581808521474459</v>
      </c>
    </row>
    <row r="50" spans="1:19" x14ac:dyDescent="0.35">
      <c r="A50" s="10">
        <v>8</v>
      </c>
      <c r="B50" s="11">
        <v>0.64930555555555558</v>
      </c>
      <c r="C50" s="10" t="s">
        <v>26</v>
      </c>
      <c r="D50" s="10">
        <v>4</v>
      </c>
      <c r="E50" s="10">
        <v>7</v>
      </c>
      <c r="F50" s="10" t="s">
        <v>76</v>
      </c>
      <c r="G50" s="2">
        <v>57.117266666666602</v>
      </c>
      <c r="H50" s="6">
        <f>1+COUNTIFS(A:A,A50,O:O,"&lt;"&amp;O50)</f>
        <v>4</v>
      </c>
      <c r="I50" s="2">
        <f>AVERAGEIF(A:A,A50,G:G)</f>
        <v>49.340766666666639</v>
      </c>
      <c r="J50" s="2">
        <f t="shared" si="0"/>
        <v>7.7764999999999631</v>
      </c>
      <c r="K50" s="2">
        <f t="shared" si="1"/>
        <v>97.77649999999997</v>
      </c>
      <c r="L50" s="2">
        <f t="shared" si="2"/>
        <v>353.0430485272268</v>
      </c>
      <c r="M50" s="2">
        <f>SUMIF(A:A,A50,L:L)</f>
        <v>2769.4108833581881</v>
      </c>
      <c r="N50" s="3">
        <f t="shared" si="3"/>
        <v>0.12747947610400329</v>
      </c>
      <c r="O50" s="7">
        <f t="shared" si="4"/>
        <v>7.8443999815637513</v>
      </c>
      <c r="P50" s="3">
        <f t="shared" si="5"/>
        <v>0.12747947610400329</v>
      </c>
      <c r="Q50" s="3">
        <f>IF(ISNUMBER(P50),SUMIF(A:A,A50,P:P),"")</f>
        <v>0.90625587309918476</v>
      </c>
      <c r="R50" s="3">
        <f t="shared" si="6"/>
        <v>0.14066609650545278</v>
      </c>
      <c r="S50" s="8">
        <f t="shared" si="7"/>
        <v>7.1090335542312859</v>
      </c>
    </row>
    <row r="51" spans="1:19" x14ac:dyDescent="0.35">
      <c r="A51" s="10">
        <v>8</v>
      </c>
      <c r="B51" s="11">
        <v>0.64930555555555558</v>
      </c>
      <c r="C51" s="10" t="s">
        <v>26</v>
      </c>
      <c r="D51" s="10">
        <v>4</v>
      </c>
      <c r="E51" s="10">
        <v>4</v>
      </c>
      <c r="F51" s="10" t="s">
        <v>73</v>
      </c>
      <c r="G51" s="2">
        <v>54.268066666666606</v>
      </c>
      <c r="H51" s="6">
        <f>1+COUNTIFS(A:A,A51,O:O,"&lt;"&amp;O51)</f>
        <v>5</v>
      </c>
      <c r="I51" s="2">
        <f>AVERAGEIF(A:A,A51,G:G)</f>
        <v>49.340766666666639</v>
      </c>
      <c r="J51" s="2">
        <f t="shared" si="0"/>
        <v>4.9272999999999669</v>
      </c>
      <c r="K51" s="2">
        <f t="shared" si="1"/>
        <v>94.927299999999974</v>
      </c>
      <c r="L51" s="2">
        <f t="shared" si="2"/>
        <v>297.5665805160084</v>
      </c>
      <c r="M51" s="2">
        <f>SUMIF(A:A,A51,L:L)</f>
        <v>2769.4108833581881</v>
      </c>
      <c r="N51" s="3">
        <f t="shared" si="3"/>
        <v>0.10744760999681605</v>
      </c>
      <c r="O51" s="7">
        <f t="shared" si="4"/>
        <v>9.3068612696888522</v>
      </c>
      <c r="P51" s="3">
        <f t="shared" si="5"/>
        <v>0.10744760999681605</v>
      </c>
      <c r="Q51" s="3">
        <f>IF(ISNUMBER(P51),SUMIF(A:A,A51,P:P),"")</f>
        <v>0.90625587309918476</v>
      </c>
      <c r="R51" s="3">
        <f t="shared" si="6"/>
        <v>0.11856211163561364</v>
      </c>
      <c r="S51" s="8">
        <f t="shared" si="7"/>
        <v>8.4343976857748579</v>
      </c>
    </row>
    <row r="52" spans="1:19" x14ac:dyDescent="0.35">
      <c r="A52" s="10">
        <v>8</v>
      </c>
      <c r="B52" s="11">
        <v>0.64930555555555558</v>
      </c>
      <c r="C52" s="10" t="s">
        <v>26</v>
      </c>
      <c r="D52" s="10">
        <v>4</v>
      </c>
      <c r="E52" s="10">
        <v>5</v>
      </c>
      <c r="F52" s="10" t="s">
        <v>74</v>
      </c>
      <c r="G52" s="2">
        <v>50.211933333333306</v>
      </c>
      <c r="H52" s="6">
        <f>1+COUNTIFS(A:A,A52,O:O,"&lt;"&amp;O52)</f>
        <v>6</v>
      </c>
      <c r="I52" s="2">
        <f>AVERAGEIF(A:A,A52,G:G)</f>
        <v>49.340766666666639</v>
      </c>
      <c r="J52" s="2">
        <f t="shared" si="0"/>
        <v>0.87116666666666731</v>
      </c>
      <c r="K52" s="2">
        <f t="shared" si="1"/>
        <v>90.871166666666667</v>
      </c>
      <c r="L52" s="2">
        <f t="shared" si="2"/>
        <v>233.28712708807177</v>
      </c>
      <c r="M52" s="2">
        <f>SUMIF(A:A,A52,L:L)</f>
        <v>2769.4108833581881</v>
      </c>
      <c r="N52" s="3">
        <f t="shared" si="3"/>
        <v>8.4237094787895025E-2</v>
      </c>
      <c r="O52" s="7">
        <f t="shared" si="4"/>
        <v>11.871254611972933</v>
      </c>
      <c r="P52" s="3">
        <f t="shared" si="5"/>
        <v>8.4237094787895025E-2</v>
      </c>
      <c r="Q52" s="3">
        <f>IF(ISNUMBER(P52),SUMIF(A:A,A52,P:P),"")</f>
        <v>0.90625587309918476</v>
      </c>
      <c r="R52" s="3">
        <f t="shared" si="6"/>
        <v>9.2950674625504728E-2</v>
      </c>
      <c r="S52" s="8">
        <f t="shared" si="7"/>
        <v>10.758394213156254</v>
      </c>
    </row>
    <row r="53" spans="1:19" x14ac:dyDescent="0.35">
      <c r="A53" s="10">
        <v>8</v>
      </c>
      <c r="B53" s="11">
        <v>0.64930555555555558</v>
      </c>
      <c r="C53" s="10" t="s">
        <v>26</v>
      </c>
      <c r="D53" s="10">
        <v>4</v>
      </c>
      <c r="E53" s="10">
        <v>6</v>
      </c>
      <c r="F53" s="10" t="s">
        <v>75</v>
      </c>
      <c r="G53" s="2">
        <v>46.379966666666597</v>
      </c>
      <c r="H53" s="6">
        <f>1+COUNTIFS(A:A,A53,O:O,"&lt;"&amp;O53)</f>
        <v>7</v>
      </c>
      <c r="I53" s="2">
        <f>AVERAGEIF(A:A,A53,G:G)</f>
        <v>49.340766666666639</v>
      </c>
      <c r="J53" s="2">
        <f t="shared" si="0"/>
        <v>-2.9608000000000416</v>
      </c>
      <c r="K53" s="2">
        <f t="shared" si="1"/>
        <v>87.039199999999965</v>
      </c>
      <c r="L53" s="2">
        <f t="shared" si="2"/>
        <v>185.36966119196049</v>
      </c>
      <c r="M53" s="2">
        <f>SUMIF(A:A,A53,L:L)</f>
        <v>2769.4108833581881</v>
      </c>
      <c r="N53" s="3">
        <f t="shared" si="3"/>
        <v>6.693469080585876E-2</v>
      </c>
      <c r="O53" s="7">
        <f t="shared" si="4"/>
        <v>14.939936047519181</v>
      </c>
      <c r="P53" s="3">
        <f t="shared" si="5"/>
        <v>6.693469080585876E-2</v>
      </c>
      <c r="Q53" s="3">
        <f>IF(ISNUMBER(P53),SUMIF(A:A,A53,P:P),"")</f>
        <v>0.90625587309918476</v>
      </c>
      <c r="R53" s="3">
        <f t="shared" si="6"/>
        <v>7.3858490513234037E-2</v>
      </c>
      <c r="S53" s="8">
        <f t="shared" si="7"/>
        <v>13.539404786790477</v>
      </c>
    </row>
    <row r="54" spans="1:19" x14ac:dyDescent="0.35">
      <c r="A54" s="10">
        <v>8</v>
      </c>
      <c r="B54" s="11">
        <v>0.64930555555555558</v>
      </c>
      <c r="C54" s="10" t="s">
        <v>26</v>
      </c>
      <c r="D54" s="10">
        <v>4</v>
      </c>
      <c r="E54" s="10">
        <v>9</v>
      </c>
      <c r="F54" s="10" t="s">
        <v>78</v>
      </c>
      <c r="G54" s="2">
        <v>37.517766666666702</v>
      </c>
      <c r="H54" s="6">
        <f>1+COUNTIFS(A:A,A54,O:O,"&lt;"&amp;O54)</f>
        <v>8</v>
      </c>
      <c r="I54" s="2">
        <f>AVERAGEIF(A:A,A54,G:G)</f>
        <v>49.340766666666639</v>
      </c>
      <c r="J54" s="2">
        <f t="shared" si="0"/>
        <v>-11.822999999999936</v>
      </c>
      <c r="K54" s="2">
        <f t="shared" si="1"/>
        <v>78.177000000000064</v>
      </c>
      <c r="L54" s="2">
        <f t="shared" si="2"/>
        <v>108.92068970480258</v>
      </c>
      <c r="M54" s="2">
        <f>SUMIF(A:A,A54,L:L)</f>
        <v>2769.4108833581881</v>
      </c>
      <c r="N54" s="3">
        <f t="shared" si="3"/>
        <v>3.9329913217039623E-2</v>
      </c>
      <c r="O54" s="7">
        <f t="shared" si="4"/>
        <v>25.425939652639549</v>
      </c>
      <c r="P54" s="3" t="str">
        <f t="shared" si="5"/>
        <v/>
      </c>
      <c r="Q54" s="3" t="str">
        <f>IF(ISNUMBER(P54),SUMIF(A:A,A54,P:P),"")</f>
        <v/>
      </c>
      <c r="R54" s="3" t="str">
        <f t="shared" si="6"/>
        <v/>
      </c>
      <c r="S54" s="8" t="str">
        <f t="shared" si="7"/>
        <v/>
      </c>
    </row>
    <row r="55" spans="1:19" x14ac:dyDescent="0.35">
      <c r="A55" s="10">
        <v>8</v>
      </c>
      <c r="B55" s="11">
        <v>0.64930555555555558</v>
      </c>
      <c r="C55" s="10" t="s">
        <v>26</v>
      </c>
      <c r="D55" s="10">
        <v>4</v>
      </c>
      <c r="E55" s="10">
        <v>8</v>
      </c>
      <c r="F55" s="10" t="s">
        <v>77</v>
      </c>
      <c r="G55" s="2">
        <v>34.973599999999998</v>
      </c>
      <c r="H55" s="6">
        <f>1+COUNTIFS(A:A,A55,O:O,"&lt;"&amp;O55)</f>
        <v>9</v>
      </c>
      <c r="I55" s="2">
        <f>AVERAGEIF(A:A,A55,G:G)</f>
        <v>49.340766666666639</v>
      </c>
      <c r="J55" s="2">
        <f t="shared" si="0"/>
        <v>-14.367166666666641</v>
      </c>
      <c r="K55" s="2">
        <f t="shared" si="1"/>
        <v>75.632833333333366</v>
      </c>
      <c r="L55" s="2">
        <f t="shared" si="2"/>
        <v>93.500800709879684</v>
      </c>
      <c r="M55" s="2">
        <f>SUMIF(A:A,A55,L:L)</f>
        <v>2769.4108833581881</v>
      </c>
      <c r="N55" s="3">
        <f t="shared" si="3"/>
        <v>3.3761982113864088E-2</v>
      </c>
      <c r="O55" s="7">
        <f t="shared" si="4"/>
        <v>29.619114085999055</v>
      </c>
      <c r="P55" s="3" t="str">
        <f t="shared" si="5"/>
        <v/>
      </c>
      <c r="Q55" s="3" t="str">
        <f>IF(ISNUMBER(P55),SUMIF(A:A,A55,P:P),"")</f>
        <v/>
      </c>
      <c r="R55" s="3" t="str">
        <f t="shared" si="6"/>
        <v/>
      </c>
      <c r="S55" s="8" t="str">
        <f t="shared" si="7"/>
        <v/>
      </c>
    </row>
    <row r="56" spans="1:19" x14ac:dyDescent="0.35">
      <c r="A56" s="10">
        <v>8</v>
      </c>
      <c r="B56" s="11">
        <v>0.64930555555555558</v>
      </c>
      <c r="C56" s="10" t="s">
        <v>26</v>
      </c>
      <c r="D56" s="10">
        <v>4</v>
      </c>
      <c r="E56" s="10">
        <v>10</v>
      </c>
      <c r="F56" s="10" t="s">
        <v>79</v>
      </c>
      <c r="G56" s="2">
        <v>26.781733333333303</v>
      </c>
      <c r="H56" s="6">
        <f>1+COUNTIFS(A:A,A56,O:O,"&lt;"&amp;O56)</f>
        <v>10</v>
      </c>
      <c r="I56" s="2">
        <f>AVERAGEIF(A:A,A56,G:G)</f>
        <v>49.340766666666639</v>
      </c>
      <c r="J56" s="2">
        <f t="shared" si="0"/>
        <v>-22.559033333333335</v>
      </c>
      <c r="K56" s="2">
        <f t="shared" si="1"/>
        <v>67.440966666666668</v>
      </c>
      <c r="L56" s="2">
        <f t="shared" si="2"/>
        <v>57.194514875346499</v>
      </c>
      <c r="M56" s="2">
        <f>SUMIF(A:A,A56,L:L)</f>
        <v>2769.4108833581881</v>
      </c>
      <c r="N56" s="3">
        <f t="shared" si="3"/>
        <v>2.065223156991151E-2</v>
      </c>
      <c r="O56" s="7">
        <f t="shared" si="4"/>
        <v>48.420917449759386</v>
      </c>
      <c r="P56" s="3" t="str">
        <f t="shared" si="5"/>
        <v/>
      </c>
      <c r="Q56" s="3" t="str">
        <f>IF(ISNUMBER(P56),SUMIF(A:A,A56,P:P),"")</f>
        <v/>
      </c>
      <c r="R56" s="3" t="str">
        <f t="shared" si="6"/>
        <v/>
      </c>
      <c r="S56" s="8" t="str">
        <f t="shared" si="7"/>
        <v/>
      </c>
    </row>
    <row r="57" spans="1:19" hidden="1" x14ac:dyDescent="0.35">
      <c r="A57" s="1">
        <v>9</v>
      </c>
      <c r="B57" s="5">
        <v>0.65486111111111112</v>
      </c>
      <c r="C57" s="1" t="s">
        <v>35</v>
      </c>
      <c r="D57" s="1">
        <v>3</v>
      </c>
      <c r="E57" s="1">
        <v>5</v>
      </c>
      <c r="F57" s="1" t="s">
        <v>84</v>
      </c>
      <c r="G57" s="2">
        <v>69.857199999999992</v>
      </c>
      <c r="H57" s="6">
        <f>1+COUNTIFS(A:A,A57,O:O,"&lt;"&amp;O57)</f>
        <v>1</v>
      </c>
      <c r="I57" s="2">
        <f>AVERAGEIF(A:A,A57,G:G)</f>
        <v>47.266909999999982</v>
      </c>
      <c r="J57" s="2">
        <f t="shared" si="0"/>
        <v>22.59029000000001</v>
      </c>
      <c r="K57" s="2">
        <f t="shared" si="1"/>
        <v>112.59029000000001</v>
      </c>
      <c r="L57" s="2">
        <f t="shared" si="2"/>
        <v>858.69809568163657</v>
      </c>
      <c r="M57" s="2">
        <f>SUMIF(A:A,A57,L:L)</f>
        <v>2967.9328150845135</v>
      </c>
      <c r="N57" s="3">
        <f t="shared" si="3"/>
        <v>0.28932531468276673</v>
      </c>
      <c r="O57" s="7">
        <f t="shared" si="4"/>
        <v>3.4563169873208595</v>
      </c>
      <c r="P57" s="3">
        <f t="shared" si="5"/>
        <v>0.28932531468276673</v>
      </c>
      <c r="Q57" s="3">
        <f>IF(ISNUMBER(P57),SUMIF(A:A,A57,P:P),"")</f>
        <v>0.91583851520082638</v>
      </c>
      <c r="R57" s="3">
        <f t="shared" si="6"/>
        <v>0.31591302383621972</v>
      </c>
      <c r="S57" s="8">
        <f t="shared" si="7"/>
        <v>3.1654282177313293</v>
      </c>
    </row>
    <row r="58" spans="1:19" hidden="1" x14ac:dyDescent="0.35">
      <c r="A58" s="1">
        <v>9</v>
      </c>
      <c r="B58" s="5">
        <v>0.65486111111111112</v>
      </c>
      <c r="C58" s="1" t="s">
        <v>35</v>
      </c>
      <c r="D58" s="1">
        <v>3</v>
      </c>
      <c r="E58" s="1">
        <v>4</v>
      </c>
      <c r="F58" s="1" t="s">
        <v>83</v>
      </c>
      <c r="G58" s="2">
        <v>58.854866666666602</v>
      </c>
      <c r="H58" s="6">
        <f>1+COUNTIFS(A:A,A58,O:O,"&lt;"&amp;O58)</f>
        <v>2</v>
      </c>
      <c r="I58" s="2">
        <f>AVERAGEIF(A:A,A58,G:G)</f>
        <v>47.266909999999982</v>
      </c>
      <c r="J58" s="2">
        <f t="shared" si="0"/>
        <v>11.587956666666621</v>
      </c>
      <c r="K58" s="2">
        <f t="shared" si="1"/>
        <v>101.58795666666663</v>
      </c>
      <c r="L58" s="2">
        <f t="shared" si="2"/>
        <v>443.75712633182417</v>
      </c>
      <c r="M58" s="2">
        <f>SUMIF(A:A,A58,L:L)</f>
        <v>2967.9328150845135</v>
      </c>
      <c r="N58" s="3">
        <f t="shared" si="3"/>
        <v>0.14951724111692466</v>
      </c>
      <c r="O58" s="7">
        <f t="shared" si="4"/>
        <v>6.6881918936558327</v>
      </c>
      <c r="P58" s="3">
        <f t="shared" si="5"/>
        <v>0.14951724111692466</v>
      </c>
      <c r="Q58" s="3">
        <f>IF(ISNUMBER(P58),SUMIF(A:A,A58,P:P),"")</f>
        <v>0.91583851520082638</v>
      </c>
      <c r="R58" s="3">
        <f t="shared" si="6"/>
        <v>0.16325721034361426</v>
      </c>
      <c r="S58" s="8">
        <f t="shared" si="7"/>
        <v>6.1253037332639595</v>
      </c>
    </row>
    <row r="59" spans="1:19" hidden="1" x14ac:dyDescent="0.35">
      <c r="A59" s="1">
        <v>9</v>
      </c>
      <c r="B59" s="5">
        <v>0.65486111111111112</v>
      </c>
      <c r="C59" s="1" t="s">
        <v>35</v>
      </c>
      <c r="D59" s="1">
        <v>3</v>
      </c>
      <c r="E59" s="1">
        <v>8</v>
      </c>
      <c r="F59" s="1" t="s">
        <v>87</v>
      </c>
      <c r="G59" s="2">
        <v>54.434266666666694</v>
      </c>
      <c r="H59" s="6">
        <f>1+COUNTIFS(A:A,A59,O:O,"&lt;"&amp;O59)</f>
        <v>3</v>
      </c>
      <c r="I59" s="2">
        <f>AVERAGEIF(A:A,A59,G:G)</f>
        <v>47.266909999999982</v>
      </c>
      <c r="J59" s="2">
        <f t="shared" ref="J59:J113" si="8">G59-I59</f>
        <v>7.1673566666667128</v>
      </c>
      <c r="K59" s="2">
        <f t="shared" ref="K59:K113" si="9">90+J59</f>
        <v>97.167356666666706</v>
      </c>
      <c r="L59" s="2">
        <f t="shared" ref="L59:L113" si="10">EXP(0.06*K59)</f>
        <v>340.37277021274775</v>
      </c>
      <c r="M59" s="2">
        <f>SUMIF(A:A,A59,L:L)</f>
        <v>2967.9328150845135</v>
      </c>
      <c r="N59" s="3">
        <f t="shared" ref="N59:N113" si="11">L59/M59</f>
        <v>0.11468344852107289</v>
      </c>
      <c r="O59" s="7">
        <f t="shared" ref="O59:O113" si="12">1/N59</f>
        <v>8.7196540816982129</v>
      </c>
      <c r="P59" s="3">
        <f t="shared" ref="P59:P113" si="13">IF(O59&gt;21,"",N59)</f>
        <v>0.11468344852107289</v>
      </c>
      <c r="Q59" s="3">
        <f>IF(ISNUMBER(P59),SUMIF(A:A,A59,P:P),"")</f>
        <v>0.91583851520082638</v>
      </c>
      <c r="R59" s="3">
        <f t="shared" ref="R59:R113" si="14">IFERROR(P59*(1/Q59),"")</f>
        <v>0.12522234719067799</v>
      </c>
      <c r="S59" s="8">
        <f t="shared" ref="S59:S113" si="15">IFERROR(1/R59,"")</f>
        <v>7.9857950472473149</v>
      </c>
    </row>
    <row r="60" spans="1:19" hidden="1" x14ac:dyDescent="0.35">
      <c r="A60" s="1">
        <v>9</v>
      </c>
      <c r="B60" s="5">
        <v>0.65486111111111112</v>
      </c>
      <c r="C60" s="1" t="s">
        <v>35</v>
      </c>
      <c r="D60" s="1">
        <v>3</v>
      </c>
      <c r="E60" s="1">
        <v>9</v>
      </c>
      <c r="F60" s="1" t="s">
        <v>88</v>
      </c>
      <c r="G60" s="2">
        <v>53.3836333333333</v>
      </c>
      <c r="H60" s="6">
        <f>1+COUNTIFS(A:A,A60,O:O,"&lt;"&amp;O60)</f>
        <v>4</v>
      </c>
      <c r="I60" s="2">
        <f>AVERAGEIF(A:A,A60,G:G)</f>
        <v>47.266909999999982</v>
      </c>
      <c r="J60" s="2">
        <f t="shared" si="8"/>
        <v>6.1167233333333186</v>
      </c>
      <c r="K60" s="2">
        <f t="shared" si="9"/>
        <v>96.116723333333312</v>
      </c>
      <c r="L60" s="2">
        <f t="shared" si="10"/>
        <v>319.57864699342474</v>
      </c>
      <c r="M60" s="2">
        <f>SUMIF(A:A,A60,L:L)</f>
        <v>2967.9328150845135</v>
      </c>
      <c r="N60" s="3">
        <f t="shared" si="11"/>
        <v>0.10767718371829942</v>
      </c>
      <c r="O60" s="7">
        <f t="shared" si="12"/>
        <v>9.287018525820276</v>
      </c>
      <c r="P60" s="3">
        <f t="shared" si="13"/>
        <v>0.10767718371829942</v>
      </c>
      <c r="Q60" s="3">
        <f>IF(ISNUMBER(P60),SUMIF(A:A,A60,P:P),"")</f>
        <v>0.91583851520082638</v>
      </c>
      <c r="R60" s="3">
        <f t="shared" si="14"/>
        <v>0.11757223782479581</v>
      </c>
      <c r="S60" s="8">
        <f t="shared" si="15"/>
        <v>8.5054092573298075</v>
      </c>
    </row>
    <row r="61" spans="1:19" hidden="1" x14ac:dyDescent="0.35">
      <c r="A61" s="1">
        <v>9</v>
      </c>
      <c r="B61" s="5">
        <v>0.65486111111111112</v>
      </c>
      <c r="C61" s="1" t="s">
        <v>35</v>
      </c>
      <c r="D61" s="1">
        <v>3</v>
      </c>
      <c r="E61" s="1">
        <v>6</v>
      </c>
      <c r="F61" s="1" t="s">
        <v>85</v>
      </c>
      <c r="G61" s="2">
        <v>52.356966666666608</v>
      </c>
      <c r="H61" s="6">
        <f>1+COUNTIFS(A:A,A61,O:O,"&lt;"&amp;O61)</f>
        <v>5</v>
      </c>
      <c r="I61" s="2">
        <f>AVERAGEIF(A:A,A61,G:G)</f>
        <v>47.266909999999982</v>
      </c>
      <c r="J61" s="2">
        <f t="shared" si="8"/>
        <v>5.0900566666666265</v>
      </c>
      <c r="K61" s="2">
        <f t="shared" si="9"/>
        <v>95.090056666666626</v>
      </c>
      <c r="L61" s="2">
        <f t="shared" si="10"/>
        <v>300.48667192601152</v>
      </c>
      <c r="M61" s="2">
        <f>SUMIF(A:A,A61,L:L)</f>
        <v>2967.9328150845135</v>
      </c>
      <c r="N61" s="3">
        <f t="shared" si="11"/>
        <v>0.10124443194899443</v>
      </c>
      <c r="O61" s="7">
        <f t="shared" si="12"/>
        <v>9.8770863814395877</v>
      </c>
      <c r="P61" s="3">
        <f t="shared" si="13"/>
        <v>0.10124443194899443</v>
      </c>
      <c r="Q61" s="3">
        <f>IF(ISNUMBER(P61),SUMIF(A:A,A61,P:P),"")</f>
        <v>0.91583851520082638</v>
      </c>
      <c r="R61" s="3">
        <f t="shared" si="14"/>
        <v>0.11054834478848427</v>
      </c>
      <c r="S61" s="8">
        <f t="shared" si="15"/>
        <v>9.0458161260879333</v>
      </c>
    </row>
    <row r="62" spans="1:19" hidden="1" x14ac:dyDescent="0.35">
      <c r="A62" s="1">
        <v>9</v>
      </c>
      <c r="B62" s="5">
        <v>0.65486111111111112</v>
      </c>
      <c r="C62" s="1" t="s">
        <v>35</v>
      </c>
      <c r="D62" s="1">
        <v>3</v>
      </c>
      <c r="E62" s="1">
        <v>2</v>
      </c>
      <c r="F62" s="1" t="s">
        <v>81</v>
      </c>
      <c r="G62" s="2">
        <v>49.487966666666601</v>
      </c>
      <c r="H62" s="6">
        <f>1+COUNTIFS(A:A,A62,O:O,"&lt;"&amp;O62)</f>
        <v>6</v>
      </c>
      <c r="I62" s="2">
        <f>AVERAGEIF(A:A,A62,G:G)</f>
        <v>47.266909999999982</v>
      </c>
      <c r="J62" s="2">
        <f t="shared" si="8"/>
        <v>2.2210566666666196</v>
      </c>
      <c r="K62" s="2">
        <f t="shared" si="9"/>
        <v>92.221056666666613</v>
      </c>
      <c r="L62" s="2">
        <f t="shared" si="10"/>
        <v>252.96810156299543</v>
      </c>
      <c r="M62" s="2">
        <f>SUMIF(A:A,A62,L:L)</f>
        <v>2967.9328150845135</v>
      </c>
      <c r="N62" s="3">
        <f t="shared" si="11"/>
        <v>8.5233769537263609E-2</v>
      </c>
      <c r="O62" s="7">
        <f t="shared" si="12"/>
        <v>11.7324389784592</v>
      </c>
      <c r="P62" s="3">
        <f t="shared" si="13"/>
        <v>8.5233769537263609E-2</v>
      </c>
      <c r="Q62" s="3">
        <f>IF(ISNUMBER(P62),SUMIF(A:A,A62,P:P),"")</f>
        <v>0.91583851520082638</v>
      </c>
      <c r="R62" s="3">
        <f t="shared" si="14"/>
        <v>9.3066373735738159E-2</v>
      </c>
      <c r="S62" s="8">
        <f t="shared" si="15"/>
        <v>10.745019493716374</v>
      </c>
    </row>
    <row r="63" spans="1:19" hidden="1" x14ac:dyDescent="0.35">
      <c r="A63" s="1">
        <v>9</v>
      </c>
      <c r="B63" s="5">
        <v>0.65486111111111112</v>
      </c>
      <c r="C63" s="1" t="s">
        <v>35</v>
      </c>
      <c r="D63" s="1">
        <v>3</v>
      </c>
      <c r="E63" s="1">
        <v>10</v>
      </c>
      <c r="F63" s="1" t="s">
        <v>89</v>
      </c>
      <c r="G63" s="2">
        <v>45.761600000000001</v>
      </c>
      <c r="H63" s="6">
        <f>1+COUNTIFS(A:A,A63,O:O,"&lt;"&amp;O63)</f>
        <v>7</v>
      </c>
      <c r="I63" s="2">
        <f>AVERAGEIF(A:A,A63,G:G)</f>
        <v>47.266909999999982</v>
      </c>
      <c r="J63" s="2">
        <f t="shared" si="8"/>
        <v>-1.5053099999999802</v>
      </c>
      <c r="K63" s="2">
        <f t="shared" si="9"/>
        <v>88.49469000000002</v>
      </c>
      <c r="L63" s="2">
        <f t="shared" si="10"/>
        <v>202.28576987416974</v>
      </c>
      <c r="M63" s="2">
        <f>SUMIF(A:A,A63,L:L)</f>
        <v>2967.9328150845135</v>
      </c>
      <c r="N63" s="3">
        <f t="shared" si="11"/>
        <v>6.8157125675504734E-2</v>
      </c>
      <c r="O63" s="7">
        <f t="shared" si="12"/>
        <v>14.671980223476385</v>
      </c>
      <c r="P63" s="3">
        <f t="shared" si="13"/>
        <v>6.8157125675504734E-2</v>
      </c>
      <c r="Q63" s="3">
        <f>IF(ISNUMBER(P63),SUMIF(A:A,A63,P:P),"")</f>
        <v>0.91583851520082638</v>
      </c>
      <c r="R63" s="3">
        <f t="shared" si="14"/>
        <v>7.4420462280469987E-2</v>
      </c>
      <c r="S63" s="8">
        <f t="shared" si="15"/>
        <v>13.437164582924501</v>
      </c>
    </row>
    <row r="64" spans="1:19" hidden="1" x14ac:dyDescent="0.35">
      <c r="A64" s="1">
        <v>9</v>
      </c>
      <c r="B64" s="5">
        <v>0.65486111111111112</v>
      </c>
      <c r="C64" s="1" t="s">
        <v>35</v>
      </c>
      <c r="D64" s="1">
        <v>3</v>
      </c>
      <c r="E64" s="1">
        <v>3</v>
      </c>
      <c r="F64" s="1" t="s">
        <v>82</v>
      </c>
      <c r="G64" s="2">
        <v>39.030666666666704</v>
      </c>
      <c r="H64" s="6">
        <f>1+COUNTIFS(A:A,A64,O:O,"&lt;"&amp;O64)</f>
        <v>8</v>
      </c>
      <c r="I64" s="2">
        <f>AVERAGEIF(A:A,A64,G:G)</f>
        <v>47.266909999999982</v>
      </c>
      <c r="J64" s="2">
        <f t="shared" si="8"/>
        <v>-8.2362433333332774</v>
      </c>
      <c r="K64" s="2">
        <f t="shared" si="9"/>
        <v>81.763756666666723</v>
      </c>
      <c r="L64" s="2">
        <f t="shared" si="10"/>
        <v>135.07435437949613</v>
      </c>
      <c r="M64" s="2">
        <f>SUMIF(A:A,A64,L:L)</f>
        <v>2967.9328150845135</v>
      </c>
      <c r="N64" s="3">
        <f t="shared" si="11"/>
        <v>4.551125742907014E-2</v>
      </c>
      <c r="O64" s="7">
        <f t="shared" si="12"/>
        <v>21.972585608264339</v>
      </c>
      <c r="P64" s="3" t="str">
        <f t="shared" si="13"/>
        <v/>
      </c>
      <c r="Q64" s="3" t="str">
        <f>IF(ISNUMBER(P64),SUMIF(A:A,A64,P:P),"")</f>
        <v/>
      </c>
      <c r="R64" s="3" t="str">
        <f t="shared" si="14"/>
        <v/>
      </c>
      <c r="S64" s="8" t="str">
        <f t="shared" si="15"/>
        <v/>
      </c>
    </row>
    <row r="65" spans="1:19" hidden="1" x14ac:dyDescent="0.35">
      <c r="A65" s="1">
        <v>9</v>
      </c>
      <c r="B65" s="5">
        <v>0.65486111111111112</v>
      </c>
      <c r="C65" s="1" t="s">
        <v>35</v>
      </c>
      <c r="D65" s="1">
        <v>3</v>
      </c>
      <c r="E65" s="1">
        <v>1</v>
      </c>
      <c r="F65" s="1" t="s">
        <v>80</v>
      </c>
      <c r="G65" s="2">
        <v>25.1067</v>
      </c>
      <c r="H65" s="6">
        <f>1+COUNTIFS(A:A,A65,O:O,"&lt;"&amp;O65)</f>
        <v>9</v>
      </c>
      <c r="I65" s="2">
        <f>AVERAGEIF(A:A,A65,G:G)</f>
        <v>47.266909999999982</v>
      </c>
      <c r="J65" s="2">
        <f t="shared" si="8"/>
        <v>-22.160209999999982</v>
      </c>
      <c r="K65" s="2">
        <f t="shared" si="9"/>
        <v>67.839790000000022</v>
      </c>
      <c r="L65" s="2">
        <f t="shared" si="10"/>
        <v>58.579651953846188</v>
      </c>
      <c r="M65" s="2">
        <f>SUMIF(A:A,A65,L:L)</f>
        <v>2967.9328150845135</v>
      </c>
      <c r="N65" s="3">
        <f t="shared" si="11"/>
        <v>1.9737526286348263E-2</v>
      </c>
      <c r="O65" s="7">
        <f t="shared" si="12"/>
        <v>50.664910358683805</v>
      </c>
      <c r="P65" s="3" t="str">
        <f t="shared" si="13"/>
        <v/>
      </c>
      <c r="Q65" s="3" t="str">
        <f>IF(ISNUMBER(P65),SUMIF(A:A,A65,P:P),"")</f>
        <v/>
      </c>
      <c r="R65" s="3" t="str">
        <f t="shared" si="14"/>
        <v/>
      </c>
      <c r="S65" s="8" t="str">
        <f t="shared" si="15"/>
        <v/>
      </c>
    </row>
    <row r="66" spans="1:19" hidden="1" x14ac:dyDescent="0.35">
      <c r="A66" s="1">
        <v>9</v>
      </c>
      <c r="B66" s="5">
        <v>0.65486111111111112</v>
      </c>
      <c r="C66" s="1" t="s">
        <v>35</v>
      </c>
      <c r="D66" s="1">
        <v>3</v>
      </c>
      <c r="E66" s="1">
        <v>7</v>
      </c>
      <c r="F66" s="1" t="s">
        <v>86</v>
      </c>
      <c r="G66" s="2">
        <v>24.395233333333298</v>
      </c>
      <c r="H66" s="6">
        <f>1+COUNTIFS(A:A,A66,O:O,"&lt;"&amp;O66)</f>
        <v>10</v>
      </c>
      <c r="I66" s="2">
        <f>AVERAGEIF(A:A,A66,G:G)</f>
        <v>47.266909999999982</v>
      </c>
      <c r="J66" s="2">
        <f t="shared" si="8"/>
        <v>-22.871676666666684</v>
      </c>
      <c r="K66" s="2">
        <f t="shared" si="9"/>
        <v>67.128323333333313</v>
      </c>
      <c r="L66" s="2">
        <f t="shared" si="10"/>
        <v>56.131626168361628</v>
      </c>
      <c r="M66" s="2">
        <f>SUMIF(A:A,A66,L:L)</f>
        <v>2967.9328150845135</v>
      </c>
      <c r="N66" s="3">
        <f t="shared" si="11"/>
        <v>1.8912701083755243E-2</v>
      </c>
      <c r="O66" s="7">
        <f t="shared" si="12"/>
        <v>52.874520438486378</v>
      </c>
      <c r="P66" s="3" t="str">
        <f t="shared" si="13"/>
        <v/>
      </c>
      <c r="Q66" s="3" t="str">
        <f>IF(ISNUMBER(P66),SUMIF(A:A,A66,P:P),"")</f>
        <v/>
      </c>
      <c r="R66" s="3" t="str">
        <f t="shared" si="14"/>
        <v/>
      </c>
      <c r="S66" s="8" t="str">
        <f t="shared" si="15"/>
        <v/>
      </c>
    </row>
    <row r="67" spans="1:19" hidden="1" x14ac:dyDescent="0.35">
      <c r="A67" s="1">
        <v>10</v>
      </c>
      <c r="B67" s="5">
        <v>0.65972222222222221</v>
      </c>
      <c r="C67" s="1" t="s">
        <v>19</v>
      </c>
      <c r="D67" s="1">
        <v>4</v>
      </c>
      <c r="E67" s="1">
        <v>5</v>
      </c>
      <c r="F67" s="1" t="s">
        <v>94</v>
      </c>
      <c r="G67" s="2">
        <v>53.552033333333306</v>
      </c>
      <c r="H67" s="6">
        <f>1+COUNTIFS(A:A,A67,O:O,"&lt;"&amp;O67)</f>
        <v>1</v>
      </c>
      <c r="I67" s="2">
        <f>AVERAGEIF(A:A,A67,G:G)</f>
        <v>45.3720111111111</v>
      </c>
      <c r="J67" s="2">
        <f t="shared" si="8"/>
        <v>8.1800222222222061</v>
      </c>
      <c r="K67" s="2">
        <f t="shared" si="9"/>
        <v>98.180022222222206</v>
      </c>
      <c r="L67" s="2">
        <f t="shared" si="10"/>
        <v>361.69500654000774</v>
      </c>
      <c r="M67" s="2">
        <f>SUMIF(A:A,A67,L:L)</f>
        <v>1438.6337590759749</v>
      </c>
      <c r="N67" s="3">
        <f t="shared" si="11"/>
        <v>0.25141562559488528</v>
      </c>
      <c r="O67" s="7">
        <f t="shared" si="12"/>
        <v>3.9774775240554647</v>
      </c>
      <c r="P67" s="3">
        <f t="shared" si="13"/>
        <v>0.25141562559488528</v>
      </c>
      <c r="Q67" s="3">
        <f>IF(ISNUMBER(P67),SUMIF(A:A,A67,P:P),"")</f>
        <v>1</v>
      </c>
      <c r="R67" s="3">
        <f t="shared" si="14"/>
        <v>0.25141562559488528</v>
      </c>
      <c r="S67" s="8">
        <f t="shared" si="15"/>
        <v>3.9774775240554647</v>
      </c>
    </row>
    <row r="68" spans="1:19" hidden="1" x14ac:dyDescent="0.35">
      <c r="A68" s="1">
        <v>10</v>
      </c>
      <c r="B68" s="5">
        <v>0.65972222222222221</v>
      </c>
      <c r="C68" s="1" t="s">
        <v>19</v>
      </c>
      <c r="D68" s="1">
        <v>4</v>
      </c>
      <c r="E68" s="1">
        <v>1</v>
      </c>
      <c r="F68" s="1" t="s">
        <v>90</v>
      </c>
      <c r="G68" s="2">
        <v>51.320433333333305</v>
      </c>
      <c r="H68" s="6">
        <f>1+COUNTIFS(A:A,A68,O:O,"&lt;"&amp;O68)</f>
        <v>2</v>
      </c>
      <c r="I68" s="2">
        <f>AVERAGEIF(A:A,A68,G:G)</f>
        <v>45.3720111111111</v>
      </c>
      <c r="J68" s="2">
        <f t="shared" si="8"/>
        <v>5.9484222222222058</v>
      </c>
      <c r="K68" s="2">
        <f t="shared" si="9"/>
        <v>95.948422222222206</v>
      </c>
      <c r="L68" s="2">
        <f t="shared" si="10"/>
        <v>316.36775967267715</v>
      </c>
      <c r="M68" s="2">
        <f>SUMIF(A:A,A68,L:L)</f>
        <v>1438.6337590759749</v>
      </c>
      <c r="N68" s="3">
        <f t="shared" si="11"/>
        <v>0.21990847752375706</v>
      </c>
      <c r="O68" s="7">
        <f t="shared" si="12"/>
        <v>4.5473462926956438</v>
      </c>
      <c r="P68" s="3">
        <f t="shared" si="13"/>
        <v>0.21990847752375706</v>
      </c>
      <c r="Q68" s="3">
        <f>IF(ISNUMBER(P68),SUMIF(A:A,A68,P:P),"")</f>
        <v>1</v>
      </c>
      <c r="R68" s="3">
        <f t="shared" si="14"/>
        <v>0.21990847752375706</v>
      </c>
      <c r="S68" s="8">
        <f t="shared" si="15"/>
        <v>4.5473462926956438</v>
      </c>
    </row>
    <row r="69" spans="1:19" hidden="1" x14ac:dyDescent="0.35">
      <c r="A69" s="1">
        <v>10</v>
      </c>
      <c r="B69" s="5">
        <v>0.65972222222222221</v>
      </c>
      <c r="C69" s="1" t="s">
        <v>19</v>
      </c>
      <c r="D69" s="1">
        <v>4</v>
      </c>
      <c r="E69" s="1">
        <v>2</v>
      </c>
      <c r="F69" s="1" t="s">
        <v>91</v>
      </c>
      <c r="G69" s="2">
        <v>49.606166666666603</v>
      </c>
      <c r="H69" s="6">
        <f>1+COUNTIFS(A:A,A69,O:O,"&lt;"&amp;O69)</f>
        <v>3</v>
      </c>
      <c r="I69" s="2">
        <f>AVERAGEIF(A:A,A69,G:G)</f>
        <v>45.3720111111111</v>
      </c>
      <c r="J69" s="2">
        <f t="shared" si="8"/>
        <v>4.2341555555555033</v>
      </c>
      <c r="K69" s="2">
        <f t="shared" si="9"/>
        <v>94.234155555555503</v>
      </c>
      <c r="L69" s="2">
        <f t="shared" si="10"/>
        <v>285.4449906599429</v>
      </c>
      <c r="M69" s="2">
        <f>SUMIF(A:A,A69,L:L)</f>
        <v>1438.6337590759749</v>
      </c>
      <c r="N69" s="3">
        <f t="shared" si="11"/>
        <v>0.19841393882156802</v>
      </c>
      <c r="O69" s="7">
        <f t="shared" si="12"/>
        <v>5.039968491827036</v>
      </c>
      <c r="P69" s="3">
        <f t="shared" si="13"/>
        <v>0.19841393882156802</v>
      </c>
      <c r="Q69" s="3">
        <f>IF(ISNUMBER(P69),SUMIF(A:A,A69,P:P),"")</f>
        <v>1</v>
      </c>
      <c r="R69" s="3">
        <f t="shared" si="14"/>
        <v>0.19841393882156802</v>
      </c>
      <c r="S69" s="8">
        <f t="shared" si="15"/>
        <v>5.039968491827036</v>
      </c>
    </row>
    <row r="70" spans="1:19" hidden="1" x14ac:dyDescent="0.35">
      <c r="A70" s="1">
        <v>10</v>
      </c>
      <c r="B70" s="5">
        <v>0.65972222222222221</v>
      </c>
      <c r="C70" s="1" t="s">
        <v>19</v>
      </c>
      <c r="D70" s="1">
        <v>4</v>
      </c>
      <c r="E70" s="1">
        <v>8</v>
      </c>
      <c r="F70" s="1" t="s">
        <v>95</v>
      </c>
      <c r="G70" s="2">
        <v>44.994700000000002</v>
      </c>
      <c r="H70" s="6">
        <f>1+COUNTIFS(A:A,A70,O:O,"&lt;"&amp;O70)</f>
        <v>4</v>
      </c>
      <c r="I70" s="2">
        <f>AVERAGEIF(A:A,A70,G:G)</f>
        <v>45.3720111111111</v>
      </c>
      <c r="J70" s="2">
        <f t="shared" si="8"/>
        <v>-0.37731111111109783</v>
      </c>
      <c r="K70" s="2">
        <f t="shared" si="9"/>
        <v>89.622688888888902</v>
      </c>
      <c r="L70" s="2">
        <f t="shared" si="10"/>
        <v>216.45038083227979</v>
      </c>
      <c r="M70" s="2">
        <f>SUMIF(A:A,A70,L:L)</f>
        <v>1438.6337590759749</v>
      </c>
      <c r="N70" s="3">
        <f t="shared" si="11"/>
        <v>0.15045551341107444</v>
      </c>
      <c r="O70" s="7">
        <f t="shared" si="12"/>
        <v>6.6464829192919028</v>
      </c>
      <c r="P70" s="3">
        <f t="shared" si="13"/>
        <v>0.15045551341107444</v>
      </c>
      <c r="Q70" s="3">
        <f>IF(ISNUMBER(P70),SUMIF(A:A,A70,P:P),"")</f>
        <v>1</v>
      </c>
      <c r="R70" s="3">
        <f t="shared" si="14"/>
        <v>0.15045551341107444</v>
      </c>
      <c r="S70" s="8">
        <f t="shared" si="15"/>
        <v>6.6464829192919028</v>
      </c>
    </row>
    <row r="71" spans="1:19" hidden="1" x14ac:dyDescent="0.35">
      <c r="A71" s="1">
        <v>10</v>
      </c>
      <c r="B71" s="5">
        <v>0.65972222222222221</v>
      </c>
      <c r="C71" s="1" t="s">
        <v>19</v>
      </c>
      <c r="D71" s="1">
        <v>4</v>
      </c>
      <c r="E71" s="1">
        <v>3</v>
      </c>
      <c r="F71" s="1" t="s">
        <v>92</v>
      </c>
      <c r="G71" s="2">
        <v>37.430199999999999</v>
      </c>
      <c r="H71" s="6">
        <f>1+COUNTIFS(A:A,A71,O:O,"&lt;"&amp;O71)</f>
        <v>5</v>
      </c>
      <c r="I71" s="2">
        <f>AVERAGEIF(A:A,A71,G:G)</f>
        <v>45.3720111111111</v>
      </c>
      <c r="J71" s="2">
        <f t="shared" si="8"/>
        <v>-7.9418111111111003</v>
      </c>
      <c r="K71" s="2">
        <f t="shared" si="9"/>
        <v>82.058188888888907</v>
      </c>
      <c r="L71" s="2">
        <f t="shared" si="10"/>
        <v>137.48177093963793</v>
      </c>
      <c r="M71" s="2">
        <f>SUMIF(A:A,A71,L:L)</f>
        <v>1438.6337590759749</v>
      </c>
      <c r="N71" s="3">
        <f t="shared" si="11"/>
        <v>9.556412121730104E-2</v>
      </c>
      <c r="O71" s="7">
        <f t="shared" si="12"/>
        <v>10.464178263368563</v>
      </c>
      <c r="P71" s="3">
        <f t="shared" si="13"/>
        <v>9.556412121730104E-2</v>
      </c>
      <c r="Q71" s="3">
        <f>IF(ISNUMBER(P71),SUMIF(A:A,A71,P:P),"")</f>
        <v>1</v>
      </c>
      <c r="R71" s="3">
        <f t="shared" si="14"/>
        <v>9.556412121730104E-2</v>
      </c>
      <c r="S71" s="8">
        <f t="shared" si="15"/>
        <v>10.464178263368563</v>
      </c>
    </row>
    <row r="72" spans="1:19" hidden="1" x14ac:dyDescent="0.35">
      <c r="A72" s="1">
        <v>10</v>
      </c>
      <c r="B72" s="5">
        <v>0.65972222222222221</v>
      </c>
      <c r="C72" s="1" t="s">
        <v>19</v>
      </c>
      <c r="D72" s="1">
        <v>4</v>
      </c>
      <c r="E72" s="1">
        <v>4</v>
      </c>
      <c r="F72" s="1" t="s">
        <v>93</v>
      </c>
      <c r="G72" s="2">
        <v>35.328533333333404</v>
      </c>
      <c r="H72" s="6">
        <f>1+COUNTIFS(A:A,A72,O:O,"&lt;"&amp;O72)</f>
        <v>6</v>
      </c>
      <c r="I72" s="2">
        <f>AVERAGEIF(A:A,A72,G:G)</f>
        <v>45.3720111111111</v>
      </c>
      <c r="J72" s="2">
        <f t="shared" si="8"/>
        <v>-10.043477777777696</v>
      </c>
      <c r="K72" s="2">
        <f t="shared" si="9"/>
        <v>79.956522222222304</v>
      </c>
      <c r="L72" s="2">
        <f t="shared" si="10"/>
        <v>121.19385043142942</v>
      </c>
      <c r="M72" s="2">
        <f>SUMIF(A:A,A72,L:L)</f>
        <v>1438.6337590759749</v>
      </c>
      <c r="N72" s="3">
        <f t="shared" si="11"/>
        <v>8.4242323431414148E-2</v>
      </c>
      <c r="O72" s="7">
        <f t="shared" si="12"/>
        <v>11.87051780230337</v>
      </c>
      <c r="P72" s="3">
        <f t="shared" si="13"/>
        <v>8.4242323431414148E-2</v>
      </c>
      <c r="Q72" s="3">
        <f>IF(ISNUMBER(P72),SUMIF(A:A,A72,P:P),"")</f>
        <v>1</v>
      </c>
      <c r="R72" s="3">
        <f t="shared" si="14"/>
        <v>8.4242323431414148E-2</v>
      </c>
      <c r="S72" s="8">
        <f t="shared" si="15"/>
        <v>11.87051780230337</v>
      </c>
    </row>
    <row r="73" spans="1:19" hidden="1" x14ac:dyDescent="0.35">
      <c r="A73" s="1">
        <v>11</v>
      </c>
      <c r="B73" s="5">
        <v>0.66319444444444442</v>
      </c>
      <c r="C73" s="1" t="s">
        <v>62</v>
      </c>
      <c r="D73" s="1">
        <v>4</v>
      </c>
      <c r="E73" s="1">
        <v>7</v>
      </c>
      <c r="F73" s="1" t="s">
        <v>101</v>
      </c>
      <c r="G73" s="2">
        <v>64.395400000000009</v>
      </c>
      <c r="H73" s="6">
        <f>1+COUNTIFS(A:A,A73,O:O,"&lt;"&amp;O73)</f>
        <v>1</v>
      </c>
      <c r="I73" s="2">
        <f>AVERAGEIF(A:A,A73,G:G)</f>
        <v>47.137199999999986</v>
      </c>
      <c r="J73" s="2">
        <f t="shared" si="8"/>
        <v>17.258200000000024</v>
      </c>
      <c r="K73" s="2">
        <f t="shared" si="9"/>
        <v>107.25820000000002</v>
      </c>
      <c r="L73" s="2">
        <f t="shared" si="10"/>
        <v>623.58931334386409</v>
      </c>
      <c r="M73" s="2">
        <f>SUMIF(A:A,A73,L:L)</f>
        <v>2670.6259205089191</v>
      </c>
      <c r="N73" s="3">
        <f t="shared" si="11"/>
        <v>0.23349931136182181</v>
      </c>
      <c r="O73" s="7">
        <f t="shared" si="12"/>
        <v>4.2826678766963786</v>
      </c>
      <c r="P73" s="3">
        <f t="shared" si="13"/>
        <v>0.23349931136182181</v>
      </c>
      <c r="Q73" s="3">
        <f>IF(ISNUMBER(P73),SUMIF(A:A,A73,P:P),"")</f>
        <v>0.90886427422225002</v>
      </c>
      <c r="R73" s="3">
        <f t="shared" si="14"/>
        <v>0.25691329055885281</v>
      </c>
      <c r="S73" s="8">
        <f t="shared" si="15"/>
        <v>3.8923638314885989</v>
      </c>
    </row>
    <row r="74" spans="1:19" hidden="1" x14ac:dyDescent="0.35">
      <c r="A74" s="1">
        <v>11</v>
      </c>
      <c r="B74" s="5">
        <v>0.66319444444444442</v>
      </c>
      <c r="C74" s="1" t="s">
        <v>62</v>
      </c>
      <c r="D74" s="1">
        <v>4</v>
      </c>
      <c r="E74" s="1">
        <v>3</v>
      </c>
      <c r="F74" s="1" t="s">
        <v>98</v>
      </c>
      <c r="G74" s="2">
        <v>62.398633333333301</v>
      </c>
      <c r="H74" s="6">
        <f>1+COUNTIFS(A:A,A74,O:O,"&lt;"&amp;O74)</f>
        <v>2</v>
      </c>
      <c r="I74" s="2">
        <f>AVERAGEIF(A:A,A74,G:G)</f>
        <v>47.137199999999986</v>
      </c>
      <c r="J74" s="2">
        <f t="shared" si="8"/>
        <v>15.261433333333315</v>
      </c>
      <c r="K74" s="2">
        <f t="shared" si="9"/>
        <v>105.26143333333331</v>
      </c>
      <c r="L74" s="2">
        <f t="shared" si="10"/>
        <v>553.18141290810047</v>
      </c>
      <c r="M74" s="2">
        <f>SUMIF(A:A,A74,L:L)</f>
        <v>2670.6259205089191</v>
      </c>
      <c r="N74" s="3">
        <f t="shared" si="11"/>
        <v>0.20713549159392763</v>
      </c>
      <c r="O74" s="7">
        <f t="shared" si="12"/>
        <v>4.8277578714536231</v>
      </c>
      <c r="P74" s="3">
        <f t="shared" si="13"/>
        <v>0.20713549159392763</v>
      </c>
      <c r="Q74" s="3">
        <f>IF(ISNUMBER(P74),SUMIF(A:A,A74,P:P),"")</f>
        <v>0.90886427422225002</v>
      </c>
      <c r="R74" s="3">
        <f t="shared" si="14"/>
        <v>0.22790585730876195</v>
      </c>
      <c r="S74" s="8">
        <f t="shared" si="15"/>
        <v>4.3877766539594525</v>
      </c>
    </row>
    <row r="75" spans="1:19" hidden="1" x14ac:dyDescent="0.35">
      <c r="A75" s="1">
        <v>11</v>
      </c>
      <c r="B75" s="5">
        <v>0.66319444444444442</v>
      </c>
      <c r="C75" s="1" t="s">
        <v>62</v>
      </c>
      <c r="D75" s="1">
        <v>4</v>
      </c>
      <c r="E75" s="1">
        <v>6</v>
      </c>
      <c r="F75" s="1" t="s">
        <v>100</v>
      </c>
      <c r="G75" s="2">
        <v>61.105699999999999</v>
      </c>
      <c r="H75" s="6">
        <f>1+COUNTIFS(A:A,A75,O:O,"&lt;"&amp;O75)</f>
        <v>3</v>
      </c>
      <c r="I75" s="2">
        <f>AVERAGEIF(A:A,A75,G:G)</f>
        <v>47.137199999999986</v>
      </c>
      <c r="J75" s="2">
        <f t="shared" si="8"/>
        <v>13.968500000000013</v>
      </c>
      <c r="K75" s="2">
        <f t="shared" si="9"/>
        <v>103.96850000000001</v>
      </c>
      <c r="L75" s="2">
        <f t="shared" si="10"/>
        <v>511.89012377128864</v>
      </c>
      <c r="M75" s="2">
        <f>SUMIF(A:A,A75,L:L)</f>
        <v>2670.6259205089191</v>
      </c>
      <c r="N75" s="3">
        <f t="shared" si="11"/>
        <v>0.19167421383888239</v>
      </c>
      <c r="O75" s="7">
        <f t="shared" si="12"/>
        <v>5.2171858695639699</v>
      </c>
      <c r="P75" s="3">
        <f t="shared" si="13"/>
        <v>0.19167421383888239</v>
      </c>
      <c r="Q75" s="3">
        <f>IF(ISNUMBER(P75),SUMIF(A:A,A75,P:P),"")</f>
        <v>0.90886427422225002</v>
      </c>
      <c r="R75" s="3">
        <f t="shared" si="14"/>
        <v>0.21089421080271345</v>
      </c>
      <c r="S75" s="8">
        <f t="shared" si="15"/>
        <v>4.7417138488238368</v>
      </c>
    </row>
    <row r="76" spans="1:19" hidden="1" x14ac:dyDescent="0.35">
      <c r="A76" s="1">
        <v>11</v>
      </c>
      <c r="B76" s="5">
        <v>0.66319444444444442</v>
      </c>
      <c r="C76" s="1" t="s">
        <v>62</v>
      </c>
      <c r="D76" s="1">
        <v>4</v>
      </c>
      <c r="E76" s="1">
        <v>1</v>
      </c>
      <c r="F76" s="1" t="s">
        <v>96</v>
      </c>
      <c r="G76" s="2">
        <v>52.1026666666667</v>
      </c>
      <c r="H76" s="6">
        <f>1+COUNTIFS(A:A,A76,O:O,"&lt;"&amp;O76)</f>
        <v>4</v>
      </c>
      <c r="I76" s="2">
        <f>AVERAGEIF(A:A,A76,G:G)</f>
        <v>47.137199999999986</v>
      </c>
      <c r="J76" s="2">
        <f t="shared" si="8"/>
        <v>4.965466666666714</v>
      </c>
      <c r="K76" s="2">
        <f t="shared" si="9"/>
        <v>94.965466666666714</v>
      </c>
      <c r="L76" s="2">
        <f t="shared" si="10"/>
        <v>298.24878881576404</v>
      </c>
      <c r="M76" s="2">
        <f>SUMIF(A:A,A76,L:L)</f>
        <v>2670.6259205089191</v>
      </c>
      <c r="N76" s="3">
        <f t="shared" si="11"/>
        <v>0.11167748598760295</v>
      </c>
      <c r="O76" s="7">
        <f t="shared" si="12"/>
        <v>8.9543562980188103</v>
      </c>
      <c r="P76" s="3">
        <f t="shared" si="13"/>
        <v>0.11167748598760295</v>
      </c>
      <c r="Q76" s="3">
        <f>IF(ISNUMBER(P76),SUMIF(A:A,A76,P:P),"")</f>
        <v>0.90886427422225002</v>
      </c>
      <c r="R76" s="3">
        <f t="shared" si="14"/>
        <v>0.1228758673380243</v>
      </c>
      <c r="S76" s="8">
        <f t="shared" si="15"/>
        <v>8.138294537926301</v>
      </c>
    </row>
    <row r="77" spans="1:19" hidden="1" x14ac:dyDescent="0.35">
      <c r="A77" s="1">
        <v>11</v>
      </c>
      <c r="B77" s="5">
        <v>0.66319444444444442</v>
      </c>
      <c r="C77" s="1" t="s">
        <v>62</v>
      </c>
      <c r="D77" s="1">
        <v>4</v>
      </c>
      <c r="E77" s="1">
        <v>5</v>
      </c>
      <c r="F77" s="1" t="s">
        <v>99</v>
      </c>
      <c r="G77" s="2">
        <v>48.209066666666601</v>
      </c>
      <c r="H77" s="6">
        <f>1+COUNTIFS(A:A,A77,O:O,"&lt;"&amp;O77)</f>
        <v>5</v>
      </c>
      <c r="I77" s="2">
        <f>AVERAGEIF(A:A,A77,G:G)</f>
        <v>47.137199999999986</v>
      </c>
      <c r="J77" s="2">
        <f t="shared" si="8"/>
        <v>1.0718666666666152</v>
      </c>
      <c r="K77" s="2">
        <f t="shared" si="9"/>
        <v>91.071866666666608</v>
      </c>
      <c r="L77" s="2">
        <f t="shared" si="10"/>
        <v>236.11335322760206</v>
      </c>
      <c r="M77" s="2">
        <f>SUMIF(A:A,A77,L:L)</f>
        <v>2670.6259205089191</v>
      </c>
      <c r="N77" s="3">
        <f t="shared" si="11"/>
        <v>8.8411241504990676E-2</v>
      </c>
      <c r="O77" s="7">
        <f t="shared" si="12"/>
        <v>11.310778844153564</v>
      </c>
      <c r="P77" s="3">
        <f t="shared" si="13"/>
        <v>8.8411241504990676E-2</v>
      </c>
      <c r="Q77" s="3">
        <f>IF(ISNUMBER(P77),SUMIF(A:A,A77,P:P),"")</f>
        <v>0.90886427422225002</v>
      </c>
      <c r="R77" s="3">
        <f t="shared" si="14"/>
        <v>9.7276616556028178E-2</v>
      </c>
      <c r="S77" s="8">
        <f t="shared" si="15"/>
        <v>10.279962805080011</v>
      </c>
    </row>
    <row r="78" spans="1:19" hidden="1" x14ac:dyDescent="0.35">
      <c r="A78" s="1">
        <v>11</v>
      </c>
      <c r="B78" s="5">
        <v>0.66319444444444442</v>
      </c>
      <c r="C78" s="1" t="s">
        <v>62</v>
      </c>
      <c r="D78" s="1">
        <v>4</v>
      </c>
      <c r="E78" s="1">
        <v>2</v>
      </c>
      <c r="F78" s="1" t="s">
        <v>97</v>
      </c>
      <c r="G78" s="2">
        <v>45.7899666666667</v>
      </c>
      <c r="H78" s="6">
        <f>1+COUNTIFS(A:A,A78,O:O,"&lt;"&amp;O78)</f>
        <v>6</v>
      </c>
      <c r="I78" s="2">
        <f>AVERAGEIF(A:A,A78,G:G)</f>
        <v>47.137199999999986</v>
      </c>
      <c r="J78" s="2">
        <f t="shared" si="8"/>
        <v>-1.3472333333332855</v>
      </c>
      <c r="K78" s="2">
        <f t="shared" si="9"/>
        <v>88.652766666666707</v>
      </c>
      <c r="L78" s="2">
        <f t="shared" si="10"/>
        <v>204.21349689584778</v>
      </c>
      <c r="M78" s="2">
        <f>SUMIF(A:A,A78,L:L)</f>
        <v>2670.6259205089191</v>
      </c>
      <c r="N78" s="3">
        <f t="shared" si="11"/>
        <v>7.6466529935024563E-2</v>
      </c>
      <c r="O78" s="7">
        <f t="shared" si="12"/>
        <v>13.077617107115019</v>
      </c>
      <c r="P78" s="3">
        <f t="shared" si="13"/>
        <v>7.6466529935024563E-2</v>
      </c>
      <c r="Q78" s="3">
        <f>IF(ISNUMBER(P78),SUMIF(A:A,A78,P:P),"")</f>
        <v>0.90886427422225002</v>
      </c>
      <c r="R78" s="3">
        <f t="shared" si="14"/>
        <v>8.4134157435619195E-2</v>
      </c>
      <c r="S78" s="8">
        <f t="shared" si="15"/>
        <v>11.885778980614575</v>
      </c>
    </row>
    <row r="79" spans="1:19" hidden="1" x14ac:dyDescent="0.35">
      <c r="A79" s="1">
        <v>11</v>
      </c>
      <c r="B79" s="5">
        <v>0.66319444444444442</v>
      </c>
      <c r="C79" s="1" t="s">
        <v>62</v>
      </c>
      <c r="D79" s="1">
        <v>4</v>
      </c>
      <c r="E79" s="1">
        <v>11</v>
      </c>
      <c r="F79" s="1" t="s">
        <v>104</v>
      </c>
      <c r="G79" s="2">
        <v>33.978333333333296</v>
      </c>
      <c r="H79" s="6">
        <f>1+COUNTIFS(A:A,A79,O:O,"&lt;"&amp;O79)</f>
        <v>7</v>
      </c>
      <c r="I79" s="2">
        <f>AVERAGEIF(A:A,A79,G:G)</f>
        <v>47.137199999999986</v>
      </c>
      <c r="J79" s="2">
        <f t="shared" si="8"/>
        <v>-13.15886666666669</v>
      </c>
      <c r="K79" s="2">
        <f t="shared" si="9"/>
        <v>76.841133333333318</v>
      </c>
      <c r="L79" s="2">
        <f t="shared" si="10"/>
        <v>100.53118722435616</v>
      </c>
      <c r="M79" s="2">
        <f>SUMIF(A:A,A79,L:L)</f>
        <v>2670.6259205089191</v>
      </c>
      <c r="N79" s="3">
        <f t="shared" si="11"/>
        <v>3.7643305433506302E-2</v>
      </c>
      <c r="O79" s="7">
        <f t="shared" si="12"/>
        <v>26.56514852996677</v>
      </c>
      <c r="P79" s="3" t="str">
        <f t="shared" si="13"/>
        <v/>
      </c>
      <c r="Q79" s="3" t="str">
        <f>IF(ISNUMBER(P79),SUMIF(A:A,A79,P:P),"")</f>
        <v/>
      </c>
      <c r="R79" s="3" t="str">
        <f t="shared" si="14"/>
        <v/>
      </c>
      <c r="S79" s="8" t="str">
        <f t="shared" si="15"/>
        <v/>
      </c>
    </row>
    <row r="80" spans="1:19" hidden="1" x14ac:dyDescent="0.35">
      <c r="A80" s="1">
        <v>11</v>
      </c>
      <c r="B80" s="5">
        <v>0.66319444444444442</v>
      </c>
      <c r="C80" s="1" t="s">
        <v>62</v>
      </c>
      <c r="D80" s="1">
        <v>4</v>
      </c>
      <c r="E80" s="1">
        <v>9</v>
      </c>
      <c r="F80" s="1" t="s">
        <v>102</v>
      </c>
      <c r="G80" s="2">
        <v>30.402433333333299</v>
      </c>
      <c r="H80" s="6">
        <f>1+COUNTIFS(A:A,A80,O:O,"&lt;"&amp;O80)</f>
        <v>8</v>
      </c>
      <c r="I80" s="2">
        <f>AVERAGEIF(A:A,A80,G:G)</f>
        <v>47.137199999999986</v>
      </c>
      <c r="J80" s="2">
        <f t="shared" si="8"/>
        <v>-16.734766666666687</v>
      </c>
      <c r="K80" s="2">
        <f t="shared" si="9"/>
        <v>73.265233333333313</v>
      </c>
      <c r="L80" s="2">
        <f t="shared" si="10"/>
        <v>81.11873941774067</v>
      </c>
      <c r="M80" s="2">
        <f>SUMIF(A:A,A80,L:L)</f>
        <v>2670.6259205089191</v>
      </c>
      <c r="N80" s="3">
        <f t="shared" si="11"/>
        <v>3.0374429752513803E-2</v>
      </c>
      <c r="O80" s="7">
        <f t="shared" si="12"/>
        <v>32.922428771431981</v>
      </c>
      <c r="P80" s="3" t="str">
        <f t="shared" si="13"/>
        <v/>
      </c>
      <c r="Q80" s="3" t="str">
        <f>IF(ISNUMBER(P80),SUMIF(A:A,A80,P:P),"")</f>
        <v/>
      </c>
      <c r="R80" s="3" t="str">
        <f t="shared" si="14"/>
        <v/>
      </c>
      <c r="S80" s="8" t="str">
        <f t="shared" si="15"/>
        <v/>
      </c>
    </row>
    <row r="81" spans="1:19" hidden="1" x14ac:dyDescent="0.35">
      <c r="A81" s="1">
        <v>11</v>
      </c>
      <c r="B81" s="5">
        <v>0.66319444444444442</v>
      </c>
      <c r="C81" s="1" t="s">
        <v>62</v>
      </c>
      <c r="D81" s="1">
        <v>4</v>
      </c>
      <c r="E81" s="1">
        <v>10</v>
      </c>
      <c r="F81" s="1" t="s">
        <v>103</v>
      </c>
      <c r="G81" s="2">
        <v>25.852599999999999</v>
      </c>
      <c r="H81" s="6">
        <f>1+COUNTIFS(A:A,A81,O:O,"&lt;"&amp;O81)</f>
        <v>9</v>
      </c>
      <c r="I81" s="2">
        <f>AVERAGEIF(A:A,A81,G:G)</f>
        <v>47.137199999999986</v>
      </c>
      <c r="J81" s="2">
        <f t="shared" si="8"/>
        <v>-21.284599999999987</v>
      </c>
      <c r="K81" s="2">
        <f t="shared" si="9"/>
        <v>68.715400000000017</v>
      </c>
      <c r="L81" s="2">
        <f t="shared" si="10"/>
        <v>61.739504904355599</v>
      </c>
      <c r="M81" s="2">
        <f>SUMIF(A:A,A81,L:L)</f>
        <v>2670.6259205089191</v>
      </c>
      <c r="N81" s="3">
        <f t="shared" si="11"/>
        <v>2.3117990591730052E-2</v>
      </c>
      <c r="O81" s="7">
        <f t="shared" si="12"/>
        <v>43.256354657300008</v>
      </c>
      <c r="P81" s="3" t="str">
        <f t="shared" si="13"/>
        <v/>
      </c>
      <c r="Q81" s="3" t="str">
        <f>IF(ISNUMBER(P81),SUMIF(A:A,A81,P:P),"")</f>
        <v/>
      </c>
      <c r="R81" s="3" t="str">
        <f t="shared" si="14"/>
        <v/>
      </c>
      <c r="S81" s="8" t="str">
        <f t="shared" si="15"/>
        <v/>
      </c>
    </row>
    <row r="82" spans="1:19" hidden="1" x14ac:dyDescent="0.35">
      <c r="A82" s="10">
        <v>12</v>
      </c>
      <c r="B82" s="11">
        <v>0.6791666666666667</v>
      </c>
      <c r="C82" s="10" t="s">
        <v>35</v>
      </c>
      <c r="D82" s="10">
        <v>4</v>
      </c>
      <c r="E82" s="10">
        <v>4</v>
      </c>
      <c r="F82" s="10" t="s">
        <v>108</v>
      </c>
      <c r="G82" s="2">
        <v>61.8202</v>
      </c>
      <c r="H82" s="6">
        <f>1+COUNTIFS(A:A,A82,O:O,"&lt;"&amp;O82)</f>
        <v>1</v>
      </c>
      <c r="I82" s="2">
        <f>AVERAGEIF(A:A,A82,G:G)</f>
        <v>49.322616666666669</v>
      </c>
      <c r="J82" s="2">
        <f t="shared" si="8"/>
        <v>12.497583333333331</v>
      </c>
      <c r="K82" s="2">
        <f t="shared" si="9"/>
        <v>102.49758333333332</v>
      </c>
      <c r="L82" s="2">
        <f t="shared" si="10"/>
        <v>468.64942768848658</v>
      </c>
      <c r="M82" s="2">
        <f>SUMIF(A:A,A82,L:L)</f>
        <v>1492.9472859462198</v>
      </c>
      <c r="N82" s="3">
        <f t="shared" si="11"/>
        <v>0.31390889155973095</v>
      </c>
      <c r="O82" s="7">
        <f t="shared" si="12"/>
        <v>3.1856377021729529</v>
      </c>
      <c r="P82" s="3">
        <f t="shared" si="13"/>
        <v>0.31390889155973095</v>
      </c>
      <c r="Q82" s="3">
        <f>IF(ISNUMBER(P82),SUMIF(A:A,A82,P:P),"")</f>
        <v>1</v>
      </c>
      <c r="R82" s="3">
        <f t="shared" si="14"/>
        <v>0.31390889155973095</v>
      </c>
      <c r="S82" s="8">
        <f t="shared" si="15"/>
        <v>3.1856377021729529</v>
      </c>
    </row>
    <row r="83" spans="1:19" hidden="1" x14ac:dyDescent="0.35">
      <c r="A83" s="10">
        <v>12</v>
      </c>
      <c r="B83" s="11">
        <v>0.6791666666666667</v>
      </c>
      <c r="C83" s="10" t="s">
        <v>35</v>
      </c>
      <c r="D83" s="10">
        <v>4</v>
      </c>
      <c r="E83" s="10">
        <v>7</v>
      </c>
      <c r="F83" s="10" t="s">
        <v>110</v>
      </c>
      <c r="G83" s="2">
        <v>54.680166666666693</v>
      </c>
      <c r="H83" s="6">
        <f>1+COUNTIFS(A:A,A83,O:O,"&lt;"&amp;O83)</f>
        <v>2</v>
      </c>
      <c r="I83" s="2">
        <f>AVERAGEIF(A:A,A83,G:G)</f>
        <v>49.322616666666669</v>
      </c>
      <c r="J83" s="2">
        <f t="shared" si="8"/>
        <v>5.3575500000000247</v>
      </c>
      <c r="K83" s="2">
        <f t="shared" si="9"/>
        <v>95.357550000000032</v>
      </c>
      <c r="L83" s="2">
        <f t="shared" si="10"/>
        <v>305.34827182491807</v>
      </c>
      <c r="M83" s="2">
        <f>SUMIF(A:A,A83,L:L)</f>
        <v>1492.9472859462198</v>
      </c>
      <c r="N83" s="3">
        <f t="shared" si="11"/>
        <v>0.2045271622777963</v>
      </c>
      <c r="O83" s="7">
        <f t="shared" si="12"/>
        <v>4.8893261357714595</v>
      </c>
      <c r="P83" s="3">
        <f t="shared" si="13"/>
        <v>0.2045271622777963</v>
      </c>
      <c r="Q83" s="3">
        <f>IF(ISNUMBER(P83),SUMIF(A:A,A83,P:P),"")</f>
        <v>1</v>
      </c>
      <c r="R83" s="3">
        <f t="shared" si="14"/>
        <v>0.2045271622777963</v>
      </c>
      <c r="S83" s="8">
        <f t="shared" si="15"/>
        <v>4.8893261357714595</v>
      </c>
    </row>
    <row r="84" spans="1:19" hidden="1" x14ac:dyDescent="0.35">
      <c r="A84" s="1">
        <v>12</v>
      </c>
      <c r="B84" s="5">
        <v>0.6791666666666667</v>
      </c>
      <c r="C84" s="1" t="s">
        <v>35</v>
      </c>
      <c r="D84" s="1">
        <v>4</v>
      </c>
      <c r="E84" s="1">
        <v>1</v>
      </c>
      <c r="F84" s="1" t="s">
        <v>105</v>
      </c>
      <c r="G84" s="2">
        <v>52.635399999999997</v>
      </c>
      <c r="H84" s="6">
        <f>1+COUNTIFS(A:A,A84,O:O,"&lt;"&amp;O84)</f>
        <v>3</v>
      </c>
      <c r="I84" s="2">
        <f>AVERAGEIF(A:A,A84,G:G)</f>
        <v>49.322616666666669</v>
      </c>
      <c r="J84" s="2">
        <f t="shared" si="8"/>
        <v>3.3127833333333285</v>
      </c>
      <c r="K84" s="2">
        <f t="shared" si="9"/>
        <v>93.312783333333329</v>
      </c>
      <c r="L84" s="2">
        <f t="shared" si="10"/>
        <v>270.0931771444819</v>
      </c>
      <c r="M84" s="2">
        <f>SUMIF(A:A,A84,L:L)</f>
        <v>1492.9472859462198</v>
      </c>
      <c r="N84" s="3">
        <f t="shared" si="11"/>
        <v>0.18091273529011354</v>
      </c>
      <c r="O84" s="7">
        <f t="shared" si="12"/>
        <v>5.5275268399230688</v>
      </c>
      <c r="P84" s="3">
        <f t="shared" si="13"/>
        <v>0.18091273529011354</v>
      </c>
      <c r="Q84" s="3">
        <f>IF(ISNUMBER(P84),SUMIF(A:A,A84,P:P),"")</f>
        <v>1</v>
      </c>
      <c r="R84" s="3">
        <f t="shared" si="14"/>
        <v>0.18091273529011354</v>
      </c>
      <c r="S84" s="8">
        <f t="shared" si="15"/>
        <v>5.5275268399230688</v>
      </c>
    </row>
    <row r="85" spans="1:19" hidden="1" x14ac:dyDescent="0.35">
      <c r="A85" s="1">
        <v>12</v>
      </c>
      <c r="B85" s="5">
        <v>0.6791666666666667</v>
      </c>
      <c r="C85" s="1" t="s">
        <v>35</v>
      </c>
      <c r="D85" s="1">
        <v>4</v>
      </c>
      <c r="E85" s="1">
        <v>2</v>
      </c>
      <c r="F85" s="1" t="s">
        <v>106</v>
      </c>
      <c r="G85" s="2">
        <v>46.799300000000002</v>
      </c>
      <c r="H85" s="6">
        <f>1+COUNTIFS(A:A,A85,O:O,"&lt;"&amp;O85)</f>
        <v>4</v>
      </c>
      <c r="I85" s="2">
        <f>AVERAGEIF(A:A,A85,G:G)</f>
        <v>49.322616666666669</v>
      </c>
      <c r="J85" s="2">
        <f t="shared" si="8"/>
        <v>-2.5233166666666662</v>
      </c>
      <c r="K85" s="2">
        <f t="shared" si="9"/>
        <v>87.476683333333341</v>
      </c>
      <c r="L85" s="2">
        <f t="shared" si="10"/>
        <v>190.29985265036666</v>
      </c>
      <c r="M85" s="2">
        <f>SUMIF(A:A,A85,L:L)</f>
        <v>1492.9472859462198</v>
      </c>
      <c r="N85" s="3">
        <f t="shared" si="11"/>
        <v>0.1274658887435238</v>
      </c>
      <c r="O85" s="7">
        <f t="shared" si="12"/>
        <v>7.845236163630541</v>
      </c>
      <c r="P85" s="3">
        <f t="shared" si="13"/>
        <v>0.1274658887435238</v>
      </c>
      <c r="Q85" s="3">
        <f>IF(ISNUMBER(P85),SUMIF(A:A,A85,P:P),"")</f>
        <v>1</v>
      </c>
      <c r="R85" s="3">
        <f t="shared" si="14"/>
        <v>0.1274658887435238</v>
      </c>
      <c r="S85" s="8">
        <f t="shared" si="15"/>
        <v>7.845236163630541</v>
      </c>
    </row>
    <row r="86" spans="1:19" hidden="1" x14ac:dyDescent="0.35">
      <c r="A86" s="10">
        <v>12</v>
      </c>
      <c r="B86" s="11">
        <v>0.6791666666666667</v>
      </c>
      <c r="C86" s="10" t="s">
        <v>35</v>
      </c>
      <c r="D86" s="10">
        <v>4</v>
      </c>
      <c r="E86" s="10">
        <v>6</v>
      </c>
      <c r="F86" s="10" t="s">
        <v>109</v>
      </c>
      <c r="G86" s="2">
        <v>43.452933333333299</v>
      </c>
      <c r="H86" s="6">
        <f>1+COUNTIFS(A:A,A86,O:O,"&lt;"&amp;O86)</f>
        <v>5</v>
      </c>
      <c r="I86" s="2">
        <f>AVERAGEIF(A:A,A86,G:G)</f>
        <v>49.322616666666669</v>
      </c>
      <c r="J86" s="2">
        <f t="shared" si="8"/>
        <v>-5.86968333333337</v>
      </c>
      <c r="K86" s="2">
        <f t="shared" si="9"/>
        <v>84.13031666666663</v>
      </c>
      <c r="L86" s="2">
        <f t="shared" si="10"/>
        <v>155.68255030250822</v>
      </c>
      <c r="M86" s="2">
        <f>SUMIF(A:A,A86,L:L)</f>
        <v>1492.9472859462198</v>
      </c>
      <c r="N86" s="3">
        <f t="shared" si="11"/>
        <v>0.10427866527372913</v>
      </c>
      <c r="O86" s="7">
        <f t="shared" si="12"/>
        <v>9.5896892943060088</v>
      </c>
      <c r="P86" s="3">
        <f t="shared" si="13"/>
        <v>0.10427866527372913</v>
      </c>
      <c r="Q86" s="3">
        <f>IF(ISNUMBER(P86),SUMIF(A:A,A86,P:P),"")</f>
        <v>1</v>
      </c>
      <c r="R86" s="3">
        <f t="shared" si="14"/>
        <v>0.10427866527372913</v>
      </c>
      <c r="S86" s="8">
        <f t="shared" si="15"/>
        <v>9.5896892943060088</v>
      </c>
    </row>
    <row r="87" spans="1:19" hidden="1" x14ac:dyDescent="0.35">
      <c r="A87" s="10">
        <v>12</v>
      </c>
      <c r="B87" s="11">
        <v>0.6791666666666667</v>
      </c>
      <c r="C87" s="10" t="s">
        <v>35</v>
      </c>
      <c r="D87" s="10">
        <v>4</v>
      </c>
      <c r="E87" s="10">
        <v>3</v>
      </c>
      <c r="F87" s="10" t="s">
        <v>107</v>
      </c>
      <c r="G87" s="2">
        <v>36.547699999999999</v>
      </c>
      <c r="H87" s="6">
        <f>1+COUNTIFS(A:A,A87,O:O,"&lt;"&amp;O87)</f>
        <v>6</v>
      </c>
      <c r="I87" s="2">
        <f>AVERAGEIF(A:A,A87,G:G)</f>
        <v>49.322616666666669</v>
      </c>
      <c r="J87" s="2">
        <f t="shared" si="8"/>
        <v>-12.77491666666667</v>
      </c>
      <c r="K87" s="2">
        <f t="shared" si="9"/>
        <v>77.22508333333333</v>
      </c>
      <c r="L87" s="2">
        <f t="shared" si="10"/>
        <v>102.87400633545843</v>
      </c>
      <c r="M87" s="2">
        <f>SUMIF(A:A,A87,L:L)</f>
        <v>1492.9472859462198</v>
      </c>
      <c r="N87" s="3">
        <f t="shared" si="11"/>
        <v>6.8906656855106302E-2</v>
      </c>
      <c r="O87" s="7">
        <f t="shared" si="12"/>
        <v>14.512385967334815</v>
      </c>
      <c r="P87" s="3">
        <f t="shared" si="13"/>
        <v>6.8906656855106302E-2</v>
      </c>
      <c r="Q87" s="3">
        <f>IF(ISNUMBER(P87),SUMIF(A:A,A87,P:P),"")</f>
        <v>1</v>
      </c>
      <c r="R87" s="3">
        <f t="shared" si="14"/>
        <v>6.8906656855106302E-2</v>
      </c>
      <c r="S87" s="8">
        <f t="shared" si="15"/>
        <v>14.512385967334815</v>
      </c>
    </row>
    <row r="88" spans="1:19" hidden="1" x14ac:dyDescent="0.35">
      <c r="A88" s="10">
        <v>13</v>
      </c>
      <c r="B88" s="11">
        <v>0.68402777777777779</v>
      </c>
      <c r="C88" s="10" t="s">
        <v>19</v>
      </c>
      <c r="D88" s="10">
        <v>5</v>
      </c>
      <c r="E88" s="10">
        <v>1</v>
      </c>
      <c r="F88" s="10" t="s">
        <v>111</v>
      </c>
      <c r="G88" s="2">
        <v>65.127933333333303</v>
      </c>
      <c r="H88" s="6">
        <f>1+COUNTIFS(A:A,A88,O:O,"&lt;"&amp;O88)</f>
        <v>1</v>
      </c>
      <c r="I88" s="2">
        <f>AVERAGEIF(A:A,A88,G:G)</f>
        <v>47.925151515151519</v>
      </c>
      <c r="J88" s="2">
        <f t="shared" si="8"/>
        <v>17.202781818181784</v>
      </c>
      <c r="K88" s="2">
        <f t="shared" si="9"/>
        <v>107.20278181818179</v>
      </c>
      <c r="L88" s="2">
        <f t="shared" si="10"/>
        <v>621.51926564269581</v>
      </c>
      <c r="M88" s="2">
        <f>SUMIF(A:A,A88,L:L)</f>
        <v>2986.5619381632259</v>
      </c>
      <c r="N88" s="3">
        <f t="shared" si="11"/>
        <v>0.2081052656905345</v>
      </c>
      <c r="O88" s="7">
        <f t="shared" si="12"/>
        <v>4.8052604372205669</v>
      </c>
      <c r="P88" s="3">
        <f t="shared" si="13"/>
        <v>0.2081052656905345</v>
      </c>
      <c r="Q88" s="3">
        <f>IF(ISNUMBER(P88),SUMIF(A:A,A88,P:P),"")</f>
        <v>0.94672280215688753</v>
      </c>
      <c r="R88" s="3">
        <f t="shared" si="14"/>
        <v>0.21981647132235019</v>
      </c>
      <c r="S88" s="8">
        <f t="shared" si="15"/>
        <v>4.549249626219086</v>
      </c>
    </row>
    <row r="89" spans="1:19" hidden="1" x14ac:dyDescent="0.35">
      <c r="A89" s="10">
        <v>13</v>
      </c>
      <c r="B89" s="11">
        <v>0.68402777777777779</v>
      </c>
      <c r="C89" s="10" t="s">
        <v>19</v>
      </c>
      <c r="D89" s="10">
        <v>5</v>
      </c>
      <c r="E89" s="10">
        <v>3</v>
      </c>
      <c r="F89" s="10" t="s">
        <v>113</v>
      </c>
      <c r="G89" s="2">
        <v>64.365899999999996</v>
      </c>
      <c r="H89" s="6">
        <f>1+COUNTIFS(A:A,A89,O:O,"&lt;"&amp;O89)</f>
        <v>2</v>
      </c>
      <c r="I89" s="2">
        <f>AVERAGEIF(A:A,A89,G:G)</f>
        <v>47.925151515151519</v>
      </c>
      <c r="J89" s="2">
        <f t="shared" si="8"/>
        <v>16.440748484848477</v>
      </c>
      <c r="K89" s="2">
        <f t="shared" si="9"/>
        <v>106.44074848484848</v>
      </c>
      <c r="L89" s="2">
        <f t="shared" si="10"/>
        <v>593.74201633802238</v>
      </c>
      <c r="M89" s="2">
        <f>SUMIF(A:A,A89,L:L)</f>
        <v>2986.5619381632259</v>
      </c>
      <c r="N89" s="3">
        <f t="shared" si="11"/>
        <v>0.19880452126272705</v>
      </c>
      <c r="O89" s="7">
        <f t="shared" si="12"/>
        <v>5.0300666888680334</v>
      </c>
      <c r="P89" s="3">
        <f t="shared" si="13"/>
        <v>0.19880452126272705</v>
      </c>
      <c r="Q89" s="3">
        <f>IF(ISNUMBER(P89),SUMIF(A:A,A89,P:P),"")</f>
        <v>0.94672280215688753</v>
      </c>
      <c r="R89" s="3">
        <f t="shared" si="14"/>
        <v>0.20999232384579436</v>
      </c>
      <c r="S89" s="8">
        <f t="shared" si="15"/>
        <v>4.7620788307211619</v>
      </c>
    </row>
    <row r="90" spans="1:19" hidden="1" x14ac:dyDescent="0.35">
      <c r="A90" s="1">
        <v>13</v>
      </c>
      <c r="B90" s="5">
        <v>0.68402777777777779</v>
      </c>
      <c r="C90" s="1" t="s">
        <v>19</v>
      </c>
      <c r="D90" s="1">
        <v>5</v>
      </c>
      <c r="E90" s="1">
        <v>4</v>
      </c>
      <c r="F90" s="1" t="s">
        <v>114</v>
      </c>
      <c r="G90" s="2">
        <v>53.522233333333403</v>
      </c>
      <c r="H90" s="6">
        <f>1+COUNTIFS(A:A,A90,O:O,"&lt;"&amp;O90)</f>
        <v>3</v>
      </c>
      <c r="I90" s="2">
        <f>AVERAGEIF(A:A,A90,G:G)</f>
        <v>47.925151515151519</v>
      </c>
      <c r="J90" s="2">
        <f t="shared" si="8"/>
        <v>5.5970818181818842</v>
      </c>
      <c r="K90" s="2">
        <f t="shared" si="9"/>
        <v>95.597081818181891</v>
      </c>
      <c r="L90" s="2">
        <f t="shared" si="10"/>
        <v>309.76839615942527</v>
      </c>
      <c r="M90" s="2">
        <f>SUMIF(A:A,A90,L:L)</f>
        <v>2986.5619381632259</v>
      </c>
      <c r="N90" s="3">
        <f t="shared" si="11"/>
        <v>0.10372073393191933</v>
      </c>
      <c r="O90" s="7">
        <f t="shared" si="12"/>
        <v>9.6412738523079131</v>
      </c>
      <c r="P90" s="3">
        <f t="shared" si="13"/>
        <v>0.10372073393191933</v>
      </c>
      <c r="Q90" s="3">
        <f>IF(ISNUMBER(P90),SUMIF(A:A,A90,P:P),"")</f>
        <v>0.94672280215688753</v>
      </c>
      <c r="R90" s="3">
        <f t="shared" si="14"/>
        <v>0.1095576590060108</v>
      </c>
      <c r="S90" s="8">
        <f t="shared" si="15"/>
        <v>9.1276137978188796</v>
      </c>
    </row>
    <row r="91" spans="1:19" hidden="1" x14ac:dyDescent="0.35">
      <c r="A91" s="1">
        <v>13</v>
      </c>
      <c r="B91" s="5">
        <v>0.68402777777777779</v>
      </c>
      <c r="C91" s="1" t="s">
        <v>19</v>
      </c>
      <c r="D91" s="1">
        <v>5</v>
      </c>
      <c r="E91" s="1">
        <v>7</v>
      </c>
      <c r="F91" s="1" t="s">
        <v>117</v>
      </c>
      <c r="G91" s="2">
        <v>50.914066666666699</v>
      </c>
      <c r="H91" s="6">
        <f>1+COUNTIFS(A:A,A91,O:O,"&lt;"&amp;O91)</f>
        <v>4</v>
      </c>
      <c r="I91" s="2">
        <f>AVERAGEIF(A:A,A91,G:G)</f>
        <v>47.925151515151519</v>
      </c>
      <c r="J91" s="2">
        <f t="shared" si="8"/>
        <v>2.9889151515151795</v>
      </c>
      <c r="K91" s="2">
        <f t="shared" si="9"/>
        <v>92.988915151515187</v>
      </c>
      <c r="L91" s="2">
        <f t="shared" si="10"/>
        <v>264.89536768463705</v>
      </c>
      <c r="M91" s="2">
        <f>SUMIF(A:A,A91,L:L)</f>
        <v>2986.5619381632259</v>
      </c>
      <c r="N91" s="3">
        <f t="shared" si="11"/>
        <v>8.8695755577582663E-2</v>
      </c>
      <c r="O91" s="7">
        <f t="shared" si="12"/>
        <v>11.274496659823756</v>
      </c>
      <c r="P91" s="3">
        <f t="shared" si="13"/>
        <v>8.8695755577582663E-2</v>
      </c>
      <c r="Q91" s="3">
        <f>IF(ISNUMBER(P91),SUMIF(A:A,A91,P:P),"")</f>
        <v>0.94672280215688753</v>
      </c>
      <c r="R91" s="3">
        <f t="shared" si="14"/>
        <v>9.3687144088544214E-2</v>
      </c>
      <c r="S91" s="8">
        <f t="shared" si="15"/>
        <v>10.673823070696816</v>
      </c>
    </row>
    <row r="92" spans="1:19" hidden="1" x14ac:dyDescent="0.35">
      <c r="A92" s="1">
        <v>13</v>
      </c>
      <c r="B92" s="5">
        <v>0.68402777777777779</v>
      </c>
      <c r="C92" s="1" t="s">
        <v>19</v>
      </c>
      <c r="D92" s="1">
        <v>5</v>
      </c>
      <c r="E92" s="1">
        <v>5</v>
      </c>
      <c r="F92" s="1" t="s">
        <v>115</v>
      </c>
      <c r="G92" s="2">
        <v>50.090900000000005</v>
      </c>
      <c r="H92" s="6">
        <f>1+COUNTIFS(A:A,A92,O:O,"&lt;"&amp;O92)</f>
        <v>5</v>
      </c>
      <c r="I92" s="2">
        <f>AVERAGEIF(A:A,A92,G:G)</f>
        <v>47.925151515151519</v>
      </c>
      <c r="J92" s="2">
        <f t="shared" si="8"/>
        <v>2.1657484848484856</v>
      </c>
      <c r="K92" s="2">
        <f t="shared" si="9"/>
        <v>92.165748484848478</v>
      </c>
      <c r="L92" s="2">
        <f t="shared" si="10"/>
        <v>252.13002056885503</v>
      </c>
      <c r="M92" s="2">
        <f>SUMIF(A:A,A92,L:L)</f>
        <v>2986.5619381632259</v>
      </c>
      <c r="N92" s="3">
        <f t="shared" si="11"/>
        <v>8.4421493941598355E-2</v>
      </c>
      <c r="O92" s="7">
        <f t="shared" si="12"/>
        <v>11.845324612376398</v>
      </c>
      <c r="P92" s="3">
        <f t="shared" si="13"/>
        <v>8.4421493941598355E-2</v>
      </c>
      <c r="Q92" s="3">
        <f>IF(ISNUMBER(P92),SUMIF(A:A,A92,P:P),"")</f>
        <v>0.94672280215688753</v>
      </c>
      <c r="R92" s="3">
        <f t="shared" si="14"/>
        <v>8.9172346698805208E-2</v>
      </c>
      <c r="S92" s="8">
        <f t="shared" si="15"/>
        <v>11.214238909486932</v>
      </c>
    </row>
    <row r="93" spans="1:19" hidden="1" x14ac:dyDescent="0.35">
      <c r="A93" s="1">
        <v>13</v>
      </c>
      <c r="B93" s="5">
        <v>0.68402777777777779</v>
      </c>
      <c r="C93" s="1" t="s">
        <v>19</v>
      </c>
      <c r="D93" s="1">
        <v>5</v>
      </c>
      <c r="E93" s="1">
        <v>6</v>
      </c>
      <c r="F93" s="1" t="s">
        <v>116</v>
      </c>
      <c r="G93" s="2">
        <v>50.035166666666598</v>
      </c>
      <c r="H93" s="6">
        <f>1+COUNTIFS(A:A,A93,O:O,"&lt;"&amp;O93)</f>
        <v>6</v>
      </c>
      <c r="I93" s="2">
        <f>AVERAGEIF(A:A,A93,G:G)</f>
        <v>47.925151515151519</v>
      </c>
      <c r="J93" s="2">
        <f t="shared" si="8"/>
        <v>2.1100151515150785</v>
      </c>
      <c r="K93" s="2">
        <f t="shared" si="9"/>
        <v>92.110015151515086</v>
      </c>
      <c r="L93" s="2">
        <f t="shared" si="10"/>
        <v>251.28830591134039</v>
      </c>
      <c r="M93" s="2">
        <f>SUMIF(A:A,A93,L:L)</f>
        <v>2986.5619381632259</v>
      </c>
      <c r="N93" s="3">
        <f t="shared" si="11"/>
        <v>8.4139659954913223E-2</v>
      </c>
      <c r="O93" s="7">
        <f t="shared" si="12"/>
        <v>11.88500168096539</v>
      </c>
      <c r="P93" s="3">
        <f t="shared" si="13"/>
        <v>8.4139659954913223E-2</v>
      </c>
      <c r="Q93" s="3">
        <f>IF(ISNUMBER(P93),SUMIF(A:A,A93,P:P),"")</f>
        <v>0.94672280215688753</v>
      </c>
      <c r="R93" s="3">
        <f t="shared" si="14"/>
        <v>8.887465239373192E-2</v>
      </c>
      <c r="S93" s="8">
        <f t="shared" si="15"/>
        <v>11.251802095042875</v>
      </c>
    </row>
    <row r="94" spans="1:19" hidden="1" x14ac:dyDescent="0.35">
      <c r="A94" s="10">
        <v>13</v>
      </c>
      <c r="B94" s="11">
        <v>0.68402777777777779</v>
      </c>
      <c r="C94" s="10" t="s">
        <v>19</v>
      </c>
      <c r="D94" s="10">
        <v>5</v>
      </c>
      <c r="E94" s="10">
        <v>2</v>
      </c>
      <c r="F94" s="10" t="s">
        <v>112</v>
      </c>
      <c r="G94" s="2">
        <v>49.111199999999997</v>
      </c>
      <c r="H94" s="6">
        <f>1+COUNTIFS(A:A,A94,O:O,"&lt;"&amp;O94)</f>
        <v>7</v>
      </c>
      <c r="I94" s="2">
        <f>AVERAGEIF(A:A,A94,G:G)</f>
        <v>47.925151515151519</v>
      </c>
      <c r="J94" s="2">
        <f t="shared" si="8"/>
        <v>1.1860484848484774</v>
      </c>
      <c r="K94" s="2">
        <f t="shared" si="9"/>
        <v>91.18604848484847</v>
      </c>
      <c r="L94" s="2">
        <f t="shared" si="10"/>
        <v>237.73649800585935</v>
      </c>
      <c r="M94" s="2">
        <f>SUMIF(A:A,A94,L:L)</f>
        <v>2986.5619381632259</v>
      </c>
      <c r="N94" s="3">
        <f t="shared" si="11"/>
        <v>7.960206515993784E-2</v>
      </c>
      <c r="O94" s="7">
        <f t="shared" si="12"/>
        <v>12.562488146391463</v>
      </c>
      <c r="P94" s="3">
        <f t="shared" si="13"/>
        <v>7.960206515993784E-2</v>
      </c>
      <c r="Q94" s="3">
        <f>IF(ISNUMBER(P94),SUMIF(A:A,A94,P:P),"")</f>
        <v>0.94672280215688753</v>
      </c>
      <c r="R94" s="3">
        <f t="shared" si="14"/>
        <v>8.4081702667964747E-2</v>
      </c>
      <c r="S94" s="8">
        <f t="shared" si="15"/>
        <v>11.893193980014411</v>
      </c>
    </row>
    <row r="95" spans="1:19" hidden="1" x14ac:dyDescent="0.35">
      <c r="A95" s="1">
        <v>13</v>
      </c>
      <c r="B95" s="5">
        <v>0.68402777777777779</v>
      </c>
      <c r="C95" s="1" t="s">
        <v>19</v>
      </c>
      <c r="D95" s="1">
        <v>5</v>
      </c>
      <c r="E95" s="1">
        <v>8</v>
      </c>
      <c r="F95" s="1" t="s">
        <v>118</v>
      </c>
      <c r="G95" s="2">
        <v>41.513566666666705</v>
      </c>
      <c r="H95" s="6">
        <f>1+COUNTIFS(A:A,A95,O:O,"&lt;"&amp;O95)</f>
        <v>8</v>
      </c>
      <c r="I95" s="2">
        <f>AVERAGEIF(A:A,A95,G:G)</f>
        <v>47.925151515151519</v>
      </c>
      <c r="J95" s="2">
        <f t="shared" si="8"/>
        <v>-6.4115848484848144</v>
      </c>
      <c r="K95" s="2">
        <f t="shared" si="9"/>
        <v>83.588415151515193</v>
      </c>
      <c r="L95" s="2">
        <f t="shared" si="10"/>
        <v>150.7020801955471</v>
      </c>
      <c r="M95" s="2">
        <f>SUMIF(A:A,A95,L:L)</f>
        <v>2986.5619381632259</v>
      </c>
      <c r="N95" s="3">
        <f t="shared" si="11"/>
        <v>5.0460055179110334E-2</v>
      </c>
      <c r="O95" s="7">
        <f t="shared" si="12"/>
        <v>19.817655697173794</v>
      </c>
      <c r="P95" s="3">
        <f t="shared" si="13"/>
        <v>5.0460055179110334E-2</v>
      </c>
      <c r="Q95" s="3">
        <f>IF(ISNUMBER(P95),SUMIF(A:A,A95,P:P),"")</f>
        <v>0.94672280215688753</v>
      </c>
      <c r="R95" s="3">
        <f t="shared" si="14"/>
        <v>5.3299714619895959E-2</v>
      </c>
      <c r="S95" s="8">
        <f t="shared" si="15"/>
        <v>18.761826533808783</v>
      </c>
    </row>
    <row r="96" spans="1:19" hidden="1" x14ac:dyDescent="0.35">
      <c r="A96" s="1">
        <v>13</v>
      </c>
      <c r="B96" s="5">
        <v>0.68402777777777779</v>
      </c>
      <c r="C96" s="1" t="s">
        <v>19</v>
      </c>
      <c r="D96" s="1">
        <v>5</v>
      </c>
      <c r="E96" s="1">
        <v>10</v>
      </c>
      <c r="F96" s="1" t="s">
        <v>119</v>
      </c>
      <c r="G96" s="2">
        <v>40.946899999999999</v>
      </c>
      <c r="H96" s="6">
        <f>1+COUNTIFS(A:A,A96,O:O,"&lt;"&amp;O96)</f>
        <v>9</v>
      </c>
      <c r="I96" s="2">
        <f>AVERAGEIF(A:A,A96,G:G)</f>
        <v>47.925151515151519</v>
      </c>
      <c r="J96" s="2">
        <f t="shared" si="8"/>
        <v>-6.9782515151515199</v>
      </c>
      <c r="K96" s="2">
        <f t="shared" si="9"/>
        <v>83.021748484848473</v>
      </c>
      <c r="L96" s="2">
        <f t="shared" si="10"/>
        <v>145.66433640661165</v>
      </c>
      <c r="M96" s="2">
        <f>SUMIF(A:A,A96,L:L)</f>
        <v>2986.5619381632259</v>
      </c>
      <c r="N96" s="3">
        <f t="shared" si="11"/>
        <v>4.8773251458564121E-2</v>
      </c>
      <c r="O96" s="7">
        <f t="shared" si="12"/>
        <v>20.503041525733867</v>
      </c>
      <c r="P96" s="3">
        <f t="shared" si="13"/>
        <v>4.8773251458564121E-2</v>
      </c>
      <c r="Q96" s="3">
        <f>IF(ISNUMBER(P96),SUMIF(A:A,A96,P:P),"")</f>
        <v>0.94672280215688753</v>
      </c>
      <c r="R96" s="3">
        <f t="shared" si="14"/>
        <v>5.1517985356902378E-2</v>
      </c>
      <c r="S96" s="8">
        <f t="shared" si="15"/>
        <v>19.410696925981792</v>
      </c>
    </row>
    <row r="97" spans="1:19" hidden="1" x14ac:dyDescent="0.35">
      <c r="A97" s="1">
        <v>13</v>
      </c>
      <c r="B97" s="5">
        <v>0.68402777777777779</v>
      </c>
      <c r="C97" s="1" t="s">
        <v>19</v>
      </c>
      <c r="D97" s="1">
        <v>5</v>
      </c>
      <c r="E97" s="1">
        <v>11</v>
      </c>
      <c r="F97" s="1" t="s">
        <v>120</v>
      </c>
      <c r="G97" s="2">
        <v>32.528666666666702</v>
      </c>
      <c r="H97" s="6">
        <f>1+COUNTIFS(A:A,A97,O:O,"&lt;"&amp;O97)</f>
        <v>10</v>
      </c>
      <c r="I97" s="2">
        <f>AVERAGEIF(A:A,A97,G:G)</f>
        <v>47.925151515151519</v>
      </c>
      <c r="J97" s="2">
        <f t="shared" si="8"/>
        <v>-15.396484848484818</v>
      </c>
      <c r="K97" s="2">
        <f t="shared" si="9"/>
        <v>74.603515151515182</v>
      </c>
      <c r="L97" s="2">
        <f t="shared" si="10"/>
        <v>87.900976082160028</v>
      </c>
      <c r="M97" s="2">
        <f>SUMIF(A:A,A97,L:L)</f>
        <v>2986.5619381632259</v>
      </c>
      <c r="N97" s="3">
        <f t="shared" si="11"/>
        <v>2.9432162433644441E-2</v>
      </c>
      <c r="O97" s="7">
        <f t="shared" si="12"/>
        <v>33.976436568482711</v>
      </c>
      <c r="P97" s="3" t="str">
        <f t="shared" si="13"/>
        <v/>
      </c>
      <c r="Q97" s="3" t="str">
        <f>IF(ISNUMBER(P97),SUMIF(A:A,A97,P:P),"")</f>
        <v/>
      </c>
      <c r="R97" s="3" t="str">
        <f t="shared" si="14"/>
        <v/>
      </c>
      <c r="S97" s="8" t="str">
        <f t="shared" si="15"/>
        <v/>
      </c>
    </row>
    <row r="98" spans="1:19" hidden="1" x14ac:dyDescent="0.35">
      <c r="A98" s="1">
        <v>13</v>
      </c>
      <c r="B98" s="5">
        <v>0.68402777777777779</v>
      </c>
      <c r="C98" s="1" t="s">
        <v>19</v>
      </c>
      <c r="D98" s="1">
        <v>5</v>
      </c>
      <c r="E98" s="1">
        <v>12</v>
      </c>
      <c r="F98" s="1" t="s">
        <v>121</v>
      </c>
      <c r="G98" s="2">
        <v>29.020133333333298</v>
      </c>
      <c r="H98" s="6">
        <f>1+COUNTIFS(A:A,A98,O:O,"&lt;"&amp;O98)</f>
        <v>11</v>
      </c>
      <c r="I98" s="2">
        <f>AVERAGEIF(A:A,A98,G:G)</f>
        <v>47.925151515151519</v>
      </c>
      <c r="J98" s="2">
        <f t="shared" si="8"/>
        <v>-18.905018181818221</v>
      </c>
      <c r="K98" s="2">
        <f t="shared" si="9"/>
        <v>71.094981818181779</v>
      </c>
      <c r="L98" s="2">
        <f t="shared" si="10"/>
        <v>71.214675168071651</v>
      </c>
      <c r="M98" s="2">
        <f>SUMIF(A:A,A98,L:L)</f>
        <v>2986.5619381632259</v>
      </c>
      <c r="N98" s="3">
        <f t="shared" si="11"/>
        <v>2.384503540946805E-2</v>
      </c>
      <c r="O98" s="7">
        <f t="shared" si="12"/>
        <v>41.937450828986151</v>
      </c>
      <c r="P98" s="3" t="str">
        <f t="shared" si="13"/>
        <v/>
      </c>
      <c r="Q98" s="3" t="str">
        <f>IF(ISNUMBER(P98),SUMIF(A:A,A98,P:P),"")</f>
        <v/>
      </c>
      <c r="R98" s="3" t="str">
        <f t="shared" si="14"/>
        <v/>
      </c>
      <c r="S98" s="8" t="str">
        <f t="shared" si="15"/>
        <v/>
      </c>
    </row>
    <row r="99" spans="1:19" hidden="1" x14ac:dyDescent="0.35">
      <c r="A99" s="1">
        <v>14</v>
      </c>
      <c r="B99" s="5">
        <v>0.6875</v>
      </c>
      <c r="C99" s="1" t="s">
        <v>62</v>
      </c>
      <c r="D99" s="1">
        <v>5</v>
      </c>
      <c r="E99" s="1">
        <v>6</v>
      </c>
      <c r="F99" s="1" t="s">
        <v>127</v>
      </c>
      <c r="G99" s="2">
        <v>68.894466666666602</v>
      </c>
      <c r="H99" s="6">
        <f>1+COUNTIFS(A:A,A99,O:O,"&lt;"&amp;O99)</f>
        <v>1</v>
      </c>
      <c r="I99" s="2">
        <f>AVERAGEIF(A:A,A99,G:G)</f>
        <v>48.48201999999997</v>
      </c>
      <c r="J99" s="2">
        <f t="shared" si="8"/>
        <v>20.412446666666632</v>
      </c>
      <c r="K99" s="2">
        <f t="shared" si="9"/>
        <v>110.41244666666663</v>
      </c>
      <c r="L99" s="2">
        <f t="shared" si="10"/>
        <v>753.51339880598016</v>
      </c>
      <c r="M99" s="2">
        <f>SUMIF(A:A,A99,L:L)</f>
        <v>2755.1045090446123</v>
      </c>
      <c r="N99" s="3">
        <f t="shared" si="11"/>
        <v>0.27349721084347395</v>
      </c>
      <c r="O99" s="7">
        <f t="shared" si="12"/>
        <v>3.6563444172464088</v>
      </c>
      <c r="P99" s="3">
        <f t="shared" si="13"/>
        <v>0.27349721084347395</v>
      </c>
      <c r="Q99" s="3">
        <f>IF(ISNUMBER(P99),SUMIF(A:A,A99,P:P),"")</f>
        <v>0.94041008331576625</v>
      </c>
      <c r="R99" s="3">
        <f t="shared" si="14"/>
        <v>0.29082760350586373</v>
      </c>
      <c r="S99" s="8">
        <f t="shared" si="15"/>
        <v>3.4384631580538323</v>
      </c>
    </row>
    <row r="100" spans="1:19" hidden="1" x14ac:dyDescent="0.35">
      <c r="A100" s="1">
        <v>14</v>
      </c>
      <c r="B100" s="5">
        <v>0.6875</v>
      </c>
      <c r="C100" s="1" t="s">
        <v>62</v>
      </c>
      <c r="D100" s="1">
        <v>5</v>
      </c>
      <c r="E100" s="1">
        <v>4</v>
      </c>
      <c r="F100" s="1" t="s">
        <v>125</v>
      </c>
      <c r="G100" s="2">
        <v>61.245766666666604</v>
      </c>
      <c r="H100" s="6">
        <f>1+COUNTIFS(A:A,A100,O:O,"&lt;"&amp;O100)</f>
        <v>2</v>
      </c>
      <c r="I100" s="2">
        <f>AVERAGEIF(A:A,A100,G:G)</f>
        <v>48.48201999999997</v>
      </c>
      <c r="J100" s="2">
        <f t="shared" si="8"/>
        <v>12.763746666666634</v>
      </c>
      <c r="K100" s="2">
        <f t="shared" si="9"/>
        <v>102.76374666666663</v>
      </c>
      <c r="L100" s="2">
        <f t="shared" si="10"/>
        <v>476.19374560514626</v>
      </c>
      <c r="M100" s="2">
        <f>SUMIF(A:A,A100,L:L)</f>
        <v>2755.1045090446123</v>
      </c>
      <c r="N100" s="3">
        <f t="shared" si="11"/>
        <v>0.17284053800568022</v>
      </c>
      <c r="O100" s="7">
        <f t="shared" si="12"/>
        <v>5.7856797458425877</v>
      </c>
      <c r="P100" s="3">
        <f t="shared" si="13"/>
        <v>0.17284053800568022</v>
      </c>
      <c r="Q100" s="3">
        <f>IF(ISNUMBER(P100),SUMIF(A:A,A100,P:P),"")</f>
        <v>0.94041008331576625</v>
      </c>
      <c r="R100" s="3">
        <f t="shared" si="14"/>
        <v>0.18379273156692078</v>
      </c>
      <c r="S100" s="8">
        <f t="shared" si="15"/>
        <v>5.4409115718261685</v>
      </c>
    </row>
    <row r="101" spans="1:19" hidden="1" x14ac:dyDescent="0.35">
      <c r="A101" s="1">
        <v>14</v>
      </c>
      <c r="B101" s="5">
        <v>0.6875</v>
      </c>
      <c r="C101" s="1" t="s">
        <v>62</v>
      </c>
      <c r="D101" s="1">
        <v>5</v>
      </c>
      <c r="E101" s="1">
        <v>3</v>
      </c>
      <c r="F101" s="1" t="s">
        <v>124</v>
      </c>
      <c r="G101" s="2">
        <v>55.313100000000006</v>
      </c>
      <c r="H101" s="6">
        <f>1+COUNTIFS(A:A,A101,O:O,"&lt;"&amp;O101)</f>
        <v>3</v>
      </c>
      <c r="I101" s="2">
        <f>AVERAGEIF(A:A,A101,G:G)</f>
        <v>48.48201999999997</v>
      </c>
      <c r="J101" s="2">
        <f t="shared" si="8"/>
        <v>6.8310800000000356</v>
      </c>
      <c r="K101" s="2">
        <f t="shared" si="9"/>
        <v>96.831080000000043</v>
      </c>
      <c r="L101" s="2">
        <f t="shared" si="10"/>
        <v>333.57402341775867</v>
      </c>
      <c r="M101" s="2">
        <f>SUMIF(A:A,A101,L:L)</f>
        <v>2755.1045090446123</v>
      </c>
      <c r="N101" s="3">
        <f t="shared" si="11"/>
        <v>0.12107490743914906</v>
      </c>
      <c r="O101" s="7">
        <f t="shared" si="12"/>
        <v>8.2593496964066588</v>
      </c>
      <c r="P101" s="3">
        <f t="shared" si="13"/>
        <v>0.12107490743914906</v>
      </c>
      <c r="Q101" s="3">
        <f>IF(ISNUMBER(P101),SUMIF(A:A,A101,P:P),"")</f>
        <v>0.94041008331576625</v>
      </c>
      <c r="R101" s="3">
        <f t="shared" si="14"/>
        <v>0.12874692603492122</v>
      </c>
      <c r="S101" s="8">
        <f t="shared" si="15"/>
        <v>7.7671757361318345</v>
      </c>
    </row>
    <row r="102" spans="1:19" hidden="1" x14ac:dyDescent="0.35">
      <c r="A102" s="1">
        <v>14</v>
      </c>
      <c r="B102" s="5">
        <v>0.6875</v>
      </c>
      <c r="C102" s="1" t="s">
        <v>62</v>
      </c>
      <c r="D102" s="1">
        <v>5</v>
      </c>
      <c r="E102" s="1">
        <v>2</v>
      </c>
      <c r="F102" s="1" t="s">
        <v>123</v>
      </c>
      <c r="G102" s="2">
        <v>49.975566666666701</v>
      </c>
      <c r="H102" s="6">
        <f>1+COUNTIFS(A:A,A102,O:O,"&lt;"&amp;O102)</f>
        <v>4</v>
      </c>
      <c r="I102" s="2">
        <f>AVERAGEIF(A:A,A102,G:G)</f>
        <v>48.48201999999997</v>
      </c>
      <c r="J102" s="2">
        <f t="shared" si="8"/>
        <v>1.493546666666731</v>
      </c>
      <c r="K102" s="2">
        <f t="shared" si="9"/>
        <v>91.493546666666731</v>
      </c>
      <c r="L102" s="2">
        <f t="shared" si="10"/>
        <v>242.1634230251812</v>
      </c>
      <c r="M102" s="2">
        <f>SUMIF(A:A,A102,L:L)</f>
        <v>2755.1045090446123</v>
      </c>
      <c r="N102" s="3">
        <f t="shared" si="11"/>
        <v>8.7896274798358279E-2</v>
      </c>
      <c r="O102" s="7">
        <f t="shared" si="12"/>
        <v>11.377046436769787</v>
      </c>
      <c r="P102" s="3">
        <f t="shared" si="13"/>
        <v>8.7896274798358279E-2</v>
      </c>
      <c r="Q102" s="3">
        <f>IF(ISNUMBER(P102),SUMIF(A:A,A102,P:P),"")</f>
        <v>0.94041008331576625</v>
      </c>
      <c r="R102" s="3">
        <f t="shared" si="14"/>
        <v>9.3465899991679383E-2</v>
      </c>
      <c r="S102" s="8">
        <f t="shared" si="15"/>
        <v>10.699089187490015</v>
      </c>
    </row>
    <row r="103" spans="1:19" hidden="1" x14ac:dyDescent="0.35">
      <c r="A103" s="1">
        <v>14</v>
      </c>
      <c r="B103" s="5">
        <v>0.6875</v>
      </c>
      <c r="C103" s="1" t="s">
        <v>62</v>
      </c>
      <c r="D103" s="1">
        <v>5</v>
      </c>
      <c r="E103" s="1">
        <v>1</v>
      </c>
      <c r="F103" s="1" t="s">
        <v>122</v>
      </c>
      <c r="G103" s="2">
        <v>48.623999999999903</v>
      </c>
      <c r="H103" s="6">
        <f>1+COUNTIFS(A:A,A103,O:O,"&lt;"&amp;O103)</f>
        <v>5</v>
      </c>
      <c r="I103" s="2">
        <f>AVERAGEIF(A:A,A103,G:G)</f>
        <v>48.48201999999997</v>
      </c>
      <c r="J103" s="2">
        <f t="shared" si="8"/>
        <v>0.14197999999993272</v>
      </c>
      <c r="K103" s="2">
        <f t="shared" si="9"/>
        <v>90.141979999999933</v>
      </c>
      <c r="L103" s="2">
        <f t="shared" si="10"/>
        <v>223.30058977044109</v>
      </c>
      <c r="M103" s="2">
        <f>SUMIF(A:A,A103,L:L)</f>
        <v>2755.1045090446123</v>
      </c>
      <c r="N103" s="3">
        <f t="shared" si="11"/>
        <v>8.1049771083956099E-2</v>
      </c>
      <c r="O103" s="7">
        <f t="shared" si="12"/>
        <v>12.338097771604332</v>
      </c>
      <c r="P103" s="3">
        <f t="shared" si="13"/>
        <v>8.1049771083956099E-2</v>
      </c>
      <c r="Q103" s="3">
        <f>IF(ISNUMBER(P103),SUMIF(A:A,A103,P:P),"")</f>
        <v>0.94041008331576625</v>
      </c>
      <c r="R103" s="3">
        <f t="shared" si="14"/>
        <v>8.6185561513956677E-2</v>
      </c>
      <c r="S103" s="8">
        <f t="shared" si="15"/>
        <v>11.6028715533525</v>
      </c>
    </row>
    <row r="104" spans="1:19" hidden="1" x14ac:dyDescent="0.35">
      <c r="A104" s="1">
        <v>14</v>
      </c>
      <c r="B104" s="5">
        <v>0.6875</v>
      </c>
      <c r="C104" s="1" t="s">
        <v>62</v>
      </c>
      <c r="D104" s="1">
        <v>5</v>
      </c>
      <c r="E104" s="1">
        <v>9</v>
      </c>
      <c r="F104" s="1" t="s">
        <v>129</v>
      </c>
      <c r="G104" s="2">
        <v>47.190633333333295</v>
      </c>
      <c r="H104" s="6">
        <f>1+COUNTIFS(A:A,A104,O:O,"&lt;"&amp;O104)</f>
        <v>6</v>
      </c>
      <c r="I104" s="2">
        <f>AVERAGEIF(A:A,A104,G:G)</f>
        <v>48.48201999999997</v>
      </c>
      <c r="J104" s="2">
        <f t="shared" si="8"/>
        <v>-1.2913866666666749</v>
      </c>
      <c r="K104" s="2">
        <f t="shared" si="9"/>
        <v>88.708613333333318</v>
      </c>
      <c r="L104" s="2">
        <f t="shared" si="10"/>
        <v>204.8989232031586</v>
      </c>
      <c r="M104" s="2">
        <f>SUMIF(A:A,A104,L:L)</f>
        <v>2755.1045090446123</v>
      </c>
      <c r="N104" s="3">
        <f t="shared" si="11"/>
        <v>7.4370653646896101E-2</v>
      </c>
      <c r="O104" s="7">
        <f t="shared" si="12"/>
        <v>13.446163923042722</v>
      </c>
      <c r="P104" s="3">
        <f t="shared" si="13"/>
        <v>7.4370653646896101E-2</v>
      </c>
      <c r="Q104" s="3">
        <f>IF(ISNUMBER(P104),SUMIF(A:A,A104,P:P),"")</f>
        <v>0.94041008331576625</v>
      </c>
      <c r="R104" s="3">
        <f t="shared" si="14"/>
        <v>7.9083215893086395E-2</v>
      </c>
      <c r="S104" s="8">
        <f t="shared" si="15"/>
        <v>12.644908135146055</v>
      </c>
    </row>
    <row r="105" spans="1:19" hidden="1" x14ac:dyDescent="0.35">
      <c r="A105" s="1">
        <v>14</v>
      </c>
      <c r="B105" s="5">
        <v>0.6875</v>
      </c>
      <c r="C105" s="1" t="s">
        <v>62</v>
      </c>
      <c r="D105" s="1">
        <v>5</v>
      </c>
      <c r="E105" s="1">
        <v>7</v>
      </c>
      <c r="F105" s="1" t="s">
        <v>128</v>
      </c>
      <c r="G105" s="2">
        <v>45.675333333333299</v>
      </c>
      <c r="H105" s="6">
        <f>1+COUNTIFS(A:A,A105,O:O,"&lt;"&amp;O105)</f>
        <v>7</v>
      </c>
      <c r="I105" s="2">
        <f>AVERAGEIF(A:A,A105,G:G)</f>
        <v>48.48201999999997</v>
      </c>
      <c r="J105" s="2">
        <f t="shared" si="8"/>
        <v>-2.8066866666666712</v>
      </c>
      <c r="K105" s="2">
        <f t="shared" si="9"/>
        <v>87.193313333333322</v>
      </c>
      <c r="L105" s="2">
        <f t="shared" si="10"/>
        <v>187.09168671799827</v>
      </c>
      <c r="M105" s="2">
        <f>SUMIF(A:A,A105,L:L)</f>
        <v>2755.1045090446123</v>
      </c>
      <c r="N105" s="3">
        <f t="shared" si="11"/>
        <v>6.7907292120427065E-2</v>
      </c>
      <c r="O105" s="7">
        <f t="shared" si="12"/>
        <v>14.725959006384704</v>
      </c>
      <c r="P105" s="3">
        <f t="shared" si="13"/>
        <v>6.7907292120427065E-2</v>
      </c>
      <c r="Q105" s="3">
        <f>IF(ISNUMBER(P105),SUMIF(A:A,A105,P:P),"")</f>
        <v>0.94041008331576625</v>
      </c>
      <c r="R105" s="3">
        <f t="shared" si="14"/>
        <v>7.2210297746909097E-2</v>
      </c>
      <c r="S105" s="8">
        <f t="shared" si="15"/>
        <v>13.848440336098797</v>
      </c>
    </row>
    <row r="106" spans="1:19" hidden="1" x14ac:dyDescent="0.35">
      <c r="A106" s="1">
        <v>14</v>
      </c>
      <c r="B106" s="5">
        <v>0.6875</v>
      </c>
      <c r="C106" s="1" t="s">
        <v>62</v>
      </c>
      <c r="D106" s="1">
        <v>5</v>
      </c>
      <c r="E106" s="1">
        <v>11</v>
      </c>
      <c r="F106" s="1" t="s">
        <v>130</v>
      </c>
      <c r="G106" s="2">
        <v>44.097500000000004</v>
      </c>
      <c r="H106" s="6">
        <f>1+COUNTIFS(A:A,A106,O:O,"&lt;"&amp;O106)</f>
        <v>8</v>
      </c>
      <c r="I106" s="2">
        <f>AVERAGEIF(A:A,A106,G:G)</f>
        <v>48.48201999999997</v>
      </c>
      <c r="J106" s="2">
        <f t="shared" si="8"/>
        <v>-4.3845199999999664</v>
      </c>
      <c r="K106" s="2">
        <f t="shared" si="9"/>
        <v>85.615480000000034</v>
      </c>
      <c r="L106" s="2">
        <f t="shared" si="10"/>
        <v>170.19227034862266</v>
      </c>
      <c r="M106" s="2">
        <f>SUMIF(A:A,A106,L:L)</f>
        <v>2755.1045090446123</v>
      </c>
      <c r="N106" s="3">
        <f t="shared" si="11"/>
        <v>6.177343537782537E-2</v>
      </c>
      <c r="O106" s="7">
        <f t="shared" si="12"/>
        <v>16.188188237932565</v>
      </c>
      <c r="P106" s="3">
        <f t="shared" si="13"/>
        <v>6.177343537782537E-2</v>
      </c>
      <c r="Q106" s="3">
        <f>IF(ISNUMBER(P106),SUMIF(A:A,A106,P:P),"")</f>
        <v>0.94041008331576625</v>
      </c>
      <c r="R106" s="3">
        <f t="shared" si="14"/>
        <v>6.5687763746662631E-2</v>
      </c>
      <c r="S106" s="8">
        <f t="shared" si="15"/>
        <v>15.223535449565469</v>
      </c>
    </row>
    <row r="107" spans="1:19" hidden="1" x14ac:dyDescent="0.35">
      <c r="A107" s="1">
        <v>14</v>
      </c>
      <c r="B107" s="5">
        <v>0.6875</v>
      </c>
      <c r="C107" s="1" t="s">
        <v>62</v>
      </c>
      <c r="D107" s="1">
        <v>5</v>
      </c>
      <c r="E107" s="1">
        <v>5</v>
      </c>
      <c r="F107" s="1" t="s">
        <v>126</v>
      </c>
      <c r="G107" s="2">
        <v>33.104466666666596</v>
      </c>
      <c r="H107" s="6">
        <f>1+COUNTIFS(A:A,A107,O:O,"&lt;"&amp;O107)</f>
        <v>9</v>
      </c>
      <c r="I107" s="2">
        <f>AVERAGEIF(A:A,A107,G:G)</f>
        <v>48.48201999999997</v>
      </c>
      <c r="J107" s="2">
        <f t="shared" si="8"/>
        <v>-15.377553333333374</v>
      </c>
      <c r="K107" s="2">
        <f t="shared" si="9"/>
        <v>74.622446666666633</v>
      </c>
      <c r="L107" s="2">
        <f t="shared" si="10"/>
        <v>88.000878730304905</v>
      </c>
      <c r="M107" s="2">
        <f>SUMIF(A:A,A107,L:L)</f>
        <v>2755.1045090446123</v>
      </c>
      <c r="N107" s="3">
        <f t="shared" si="11"/>
        <v>3.1941031072110208E-2</v>
      </c>
      <c r="O107" s="7">
        <f t="shared" si="12"/>
        <v>31.307693159384733</v>
      </c>
      <c r="P107" s="3" t="str">
        <f t="shared" si="13"/>
        <v/>
      </c>
      <c r="Q107" s="3" t="str">
        <f>IF(ISNUMBER(P107),SUMIF(A:A,A107,P:P),"")</f>
        <v/>
      </c>
      <c r="R107" s="3" t="str">
        <f t="shared" si="14"/>
        <v/>
      </c>
      <c r="S107" s="8" t="str">
        <f t="shared" si="15"/>
        <v/>
      </c>
    </row>
    <row r="108" spans="1:19" hidden="1" x14ac:dyDescent="0.35">
      <c r="A108" s="1">
        <v>14</v>
      </c>
      <c r="B108" s="5">
        <v>0.6875</v>
      </c>
      <c r="C108" s="1" t="s">
        <v>62</v>
      </c>
      <c r="D108" s="1">
        <v>5</v>
      </c>
      <c r="E108" s="1">
        <v>13</v>
      </c>
      <c r="F108" s="1" t="s">
        <v>131</v>
      </c>
      <c r="G108" s="2">
        <v>30.699366666666698</v>
      </c>
      <c r="H108" s="6">
        <f>1+COUNTIFS(A:A,A108,O:O,"&lt;"&amp;O108)</f>
        <v>10</v>
      </c>
      <c r="I108" s="2">
        <f>AVERAGEIF(A:A,A108,G:G)</f>
        <v>48.48201999999997</v>
      </c>
      <c r="J108" s="2">
        <f t="shared" si="8"/>
        <v>-17.782653333333272</v>
      </c>
      <c r="K108" s="2">
        <f t="shared" si="9"/>
        <v>72.217346666666728</v>
      </c>
      <c r="L108" s="2">
        <f t="shared" si="10"/>
        <v>76.175569420021219</v>
      </c>
      <c r="M108" s="2">
        <f>SUMIF(A:A,A108,L:L)</f>
        <v>2755.1045090446123</v>
      </c>
      <c r="N108" s="3">
        <f t="shared" si="11"/>
        <v>2.7648885612123884E-2</v>
      </c>
      <c r="O108" s="7">
        <f t="shared" si="12"/>
        <v>36.167822965042234</v>
      </c>
      <c r="P108" s="3" t="str">
        <f t="shared" si="13"/>
        <v/>
      </c>
      <c r="Q108" s="3" t="str">
        <f>IF(ISNUMBER(P108),SUMIF(A:A,A108,P:P),"")</f>
        <v/>
      </c>
      <c r="R108" s="3" t="str">
        <f t="shared" si="14"/>
        <v/>
      </c>
      <c r="S108" s="8" t="str">
        <f t="shared" si="15"/>
        <v/>
      </c>
    </row>
    <row r="109" spans="1:19" hidden="1" x14ac:dyDescent="0.35">
      <c r="A109" s="10">
        <v>15</v>
      </c>
      <c r="B109" s="11">
        <v>0.70347222222222217</v>
      </c>
      <c r="C109" s="10" t="s">
        <v>35</v>
      </c>
      <c r="D109" s="10">
        <v>5</v>
      </c>
      <c r="E109" s="10">
        <v>2</v>
      </c>
      <c r="F109" s="10" t="s">
        <v>133</v>
      </c>
      <c r="G109" s="2">
        <v>62.673900000000003</v>
      </c>
      <c r="H109" s="6">
        <f>1+COUNTIFS(A:A,A109,O:O,"&lt;"&amp;O109)</f>
        <v>1</v>
      </c>
      <c r="I109" s="2">
        <f>AVERAGEIF(A:A,A109,G:G)</f>
        <v>49.2117</v>
      </c>
      <c r="J109" s="2">
        <f t="shared" si="8"/>
        <v>13.462200000000003</v>
      </c>
      <c r="K109" s="2">
        <f t="shared" si="9"/>
        <v>103.4622</v>
      </c>
      <c r="L109" s="2">
        <f t="shared" si="10"/>
        <v>496.57374392554408</v>
      </c>
      <c r="M109" s="2">
        <f>SUMIF(A:A,A109,L:L)</f>
        <v>1871.205772134492</v>
      </c>
      <c r="N109" s="3">
        <f t="shared" si="11"/>
        <v>0.26537634252757802</v>
      </c>
      <c r="O109" s="7">
        <f t="shared" si="12"/>
        <v>3.7682334094874324</v>
      </c>
      <c r="P109" s="3">
        <f t="shared" si="13"/>
        <v>0.26537634252757802</v>
      </c>
      <c r="Q109" s="3">
        <f>IF(ISNUMBER(P109),SUMIF(A:A,A109,P:P),"")</f>
        <v>0.95740840305552533</v>
      </c>
      <c r="R109" s="3">
        <f t="shared" si="14"/>
        <v>0.27718196506385523</v>
      </c>
      <c r="S109" s="8">
        <f t="shared" si="15"/>
        <v>3.6077383309178397</v>
      </c>
    </row>
    <row r="110" spans="1:19" hidden="1" x14ac:dyDescent="0.35">
      <c r="A110" s="1">
        <v>15</v>
      </c>
      <c r="B110" s="5">
        <v>0.70347222222222217</v>
      </c>
      <c r="C110" s="1" t="s">
        <v>35</v>
      </c>
      <c r="D110" s="1">
        <v>5</v>
      </c>
      <c r="E110" s="1">
        <v>1</v>
      </c>
      <c r="F110" s="1" t="s">
        <v>132</v>
      </c>
      <c r="G110" s="2">
        <v>57.776499999999999</v>
      </c>
      <c r="H110" s="6">
        <f>1+COUNTIFS(A:A,A110,O:O,"&lt;"&amp;O110)</f>
        <v>2</v>
      </c>
      <c r="I110" s="2">
        <f>AVERAGEIF(A:A,A110,G:G)</f>
        <v>49.2117</v>
      </c>
      <c r="J110" s="2">
        <f t="shared" si="8"/>
        <v>8.5647999999999982</v>
      </c>
      <c r="K110" s="2">
        <f t="shared" si="9"/>
        <v>98.564799999999991</v>
      </c>
      <c r="L110" s="2">
        <f t="shared" si="10"/>
        <v>370.14247533818087</v>
      </c>
      <c r="M110" s="2">
        <f>SUMIF(A:A,A110,L:L)</f>
        <v>1871.205772134492</v>
      </c>
      <c r="N110" s="3">
        <f t="shared" si="11"/>
        <v>0.19780960536262018</v>
      </c>
      <c r="O110" s="7">
        <f t="shared" si="12"/>
        <v>5.0553662354607205</v>
      </c>
      <c r="P110" s="3">
        <f t="shared" si="13"/>
        <v>0.19780960536262018</v>
      </c>
      <c r="Q110" s="3">
        <f>IF(ISNUMBER(P110),SUMIF(A:A,A110,P:P),"")</f>
        <v>0.95740840305552533</v>
      </c>
      <c r="R110" s="3">
        <f t="shared" si="14"/>
        <v>0.20660943097148493</v>
      </c>
      <c r="S110" s="8">
        <f t="shared" si="15"/>
        <v>4.8400501143532715</v>
      </c>
    </row>
    <row r="111" spans="1:19" hidden="1" x14ac:dyDescent="0.35">
      <c r="A111" s="10">
        <v>15</v>
      </c>
      <c r="B111" s="11">
        <v>0.70347222222222217</v>
      </c>
      <c r="C111" s="10" t="s">
        <v>35</v>
      </c>
      <c r="D111" s="10">
        <v>5</v>
      </c>
      <c r="E111" s="10">
        <v>4</v>
      </c>
      <c r="F111" s="10" t="s">
        <v>135</v>
      </c>
      <c r="G111" s="2">
        <v>56.848966666666698</v>
      </c>
      <c r="H111" s="6">
        <f>1+COUNTIFS(A:A,A111,O:O,"&lt;"&amp;O111)</f>
        <v>3</v>
      </c>
      <c r="I111" s="2">
        <f>AVERAGEIF(A:A,A111,G:G)</f>
        <v>49.2117</v>
      </c>
      <c r="J111" s="2">
        <f t="shared" si="8"/>
        <v>7.6372666666666973</v>
      </c>
      <c r="K111" s="2">
        <f t="shared" si="9"/>
        <v>97.637266666666704</v>
      </c>
      <c r="L111" s="2">
        <f t="shared" si="10"/>
        <v>350.10601198260667</v>
      </c>
      <c r="M111" s="2">
        <f>SUMIF(A:A,A111,L:L)</f>
        <v>1871.205772134492</v>
      </c>
      <c r="N111" s="3">
        <f t="shared" si="11"/>
        <v>0.18710182343187159</v>
      </c>
      <c r="O111" s="7">
        <f t="shared" si="12"/>
        <v>5.34468334758974</v>
      </c>
      <c r="P111" s="3">
        <f t="shared" si="13"/>
        <v>0.18710182343187159</v>
      </c>
      <c r="Q111" s="3">
        <f>IF(ISNUMBER(P111),SUMIF(A:A,A111,P:P),"")</f>
        <v>0.95740840305552533</v>
      </c>
      <c r="R111" s="3">
        <f t="shared" si="14"/>
        <v>0.19542529899961672</v>
      </c>
      <c r="S111" s="8">
        <f t="shared" si="15"/>
        <v>5.1170447486533526</v>
      </c>
    </row>
    <row r="112" spans="1:19" hidden="1" x14ac:dyDescent="0.35">
      <c r="A112" s="10">
        <v>15</v>
      </c>
      <c r="B112" s="11">
        <v>0.70347222222222217</v>
      </c>
      <c r="C112" s="10" t="s">
        <v>35</v>
      </c>
      <c r="D112" s="10">
        <v>5</v>
      </c>
      <c r="E112" s="10">
        <v>3</v>
      </c>
      <c r="F112" s="10" t="s">
        <v>134</v>
      </c>
      <c r="G112" s="2">
        <v>54.559166666666705</v>
      </c>
      <c r="H112" s="6">
        <f>1+COUNTIFS(A:A,A112,O:O,"&lt;"&amp;O112)</f>
        <v>4</v>
      </c>
      <c r="I112" s="2">
        <f>AVERAGEIF(A:A,A112,G:G)</f>
        <v>49.2117</v>
      </c>
      <c r="J112" s="2">
        <f t="shared" si="8"/>
        <v>5.3474666666667048</v>
      </c>
      <c r="K112" s="2">
        <f t="shared" si="9"/>
        <v>95.347466666666705</v>
      </c>
      <c r="L112" s="2">
        <f t="shared" si="10"/>
        <v>305.16359199174656</v>
      </c>
      <c r="M112" s="2">
        <f>SUMIF(A:A,A112,L:L)</f>
        <v>1871.205772134492</v>
      </c>
      <c r="N112" s="3">
        <f t="shared" si="11"/>
        <v>0.16308393044536476</v>
      </c>
      <c r="O112" s="7">
        <f t="shared" si="12"/>
        <v>6.1318119895020127</v>
      </c>
      <c r="P112" s="3">
        <f t="shared" si="13"/>
        <v>0.16308393044536476</v>
      </c>
      <c r="Q112" s="3">
        <f>IF(ISNUMBER(P112),SUMIF(A:A,A112,P:P),"")</f>
        <v>0.95740840305552533</v>
      </c>
      <c r="R112" s="3">
        <f t="shared" si="14"/>
        <v>0.17033893782934204</v>
      </c>
      <c r="S112" s="8">
        <f t="shared" si="15"/>
        <v>5.8706483247058454</v>
      </c>
    </row>
    <row r="113" spans="1:19" hidden="1" x14ac:dyDescent="0.35">
      <c r="A113" s="10">
        <v>15</v>
      </c>
      <c r="B113" s="11">
        <v>0.70347222222222217</v>
      </c>
      <c r="C113" s="10" t="s">
        <v>35</v>
      </c>
      <c r="D113" s="10">
        <v>5</v>
      </c>
      <c r="E113" s="10">
        <v>7</v>
      </c>
      <c r="F113" s="10" t="s">
        <v>138</v>
      </c>
      <c r="G113" s="2">
        <v>45.141833333333295</v>
      </c>
      <c r="H113" s="6">
        <f>1+COUNTIFS(A:A,A113,O:O,"&lt;"&amp;O113)</f>
        <v>5</v>
      </c>
      <c r="I113" s="2">
        <f>AVERAGEIF(A:A,A113,G:G)</f>
        <v>49.2117</v>
      </c>
      <c r="J113" s="2">
        <f t="shared" si="8"/>
        <v>-4.0698666666667052</v>
      </c>
      <c r="K113" s="2">
        <f t="shared" si="9"/>
        <v>85.930133333333288</v>
      </c>
      <c r="L113" s="2">
        <f t="shared" si="10"/>
        <v>173.43588635528164</v>
      </c>
      <c r="M113" s="2">
        <f>SUMIF(A:A,A113,L:L)</f>
        <v>1871.205772134492</v>
      </c>
      <c r="N113" s="3">
        <f t="shared" si="11"/>
        <v>9.2686699099609249E-2</v>
      </c>
      <c r="O113" s="7">
        <f t="shared" si="12"/>
        <v>10.789034561747769</v>
      </c>
      <c r="P113" s="3">
        <f t="shared" si="13"/>
        <v>9.2686699099609249E-2</v>
      </c>
      <c r="Q113" s="3">
        <f>IF(ISNUMBER(P113),SUMIF(A:A,A113,P:P),"")</f>
        <v>0.95740840305552533</v>
      </c>
      <c r="R113" s="3">
        <f t="shared" si="14"/>
        <v>9.6809991226109851E-2</v>
      </c>
      <c r="S113" s="8">
        <f t="shared" si="15"/>
        <v>10.3295123502738</v>
      </c>
    </row>
    <row r="114" spans="1:19" hidden="1" x14ac:dyDescent="0.35">
      <c r="A114" s="10">
        <v>15</v>
      </c>
      <c r="B114" s="11">
        <v>0.70347222222222217</v>
      </c>
      <c r="C114" s="10" t="s">
        <v>35</v>
      </c>
      <c r="D114" s="10">
        <v>5</v>
      </c>
      <c r="E114" s="10">
        <v>5</v>
      </c>
      <c r="F114" s="10" t="s">
        <v>136</v>
      </c>
      <c r="G114" s="2">
        <v>35.299166666666601</v>
      </c>
      <c r="H114" s="6">
        <f>1+COUNTIFS(A:A,A114,O:O,"&lt;"&amp;O114)</f>
        <v>6</v>
      </c>
      <c r="I114" s="2">
        <f>AVERAGEIF(A:A,A114,G:G)</f>
        <v>49.2117</v>
      </c>
      <c r="J114" s="2">
        <f t="shared" ref="J114:J170" si="16">G114-I114</f>
        <v>-13.9125333333334</v>
      </c>
      <c r="K114" s="2">
        <f t="shared" ref="K114:K170" si="17">90+J114</f>
        <v>76.0874666666666</v>
      </c>
      <c r="L114" s="2">
        <f t="shared" ref="L114:L170" si="18">EXP(0.06*K114)</f>
        <v>96.086420494205456</v>
      </c>
      <c r="M114" s="2">
        <f>SUMIF(A:A,A114,L:L)</f>
        <v>1871.205772134492</v>
      </c>
      <c r="N114" s="3">
        <f t="shared" ref="N114:N170" si="19">L114/M114</f>
        <v>5.1350002188481542E-2</v>
      </c>
      <c r="O114" s="7">
        <f t="shared" ref="O114:O170" si="20">1/N114</f>
        <v>19.474195859417367</v>
      </c>
      <c r="P114" s="3">
        <f t="shared" ref="P114:P170" si="21">IF(O114&gt;21,"",N114)</f>
        <v>5.1350002188481542E-2</v>
      </c>
      <c r="Q114" s="3">
        <f>IF(ISNUMBER(P114),SUMIF(A:A,A114,P:P),"")</f>
        <v>0.95740840305552533</v>
      </c>
      <c r="R114" s="3">
        <f t="shared" ref="R114:R170" si="22">IFERROR(P114*(1/Q114),"")</f>
        <v>5.3634375909591296E-2</v>
      </c>
      <c r="S114" s="8">
        <f t="shared" ref="S114:S170" si="23">IFERROR(1/R114,"")</f>
        <v>18.644758758555305</v>
      </c>
    </row>
    <row r="115" spans="1:19" hidden="1" x14ac:dyDescent="0.35">
      <c r="A115" s="10">
        <v>15</v>
      </c>
      <c r="B115" s="11">
        <v>0.70347222222222217</v>
      </c>
      <c r="C115" s="10" t="s">
        <v>35</v>
      </c>
      <c r="D115" s="10">
        <v>5</v>
      </c>
      <c r="E115" s="10">
        <v>6</v>
      </c>
      <c r="F115" s="10" t="s">
        <v>137</v>
      </c>
      <c r="G115" s="2">
        <v>32.182366666666702</v>
      </c>
      <c r="H115" s="6">
        <f>1+COUNTIFS(A:A,A115,O:O,"&lt;"&amp;O115)</f>
        <v>7</v>
      </c>
      <c r="I115" s="2">
        <f>AVERAGEIF(A:A,A115,G:G)</f>
        <v>49.2117</v>
      </c>
      <c r="J115" s="2">
        <f t="shared" si="16"/>
        <v>-17.029333333333298</v>
      </c>
      <c r="K115" s="2">
        <f t="shared" si="17"/>
        <v>72.970666666666702</v>
      </c>
      <c r="L115" s="2">
        <f t="shared" si="18"/>
        <v>79.697642046926575</v>
      </c>
      <c r="M115" s="2">
        <f>SUMIF(A:A,A115,L:L)</f>
        <v>1871.205772134492</v>
      </c>
      <c r="N115" s="3">
        <f t="shared" si="19"/>
        <v>4.259159694447455E-2</v>
      </c>
      <c r="O115" s="7">
        <f t="shared" si="20"/>
        <v>23.47880971224609</v>
      </c>
      <c r="P115" s="3" t="str">
        <f t="shared" si="21"/>
        <v/>
      </c>
      <c r="Q115" s="3" t="str">
        <f>IF(ISNUMBER(P115),SUMIF(A:A,A115,P:P),"")</f>
        <v/>
      </c>
      <c r="R115" s="3" t="str">
        <f t="shared" si="22"/>
        <v/>
      </c>
      <c r="S115" s="8" t="str">
        <f t="shared" si="23"/>
        <v/>
      </c>
    </row>
    <row r="116" spans="1:19" hidden="1" x14ac:dyDescent="0.35">
      <c r="A116" s="1">
        <v>16</v>
      </c>
      <c r="B116" s="5">
        <v>0.70833333333333337</v>
      </c>
      <c r="C116" s="1" t="s">
        <v>19</v>
      </c>
      <c r="D116" s="1">
        <v>6</v>
      </c>
      <c r="E116" s="1">
        <v>2</v>
      </c>
      <c r="F116" s="1" t="s">
        <v>140</v>
      </c>
      <c r="G116" s="2">
        <v>74.871600000000001</v>
      </c>
      <c r="H116" s="6">
        <f>1+COUNTIFS(A:A,A116,O:O,"&lt;"&amp;O116)</f>
        <v>1</v>
      </c>
      <c r="I116" s="2">
        <f>AVERAGEIF(A:A,A116,G:G)</f>
        <v>51.059438095238079</v>
      </c>
      <c r="J116" s="2">
        <f t="shared" si="16"/>
        <v>23.812161904761922</v>
      </c>
      <c r="K116" s="2">
        <f t="shared" si="17"/>
        <v>113.81216190476192</v>
      </c>
      <c r="L116" s="2">
        <f t="shared" si="18"/>
        <v>924.01630194688892</v>
      </c>
      <c r="M116" s="2">
        <f>SUMIF(A:A,A116,L:L)</f>
        <v>2190.3229771984561</v>
      </c>
      <c r="N116" s="3">
        <f t="shared" si="19"/>
        <v>0.42186303644075213</v>
      </c>
      <c r="O116" s="7">
        <f t="shared" si="20"/>
        <v>2.370437591396902</v>
      </c>
      <c r="P116" s="3">
        <f t="shared" si="21"/>
        <v>0.42186303644075213</v>
      </c>
      <c r="Q116" s="3">
        <f>IF(ISNUMBER(P116),SUMIF(A:A,A116,P:P),"")</f>
        <v>0.96628473496629463</v>
      </c>
      <c r="R116" s="3">
        <f t="shared" si="22"/>
        <v>0.43658253222376253</v>
      </c>
      <c r="S116" s="8">
        <f t="shared" si="23"/>
        <v>2.2905176597570973</v>
      </c>
    </row>
    <row r="117" spans="1:19" hidden="1" x14ac:dyDescent="0.35">
      <c r="A117" s="10">
        <v>16</v>
      </c>
      <c r="B117" s="11">
        <v>0.70833333333333337</v>
      </c>
      <c r="C117" s="10" t="s">
        <v>19</v>
      </c>
      <c r="D117" s="10">
        <v>6</v>
      </c>
      <c r="E117" s="10">
        <v>1</v>
      </c>
      <c r="F117" s="10" t="s">
        <v>139</v>
      </c>
      <c r="G117" s="2">
        <v>65.104333333333301</v>
      </c>
      <c r="H117" s="6">
        <f>1+COUNTIFS(A:A,A117,O:O,"&lt;"&amp;O117)</f>
        <v>2</v>
      </c>
      <c r="I117" s="2">
        <f>AVERAGEIF(A:A,A117,G:G)</f>
        <v>51.059438095238079</v>
      </c>
      <c r="J117" s="2">
        <f t="shared" si="16"/>
        <v>14.044895238095222</v>
      </c>
      <c r="K117" s="2">
        <f t="shared" si="17"/>
        <v>104.04489523809522</v>
      </c>
      <c r="L117" s="2">
        <f t="shared" si="18"/>
        <v>514.24186758760277</v>
      </c>
      <c r="M117" s="2">
        <f>SUMIF(A:A,A117,L:L)</f>
        <v>2190.3229771984561</v>
      </c>
      <c r="N117" s="3">
        <f t="shared" si="19"/>
        <v>0.23477901338794632</v>
      </c>
      <c r="O117" s="7">
        <f t="shared" si="20"/>
        <v>4.2593244837757736</v>
      </c>
      <c r="P117" s="3">
        <f t="shared" si="21"/>
        <v>0.23477901338794632</v>
      </c>
      <c r="Q117" s="3">
        <f>IF(ISNUMBER(P117),SUMIF(A:A,A117,P:P),"")</f>
        <v>0.96628473496629463</v>
      </c>
      <c r="R117" s="3">
        <f t="shared" si="22"/>
        <v>0.24297083964193614</v>
      </c>
      <c r="S117" s="8">
        <f t="shared" si="23"/>
        <v>4.115720229940723</v>
      </c>
    </row>
    <row r="118" spans="1:19" hidden="1" x14ac:dyDescent="0.35">
      <c r="A118" s="1">
        <v>16</v>
      </c>
      <c r="B118" s="5">
        <v>0.70833333333333337</v>
      </c>
      <c r="C118" s="1" t="s">
        <v>19</v>
      </c>
      <c r="D118" s="1">
        <v>6</v>
      </c>
      <c r="E118" s="1">
        <v>4</v>
      </c>
      <c r="F118" s="1" t="s">
        <v>142</v>
      </c>
      <c r="G118" s="2">
        <v>51.412500000000009</v>
      </c>
      <c r="H118" s="6">
        <f>1+COUNTIFS(A:A,A118,O:O,"&lt;"&amp;O118)</f>
        <v>3</v>
      </c>
      <c r="I118" s="2">
        <f>AVERAGEIF(A:A,A118,G:G)</f>
        <v>51.059438095238079</v>
      </c>
      <c r="J118" s="2">
        <f t="shared" si="16"/>
        <v>0.35306190476192967</v>
      </c>
      <c r="K118" s="2">
        <f t="shared" si="17"/>
        <v>90.35306190476193</v>
      </c>
      <c r="L118" s="2">
        <f t="shared" si="18"/>
        <v>226.14665715724192</v>
      </c>
      <c r="M118" s="2">
        <f>SUMIF(A:A,A118,L:L)</f>
        <v>2190.3229771984561</v>
      </c>
      <c r="N118" s="3">
        <f t="shared" si="19"/>
        <v>0.10324808693122325</v>
      </c>
      <c r="O118" s="7">
        <f t="shared" si="20"/>
        <v>9.685409480430673</v>
      </c>
      <c r="P118" s="3">
        <f t="shared" si="21"/>
        <v>0.10324808693122325</v>
      </c>
      <c r="Q118" s="3">
        <f>IF(ISNUMBER(P118),SUMIF(A:A,A118,P:P),"")</f>
        <v>0.96628473496629463</v>
      </c>
      <c r="R118" s="3">
        <f t="shared" si="22"/>
        <v>0.10685058264407406</v>
      </c>
      <c r="S118" s="8">
        <f t="shared" si="23"/>
        <v>9.3588633328379895</v>
      </c>
    </row>
    <row r="119" spans="1:19" hidden="1" x14ac:dyDescent="0.35">
      <c r="A119" s="1">
        <v>16</v>
      </c>
      <c r="B119" s="5">
        <v>0.70833333333333337</v>
      </c>
      <c r="C119" s="1" t="s">
        <v>19</v>
      </c>
      <c r="D119" s="1">
        <v>6</v>
      </c>
      <c r="E119" s="1">
        <v>6</v>
      </c>
      <c r="F119" s="1" t="s">
        <v>144</v>
      </c>
      <c r="G119" s="2">
        <v>48.208800000000004</v>
      </c>
      <c r="H119" s="6">
        <f>1+COUNTIFS(A:A,A119,O:O,"&lt;"&amp;O119)</f>
        <v>4</v>
      </c>
      <c r="I119" s="2">
        <f>AVERAGEIF(A:A,A119,G:G)</f>
        <v>51.059438095238079</v>
      </c>
      <c r="J119" s="2">
        <f t="shared" si="16"/>
        <v>-2.8506380952380752</v>
      </c>
      <c r="K119" s="2">
        <f t="shared" si="17"/>
        <v>87.149361904761918</v>
      </c>
      <c r="L119" s="2">
        <f t="shared" si="18"/>
        <v>186.59895987070209</v>
      </c>
      <c r="M119" s="2">
        <f>SUMIF(A:A,A119,L:L)</f>
        <v>2190.3229771984561</v>
      </c>
      <c r="N119" s="3">
        <f t="shared" si="19"/>
        <v>8.5192440481710346E-2</v>
      </c>
      <c r="O119" s="7">
        <f t="shared" si="20"/>
        <v>11.738130687953308</v>
      </c>
      <c r="P119" s="3">
        <f t="shared" si="21"/>
        <v>8.5192440481710346E-2</v>
      </c>
      <c r="Q119" s="3">
        <f>IF(ISNUMBER(P119),SUMIF(A:A,A119,P:P),"")</f>
        <v>0.96628473496629463</v>
      </c>
      <c r="R119" s="3">
        <f t="shared" si="22"/>
        <v>8.8164944967988115E-2</v>
      </c>
      <c r="S119" s="8">
        <f t="shared" si="23"/>
        <v>11.342376500808692</v>
      </c>
    </row>
    <row r="120" spans="1:19" hidden="1" x14ac:dyDescent="0.35">
      <c r="A120" s="1">
        <v>16</v>
      </c>
      <c r="B120" s="5">
        <v>0.70833333333333337</v>
      </c>
      <c r="C120" s="1" t="s">
        <v>19</v>
      </c>
      <c r="D120" s="1">
        <v>6</v>
      </c>
      <c r="E120" s="1">
        <v>5</v>
      </c>
      <c r="F120" s="1" t="s">
        <v>143</v>
      </c>
      <c r="G120" s="2">
        <v>42.814500000000002</v>
      </c>
      <c r="H120" s="6">
        <f>1+COUNTIFS(A:A,A120,O:O,"&lt;"&amp;O120)</f>
        <v>5</v>
      </c>
      <c r="I120" s="2">
        <f>AVERAGEIF(A:A,A120,G:G)</f>
        <v>51.059438095238079</v>
      </c>
      <c r="J120" s="2">
        <f t="shared" si="16"/>
        <v>-8.2449380952380764</v>
      </c>
      <c r="K120" s="2">
        <f t="shared" si="17"/>
        <v>81.755061904761931</v>
      </c>
      <c r="L120" s="2">
        <f t="shared" si="18"/>
        <v>135.00390639590083</v>
      </c>
      <c r="M120" s="2">
        <f>SUMIF(A:A,A120,L:L)</f>
        <v>2190.3229771984561</v>
      </c>
      <c r="N120" s="3">
        <f t="shared" si="19"/>
        <v>6.1636529316136869E-2</v>
      </c>
      <c r="O120" s="7">
        <f t="shared" si="20"/>
        <v>16.22414517973505</v>
      </c>
      <c r="P120" s="3">
        <f t="shared" si="21"/>
        <v>6.1636529316136869E-2</v>
      </c>
      <c r="Q120" s="3">
        <f>IF(ISNUMBER(P120),SUMIF(A:A,A120,P:P),"")</f>
        <v>0.96628473496629463</v>
      </c>
      <c r="R120" s="3">
        <f t="shared" si="22"/>
        <v>6.3787129285744995E-2</v>
      </c>
      <c r="S120" s="8">
        <f t="shared" si="23"/>
        <v>15.677143825054968</v>
      </c>
    </row>
    <row r="121" spans="1:19" hidden="1" x14ac:dyDescent="0.35">
      <c r="A121" s="1">
        <v>16</v>
      </c>
      <c r="B121" s="5">
        <v>0.70833333333333337</v>
      </c>
      <c r="C121" s="1" t="s">
        <v>19</v>
      </c>
      <c r="D121" s="1">
        <v>6</v>
      </c>
      <c r="E121" s="1">
        <v>3</v>
      </c>
      <c r="F121" s="1" t="s">
        <v>141</v>
      </c>
      <c r="G121" s="2">
        <v>42.244900000000001</v>
      </c>
      <c r="H121" s="6">
        <f>1+COUNTIFS(A:A,A121,O:O,"&lt;"&amp;O121)</f>
        <v>6</v>
      </c>
      <c r="I121" s="2">
        <f>AVERAGEIF(A:A,A121,G:G)</f>
        <v>51.059438095238079</v>
      </c>
      <c r="J121" s="2">
        <f t="shared" si="16"/>
        <v>-8.8145380952380776</v>
      </c>
      <c r="K121" s="2">
        <f t="shared" si="17"/>
        <v>81.185461904761922</v>
      </c>
      <c r="L121" s="2">
        <f t="shared" si="18"/>
        <v>130.46796455445894</v>
      </c>
      <c r="M121" s="2">
        <f>SUMIF(A:A,A121,L:L)</f>
        <v>2190.3229771984561</v>
      </c>
      <c r="N121" s="3">
        <f t="shared" si="19"/>
        <v>5.9565628408525702E-2</v>
      </c>
      <c r="O121" s="7">
        <f t="shared" si="20"/>
        <v>16.788205324412708</v>
      </c>
      <c r="P121" s="3">
        <f t="shared" si="21"/>
        <v>5.9565628408525702E-2</v>
      </c>
      <c r="Q121" s="3">
        <f>IF(ISNUMBER(P121),SUMIF(A:A,A121,P:P),"")</f>
        <v>0.96628473496629463</v>
      </c>
      <c r="R121" s="3">
        <f t="shared" si="22"/>
        <v>6.1643971236494219E-2</v>
      </c>
      <c r="S121" s="8">
        <f t="shared" si="23"/>
        <v>16.222186532459869</v>
      </c>
    </row>
    <row r="122" spans="1:19" hidden="1" x14ac:dyDescent="0.35">
      <c r="A122" s="1">
        <v>16</v>
      </c>
      <c r="B122" s="5">
        <v>0.70833333333333337</v>
      </c>
      <c r="C122" s="1" t="s">
        <v>19</v>
      </c>
      <c r="D122" s="1">
        <v>6</v>
      </c>
      <c r="E122" s="1">
        <v>7</v>
      </c>
      <c r="F122" s="1" t="s">
        <v>145</v>
      </c>
      <c r="G122" s="2">
        <v>32.759433333333298</v>
      </c>
      <c r="H122" s="6">
        <f>1+COUNTIFS(A:A,A122,O:O,"&lt;"&amp;O122)</f>
        <v>7</v>
      </c>
      <c r="I122" s="2">
        <f>AVERAGEIF(A:A,A122,G:G)</f>
        <v>51.059438095238079</v>
      </c>
      <c r="J122" s="2">
        <f t="shared" si="16"/>
        <v>-18.300004761904781</v>
      </c>
      <c r="K122" s="2">
        <f t="shared" si="17"/>
        <v>71.699995238095227</v>
      </c>
      <c r="L122" s="2">
        <f t="shared" si="18"/>
        <v>73.847319685660665</v>
      </c>
      <c r="M122" s="2">
        <f>SUMIF(A:A,A122,L:L)</f>
        <v>2190.3229771984561</v>
      </c>
      <c r="N122" s="3">
        <f t="shared" si="19"/>
        <v>3.3715265033705422E-2</v>
      </c>
      <c r="O122" s="7">
        <f t="shared" si="20"/>
        <v>29.660155392528932</v>
      </c>
      <c r="P122" s="3" t="str">
        <f t="shared" si="21"/>
        <v/>
      </c>
      <c r="Q122" s="3" t="str">
        <f>IF(ISNUMBER(P122),SUMIF(A:A,A122,P:P),"")</f>
        <v/>
      </c>
      <c r="R122" s="3" t="str">
        <f t="shared" si="22"/>
        <v/>
      </c>
      <c r="S122" s="8" t="str">
        <f t="shared" si="23"/>
        <v/>
      </c>
    </row>
    <row r="123" spans="1:19" hidden="1" x14ac:dyDescent="0.35">
      <c r="A123" s="10">
        <v>17</v>
      </c>
      <c r="B123" s="11">
        <v>0.71180555555555547</v>
      </c>
      <c r="C123" s="10" t="s">
        <v>62</v>
      </c>
      <c r="D123" s="10">
        <v>6</v>
      </c>
      <c r="E123" s="10">
        <v>8</v>
      </c>
      <c r="F123" s="10" t="s">
        <v>152</v>
      </c>
      <c r="G123" s="2">
        <v>62.871866666666698</v>
      </c>
      <c r="H123" s="6">
        <f>1+COUNTIFS(A:A,A123,O:O,"&lt;"&amp;O123)</f>
        <v>1</v>
      </c>
      <c r="I123" s="2">
        <f>AVERAGEIF(A:A,A123,G:G)</f>
        <v>45.614459523809522</v>
      </c>
      <c r="J123" s="2">
        <f t="shared" si="16"/>
        <v>17.257407142857176</v>
      </c>
      <c r="K123" s="2">
        <f t="shared" si="17"/>
        <v>107.25740714285718</v>
      </c>
      <c r="L123" s="2">
        <f t="shared" si="18"/>
        <v>623.55964901497975</v>
      </c>
      <c r="M123" s="2">
        <f>SUMIF(A:A,A123,L:L)</f>
        <v>3789.9652361761373</v>
      </c>
      <c r="N123" s="3">
        <f t="shared" si="19"/>
        <v>0.16452912102278713</v>
      </c>
      <c r="O123" s="7">
        <f t="shared" si="20"/>
        <v>6.077951391118785</v>
      </c>
      <c r="P123" s="3">
        <f t="shared" si="21"/>
        <v>0.16452912102278713</v>
      </c>
      <c r="Q123" s="3">
        <f>IF(ISNUMBER(P123),SUMIF(A:A,A123,P:P),"")</f>
        <v>0.80766160870838699</v>
      </c>
      <c r="R123" s="3">
        <f t="shared" si="22"/>
        <v>0.20371046394776918</v>
      </c>
      <c r="S123" s="8">
        <f t="shared" si="23"/>
        <v>4.908927998202377</v>
      </c>
    </row>
    <row r="124" spans="1:19" hidden="1" x14ac:dyDescent="0.35">
      <c r="A124" s="1">
        <v>17</v>
      </c>
      <c r="B124" s="5">
        <v>0.71180555555555547</v>
      </c>
      <c r="C124" s="1" t="s">
        <v>62</v>
      </c>
      <c r="D124" s="1">
        <v>6</v>
      </c>
      <c r="E124" s="1">
        <v>2</v>
      </c>
      <c r="F124" s="1" t="s">
        <v>147</v>
      </c>
      <c r="G124" s="2">
        <v>58.497033333333306</v>
      </c>
      <c r="H124" s="6">
        <f>1+COUNTIFS(A:A,A124,O:O,"&lt;"&amp;O124)</f>
        <v>2</v>
      </c>
      <c r="I124" s="2">
        <f>AVERAGEIF(A:A,A124,G:G)</f>
        <v>45.614459523809522</v>
      </c>
      <c r="J124" s="2">
        <f t="shared" si="16"/>
        <v>12.882573809523784</v>
      </c>
      <c r="K124" s="2">
        <f t="shared" si="17"/>
        <v>102.88257380952379</v>
      </c>
      <c r="L124" s="2">
        <f t="shared" si="18"/>
        <v>479.60096179946976</v>
      </c>
      <c r="M124" s="2">
        <f>SUMIF(A:A,A124,L:L)</f>
        <v>3789.9652361761373</v>
      </c>
      <c r="N124" s="3">
        <f t="shared" si="19"/>
        <v>0.12654495012818648</v>
      </c>
      <c r="O124" s="7">
        <f t="shared" si="20"/>
        <v>7.9023303497059985</v>
      </c>
      <c r="P124" s="3">
        <f t="shared" si="21"/>
        <v>0.12654495012818648</v>
      </c>
      <c r="Q124" s="3">
        <f>IF(ISNUMBER(P124),SUMIF(A:A,A124,P:P),"")</f>
        <v>0.80766160870838699</v>
      </c>
      <c r="R124" s="3">
        <f t="shared" si="22"/>
        <v>0.15668065531870118</v>
      </c>
      <c r="S124" s="8">
        <f t="shared" si="23"/>
        <v>6.3824088427886565</v>
      </c>
    </row>
    <row r="125" spans="1:19" hidden="1" x14ac:dyDescent="0.35">
      <c r="A125" s="10">
        <v>17</v>
      </c>
      <c r="B125" s="11">
        <v>0.71180555555555547</v>
      </c>
      <c r="C125" s="10" t="s">
        <v>62</v>
      </c>
      <c r="D125" s="10">
        <v>6</v>
      </c>
      <c r="E125" s="10">
        <v>6</v>
      </c>
      <c r="F125" s="10" t="s">
        <v>150</v>
      </c>
      <c r="G125" s="2">
        <v>57.616466666666597</v>
      </c>
      <c r="H125" s="6">
        <f>1+COUNTIFS(A:A,A125,O:O,"&lt;"&amp;O125)</f>
        <v>3</v>
      </c>
      <c r="I125" s="2">
        <f>AVERAGEIF(A:A,A125,G:G)</f>
        <v>45.614459523809522</v>
      </c>
      <c r="J125" s="2">
        <f t="shared" si="16"/>
        <v>12.002007142857074</v>
      </c>
      <c r="K125" s="2">
        <f t="shared" si="17"/>
        <v>102.00200714285708</v>
      </c>
      <c r="L125" s="2">
        <f t="shared" si="18"/>
        <v>454.91947650346805</v>
      </c>
      <c r="M125" s="2">
        <f>SUMIF(A:A,A125,L:L)</f>
        <v>3789.9652361761373</v>
      </c>
      <c r="N125" s="3">
        <f t="shared" si="19"/>
        <v>0.12003262514419692</v>
      </c>
      <c r="O125" s="7">
        <f t="shared" si="20"/>
        <v>8.3310683141244777</v>
      </c>
      <c r="P125" s="3">
        <f t="shared" si="21"/>
        <v>0.12003262514419692</v>
      </c>
      <c r="Q125" s="3">
        <f>IF(ISNUMBER(P125),SUMIF(A:A,A125,P:P),"")</f>
        <v>0.80766160870838699</v>
      </c>
      <c r="R125" s="3">
        <f t="shared" si="22"/>
        <v>0.1486174702994156</v>
      </c>
      <c r="S125" s="8">
        <f t="shared" si="23"/>
        <v>6.7286840368452445</v>
      </c>
    </row>
    <row r="126" spans="1:19" hidden="1" x14ac:dyDescent="0.35">
      <c r="A126" s="10">
        <v>17</v>
      </c>
      <c r="B126" s="11">
        <v>0.71180555555555547</v>
      </c>
      <c r="C126" s="10" t="s">
        <v>62</v>
      </c>
      <c r="D126" s="10">
        <v>6</v>
      </c>
      <c r="E126" s="10">
        <v>10</v>
      </c>
      <c r="F126" s="10" t="s">
        <v>154</v>
      </c>
      <c r="G126" s="2">
        <v>54.829666666666697</v>
      </c>
      <c r="H126" s="6">
        <f>1+COUNTIFS(A:A,A126,O:O,"&lt;"&amp;O126)</f>
        <v>4</v>
      </c>
      <c r="I126" s="2">
        <f>AVERAGEIF(A:A,A126,G:G)</f>
        <v>45.614459523809522</v>
      </c>
      <c r="J126" s="2">
        <f t="shared" si="16"/>
        <v>9.2152071428571745</v>
      </c>
      <c r="K126" s="2">
        <f t="shared" si="17"/>
        <v>99.215207142857167</v>
      </c>
      <c r="L126" s="2">
        <f t="shared" si="18"/>
        <v>384.87262237535776</v>
      </c>
      <c r="M126" s="2">
        <f>SUMIF(A:A,A126,L:L)</f>
        <v>3789.9652361761373</v>
      </c>
      <c r="N126" s="3">
        <f t="shared" si="19"/>
        <v>0.10155043605721109</v>
      </c>
      <c r="O126" s="7">
        <f t="shared" si="20"/>
        <v>9.8473235450867378</v>
      </c>
      <c r="P126" s="3">
        <f t="shared" si="21"/>
        <v>0.10155043605721109</v>
      </c>
      <c r="Q126" s="3">
        <f>IF(ISNUMBER(P126),SUMIF(A:A,A126,P:P),"")</f>
        <v>0.80766160870838699</v>
      </c>
      <c r="R126" s="3">
        <f t="shared" si="22"/>
        <v>0.125733890236049</v>
      </c>
      <c r="S126" s="8">
        <f t="shared" si="23"/>
        <v>7.9533051758967312</v>
      </c>
    </row>
    <row r="127" spans="1:19" hidden="1" x14ac:dyDescent="0.35">
      <c r="A127" s="1">
        <v>17</v>
      </c>
      <c r="B127" s="5">
        <v>0.71180555555555547</v>
      </c>
      <c r="C127" s="1" t="s">
        <v>62</v>
      </c>
      <c r="D127" s="1">
        <v>6</v>
      </c>
      <c r="E127" s="1">
        <v>1</v>
      </c>
      <c r="F127" s="1" t="s">
        <v>146</v>
      </c>
      <c r="G127" s="2">
        <v>52.130266666666699</v>
      </c>
      <c r="H127" s="6">
        <f>1+COUNTIFS(A:A,A127,O:O,"&lt;"&amp;O127)</f>
        <v>5</v>
      </c>
      <c r="I127" s="2">
        <f>AVERAGEIF(A:A,A127,G:G)</f>
        <v>45.614459523809522</v>
      </c>
      <c r="J127" s="2">
        <f t="shared" si="16"/>
        <v>6.5158071428571773</v>
      </c>
      <c r="K127" s="2">
        <f t="shared" si="17"/>
        <v>96.51580714285717</v>
      </c>
      <c r="L127" s="2">
        <f t="shared" si="18"/>
        <v>327.32331999487457</v>
      </c>
      <c r="M127" s="2">
        <f>SUMIF(A:A,A127,L:L)</f>
        <v>3789.9652361761373</v>
      </c>
      <c r="N127" s="3">
        <f t="shared" si="19"/>
        <v>8.6365784274350085E-2</v>
      </c>
      <c r="O127" s="7">
        <f t="shared" si="20"/>
        <v>11.578659400850153</v>
      </c>
      <c r="P127" s="3">
        <f t="shared" si="21"/>
        <v>8.6365784274350085E-2</v>
      </c>
      <c r="Q127" s="3">
        <f>IF(ISNUMBER(P127),SUMIF(A:A,A127,P:P),"")</f>
        <v>0.80766160870838699</v>
      </c>
      <c r="R127" s="3">
        <f t="shared" si="22"/>
        <v>0.10693313058728433</v>
      </c>
      <c r="S127" s="8">
        <f t="shared" si="23"/>
        <v>9.3516386783771228</v>
      </c>
    </row>
    <row r="128" spans="1:19" hidden="1" x14ac:dyDescent="0.35">
      <c r="A128" s="10">
        <v>17</v>
      </c>
      <c r="B128" s="11">
        <v>0.71180555555555547</v>
      </c>
      <c r="C128" s="10" t="s">
        <v>62</v>
      </c>
      <c r="D128" s="10">
        <v>6</v>
      </c>
      <c r="E128" s="10">
        <v>5</v>
      </c>
      <c r="F128" s="10" t="s">
        <v>149</v>
      </c>
      <c r="G128" s="2">
        <v>50.6092333333333</v>
      </c>
      <c r="H128" s="6">
        <f>1+COUNTIFS(A:A,A128,O:O,"&lt;"&amp;O128)</f>
        <v>6</v>
      </c>
      <c r="I128" s="2">
        <f>AVERAGEIF(A:A,A128,G:G)</f>
        <v>45.614459523809522</v>
      </c>
      <c r="J128" s="2">
        <f t="shared" si="16"/>
        <v>4.9947738095237781</v>
      </c>
      <c r="K128" s="2">
        <f t="shared" si="17"/>
        <v>94.994773809523778</v>
      </c>
      <c r="L128" s="2">
        <f t="shared" si="18"/>
        <v>298.77369938102271</v>
      </c>
      <c r="M128" s="2">
        <f>SUMIF(A:A,A128,L:L)</f>
        <v>3789.9652361761373</v>
      </c>
      <c r="N128" s="3">
        <f t="shared" si="19"/>
        <v>7.8832833749807332E-2</v>
      </c>
      <c r="O128" s="7">
        <f t="shared" si="20"/>
        <v>12.685069817148923</v>
      </c>
      <c r="P128" s="3">
        <f t="shared" si="21"/>
        <v>7.8832833749807332E-2</v>
      </c>
      <c r="Q128" s="3">
        <f>IF(ISNUMBER(P128),SUMIF(A:A,A128,P:P),"")</f>
        <v>0.80766160870838699</v>
      </c>
      <c r="R128" s="3">
        <f t="shared" si="22"/>
        <v>9.7606265916089355E-2</v>
      </c>
      <c r="S128" s="8">
        <f t="shared" si="23"/>
        <v>10.245243895096705</v>
      </c>
    </row>
    <row r="129" spans="1:19" hidden="1" x14ac:dyDescent="0.35">
      <c r="A129" s="10">
        <v>17</v>
      </c>
      <c r="B129" s="11">
        <v>0.71180555555555547</v>
      </c>
      <c r="C129" s="10" t="s">
        <v>62</v>
      </c>
      <c r="D129" s="10">
        <v>6</v>
      </c>
      <c r="E129" s="10">
        <v>7</v>
      </c>
      <c r="F129" s="10" t="s">
        <v>151</v>
      </c>
      <c r="G129" s="2">
        <v>50.028599999999997</v>
      </c>
      <c r="H129" s="6">
        <f>1+COUNTIFS(A:A,A129,O:O,"&lt;"&amp;O129)</f>
        <v>7</v>
      </c>
      <c r="I129" s="2">
        <f>AVERAGEIF(A:A,A129,G:G)</f>
        <v>45.614459523809522</v>
      </c>
      <c r="J129" s="2">
        <f t="shared" si="16"/>
        <v>4.4141404761904752</v>
      </c>
      <c r="K129" s="2">
        <f t="shared" si="17"/>
        <v>94.414140476190482</v>
      </c>
      <c r="L129" s="2">
        <f t="shared" si="18"/>
        <v>288.5442427388769</v>
      </c>
      <c r="M129" s="2">
        <f>SUMIF(A:A,A129,L:L)</f>
        <v>3789.9652361761373</v>
      </c>
      <c r="N129" s="3">
        <f t="shared" si="19"/>
        <v>7.6133743915287697E-2</v>
      </c>
      <c r="O129" s="7">
        <f t="shared" si="20"/>
        <v>13.134780303365581</v>
      </c>
      <c r="P129" s="3">
        <f t="shared" si="21"/>
        <v>7.6133743915287697E-2</v>
      </c>
      <c r="Q129" s="3">
        <f>IF(ISNUMBER(P129),SUMIF(A:A,A129,P:P),"")</f>
        <v>0.80766160870838699</v>
      </c>
      <c r="R129" s="3">
        <f t="shared" si="22"/>
        <v>9.4264408626579185E-2</v>
      </c>
      <c r="S129" s="8">
        <f t="shared" si="23"/>
        <v>10.608457789847481</v>
      </c>
    </row>
    <row r="130" spans="1:19" hidden="1" x14ac:dyDescent="0.35">
      <c r="A130" s="1">
        <v>17</v>
      </c>
      <c r="B130" s="5">
        <v>0.71180555555555547</v>
      </c>
      <c r="C130" s="1" t="s">
        <v>62</v>
      </c>
      <c r="D130" s="1">
        <v>6</v>
      </c>
      <c r="E130" s="1">
        <v>3</v>
      </c>
      <c r="F130" s="1" t="s">
        <v>148</v>
      </c>
      <c r="G130" s="2">
        <v>44.201966666666699</v>
      </c>
      <c r="H130" s="6">
        <f>1+COUNTIFS(A:A,A130,O:O,"&lt;"&amp;O130)</f>
        <v>8</v>
      </c>
      <c r="I130" s="2">
        <f>AVERAGEIF(A:A,A130,G:G)</f>
        <v>45.614459523809522</v>
      </c>
      <c r="J130" s="2">
        <f t="shared" si="16"/>
        <v>-1.4124928571428228</v>
      </c>
      <c r="K130" s="2">
        <f t="shared" si="17"/>
        <v>88.587507142857177</v>
      </c>
      <c r="L130" s="2">
        <f t="shared" si="18"/>
        <v>203.41544779083139</v>
      </c>
      <c r="M130" s="2">
        <f>SUMIF(A:A,A130,L:L)</f>
        <v>3789.9652361761373</v>
      </c>
      <c r="N130" s="3">
        <f t="shared" si="19"/>
        <v>5.3672114416560238E-2</v>
      </c>
      <c r="O130" s="7">
        <f t="shared" si="20"/>
        <v>18.631649057810463</v>
      </c>
      <c r="P130" s="3">
        <f t="shared" si="21"/>
        <v>5.3672114416560238E-2</v>
      </c>
      <c r="Q130" s="3">
        <f>IF(ISNUMBER(P130),SUMIF(A:A,A130,P:P),"")</f>
        <v>0.80766160870838699</v>
      </c>
      <c r="R130" s="3">
        <f t="shared" si="22"/>
        <v>6.6453715068112151E-2</v>
      </c>
      <c r="S130" s="8">
        <f t="shared" si="23"/>
        <v>15.048067650921302</v>
      </c>
    </row>
    <row r="131" spans="1:19" hidden="1" x14ac:dyDescent="0.35">
      <c r="A131" s="10">
        <v>17</v>
      </c>
      <c r="B131" s="11">
        <v>0.71180555555555547</v>
      </c>
      <c r="C131" s="10" t="s">
        <v>62</v>
      </c>
      <c r="D131" s="10">
        <v>6</v>
      </c>
      <c r="E131" s="10">
        <v>11</v>
      </c>
      <c r="F131" s="10" t="s">
        <v>155</v>
      </c>
      <c r="G131" s="2">
        <v>41.594833333333298</v>
      </c>
      <c r="H131" s="6">
        <f>1+COUNTIFS(A:A,A131,O:O,"&lt;"&amp;O131)</f>
        <v>9</v>
      </c>
      <c r="I131" s="2">
        <f>AVERAGEIF(A:A,A131,G:G)</f>
        <v>45.614459523809522</v>
      </c>
      <c r="J131" s="2">
        <f t="shared" si="16"/>
        <v>-4.0196261904762238</v>
      </c>
      <c r="K131" s="2">
        <f t="shared" si="17"/>
        <v>85.980373809523769</v>
      </c>
      <c r="L131" s="2">
        <f t="shared" si="18"/>
        <v>173.95948522563395</v>
      </c>
      <c r="M131" s="2">
        <f>SUMIF(A:A,A131,L:L)</f>
        <v>3789.9652361761373</v>
      </c>
      <c r="N131" s="3">
        <f t="shared" si="19"/>
        <v>4.5900021341923794E-2</v>
      </c>
      <c r="O131" s="7">
        <f t="shared" si="20"/>
        <v>21.786482244761572</v>
      </c>
      <c r="P131" s="3" t="str">
        <f t="shared" si="21"/>
        <v/>
      </c>
      <c r="Q131" s="3" t="str">
        <f>IF(ISNUMBER(P131),SUMIF(A:A,A131,P:P),"")</f>
        <v/>
      </c>
      <c r="R131" s="3" t="str">
        <f t="shared" si="22"/>
        <v/>
      </c>
      <c r="S131" s="8" t="str">
        <f t="shared" si="23"/>
        <v/>
      </c>
    </row>
    <row r="132" spans="1:19" hidden="1" x14ac:dyDescent="0.35">
      <c r="A132" s="10">
        <v>17</v>
      </c>
      <c r="B132" s="11">
        <v>0.71180555555555547</v>
      </c>
      <c r="C132" s="10" t="s">
        <v>62</v>
      </c>
      <c r="D132" s="10">
        <v>6</v>
      </c>
      <c r="E132" s="10">
        <v>9</v>
      </c>
      <c r="F132" s="10" t="s">
        <v>153</v>
      </c>
      <c r="G132" s="2">
        <v>41.502233333333301</v>
      </c>
      <c r="H132" s="6">
        <f>1+COUNTIFS(A:A,A132,O:O,"&lt;"&amp;O132)</f>
        <v>10</v>
      </c>
      <c r="I132" s="2">
        <f>AVERAGEIF(A:A,A132,G:G)</f>
        <v>45.614459523809522</v>
      </c>
      <c r="J132" s="2">
        <f t="shared" si="16"/>
        <v>-4.1122261904762212</v>
      </c>
      <c r="K132" s="2">
        <f t="shared" si="17"/>
        <v>85.887773809523779</v>
      </c>
      <c r="L132" s="2">
        <f t="shared" si="18"/>
        <v>172.99564634952313</v>
      </c>
      <c r="M132" s="2">
        <f>SUMIF(A:A,A132,L:L)</f>
        <v>3789.9652361761373</v>
      </c>
      <c r="N132" s="3">
        <f t="shared" si="19"/>
        <v>4.5645707960125265E-2</v>
      </c>
      <c r="O132" s="7">
        <f t="shared" si="20"/>
        <v>21.907864828683792</v>
      </c>
      <c r="P132" s="3" t="str">
        <f t="shared" si="21"/>
        <v/>
      </c>
      <c r="Q132" s="3" t="str">
        <f>IF(ISNUMBER(P132),SUMIF(A:A,A132,P:P),"")</f>
        <v/>
      </c>
      <c r="R132" s="3" t="str">
        <f t="shared" si="22"/>
        <v/>
      </c>
      <c r="S132" s="8" t="str">
        <f t="shared" si="23"/>
        <v/>
      </c>
    </row>
    <row r="133" spans="1:19" hidden="1" x14ac:dyDescent="0.35">
      <c r="A133" s="10">
        <v>17</v>
      </c>
      <c r="B133" s="11">
        <v>0.71180555555555547</v>
      </c>
      <c r="C133" s="10" t="s">
        <v>62</v>
      </c>
      <c r="D133" s="10">
        <v>6</v>
      </c>
      <c r="E133" s="10">
        <v>13</v>
      </c>
      <c r="F133" s="10" t="s">
        <v>157</v>
      </c>
      <c r="G133" s="2">
        <v>35.261033333333302</v>
      </c>
      <c r="H133" s="6">
        <f>1+COUNTIFS(A:A,A133,O:O,"&lt;"&amp;O133)</f>
        <v>11</v>
      </c>
      <c r="I133" s="2">
        <f>AVERAGEIF(A:A,A133,G:G)</f>
        <v>45.614459523809522</v>
      </c>
      <c r="J133" s="2">
        <f t="shared" si="16"/>
        <v>-10.35342619047622</v>
      </c>
      <c r="K133" s="2">
        <f t="shared" si="17"/>
        <v>79.646573809523773</v>
      </c>
      <c r="L133" s="2">
        <f t="shared" si="18"/>
        <v>118.96084776188759</v>
      </c>
      <c r="M133" s="2">
        <f>SUMIF(A:A,A133,L:L)</f>
        <v>3789.9652361761373</v>
      </c>
      <c r="N133" s="3">
        <f t="shared" si="19"/>
        <v>3.1388374390977906E-2</v>
      </c>
      <c r="O133" s="7">
        <f t="shared" si="20"/>
        <v>31.858929282028516</v>
      </c>
      <c r="P133" s="3" t="str">
        <f t="shared" si="21"/>
        <v/>
      </c>
      <c r="Q133" s="3" t="str">
        <f>IF(ISNUMBER(P133),SUMIF(A:A,A133,P:P),"")</f>
        <v/>
      </c>
      <c r="R133" s="3" t="str">
        <f t="shared" si="22"/>
        <v/>
      </c>
      <c r="S133" s="8" t="str">
        <f t="shared" si="23"/>
        <v/>
      </c>
    </row>
    <row r="134" spans="1:19" hidden="1" x14ac:dyDescent="0.35">
      <c r="A134" s="10">
        <v>17</v>
      </c>
      <c r="B134" s="11">
        <v>0.71180555555555547</v>
      </c>
      <c r="C134" s="10" t="s">
        <v>62</v>
      </c>
      <c r="D134" s="10">
        <v>6</v>
      </c>
      <c r="E134" s="10">
        <v>15</v>
      </c>
      <c r="F134" s="10" t="s">
        <v>158</v>
      </c>
      <c r="G134" s="2">
        <v>34.506766666666699</v>
      </c>
      <c r="H134" s="6">
        <f>1+COUNTIFS(A:A,A134,O:O,"&lt;"&amp;O134)</f>
        <v>12</v>
      </c>
      <c r="I134" s="2">
        <f>AVERAGEIF(A:A,A134,G:G)</f>
        <v>45.614459523809522</v>
      </c>
      <c r="J134" s="2">
        <f t="shared" si="16"/>
        <v>-11.107692857142823</v>
      </c>
      <c r="K134" s="2">
        <f t="shared" si="17"/>
        <v>78.892307142857177</v>
      </c>
      <c r="L134" s="2">
        <f t="shared" si="18"/>
        <v>113.69716069801059</v>
      </c>
      <c r="M134" s="2">
        <f>SUMIF(A:A,A134,L:L)</f>
        <v>3789.9652361761373</v>
      </c>
      <c r="N134" s="3">
        <f t="shared" si="19"/>
        <v>2.9999526014841408E-2</v>
      </c>
      <c r="O134" s="7">
        <f t="shared" si="20"/>
        <v>33.333859991830494</v>
      </c>
      <c r="P134" s="3" t="str">
        <f t="shared" si="21"/>
        <v/>
      </c>
      <c r="Q134" s="3" t="str">
        <f>IF(ISNUMBER(P134),SUMIF(A:A,A134,P:P),"")</f>
        <v/>
      </c>
      <c r="R134" s="3" t="str">
        <f t="shared" si="22"/>
        <v/>
      </c>
      <c r="S134" s="8" t="str">
        <f t="shared" si="23"/>
        <v/>
      </c>
    </row>
    <row r="135" spans="1:19" hidden="1" x14ac:dyDescent="0.35">
      <c r="A135" s="1">
        <v>17</v>
      </c>
      <c r="B135" s="5">
        <v>0.71180555555555547</v>
      </c>
      <c r="C135" s="1" t="s">
        <v>62</v>
      </c>
      <c r="D135" s="1">
        <v>6</v>
      </c>
      <c r="E135" s="1">
        <v>17</v>
      </c>
      <c r="F135" s="1" t="s">
        <v>159</v>
      </c>
      <c r="G135" s="2">
        <v>28.355166666666697</v>
      </c>
      <c r="H135" s="6">
        <f>1+COUNTIFS(A:A,A135,O:O,"&lt;"&amp;O135)</f>
        <v>13</v>
      </c>
      <c r="I135" s="2">
        <f>AVERAGEIF(A:A,A135,G:G)</f>
        <v>45.614459523809522</v>
      </c>
      <c r="J135" s="2">
        <f t="shared" si="16"/>
        <v>-17.259292857142825</v>
      </c>
      <c r="K135" s="2">
        <f t="shared" si="17"/>
        <v>72.740707142857175</v>
      </c>
      <c r="L135" s="2">
        <f t="shared" si="18"/>
        <v>78.605559506718009</v>
      </c>
      <c r="M135" s="2">
        <f>SUMIF(A:A,A135,L:L)</f>
        <v>3789.9652361761373</v>
      </c>
      <c r="N135" s="3">
        <f t="shared" si="19"/>
        <v>2.0740443409984051E-2</v>
      </c>
      <c r="O135" s="7">
        <f t="shared" si="20"/>
        <v>48.214976904429115</v>
      </c>
      <c r="P135" s="3" t="str">
        <f t="shared" si="21"/>
        <v/>
      </c>
      <c r="Q135" s="3" t="str">
        <f>IF(ISNUMBER(P135),SUMIF(A:A,A135,P:P),"")</f>
        <v/>
      </c>
      <c r="R135" s="3" t="str">
        <f t="shared" si="22"/>
        <v/>
      </c>
      <c r="S135" s="8" t="str">
        <f t="shared" si="23"/>
        <v/>
      </c>
    </row>
    <row r="136" spans="1:19" hidden="1" x14ac:dyDescent="0.35">
      <c r="A136" s="10">
        <v>17</v>
      </c>
      <c r="B136" s="11">
        <v>0.71180555555555547</v>
      </c>
      <c r="C136" s="10" t="s">
        <v>62</v>
      </c>
      <c r="D136" s="10">
        <v>6</v>
      </c>
      <c r="E136" s="10">
        <v>12</v>
      </c>
      <c r="F136" s="10" t="s">
        <v>156</v>
      </c>
      <c r="G136" s="2">
        <v>26.597300000000001</v>
      </c>
      <c r="H136" s="6">
        <f>1+COUNTIFS(A:A,A136,O:O,"&lt;"&amp;O136)</f>
        <v>14</v>
      </c>
      <c r="I136" s="2">
        <f>AVERAGEIF(A:A,A136,G:G)</f>
        <v>45.614459523809522</v>
      </c>
      <c r="J136" s="2">
        <f t="shared" si="16"/>
        <v>-19.017159523809521</v>
      </c>
      <c r="K136" s="2">
        <f t="shared" si="17"/>
        <v>70.982840476190475</v>
      </c>
      <c r="L136" s="2">
        <f t="shared" si="18"/>
        <v>70.737117035482527</v>
      </c>
      <c r="M136" s="2">
        <f>SUMIF(A:A,A136,L:L)</f>
        <v>3789.9652361761373</v>
      </c>
      <c r="N136" s="3">
        <f t="shared" si="19"/>
        <v>1.8664318173760432E-2</v>
      </c>
      <c r="O136" s="7">
        <f t="shared" si="20"/>
        <v>53.578169354499536</v>
      </c>
      <c r="P136" s="3" t="str">
        <f t="shared" si="21"/>
        <v/>
      </c>
      <c r="Q136" s="3" t="str">
        <f>IF(ISNUMBER(P136),SUMIF(A:A,A136,P:P),"")</f>
        <v/>
      </c>
      <c r="R136" s="3" t="str">
        <f t="shared" si="22"/>
        <v/>
      </c>
      <c r="S136" s="8" t="str">
        <f t="shared" si="23"/>
        <v/>
      </c>
    </row>
    <row r="137" spans="1:19" hidden="1" x14ac:dyDescent="0.35">
      <c r="A137" s="1">
        <v>18</v>
      </c>
      <c r="B137" s="5">
        <v>0.71736111111111101</v>
      </c>
      <c r="C137" s="1" t="s">
        <v>160</v>
      </c>
      <c r="D137" s="1">
        <v>1</v>
      </c>
      <c r="E137" s="1">
        <v>4</v>
      </c>
      <c r="F137" s="1" t="s">
        <v>164</v>
      </c>
      <c r="G137" s="2">
        <v>58.838933333333301</v>
      </c>
      <c r="H137" s="6">
        <f>1+COUNTIFS(A:A,A137,O:O,"&lt;"&amp;O137)</f>
        <v>1</v>
      </c>
      <c r="I137" s="2">
        <f>AVERAGEIF(A:A,A137,G:G)</f>
        <v>50.402771428571405</v>
      </c>
      <c r="J137" s="2">
        <f t="shared" si="16"/>
        <v>8.4361619047618959</v>
      </c>
      <c r="K137" s="2">
        <f t="shared" si="17"/>
        <v>98.436161904761889</v>
      </c>
      <c r="L137" s="2">
        <f t="shared" si="18"/>
        <v>367.29660669996633</v>
      </c>
      <c r="M137" s="2">
        <f>SUMIF(A:A,A137,L:L)</f>
        <v>1623.7790543647532</v>
      </c>
      <c r="N137" s="3">
        <f t="shared" si="19"/>
        <v>0.22619863565345613</v>
      </c>
      <c r="O137" s="7">
        <f t="shared" si="20"/>
        <v>4.4208931548642649</v>
      </c>
      <c r="P137" s="3">
        <f t="shared" si="21"/>
        <v>0.22619863565345613</v>
      </c>
      <c r="Q137" s="3">
        <f>IF(ISNUMBER(P137),SUMIF(A:A,A137,P:P),"")</f>
        <v>0.99999999999999989</v>
      </c>
      <c r="R137" s="3">
        <f t="shared" si="22"/>
        <v>0.22619863565345613</v>
      </c>
      <c r="S137" s="8">
        <f t="shared" si="23"/>
        <v>4.4208931548642649</v>
      </c>
    </row>
    <row r="138" spans="1:19" hidden="1" x14ac:dyDescent="0.35">
      <c r="A138" s="1">
        <v>18</v>
      </c>
      <c r="B138" s="5">
        <v>0.71736111111111101</v>
      </c>
      <c r="C138" s="1" t="s">
        <v>160</v>
      </c>
      <c r="D138" s="1">
        <v>1</v>
      </c>
      <c r="E138" s="1">
        <v>3</v>
      </c>
      <c r="F138" s="1" t="s">
        <v>163</v>
      </c>
      <c r="G138" s="2">
        <v>54.3701000000001</v>
      </c>
      <c r="H138" s="6">
        <f>1+COUNTIFS(A:A,A138,O:O,"&lt;"&amp;O138)</f>
        <v>2</v>
      </c>
      <c r="I138" s="2">
        <f>AVERAGEIF(A:A,A138,G:G)</f>
        <v>50.402771428571405</v>
      </c>
      <c r="J138" s="2">
        <f t="shared" si="16"/>
        <v>3.9673285714286948</v>
      </c>
      <c r="K138" s="2">
        <f t="shared" si="17"/>
        <v>93.967328571428695</v>
      </c>
      <c r="L138" s="2">
        <f t="shared" si="18"/>
        <v>280.91151156717592</v>
      </c>
      <c r="M138" s="2">
        <f>SUMIF(A:A,A138,L:L)</f>
        <v>1623.7790543647532</v>
      </c>
      <c r="N138" s="3">
        <f t="shared" si="19"/>
        <v>0.17299860520560337</v>
      </c>
      <c r="O138" s="7">
        <f t="shared" si="20"/>
        <v>5.7803934246263529</v>
      </c>
      <c r="P138" s="3">
        <f t="shared" si="21"/>
        <v>0.17299860520560337</v>
      </c>
      <c r="Q138" s="3">
        <f>IF(ISNUMBER(P138),SUMIF(A:A,A138,P:P),"")</f>
        <v>0.99999999999999989</v>
      </c>
      <c r="R138" s="3">
        <f t="shared" si="22"/>
        <v>0.17299860520560337</v>
      </c>
      <c r="S138" s="8">
        <f t="shared" si="23"/>
        <v>5.7803934246263529</v>
      </c>
    </row>
    <row r="139" spans="1:19" hidden="1" x14ac:dyDescent="0.35">
      <c r="A139" s="1">
        <v>18</v>
      </c>
      <c r="B139" s="5">
        <v>0.71736111111111101</v>
      </c>
      <c r="C139" s="1" t="s">
        <v>160</v>
      </c>
      <c r="D139" s="1">
        <v>1</v>
      </c>
      <c r="E139" s="1">
        <v>6</v>
      </c>
      <c r="F139" s="1" t="s">
        <v>166</v>
      </c>
      <c r="G139" s="2">
        <v>52.742900000000006</v>
      </c>
      <c r="H139" s="6">
        <f>1+COUNTIFS(A:A,A139,O:O,"&lt;"&amp;O139)</f>
        <v>3</v>
      </c>
      <c r="I139" s="2">
        <f>AVERAGEIF(A:A,A139,G:G)</f>
        <v>50.402771428571405</v>
      </c>
      <c r="J139" s="2">
        <f t="shared" si="16"/>
        <v>2.3401285714286004</v>
      </c>
      <c r="K139" s="2">
        <f t="shared" si="17"/>
        <v>92.340128571428608</v>
      </c>
      <c r="L139" s="2">
        <f t="shared" si="18"/>
        <v>254.78185648775002</v>
      </c>
      <c r="M139" s="2">
        <f>SUMIF(A:A,A139,L:L)</f>
        <v>1623.7790543647532</v>
      </c>
      <c r="N139" s="3">
        <f t="shared" si="19"/>
        <v>0.15690672681291884</v>
      </c>
      <c r="O139" s="7">
        <f t="shared" si="20"/>
        <v>6.3732130566480309</v>
      </c>
      <c r="P139" s="3">
        <f t="shared" si="21"/>
        <v>0.15690672681291884</v>
      </c>
      <c r="Q139" s="3">
        <f>IF(ISNUMBER(P139),SUMIF(A:A,A139,P:P),"")</f>
        <v>0.99999999999999989</v>
      </c>
      <c r="R139" s="3">
        <f t="shared" si="22"/>
        <v>0.15690672681291884</v>
      </c>
      <c r="S139" s="8">
        <f t="shared" si="23"/>
        <v>6.3732130566480309</v>
      </c>
    </row>
    <row r="140" spans="1:19" hidden="1" x14ac:dyDescent="0.35">
      <c r="A140" s="1">
        <v>18</v>
      </c>
      <c r="B140" s="5">
        <v>0.71736111111111101</v>
      </c>
      <c r="C140" s="1" t="s">
        <v>160</v>
      </c>
      <c r="D140" s="1">
        <v>1</v>
      </c>
      <c r="E140" s="1">
        <v>2</v>
      </c>
      <c r="F140" s="1" t="s">
        <v>162</v>
      </c>
      <c r="G140" s="2">
        <v>51.2073999999999</v>
      </c>
      <c r="H140" s="6">
        <f>1+COUNTIFS(A:A,A140,O:O,"&lt;"&amp;O140)</f>
        <v>4</v>
      </c>
      <c r="I140" s="2">
        <f>AVERAGEIF(A:A,A140,G:G)</f>
        <v>50.402771428571405</v>
      </c>
      <c r="J140" s="2">
        <f t="shared" si="16"/>
        <v>0.80462857142849487</v>
      </c>
      <c r="K140" s="2">
        <f t="shared" si="17"/>
        <v>90.804628571428495</v>
      </c>
      <c r="L140" s="2">
        <f t="shared" si="18"/>
        <v>232.35763485709501</v>
      </c>
      <c r="M140" s="2">
        <f>SUMIF(A:A,A140,L:L)</f>
        <v>1623.7790543647532</v>
      </c>
      <c r="N140" s="3">
        <f t="shared" si="19"/>
        <v>0.14309682972724194</v>
      </c>
      <c r="O140" s="7">
        <f t="shared" si="20"/>
        <v>6.9882750156387692</v>
      </c>
      <c r="P140" s="3">
        <f t="shared" si="21"/>
        <v>0.14309682972724194</v>
      </c>
      <c r="Q140" s="3">
        <f>IF(ISNUMBER(P140),SUMIF(A:A,A140,P:P),"")</f>
        <v>0.99999999999999989</v>
      </c>
      <c r="R140" s="3">
        <f t="shared" si="22"/>
        <v>0.14309682972724194</v>
      </c>
      <c r="S140" s="8">
        <f t="shared" si="23"/>
        <v>6.9882750156387692</v>
      </c>
    </row>
    <row r="141" spans="1:19" hidden="1" x14ac:dyDescent="0.35">
      <c r="A141" s="1">
        <v>18</v>
      </c>
      <c r="B141" s="5">
        <v>0.71736111111111101</v>
      </c>
      <c r="C141" s="1" t="s">
        <v>160</v>
      </c>
      <c r="D141" s="1">
        <v>1</v>
      </c>
      <c r="E141" s="1">
        <v>5</v>
      </c>
      <c r="F141" s="1" t="s">
        <v>165</v>
      </c>
      <c r="G141" s="2">
        <v>46.490400000000001</v>
      </c>
      <c r="H141" s="6">
        <f>1+COUNTIFS(A:A,A141,O:O,"&lt;"&amp;O141)</f>
        <v>5</v>
      </c>
      <c r="I141" s="2">
        <f>AVERAGEIF(A:A,A141,G:G)</f>
        <v>50.402771428571405</v>
      </c>
      <c r="J141" s="2">
        <f t="shared" si="16"/>
        <v>-3.9123714285714044</v>
      </c>
      <c r="K141" s="2">
        <f t="shared" si="17"/>
        <v>86.087628571428596</v>
      </c>
      <c r="L141" s="2">
        <f t="shared" si="18"/>
        <v>175.08257403860736</v>
      </c>
      <c r="M141" s="2">
        <f>SUMIF(A:A,A141,L:L)</f>
        <v>1623.7790543647532</v>
      </c>
      <c r="N141" s="3">
        <f t="shared" si="19"/>
        <v>0.10782413627517957</v>
      </c>
      <c r="O141" s="7">
        <f t="shared" si="20"/>
        <v>9.2743613308237887</v>
      </c>
      <c r="P141" s="3">
        <f t="shared" si="21"/>
        <v>0.10782413627517957</v>
      </c>
      <c r="Q141" s="3">
        <f>IF(ISNUMBER(P141),SUMIF(A:A,A141,P:P),"")</f>
        <v>0.99999999999999989</v>
      </c>
      <c r="R141" s="3">
        <f t="shared" si="22"/>
        <v>0.10782413627517957</v>
      </c>
      <c r="S141" s="8">
        <f t="shared" si="23"/>
        <v>9.2743613308237887</v>
      </c>
    </row>
    <row r="142" spans="1:19" hidden="1" x14ac:dyDescent="0.35">
      <c r="A142" s="1">
        <v>18</v>
      </c>
      <c r="B142" s="5">
        <v>0.71736111111111101</v>
      </c>
      <c r="C142" s="1" t="s">
        <v>160</v>
      </c>
      <c r="D142" s="1">
        <v>1</v>
      </c>
      <c r="E142" s="1">
        <v>1</v>
      </c>
      <c r="F142" s="1" t="s">
        <v>161</v>
      </c>
      <c r="G142" s="2">
        <v>45.9285</v>
      </c>
      <c r="H142" s="6">
        <f>1+COUNTIFS(A:A,A142,O:O,"&lt;"&amp;O142)</f>
        <v>6</v>
      </c>
      <c r="I142" s="2">
        <f>AVERAGEIF(A:A,A142,G:G)</f>
        <v>50.402771428571405</v>
      </c>
      <c r="J142" s="2">
        <f t="shared" si="16"/>
        <v>-4.4742714285714058</v>
      </c>
      <c r="K142" s="2">
        <f t="shared" si="17"/>
        <v>85.525728571428601</v>
      </c>
      <c r="L142" s="2">
        <f t="shared" si="18"/>
        <v>169.27823367665468</v>
      </c>
      <c r="M142" s="2">
        <f>SUMIF(A:A,A142,L:L)</f>
        <v>1623.7790543647532</v>
      </c>
      <c r="N142" s="3">
        <f t="shared" si="19"/>
        <v>0.10424954874348892</v>
      </c>
      <c r="O142" s="7">
        <f t="shared" si="20"/>
        <v>9.5923676606078043</v>
      </c>
      <c r="P142" s="3">
        <f t="shared" si="21"/>
        <v>0.10424954874348892</v>
      </c>
      <c r="Q142" s="3">
        <f>IF(ISNUMBER(P142),SUMIF(A:A,A142,P:P),"")</f>
        <v>0.99999999999999989</v>
      </c>
      <c r="R142" s="3">
        <f t="shared" si="22"/>
        <v>0.10424954874348892</v>
      </c>
      <c r="S142" s="8">
        <f t="shared" si="23"/>
        <v>9.5923676606078043</v>
      </c>
    </row>
    <row r="143" spans="1:19" hidden="1" x14ac:dyDescent="0.35">
      <c r="A143" s="1">
        <v>18</v>
      </c>
      <c r="B143" s="5">
        <v>0.71736111111111101</v>
      </c>
      <c r="C143" s="1" t="s">
        <v>160</v>
      </c>
      <c r="D143" s="1">
        <v>1</v>
      </c>
      <c r="E143" s="1">
        <v>7</v>
      </c>
      <c r="F143" s="1" t="s">
        <v>167</v>
      </c>
      <c r="G143" s="2">
        <v>43.241166666666601</v>
      </c>
      <c r="H143" s="6">
        <f>1+COUNTIFS(A:A,A143,O:O,"&lt;"&amp;O143)</f>
        <v>7</v>
      </c>
      <c r="I143" s="2">
        <f>AVERAGEIF(A:A,A143,G:G)</f>
        <v>50.402771428571405</v>
      </c>
      <c r="J143" s="2">
        <f t="shared" si="16"/>
        <v>-7.1616047619048047</v>
      </c>
      <c r="K143" s="2">
        <f t="shared" si="17"/>
        <v>82.838395238095188</v>
      </c>
      <c r="L143" s="2">
        <f t="shared" si="18"/>
        <v>144.07063703750367</v>
      </c>
      <c r="M143" s="2">
        <f>SUMIF(A:A,A143,L:L)</f>
        <v>1623.7790543647532</v>
      </c>
      <c r="N143" s="3">
        <f t="shared" si="19"/>
        <v>8.8725517582111113E-2</v>
      </c>
      <c r="O143" s="7">
        <f t="shared" si="20"/>
        <v>11.270714753222476</v>
      </c>
      <c r="P143" s="3">
        <f t="shared" si="21"/>
        <v>8.8725517582111113E-2</v>
      </c>
      <c r="Q143" s="3">
        <f>IF(ISNUMBER(P143),SUMIF(A:A,A143,P:P),"")</f>
        <v>0.99999999999999989</v>
      </c>
      <c r="R143" s="3">
        <f t="shared" si="22"/>
        <v>8.8725517582111113E-2</v>
      </c>
      <c r="S143" s="8">
        <f t="shared" si="23"/>
        <v>11.270714753222476</v>
      </c>
    </row>
    <row r="144" spans="1:19" x14ac:dyDescent="0.35">
      <c r="A144" s="1">
        <v>19</v>
      </c>
      <c r="B144" s="5">
        <v>0.72222222222222221</v>
      </c>
      <c r="C144" s="1" t="s">
        <v>26</v>
      </c>
      <c r="D144" s="1">
        <v>7</v>
      </c>
      <c r="E144" s="1">
        <v>7</v>
      </c>
      <c r="F144" s="1" t="s">
        <v>172</v>
      </c>
      <c r="G144" s="2">
        <v>66.562566666666697</v>
      </c>
      <c r="H144" s="6">
        <f>1+COUNTIFS(A:A,A144,O:O,"&lt;"&amp;O144)</f>
        <v>1</v>
      </c>
      <c r="I144" s="2">
        <f>AVERAGEIF(A:A,A144,G:G)</f>
        <v>47.471326190476155</v>
      </c>
      <c r="J144" s="2">
        <f t="shared" si="16"/>
        <v>19.091240476190542</v>
      </c>
      <c r="K144" s="2">
        <f t="shared" si="17"/>
        <v>109.09124047619053</v>
      </c>
      <c r="L144" s="2">
        <f t="shared" si="18"/>
        <v>696.08684411054128</v>
      </c>
      <c r="M144" s="2">
        <f>SUMIF(A:A,A144,L:L)</f>
        <v>3850.6371223636293</v>
      </c>
      <c r="N144" s="3">
        <f t="shared" si="19"/>
        <v>0.18077186241929324</v>
      </c>
      <c r="O144" s="7">
        <f t="shared" si="20"/>
        <v>5.5318343608173892</v>
      </c>
      <c r="P144" s="3">
        <f t="shared" si="21"/>
        <v>0.18077186241929324</v>
      </c>
      <c r="Q144" s="3">
        <f>IF(ISNUMBER(P144),SUMIF(A:A,A144,P:P),"")</f>
        <v>0.84076379517938737</v>
      </c>
      <c r="R144" s="3">
        <f t="shared" si="22"/>
        <v>0.21500909465389542</v>
      </c>
      <c r="S144" s="8">
        <f t="shared" si="23"/>
        <v>4.6509660515045681</v>
      </c>
    </row>
    <row r="145" spans="1:19" x14ac:dyDescent="0.35">
      <c r="A145" s="1">
        <v>19</v>
      </c>
      <c r="B145" s="5">
        <v>0.72222222222222221</v>
      </c>
      <c r="C145" s="1" t="s">
        <v>26</v>
      </c>
      <c r="D145" s="1">
        <v>7</v>
      </c>
      <c r="E145" s="1">
        <v>4</v>
      </c>
      <c r="F145" s="1" t="s">
        <v>170</v>
      </c>
      <c r="G145" s="2">
        <v>65.462266666666608</v>
      </c>
      <c r="H145" s="6">
        <f>1+COUNTIFS(A:A,A145,O:O,"&lt;"&amp;O145)</f>
        <v>2</v>
      </c>
      <c r="I145" s="2">
        <f>AVERAGEIF(A:A,A145,G:G)</f>
        <v>47.471326190476155</v>
      </c>
      <c r="J145" s="2">
        <f t="shared" si="16"/>
        <v>17.990940476190453</v>
      </c>
      <c r="K145" s="2">
        <f t="shared" si="17"/>
        <v>107.99094047619045</v>
      </c>
      <c r="L145" s="2">
        <f t="shared" si="18"/>
        <v>651.61664979396369</v>
      </c>
      <c r="M145" s="2">
        <f>SUMIF(A:A,A145,L:L)</f>
        <v>3850.6371223636293</v>
      </c>
      <c r="N145" s="3">
        <f t="shared" si="19"/>
        <v>0.16922307376343557</v>
      </c>
      <c r="O145" s="7">
        <f t="shared" si="20"/>
        <v>5.909359626678004</v>
      </c>
      <c r="P145" s="3">
        <f t="shared" si="21"/>
        <v>0.16922307376343557</v>
      </c>
      <c r="Q145" s="3">
        <f>IF(ISNUMBER(P145),SUMIF(A:A,A145,P:P),"")</f>
        <v>0.84076379517938737</v>
      </c>
      <c r="R145" s="3">
        <f t="shared" si="22"/>
        <v>0.20127302666182209</v>
      </c>
      <c r="S145" s="8">
        <f t="shared" si="23"/>
        <v>4.9683756268056465</v>
      </c>
    </row>
    <row r="146" spans="1:19" x14ac:dyDescent="0.35">
      <c r="A146" s="1">
        <v>19</v>
      </c>
      <c r="B146" s="5">
        <v>0.72222222222222221</v>
      </c>
      <c r="C146" s="1" t="s">
        <v>26</v>
      </c>
      <c r="D146" s="1">
        <v>7</v>
      </c>
      <c r="E146" s="1">
        <v>1</v>
      </c>
      <c r="F146" s="1" t="s">
        <v>168</v>
      </c>
      <c r="G146" s="2">
        <v>55.379433333333303</v>
      </c>
      <c r="H146" s="6">
        <f>1+COUNTIFS(A:A,A146,O:O,"&lt;"&amp;O146)</f>
        <v>3</v>
      </c>
      <c r="I146" s="2">
        <f>AVERAGEIF(A:A,A146,G:G)</f>
        <v>47.471326190476155</v>
      </c>
      <c r="J146" s="2">
        <f t="shared" si="16"/>
        <v>7.9081071428571477</v>
      </c>
      <c r="K146" s="2">
        <f t="shared" si="17"/>
        <v>97.908107142857148</v>
      </c>
      <c r="L146" s="2">
        <f t="shared" si="18"/>
        <v>355.84186352090614</v>
      </c>
      <c r="M146" s="2">
        <f>SUMIF(A:A,A146,L:L)</f>
        <v>3850.6371223636293</v>
      </c>
      <c r="N146" s="3">
        <f t="shared" si="19"/>
        <v>9.2411165272951096E-2</v>
      </c>
      <c r="O146" s="7">
        <f t="shared" si="20"/>
        <v>10.821203228488038</v>
      </c>
      <c r="P146" s="3">
        <f t="shared" si="21"/>
        <v>9.2411165272951096E-2</v>
      </c>
      <c r="Q146" s="3">
        <f>IF(ISNUMBER(P146),SUMIF(A:A,A146,P:P),"")</f>
        <v>0.84076379517938737</v>
      </c>
      <c r="R146" s="3">
        <f t="shared" si="22"/>
        <v>0.10991334998343265</v>
      </c>
      <c r="S146" s="8">
        <f t="shared" si="23"/>
        <v>9.0980758947910427</v>
      </c>
    </row>
    <row r="147" spans="1:19" x14ac:dyDescent="0.35">
      <c r="A147" s="1">
        <v>19</v>
      </c>
      <c r="B147" s="5">
        <v>0.72222222222222221</v>
      </c>
      <c r="C147" s="1" t="s">
        <v>26</v>
      </c>
      <c r="D147" s="1">
        <v>7</v>
      </c>
      <c r="E147" s="1">
        <v>5</v>
      </c>
      <c r="F147" s="1" t="s">
        <v>31</v>
      </c>
      <c r="G147" s="2">
        <v>54.786866666666597</v>
      </c>
      <c r="H147" s="6">
        <f>1+COUNTIFS(A:A,A147,O:O,"&lt;"&amp;O147)</f>
        <v>4</v>
      </c>
      <c r="I147" s="2">
        <f>AVERAGEIF(A:A,A147,G:G)</f>
        <v>47.471326190476155</v>
      </c>
      <c r="J147" s="2">
        <f t="shared" si="16"/>
        <v>7.3155404761904421</v>
      </c>
      <c r="K147" s="2">
        <f t="shared" si="17"/>
        <v>97.315540476190449</v>
      </c>
      <c r="L147" s="2">
        <f t="shared" si="18"/>
        <v>343.41252749760588</v>
      </c>
      <c r="M147" s="2">
        <f>SUMIF(A:A,A147,L:L)</f>
        <v>3850.6371223636293</v>
      </c>
      <c r="N147" s="3">
        <f t="shared" si="19"/>
        <v>8.918330047335378E-2</v>
      </c>
      <c r="O147" s="7">
        <f t="shared" si="20"/>
        <v>11.212861541256599</v>
      </c>
      <c r="P147" s="3">
        <f t="shared" si="21"/>
        <v>8.918330047335378E-2</v>
      </c>
      <c r="Q147" s="3">
        <f>IF(ISNUMBER(P147),SUMIF(A:A,A147,P:P),"")</f>
        <v>0.84076379517938737</v>
      </c>
      <c r="R147" s="3">
        <f t="shared" si="22"/>
        <v>0.10607414470591638</v>
      </c>
      <c r="S147" s="8">
        <f t="shared" si="23"/>
        <v>9.4273680242478939</v>
      </c>
    </row>
    <row r="148" spans="1:19" x14ac:dyDescent="0.35">
      <c r="A148" s="1">
        <v>19</v>
      </c>
      <c r="B148" s="5">
        <v>0.72222222222222221</v>
      </c>
      <c r="C148" s="1" t="s">
        <v>26</v>
      </c>
      <c r="D148" s="1">
        <v>7</v>
      </c>
      <c r="E148" s="1">
        <v>2</v>
      </c>
      <c r="F148" s="1" t="s">
        <v>30</v>
      </c>
      <c r="G148" s="2">
        <v>51.611200000000004</v>
      </c>
      <c r="H148" s="6">
        <f>1+COUNTIFS(A:A,A148,O:O,"&lt;"&amp;O148)</f>
        <v>5</v>
      </c>
      <c r="I148" s="2">
        <f>AVERAGEIF(A:A,A148,G:G)</f>
        <v>47.471326190476155</v>
      </c>
      <c r="J148" s="2">
        <f t="shared" si="16"/>
        <v>4.1398738095238485</v>
      </c>
      <c r="K148" s="2">
        <f t="shared" si="17"/>
        <v>94.139873809523849</v>
      </c>
      <c r="L148" s="2">
        <f t="shared" si="18"/>
        <v>283.83481413452387</v>
      </c>
      <c r="M148" s="2">
        <f>SUMIF(A:A,A148,L:L)</f>
        <v>3850.6371223636293</v>
      </c>
      <c r="N148" s="3">
        <f t="shared" si="19"/>
        <v>7.3711130162350397E-2</v>
      </c>
      <c r="O148" s="7">
        <f t="shared" si="20"/>
        <v>13.566472224716644</v>
      </c>
      <c r="P148" s="3">
        <f t="shared" si="21"/>
        <v>7.3711130162350397E-2</v>
      </c>
      <c r="Q148" s="3">
        <f>IF(ISNUMBER(P148),SUMIF(A:A,A148,P:P),"")</f>
        <v>0.84076379517938737</v>
      </c>
      <c r="R148" s="3">
        <f t="shared" si="22"/>
        <v>8.7671627376180269E-2</v>
      </c>
      <c r="S148" s="8">
        <f t="shared" si="23"/>
        <v>11.406198674848513</v>
      </c>
    </row>
    <row r="149" spans="1:19" x14ac:dyDescent="0.35">
      <c r="A149" s="1">
        <v>19</v>
      </c>
      <c r="B149" s="5">
        <v>0.72222222222222221</v>
      </c>
      <c r="C149" s="1" t="s">
        <v>26</v>
      </c>
      <c r="D149" s="1">
        <v>7</v>
      </c>
      <c r="E149" s="1">
        <v>9</v>
      </c>
      <c r="F149" s="1" t="s">
        <v>174</v>
      </c>
      <c r="G149" s="2">
        <v>49.929366666666603</v>
      </c>
      <c r="H149" s="6">
        <f>1+COUNTIFS(A:A,A149,O:O,"&lt;"&amp;O149)</f>
        <v>6</v>
      </c>
      <c r="I149" s="2">
        <f>AVERAGEIF(A:A,A149,G:G)</f>
        <v>47.471326190476155</v>
      </c>
      <c r="J149" s="2">
        <f t="shared" si="16"/>
        <v>2.4580404761904475</v>
      </c>
      <c r="K149" s="2">
        <f t="shared" si="17"/>
        <v>92.458040476190448</v>
      </c>
      <c r="L149" s="2">
        <f t="shared" si="18"/>
        <v>256.59075650813895</v>
      </c>
      <c r="M149" s="2">
        <f>SUMIF(A:A,A149,L:L)</f>
        <v>3850.6371223636293</v>
      </c>
      <c r="N149" s="3">
        <f t="shared" si="19"/>
        <v>6.6635922408247172E-2</v>
      </c>
      <c r="O149" s="7">
        <f t="shared" si="20"/>
        <v>15.006920649698028</v>
      </c>
      <c r="P149" s="3">
        <f t="shared" si="21"/>
        <v>6.6635922408247172E-2</v>
      </c>
      <c r="Q149" s="3">
        <f>IF(ISNUMBER(P149),SUMIF(A:A,A149,P:P),"")</f>
        <v>0.84076379517938737</v>
      </c>
      <c r="R149" s="3">
        <f t="shared" si="22"/>
        <v>7.9256412788361763E-2</v>
      </c>
      <c r="S149" s="8">
        <f t="shared" si="23"/>
        <v>12.617275559396033</v>
      </c>
    </row>
    <row r="150" spans="1:19" x14ac:dyDescent="0.35">
      <c r="A150" s="1">
        <v>19</v>
      </c>
      <c r="B150" s="5">
        <v>0.72222222222222221</v>
      </c>
      <c r="C150" s="1" t="s">
        <v>26</v>
      </c>
      <c r="D150" s="1">
        <v>7</v>
      </c>
      <c r="E150" s="1">
        <v>10</v>
      </c>
      <c r="F150" s="1" t="s">
        <v>175</v>
      </c>
      <c r="G150" s="2">
        <v>49.819433333333301</v>
      </c>
      <c r="H150" s="6">
        <f>1+COUNTIFS(A:A,A150,O:O,"&lt;"&amp;O150)</f>
        <v>7</v>
      </c>
      <c r="I150" s="2">
        <f>AVERAGEIF(A:A,A150,G:G)</f>
        <v>47.471326190476155</v>
      </c>
      <c r="J150" s="2">
        <f t="shared" si="16"/>
        <v>2.3481071428571454</v>
      </c>
      <c r="K150" s="2">
        <f t="shared" si="17"/>
        <v>92.348107142857145</v>
      </c>
      <c r="L150" s="2">
        <f t="shared" si="18"/>
        <v>254.90385340069378</v>
      </c>
      <c r="M150" s="2">
        <f>SUMIF(A:A,A150,L:L)</f>
        <v>3850.6371223636293</v>
      </c>
      <c r="N150" s="3">
        <f t="shared" si="19"/>
        <v>6.6197838253900854E-2</v>
      </c>
      <c r="O150" s="7">
        <f t="shared" si="20"/>
        <v>15.106233471922669</v>
      </c>
      <c r="P150" s="3">
        <f t="shared" si="21"/>
        <v>6.6197838253900854E-2</v>
      </c>
      <c r="Q150" s="3">
        <f>IF(ISNUMBER(P150),SUMIF(A:A,A150,P:P),"")</f>
        <v>0.84076379517938737</v>
      </c>
      <c r="R150" s="3">
        <f t="shared" si="22"/>
        <v>7.8735357818038212E-2</v>
      </c>
      <c r="S150" s="8">
        <f t="shared" si="23"/>
        <v>12.700774184719597</v>
      </c>
    </row>
    <row r="151" spans="1:19" x14ac:dyDescent="0.35">
      <c r="A151" s="1">
        <v>19</v>
      </c>
      <c r="B151" s="5">
        <v>0.72222222222222221</v>
      </c>
      <c r="C151" s="1" t="s">
        <v>26</v>
      </c>
      <c r="D151" s="1">
        <v>7</v>
      </c>
      <c r="E151" s="1">
        <v>16</v>
      </c>
      <c r="F151" s="1" t="s">
        <v>179</v>
      </c>
      <c r="G151" s="2">
        <v>45.634700000000002</v>
      </c>
      <c r="H151" s="6">
        <f>1+COUNTIFS(A:A,A151,O:O,"&lt;"&amp;O151)</f>
        <v>8</v>
      </c>
      <c r="I151" s="2">
        <f>AVERAGEIF(A:A,A151,G:G)</f>
        <v>47.471326190476155</v>
      </c>
      <c r="J151" s="2">
        <f t="shared" si="16"/>
        <v>-1.8366261904761529</v>
      </c>
      <c r="K151" s="2">
        <f t="shared" si="17"/>
        <v>88.163373809523847</v>
      </c>
      <c r="L151" s="2">
        <f t="shared" si="18"/>
        <v>198.30424228633598</v>
      </c>
      <c r="M151" s="2">
        <f>SUMIF(A:A,A151,L:L)</f>
        <v>3850.6371223636293</v>
      </c>
      <c r="N151" s="3">
        <f t="shared" si="19"/>
        <v>5.1499073006549954E-2</v>
      </c>
      <c r="O151" s="7">
        <f t="shared" si="20"/>
        <v>19.417825246540151</v>
      </c>
      <c r="P151" s="3">
        <f t="shared" si="21"/>
        <v>5.1499073006549954E-2</v>
      </c>
      <c r="Q151" s="3">
        <f>IF(ISNUMBER(P151),SUMIF(A:A,A151,P:P),"")</f>
        <v>0.84076379517938737</v>
      </c>
      <c r="R151" s="3">
        <f t="shared" si="22"/>
        <v>6.1252724370180554E-2</v>
      </c>
      <c r="S151" s="8">
        <f t="shared" si="23"/>
        <v>16.325804448411219</v>
      </c>
    </row>
    <row r="152" spans="1:19" x14ac:dyDescent="0.35">
      <c r="A152" s="1">
        <v>19</v>
      </c>
      <c r="B152" s="5">
        <v>0.72222222222222221</v>
      </c>
      <c r="C152" s="1" t="s">
        <v>26</v>
      </c>
      <c r="D152" s="1">
        <v>7</v>
      </c>
      <c r="E152" s="1">
        <v>8</v>
      </c>
      <c r="F152" s="1" t="s">
        <v>173</v>
      </c>
      <c r="G152" s="2">
        <v>45.514966666666702</v>
      </c>
      <c r="H152" s="6">
        <f>1+COUNTIFS(A:A,A152,O:O,"&lt;"&amp;O152)</f>
        <v>9</v>
      </c>
      <c r="I152" s="2">
        <f>AVERAGEIF(A:A,A152,G:G)</f>
        <v>47.471326190476155</v>
      </c>
      <c r="J152" s="2">
        <f t="shared" si="16"/>
        <v>-1.9563595238094535</v>
      </c>
      <c r="K152" s="2">
        <f t="shared" si="17"/>
        <v>88.043640476190546</v>
      </c>
      <c r="L152" s="2">
        <f t="shared" si="18"/>
        <v>196.88472960437016</v>
      </c>
      <c r="M152" s="2">
        <f>SUMIF(A:A,A152,L:L)</f>
        <v>3850.6371223636293</v>
      </c>
      <c r="N152" s="3">
        <f t="shared" si="19"/>
        <v>5.1130429419305234E-2</v>
      </c>
      <c r="O152" s="7">
        <f t="shared" si="20"/>
        <v>19.557825180760787</v>
      </c>
      <c r="P152" s="3">
        <f t="shared" si="21"/>
        <v>5.1130429419305234E-2</v>
      </c>
      <c r="Q152" s="3">
        <f>IF(ISNUMBER(P152),SUMIF(A:A,A152,P:P),"")</f>
        <v>0.84076379517938737</v>
      </c>
      <c r="R152" s="3">
        <f t="shared" si="22"/>
        <v>6.0814261642172546E-2</v>
      </c>
      <c r="S152" s="8">
        <f t="shared" si="23"/>
        <v>16.443511324431427</v>
      </c>
    </row>
    <row r="153" spans="1:19" x14ac:dyDescent="0.35">
      <c r="A153" s="1">
        <v>19</v>
      </c>
      <c r="B153" s="5">
        <v>0.72222222222222221</v>
      </c>
      <c r="C153" s="1" t="s">
        <v>26</v>
      </c>
      <c r="D153" s="1">
        <v>7</v>
      </c>
      <c r="E153" s="1">
        <v>12</v>
      </c>
      <c r="F153" s="1" t="s">
        <v>176</v>
      </c>
      <c r="G153" s="2">
        <v>43.311633333333297</v>
      </c>
      <c r="H153" s="6">
        <f>1+COUNTIFS(A:A,A153,O:O,"&lt;"&amp;O153)</f>
        <v>10</v>
      </c>
      <c r="I153" s="2">
        <f>AVERAGEIF(A:A,A153,G:G)</f>
        <v>47.471326190476155</v>
      </c>
      <c r="J153" s="2">
        <f t="shared" si="16"/>
        <v>-4.1596928571428577</v>
      </c>
      <c r="K153" s="2">
        <f t="shared" si="17"/>
        <v>85.840307142857142</v>
      </c>
      <c r="L153" s="2">
        <f t="shared" si="18"/>
        <v>172.50365567598797</v>
      </c>
      <c r="M153" s="2">
        <f>SUMIF(A:A,A153,L:L)</f>
        <v>3850.6371223636293</v>
      </c>
      <c r="N153" s="3">
        <f t="shared" si="19"/>
        <v>4.4798730753964261E-2</v>
      </c>
      <c r="O153" s="7">
        <f t="shared" si="20"/>
        <v>22.32206098632626</v>
      </c>
      <c r="P153" s="3" t="str">
        <f t="shared" si="21"/>
        <v/>
      </c>
      <c r="Q153" s="3" t="str">
        <f>IF(ISNUMBER(P153),SUMIF(A:A,A153,P:P),"")</f>
        <v/>
      </c>
      <c r="R153" s="3" t="str">
        <f t="shared" si="22"/>
        <v/>
      </c>
      <c r="S153" s="8" t="str">
        <f t="shared" si="23"/>
        <v/>
      </c>
    </row>
    <row r="154" spans="1:19" x14ac:dyDescent="0.35">
      <c r="A154" s="1">
        <v>19</v>
      </c>
      <c r="B154" s="5">
        <v>0.72222222222222221</v>
      </c>
      <c r="C154" s="1" t="s">
        <v>26</v>
      </c>
      <c r="D154" s="1">
        <v>7</v>
      </c>
      <c r="E154" s="1">
        <v>14</v>
      </c>
      <c r="F154" s="1" t="s">
        <v>177</v>
      </c>
      <c r="G154" s="2">
        <v>42.784566666666599</v>
      </c>
      <c r="H154" s="6">
        <f>1+COUNTIFS(A:A,A154,O:O,"&lt;"&amp;O154)</f>
        <v>11</v>
      </c>
      <c r="I154" s="2">
        <f>AVERAGEIF(A:A,A154,G:G)</f>
        <v>47.471326190476155</v>
      </c>
      <c r="J154" s="2">
        <f t="shared" si="16"/>
        <v>-4.6867595238095561</v>
      </c>
      <c r="K154" s="2">
        <f t="shared" si="17"/>
        <v>85.313240476190444</v>
      </c>
      <c r="L154" s="2">
        <f t="shared" si="18"/>
        <v>167.13375643446659</v>
      </c>
      <c r="M154" s="2">
        <f>SUMIF(A:A,A154,L:L)</f>
        <v>3850.6371223636293</v>
      </c>
      <c r="N154" s="3">
        <f t="shared" si="19"/>
        <v>4.3404182508861078E-2</v>
      </c>
      <c r="O154" s="7">
        <f t="shared" si="20"/>
        <v>23.03925433443764</v>
      </c>
      <c r="P154" s="3" t="str">
        <f t="shared" si="21"/>
        <v/>
      </c>
      <c r="Q154" s="3" t="str">
        <f>IF(ISNUMBER(P154),SUMIF(A:A,A154,P:P),"")</f>
        <v/>
      </c>
      <c r="R154" s="3" t="str">
        <f t="shared" si="22"/>
        <v/>
      </c>
      <c r="S154" s="8" t="str">
        <f t="shared" si="23"/>
        <v/>
      </c>
    </row>
    <row r="155" spans="1:19" x14ac:dyDescent="0.35">
      <c r="A155" s="1">
        <v>19</v>
      </c>
      <c r="B155" s="5">
        <v>0.72222222222222221</v>
      </c>
      <c r="C155" s="1" t="s">
        <v>26</v>
      </c>
      <c r="D155" s="1">
        <v>7</v>
      </c>
      <c r="E155" s="1">
        <v>3</v>
      </c>
      <c r="F155" s="1" t="s">
        <v>169</v>
      </c>
      <c r="G155" s="2">
        <v>40.626100000000001</v>
      </c>
      <c r="H155" s="6">
        <f>1+COUNTIFS(A:A,A155,O:O,"&lt;"&amp;O155)</f>
        <v>12</v>
      </c>
      <c r="I155" s="2">
        <f>AVERAGEIF(A:A,A155,G:G)</f>
        <v>47.471326190476155</v>
      </c>
      <c r="J155" s="2">
        <f t="shared" si="16"/>
        <v>-6.8452261904761542</v>
      </c>
      <c r="K155" s="2">
        <f t="shared" si="17"/>
        <v>83.154773809523846</v>
      </c>
      <c r="L155" s="2">
        <f t="shared" si="18"/>
        <v>146.83161126202717</v>
      </c>
      <c r="M155" s="2">
        <f>SUMIF(A:A,A155,L:L)</f>
        <v>3850.6371223636293</v>
      </c>
      <c r="N155" s="3">
        <f t="shared" si="19"/>
        <v>3.8131770560581361E-2</v>
      </c>
      <c r="O155" s="7">
        <f t="shared" si="20"/>
        <v>26.224850965450525</v>
      </c>
      <c r="P155" s="3" t="str">
        <f t="shared" si="21"/>
        <v/>
      </c>
      <c r="Q155" s="3" t="str">
        <f>IF(ISNUMBER(P155),SUMIF(A:A,A155,P:P),"")</f>
        <v/>
      </c>
      <c r="R155" s="3" t="str">
        <f t="shared" si="22"/>
        <v/>
      </c>
      <c r="S155" s="8" t="str">
        <f t="shared" si="23"/>
        <v/>
      </c>
    </row>
    <row r="156" spans="1:19" x14ac:dyDescent="0.35">
      <c r="A156" s="1">
        <v>19</v>
      </c>
      <c r="B156" s="5">
        <v>0.72222222222222221</v>
      </c>
      <c r="C156" s="1" t="s">
        <v>26</v>
      </c>
      <c r="D156" s="1">
        <v>7</v>
      </c>
      <c r="E156" s="1">
        <v>15</v>
      </c>
      <c r="F156" s="1" t="s">
        <v>178</v>
      </c>
      <c r="G156" s="2">
        <v>27.538400000000003</v>
      </c>
      <c r="H156" s="6">
        <f>1+COUNTIFS(A:A,A156,O:O,"&lt;"&amp;O156)</f>
        <v>13</v>
      </c>
      <c r="I156" s="2">
        <f>AVERAGEIF(A:A,A156,G:G)</f>
        <v>47.471326190476155</v>
      </c>
      <c r="J156" s="2">
        <f t="shared" si="16"/>
        <v>-19.932926190476152</v>
      </c>
      <c r="K156" s="2">
        <f t="shared" si="17"/>
        <v>70.067073809523848</v>
      </c>
      <c r="L156" s="2">
        <f t="shared" si="18"/>
        <v>66.955246168805814</v>
      </c>
      <c r="M156" s="2">
        <f>SUMIF(A:A,A156,L:L)</f>
        <v>3850.6371223636293</v>
      </c>
      <c r="N156" s="3">
        <f t="shared" si="19"/>
        <v>1.7388095538773282E-2</v>
      </c>
      <c r="O156" s="7">
        <f t="shared" si="20"/>
        <v>57.510611082744795</v>
      </c>
      <c r="P156" s="3" t="str">
        <f t="shared" si="21"/>
        <v/>
      </c>
      <c r="Q156" s="3" t="str">
        <f>IF(ISNUMBER(P156),SUMIF(A:A,A156,P:P),"")</f>
        <v/>
      </c>
      <c r="R156" s="3" t="str">
        <f t="shared" si="22"/>
        <v/>
      </c>
      <c r="S156" s="8" t="str">
        <f t="shared" si="23"/>
        <v/>
      </c>
    </row>
    <row r="157" spans="1:19" x14ac:dyDescent="0.35">
      <c r="A157" s="1">
        <v>19</v>
      </c>
      <c r="B157" s="5">
        <v>0.72222222222222221</v>
      </c>
      <c r="C157" s="1" t="s">
        <v>26</v>
      </c>
      <c r="D157" s="1">
        <v>7</v>
      </c>
      <c r="E157" s="1">
        <v>6</v>
      </c>
      <c r="F157" s="1" t="s">
        <v>171</v>
      </c>
      <c r="G157" s="2">
        <v>25.637066666666602</v>
      </c>
      <c r="H157" s="6">
        <f>1+COUNTIFS(A:A,A157,O:O,"&lt;"&amp;O157)</f>
        <v>14</v>
      </c>
      <c r="I157" s="2">
        <f>AVERAGEIF(A:A,A157,G:G)</f>
        <v>47.471326190476155</v>
      </c>
      <c r="J157" s="2">
        <f t="shared" si="16"/>
        <v>-21.834259523809553</v>
      </c>
      <c r="K157" s="2">
        <f t="shared" si="17"/>
        <v>68.16574047619045</v>
      </c>
      <c r="L157" s="2">
        <f t="shared" si="18"/>
        <v>59.736571965262598</v>
      </c>
      <c r="M157" s="2">
        <f>SUMIF(A:A,A157,L:L)</f>
        <v>3850.6371223636293</v>
      </c>
      <c r="N157" s="3">
        <f t="shared" si="19"/>
        <v>1.5513425458432867E-2</v>
      </c>
      <c r="O157" s="7">
        <f t="shared" si="20"/>
        <v>64.460296191800424</v>
      </c>
      <c r="P157" s="3" t="str">
        <f t="shared" si="21"/>
        <v/>
      </c>
      <c r="Q157" s="3" t="str">
        <f>IF(ISNUMBER(P157),SUMIF(A:A,A157,P:P),"")</f>
        <v/>
      </c>
      <c r="R157" s="3" t="str">
        <f t="shared" si="22"/>
        <v/>
      </c>
      <c r="S157" s="8" t="str">
        <f t="shared" si="23"/>
        <v/>
      </c>
    </row>
    <row r="158" spans="1:19" hidden="1" x14ac:dyDescent="0.35">
      <c r="A158" s="1">
        <v>20</v>
      </c>
      <c r="B158" s="5">
        <v>0.72777777777777775</v>
      </c>
      <c r="C158" s="1" t="s">
        <v>35</v>
      </c>
      <c r="D158" s="1">
        <v>6</v>
      </c>
      <c r="E158" s="1">
        <v>6</v>
      </c>
      <c r="F158" s="1" t="s">
        <v>185</v>
      </c>
      <c r="G158" s="2">
        <v>73.717766666666591</v>
      </c>
      <c r="H158" s="6">
        <f>1+COUNTIFS(A:A,A158,O:O,"&lt;"&amp;O158)</f>
        <v>1</v>
      </c>
      <c r="I158" s="2">
        <f>AVERAGEIF(A:A,A158,G:G)</f>
        <v>51.664877777777754</v>
      </c>
      <c r="J158" s="2">
        <f t="shared" si="16"/>
        <v>22.052888888888837</v>
      </c>
      <c r="K158" s="2">
        <f t="shared" si="17"/>
        <v>112.05288888888884</v>
      </c>
      <c r="L158" s="2">
        <f t="shared" si="18"/>
        <v>831.45180325022272</v>
      </c>
      <c r="M158" s="2">
        <f>SUMIF(A:A,A158,L:L)</f>
        <v>2587.028370773724</v>
      </c>
      <c r="N158" s="3">
        <f t="shared" si="19"/>
        <v>0.32139261116860252</v>
      </c>
      <c r="O158" s="7">
        <f t="shared" si="20"/>
        <v>3.111459209855326</v>
      </c>
      <c r="P158" s="3">
        <f t="shared" si="21"/>
        <v>0.32139261116860252</v>
      </c>
      <c r="Q158" s="3">
        <f>IF(ISNUMBER(P158),SUMIF(A:A,A158,P:P),"")</f>
        <v>0.88226377172170578</v>
      </c>
      <c r="R158" s="3">
        <f t="shared" si="22"/>
        <v>0.36428177317245669</v>
      </c>
      <c r="S158" s="8">
        <f t="shared" si="23"/>
        <v>2.7451277380451984</v>
      </c>
    </row>
    <row r="159" spans="1:19" hidden="1" x14ac:dyDescent="0.35">
      <c r="A159" s="1">
        <v>20</v>
      </c>
      <c r="B159" s="5">
        <v>0.72777777777777775</v>
      </c>
      <c r="C159" s="1" t="s">
        <v>35</v>
      </c>
      <c r="D159" s="1">
        <v>6</v>
      </c>
      <c r="E159" s="1">
        <v>4</v>
      </c>
      <c r="F159" s="1" t="s">
        <v>183</v>
      </c>
      <c r="G159" s="2">
        <v>61.839633333333296</v>
      </c>
      <c r="H159" s="6">
        <f>1+COUNTIFS(A:A,A159,O:O,"&lt;"&amp;O159)</f>
        <v>2</v>
      </c>
      <c r="I159" s="2">
        <f>AVERAGEIF(A:A,A159,G:G)</f>
        <v>51.664877777777754</v>
      </c>
      <c r="J159" s="2">
        <f t="shared" si="16"/>
        <v>10.174755555555542</v>
      </c>
      <c r="K159" s="2">
        <f t="shared" si="17"/>
        <v>100.17475555555555</v>
      </c>
      <c r="L159" s="2">
        <f t="shared" si="18"/>
        <v>407.68113351080336</v>
      </c>
      <c r="M159" s="2">
        <f>SUMIF(A:A,A159,L:L)</f>
        <v>2587.028370773724</v>
      </c>
      <c r="N159" s="3">
        <f t="shared" si="19"/>
        <v>0.15758664965428068</v>
      </c>
      <c r="O159" s="7">
        <f t="shared" si="20"/>
        <v>6.3457152125122045</v>
      </c>
      <c r="P159" s="3">
        <f t="shared" si="21"/>
        <v>0.15758664965428068</v>
      </c>
      <c r="Q159" s="3">
        <f>IF(ISNUMBER(P159),SUMIF(A:A,A159,P:P),"")</f>
        <v>0.88226377172170578</v>
      </c>
      <c r="R159" s="3">
        <f t="shared" si="22"/>
        <v>0.17861625367066364</v>
      </c>
      <c r="S159" s="8">
        <f t="shared" si="23"/>
        <v>5.5985946376628233</v>
      </c>
    </row>
    <row r="160" spans="1:19" hidden="1" x14ac:dyDescent="0.35">
      <c r="A160" s="1">
        <v>20</v>
      </c>
      <c r="B160" s="5">
        <v>0.72777777777777775</v>
      </c>
      <c r="C160" s="1" t="s">
        <v>35</v>
      </c>
      <c r="D160" s="1">
        <v>6</v>
      </c>
      <c r="E160" s="1">
        <v>9</v>
      </c>
      <c r="F160" s="1" t="s">
        <v>187</v>
      </c>
      <c r="G160" s="2">
        <v>59.785600000000002</v>
      </c>
      <c r="H160" s="6">
        <f>1+COUNTIFS(A:A,A160,O:O,"&lt;"&amp;O160)</f>
        <v>3</v>
      </c>
      <c r="I160" s="2">
        <f>AVERAGEIF(A:A,A160,G:G)</f>
        <v>51.664877777777754</v>
      </c>
      <c r="J160" s="2">
        <f t="shared" si="16"/>
        <v>8.1207222222222484</v>
      </c>
      <c r="K160" s="2">
        <f t="shared" si="17"/>
        <v>98.120722222222241</v>
      </c>
      <c r="L160" s="2">
        <f t="shared" si="18"/>
        <v>360.41038240827947</v>
      </c>
      <c r="M160" s="2">
        <f>SUMIF(A:A,A160,L:L)</f>
        <v>2587.028370773724</v>
      </c>
      <c r="N160" s="3">
        <f t="shared" si="19"/>
        <v>0.13931442982223213</v>
      </c>
      <c r="O160" s="7">
        <f t="shared" si="20"/>
        <v>7.1780073412066434</v>
      </c>
      <c r="P160" s="3">
        <f t="shared" si="21"/>
        <v>0.13931442982223213</v>
      </c>
      <c r="Q160" s="3">
        <f>IF(ISNUMBER(P160),SUMIF(A:A,A160,P:P),"")</f>
        <v>0.88226377172170578</v>
      </c>
      <c r="R160" s="3">
        <f t="shared" si="22"/>
        <v>0.15790564487348843</v>
      </c>
      <c r="S160" s="8">
        <f t="shared" si="23"/>
        <v>6.3328958302990666</v>
      </c>
    </row>
    <row r="161" spans="1:19" hidden="1" x14ac:dyDescent="0.35">
      <c r="A161" s="1">
        <v>20</v>
      </c>
      <c r="B161" s="5">
        <v>0.72777777777777775</v>
      </c>
      <c r="C161" s="1" t="s">
        <v>35</v>
      </c>
      <c r="D161" s="1">
        <v>6</v>
      </c>
      <c r="E161" s="1">
        <v>1</v>
      </c>
      <c r="F161" s="1" t="s">
        <v>180</v>
      </c>
      <c r="G161" s="2">
        <v>57.197466666666699</v>
      </c>
      <c r="H161" s="6">
        <f>1+COUNTIFS(A:A,A161,O:O,"&lt;"&amp;O161)</f>
        <v>4</v>
      </c>
      <c r="I161" s="2">
        <f>AVERAGEIF(A:A,A161,G:G)</f>
        <v>51.664877777777754</v>
      </c>
      <c r="J161" s="2">
        <f t="shared" si="16"/>
        <v>5.5325888888889452</v>
      </c>
      <c r="K161" s="2">
        <f t="shared" si="17"/>
        <v>95.532588888888938</v>
      </c>
      <c r="L161" s="2">
        <f t="shared" si="18"/>
        <v>308.57204007125557</v>
      </c>
      <c r="M161" s="2">
        <f>SUMIF(A:A,A161,L:L)</f>
        <v>2587.028370773724</v>
      </c>
      <c r="N161" s="3">
        <f t="shared" si="19"/>
        <v>0.11927663552408913</v>
      </c>
      <c r="O161" s="7">
        <f t="shared" si="20"/>
        <v>8.383871624196173</v>
      </c>
      <c r="P161" s="3">
        <f t="shared" si="21"/>
        <v>0.11927663552408913</v>
      </c>
      <c r="Q161" s="3">
        <f>IF(ISNUMBER(P161),SUMIF(A:A,A161,P:P),"")</f>
        <v>0.88226377172170578</v>
      </c>
      <c r="R161" s="3">
        <f t="shared" si="22"/>
        <v>0.13519384944405582</v>
      </c>
      <c r="S161" s="8">
        <f t="shared" si="23"/>
        <v>7.3967862007938985</v>
      </c>
    </row>
    <row r="162" spans="1:19" hidden="1" x14ac:dyDescent="0.35">
      <c r="A162" s="1">
        <v>20</v>
      </c>
      <c r="B162" s="5">
        <v>0.72777777777777775</v>
      </c>
      <c r="C162" s="1" t="s">
        <v>35</v>
      </c>
      <c r="D162" s="1">
        <v>6</v>
      </c>
      <c r="E162" s="1">
        <v>3</v>
      </c>
      <c r="F162" s="1" t="s">
        <v>182</v>
      </c>
      <c r="G162" s="2">
        <v>50.021366666666601</v>
      </c>
      <c r="H162" s="6">
        <f>1+COUNTIFS(A:A,A162,O:O,"&lt;"&amp;O162)</f>
        <v>5</v>
      </c>
      <c r="I162" s="2">
        <f>AVERAGEIF(A:A,A162,G:G)</f>
        <v>51.664877777777754</v>
      </c>
      <c r="J162" s="2">
        <f t="shared" si="16"/>
        <v>-1.6435111111111524</v>
      </c>
      <c r="K162" s="2">
        <f t="shared" si="17"/>
        <v>88.356488888888848</v>
      </c>
      <c r="L162" s="2">
        <f t="shared" si="18"/>
        <v>200.61533802213077</v>
      </c>
      <c r="M162" s="2">
        <f>SUMIF(A:A,A162,L:L)</f>
        <v>2587.028370773724</v>
      </c>
      <c r="N162" s="3">
        <f t="shared" si="19"/>
        <v>7.7546632378883068E-2</v>
      </c>
      <c r="O162" s="7">
        <f t="shared" si="20"/>
        <v>12.89546649961698</v>
      </c>
      <c r="P162" s="3">
        <f t="shared" si="21"/>
        <v>7.7546632378883068E-2</v>
      </c>
      <c r="Q162" s="3">
        <f>IF(ISNUMBER(P162),SUMIF(A:A,A162,P:P),"")</f>
        <v>0.88226377172170578</v>
      </c>
      <c r="R162" s="3">
        <f t="shared" si="22"/>
        <v>8.7895065925186547E-2</v>
      </c>
      <c r="S162" s="8">
        <f t="shared" si="23"/>
        <v>11.37720291206298</v>
      </c>
    </row>
    <row r="163" spans="1:19" hidden="1" x14ac:dyDescent="0.35">
      <c r="A163" s="1">
        <v>20</v>
      </c>
      <c r="B163" s="5">
        <v>0.72777777777777775</v>
      </c>
      <c r="C163" s="1" t="s">
        <v>35</v>
      </c>
      <c r="D163" s="1">
        <v>6</v>
      </c>
      <c r="E163" s="1">
        <v>5</v>
      </c>
      <c r="F163" s="1" t="s">
        <v>184</v>
      </c>
      <c r="G163" s="2">
        <v>47.621400000000001</v>
      </c>
      <c r="H163" s="6">
        <f>1+COUNTIFS(A:A,A163,O:O,"&lt;"&amp;O163)</f>
        <v>6</v>
      </c>
      <c r="I163" s="2">
        <f>AVERAGEIF(A:A,A163,G:G)</f>
        <v>51.664877777777754</v>
      </c>
      <c r="J163" s="2">
        <f t="shared" si="16"/>
        <v>-4.0434777777777526</v>
      </c>
      <c r="K163" s="2">
        <f t="shared" si="17"/>
        <v>85.956522222222247</v>
      </c>
      <c r="L163" s="2">
        <f t="shared" si="18"/>
        <v>173.71071068719363</v>
      </c>
      <c r="M163" s="2">
        <f>SUMIF(A:A,A163,L:L)</f>
        <v>2587.028370773724</v>
      </c>
      <c r="N163" s="3">
        <f t="shared" si="19"/>
        <v>6.7146813173618397E-2</v>
      </c>
      <c r="O163" s="7">
        <f t="shared" si="20"/>
        <v>14.892739546914109</v>
      </c>
      <c r="P163" s="3">
        <f t="shared" si="21"/>
        <v>6.7146813173618397E-2</v>
      </c>
      <c r="Q163" s="3">
        <f>IF(ISNUMBER(P163),SUMIF(A:A,A163,P:P),"")</f>
        <v>0.88226377172170578</v>
      </c>
      <c r="R163" s="3">
        <f t="shared" si="22"/>
        <v>7.6107412914149047E-2</v>
      </c>
      <c r="S163" s="8">
        <f t="shared" si="23"/>
        <v>13.139324563929449</v>
      </c>
    </row>
    <row r="164" spans="1:19" hidden="1" x14ac:dyDescent="0.35">
      <c r="A164" s="1">
        <v>20</v>
      </c>
      <c r="B164" s="5">
        <v>0.72777777777777775</v>
      </c>
      <c r="C164" s="1" t="s">
        <v>35</v>
      </c>
      <c r="D164" s="1">
        <v>6</v>
      </c>
      <c r="E164" s="1">
        <v>10</v>
      </c>
      <c r="F164" s="1" t="s">
        <v>188</v>
      </c>
      <c r="G164" s="2">
        <v>41.138366666666599</v>
      </c>
      <c r="H164" s="6">
        <f>1+COUNTIFS(A:A,A164,O:O,"&lt;"&amp;O164)</f>
        <v>7</v>
      </c>
      <c r="I164" s="2">
        <f>AVERAGEIF(A:A,A164,G:G)</f>
        <v>51.664877777777754</v>
      </c>
      <c r="J164" s="2">
        <f t="shared" si="16"/>
        <v>-10.526511111111155</v>
      </c>
      <c r="K164" s="2">
        <f t="shared" si="17"/>
        <v>79.473488888888852</v>
      </c>
      <c r="L164" s="2">
        <f t="shared" si="18"/>
        <v>117.73182085489579</v>
      </c>
      <c r="M164" s="2">
        <f>SUMIF(A:A,A164,L:L)</f>
        <v>2587.028370773724</v>
      </c>
      <c r="N164" s="3">
        <f t="shared" si="19"/>
        <v>4.5508515555894254E-2</v>
      </c>
      <c r="O164" s="7">
        <f t="shared" si="20"/>
        <v>21.973909449359752</v>
      </c>
      <c r="P164" s="3" t="str">
        <f t="shared" si="21"/>
        <v/>
      </c>
      <c r="Q164" s="3" t="str">
        <f>IF(ISNUMBER(P164),SUMIF(A:A,A164,P:P),"")</f>
        <v/>
      </c>
      <c r="R164" s="3" t="str">
        <f t="shared" si="22"/>
        <v/>
      </c>
      <c r="S164" s="8" t="str">
        <f t="shared" si="23"/>
        <v/>
      </c>
    </row>
    <row r="165" spans="1:19" hidden="1" x14ac:dyDescent="0.35">
      <c r="A165" s="1">
        <v>20</v>
      </c>
      <c r="B165" s="5">
        <v>0.72777777777777775</v>
      </c>
      <c r="C165" s="1" t="s">
        <v>35</v>
      </c>
      <c r="D165" s="1">
        <v>6</v>
      </c>
      <c r="E165" s="1">
        <v>2</v>
      </c>
      <c r="F165" s="1" t="s">
        <v>181</v>
      </c>
      <c r="G165" s="2">
        <v>40.736833333333301</v>
      </c>
      <c r="H165" s="6">
        <f>1+COUNTIFS(A:A,A165,O:O,"&lt;"&amp;O165)</f>
        <v>8</v>
      </c>
      <c r="I165" s="2">
        <f>AVERAGEIF(A:A,A165,G:G)</f>
        <v>51.664877777777754</v>
      </c>
      <c r="J165" s="2">
        <f t="shared" si="16"/>
        <v>-10.928044444444453</v>
      </c>
      <c r="K165" s="2">
        <f t="shared" si="17"/>
        <v>79.071955555555547</v>
      </c>
      <c r="L165" s="2">
        <f t="shared" si="18"/>
        <v>114.92932030054976</v>
      </c>
      <c r="M165" s="2">
        <f>SUMIF(A:A,A165,L:L)</f>
        <v>2587.028370773724</v>
      </c>
      <c r="N165" s="3">
        <f t="shared" si="19"/>
        <v>4.4425226100700592E-2</v>
      </c>
      <c r="O165" s="7">
        <f t="shared" si="20"/>
        <v>22.509733495407687</v>
      </c>
      <c r="P165" s="3" t="str">
        <f t="shared" si="21"/>
        <v/>
      </c>
      <c r="Q165" s="3" t="str">
        <f>IF(ISNUMBER(P165),SUMIF(A:A,A165,P:P),"")</f>
        <v/>
      </c>
      <c r="R165" s="3" t="str">
        <f t="shared" si="22"/>
        <v/>
      </c>
      <c r="S165" s="8" t="str">
        <f t="shared" si="23"/>
        <v/>
      </c>
    </row>
    <row r="166" spans="1:19" hidden="1" x14ac:dyDescent="0.35">
      <c r="A166" s="1">
        <v>20</v>
      </c>
      <c r="B166" s="5">
        <v>0.72777777777777775</v>
      </c>
      <c r="C166" s="1" t="s">
        <v>35</v>
      </c>
      <c r="D166" s="1">
        <v>6</v>
      </c>
      <c r="E166" s="1">
        <v>8</v>
      </c>
      <c r="F166" s="1" t="s">
        <v>186</v>
      </c>
      <c r="G166" s="2">
        <v>32.925466666666701</v>
      </c>
      <c r="H166" s="6">
        <f>1+COUNTIFS(A:A,A166,O:O,"&lt;"&amp;O166)</f>
        <v>9</v>
      </c>
      <c r="I166" s="2">
        <f>AVERAGEIF(A:A,A166,G:G)</f>
        <v>51.664877777777754</v>
      </c>
      <c r="J166" s="2">
        <f t="shared" si="16"/>
        <v>-18.739411111111053</v>
      </c>
      <c r="K166" s="2">
        <f t="shared" si="17"/>
        <v>71.260588888888947</v>
      </c>
      <c r="L166" s="2">
        <f t="shared" si="18"/>
        <v>71.925821668393326</v>
      </c>
      <c r="M166" s="2">
        <f>SUMIF(A:A,A166,L:L)</f>
        <v>2587.028370773724</v>
      </c>
      <c r="N166" s="3">
        <f t="shared" si="19"/>
        <v>2.7802486621699426E-2</v>
      </c>
      <c r="O166" s="7">
        <f t="shared" si="20"/>
        <v>35.968005797708571</v>
      </c>
      <c r="P166" s="3" t="str">
        <f t="shared" si="21"/>
        <v/>
      </c>
      <c r="Q166" s="3" t="str">
        <f>IF(ISNUMBER(P166),SUMIF(A:A,A166,P:P),"")</f>
        <v/>
      </c>
      <c r="R166" s="3" t="str">
        <f t="shared" si="22"/>
        <v/>
      </c>
      <c r="S166" s="8" t="str">
        <f t="shared" si="23"/>
        <v/>
      </c>
    </row>
    <row r="167" spans="1:19" hidden="1" x14ac:dyDescent="0.35">
      <c r="A167" s="1">
        <v>21</v>
      </c>
      <c r="B167" s="5">
        <v>0.73263888888888884</v>
      </c>
      <c r="C167" s="1" t="s">
        <v>19</v>
      </c>
      <c r="D167" s="1">
        <v>7</v>
      </c>
      <c r="E167" s="1">
        <v>2</v>
      </c>
      <c r="F167" s="1" t="s">
        <v>190</v>
      </c>
      <c r="G167" s="2">
        <v>62.019233333333403</v>
      </c>
      <c r="H167" s="6">
        <f>1+COUNTIFS(A:A,A167,O:O,"&lt;"&amp;O167)</f>
        <v>1</v>
      </c>
      <c r="I167" s="2">
        <f>AVERAGEIF(A:A,A167,G:G)</f>
        <v>48.614066666666645</v>
      </c>
      <c r="J167" s="2">
        <f t="shared" si="16"/>
        <v>13.405166666666759</v>
      </c>
      <c r="K167" s="2">
        <f t="shared" si="17"/>
        <v>103.40516666666676</v>
      </c>
      <c r="L167" s="2">
        <f t="shared" si="18"/>
        <v>494.87737272035292</v>
      </c>
      <c r="M167" s="2">
        <f>SUMIF(A:A,A167,L:L)</f>
        <v>1880.2803843040354</v>
      </c>
      <c r="N167" s="3">
        <f t="shared" si="19"/>
        <v>0.26319339224693672</v>
      </c>
      <c r="O167" s="7">
        <f t="shared" si="20"/>
        <v>3.7994874850876461</v>
      </c>
      <c r="P167" s="3">
        <f t="shared" si="21"/>
        <v>0.26319339224693672</v>
      </c>
      <c r="Q167" s="3">
        <f>IF(ISNUMBER(P167),SUMIF(A:A,A167,P:P),"")</f>
        <v>0.97798242289471726</v>
      </c>
      <c r="R167" s="3">
        <f t="shared" si="22"/>
        <v>0.26911873473954068</v>
      </c>
      <c r="S167" s="8">
        <f t="shared" si="23"/>
        <v>3.7158319764241723</v>
      </c>
    </row>
    <row r="168" spans="1:19" hidden="1" x14ac:dyDescent="0.35">
      <c r="A168" s="1">
        <v>21</v>
      </c>
      <c r="B168" s="5">
        <v>0.73263888888888884</v>
      </c>
      <c r="C168" s="1" t="s">
        <v>19</v>
      </c>
      <c r="D168" s="1">
        <v>7</v>
      </c>
      <c r="E168" s="1">
        <v>7</v>
      </c>
      <c r="F168" s="1" t="s">
        <v>194</v>
      </c>
      <c r="G168" s="2">
        <v>56.679900000000004</v>
      </c>
      <c r="H168" s="6">
        <f>1+COUNTIFS(A:A,A168,O:O,"&lt;"&amp;O168)</f>
        <v>2</v>
      </c>
      <c r="I168" s="2">
        <f>AVERAGEIF(A:A,A168,G:G)</f>
        <v>48.614066666666645</v>
      </c>
      <c r="J168" s="2">
        <f t="shared" si="16"/>
        <v>8.0658333333333587</v>
      </c>
      <c r="K168" s="2">
        <f t="shared" si="17"/>
        <v>98.065833333333359</v>
      </c>
      <c r="L168" s="2">
        <f t="shared" si="18"/>
        <v>359.22538325187196</v>
      </c>
      <c r="M168" s="2">
        <f>SUMIF(A:A,A168,L:L)</f>
        <v>1880.2803843040354</v>
      </c>
      <c r="N168" s="3">
        <f t="shared" si="19"/>
        <v>0.19104883838100306</v>
      </c>
      <c r="O168" s="7">
        <f t="shared" si="20"/>
        <v>5.2342637017542577</v>
      </c>
      <c r="P168" s="3">
        <f t="shared" si="21"/>
        <v>0.19104883838100306</v>
      </c>
      <c r="Q168" s="3">
        <f>IF(ISNUMBER(P168),SUMIF(A:A,A168,P:P),"")</f>
        <v>0.97798242289471726</v>
      </c>
      <c r="R168" s="3">
        <f t="shared" si="22"/>
        <v>0.19534997143969124</v>
      </c>
      <c r="S168" s="8">
        <f t="shared" si="23"/>
        <v>5.119017897111501</v>
      </c>
    </row>
    <row r="169" spans="1:19" hidden="1" x14ac:dyDescent="0.35">
      <c r="A169" s="1">
        <v>21</v>
      </c>
      <c r="B169" s="5">
        <v>0.73263888888888884</v>
      </c>
      <c r="C169" s="1" t="s">
        <v>19</v>
      </c>
      <c r="D169" s="1">
        <v>7</v>
      </c>
      <c r="E169" s="1">
        <v>3</v>
      </c>
      <c r="F169" s="1" t="s">
        <v>191</v>
      </c>
      <c r="G169" s="2">
        <v>53.470833333333303</v>
      </c>
      <c r="H169" s="6">
        <f>1+COUNTIFS(A:A,A169,O:O,"&lt;"&amp;O169)</f>
        <v>3</v>
      </c>
      <c r="I169" s="2">
        <f>AVERAGEIF(A:A,A169,G:G)</f>
        <v>48.614066666666645</v>
      </c>
      <c r="J169" s="2">
        <f t="shared" si="16"/>
        <v>4.8567666666666582</v>
      </c>
      <c r="K169" s="2">
        <f t="shared" si="17"/>
        <v>94.856766666666658</v>
      </c>
      <c r="L169" s="2">
        <f t="shared" si="18"/>
        <v>296.30993967480237</v>
      </c>
      <c r="M169" s="2">
        <f>SUMIF(A:A,A169,L:L)</f>
        <v>1880.2803843040354</v>
      </c>
      <c r="N169" s="3">
        <f t="shared" si="19"/>
        <v>0.15758816724798103</v>
      </c>
      <c r="O169" s="7">
        <f t="shared" si="20"/>
        <v>6.345654102483457</v>
      </c>
      <c r="P169" s="3">
        <f t="shared" si="21"/>
        <v>0.15758816724798103</v>
      </c>
      <c r="Q169" s="3">
        <f>IF(ISNUMBER(P169),SUMIF(A:A,A169,P:P),"")</f>
        <v>0.97798242289471726</v>
      </c>
      <c r="R169" s="3">
        <f t="shared" si="22"/>
        <v>0.16113599136223522</v>
      </c>
      <c r="S169" s="8">
        <f t="shared" si="23"/>
        <v>6.2059381739985735</v>
      </c>
    </row>
    <row r="170" spans="1:19" hidden="1" x14ac:dyDescent="0.35">
      <c r="A170" s="1">
        <v>21</v>
      </c>
      <c r="B170" s="5">
        <v>0.73263888888888884</v>
      </c>
      <c r="C170" s="1" t="s">
        <v>19</v>
      </c>
      <c r="D170" s="1">
        <v>7</v>
      </c>
      <c r="E170" s="1">
        <v>8</v>
      </c>
      <c r="F170" s="1" t="s">
        <v>195</v>
      </c>
      <c r="G170" s="2">
        <v>50.3815666666666</v>
      </c>
      <c r="H170" s="6">
        <f>1+COUNTIFS(A:A,A170,O:O,"&lt;"&amp;O170)</f>
        <v>4</v>
      </c>
      <c r="I170" s="2">
        <f>AVERAGEIF(A:A,A170,G:G)</f>
        <v>48.614066666666645</v>
      </c>
      <c r="J170" s="2">
        <f t="shared" si="16"/>
        <v>1.7674999999999557</v>
      </c>
      <c r="K170" s="2">
        <f t="shared" si="17"/>
        <v>91.767499999999956</v>
      </c>
      <c r="L170" s="2">
        <f t="shared" si="18"/>
        <v>246.17680566729211</v>
      </c>
      <c r="M170" s="2">
        <f>SUMIF(A:A,A170,L:L)</f>
        <v>1880.2803843040354</v>
      </c>
      <c r="N170" s="3">
        <f t="shared" si="19"/>
        <v>0.13092558307914895</v>
      </c>
      <c r="O170" s="7">
        <f t="shared" si="20"/>
        <v>7.6379266487243074</v>
      </c>
      <c r="P170" s="3">
        <f t="shared" si="21"/>
        <v>0.13092558307914895</v>
      </c>
      <c r="Q170" s="3">
        <f>IF(ISNUMBER(P170),SUMIF(A:A,A170,P:P),"")</f>
        <v>0.97798242289471726</v>
      </c>
      <c r="R170" s="3">
        <f t="shared" si="22"/>
        <v>0.13387314537987713</v>
      </c>
      <c r="S170" s="8">
        <f t="shared" si="23"/>
        <v>7.4697580098115255</v>
      </c>
    </row>
    <row r="171" spans="1:19" hidden="1" x14ac:dyDescent="0.35">
      <c r="A171" s="1">
        <v>21</v>
      </c>
      <c r="B171" s="5">
        <v>0.73263888888888884</v>
      </c>
      <c r="C171" s="1" t="s">
        <v>19</v>
      </c>
      <c r="D171" s="1">
        <v>7</v>
      </c>
      <c r="E171" s="1">
        <v>5</v>
      </c>
      <c r="F171" s="1" t="s">
        <v>192</v>
      </c>
      <c r="G171" s="2">
        <v>49.896333333333295</v>
      </c>
      <c r="H171" s="6">
        <f>1+COUNTIFS(A:A,A171,O:O,"&lt;"&amp;O171)</f>
        <v>5</v>
      </c>
      <c r="I171" s="2">
        <f>AVERAGEIF(A:A,A171,G:G)</f>
        <v>48.614066666666645</v>
      </c>
      <c r="J171" s="2">
        <f t="shared" ref="J171:J228" si="24">G171-I171</f>
        <v>1.2822666666666507</v>
      </c>
      <c r="K171" s="2">
        <f t="shared" ref="K171:K228" si="25">90+J171</f>
        <v>91.282266666666658</v>
      </c>
      <c r="L171" s="2">
        <f t="shared" ref="L171:L228" si="26">EXP(0.06*K171)</f>
        <v>239.11294176582757</v>
      </c>
      <c r="M171" s="2">
        <f>SUMIF(A:A,A171,L:L)</f>
        <v>1880.2803843040354</v>
      </c>
      <c r="N171" s="3">
        <f t="shared" ref="N171:N228" si="27">L171/M171</f>
        <v>0.12716876895694071</v>
      </c>
      <c r="O171" s="7">
        <f t="shared" ref="O171:O228" si="28">1/N171</f>
        <v>7.8635659384152694</v>
      </c>
      <c r="P171" s="3">
        <f t="shared" ref="P171:P228" si="29">IF(O171&gt;21,"",N171)</f>
        <v>0.12716876895694071</v>
      </c>
      <c r="Q171" s="3">
        <f>IF(ISNUMBER(P171),SUMIF(A:A,A171,P:P),"")</f>
        <v>0.97798242289471726</v>
      </c>
      <c r="R171" s="3">
        <f t="shared" ref="R171:R228" si="30">IFERROR(P171*(1/Q171),"")</f>
        <v>0.13003175310711163</v>
      </c>
      <c r="S171" s="8">
        <f t="shared" ref="S171:S228" si="31">IFERROR(1/R171,"")</f>
        <v>7.6904292690437357</v>
      </c>
    </row>
    <row r="172" spans="1:19" hidden="1" x14ac:dyDescent="0.35">
      <c r="A172" s="1">
        <v>21</v>
      </c>
      <c r="B172" s="5">
        <v>0.73263888888888884</v>
      </c>
      <c r="C172" s="1" t="s">
        <v>19</v>
      </c>
      <c r="D172" s="1">
        <v>7</v>
      </c>
      <c r="E172" s="1">
        <v>1</v>
      </c>
      <c r="F172" s="1" t="s">
        <v>189</v>
      </c>
      <c r="G172" s="2">
        <v>47.182166666666596</v>
      </c>
      <c r="H172" s="6">
        <f>1+COUNTIFS(A:A,A172,O:O,"&lt;"&amp;O172)</f>
        <v>6</v>
      </c>
      <c r="I172" s="2">
        <f>AVERAGEIF(A:A,A172,G:G)</f>
        <v>48.614066666666645</v>
      </c>
      <c r="J172" s="2">
        <f t="shared" si="24"/>
        <v>-1.4319000000000486</v>
      </c>
      <c r="K172" s="2">
        <f t="shared" si="25"/>
        <v>88.568099999999959</v>
      </c>
      <c r="L172" s="2">
        <f t="shared" si="26"/>
        <v>203.17872288292378</v>
      </c>
      <c r="M172" s="2">
        <f>SUMIF(A:A,A172,L:L)</f>
        <v>1880.2803843040354</v>
      </c>
      <c r="N172" s="3">
        <f t="shared" si="27"/>
        <v>0.10805767298270683</v>
      </c>
      <c r="O172" s="7">
        <f t="shared" si="28"/>
        <v>9.2543173695776009</v>
      </c>
      <c r="P172" s="3">
        <f t="shared" si="29"/>
        <v>0.10805767298270683</v>
      </c>
      <c r="Q172" s="3">
        <f>IF(ISNUMBER(P172),SUMIF(A:A,A172,P:P),"")</f>
        <v>0.97798242289471726</v>
      </c>
      <c r="R172" s="3">
        <f t="shared" si="30"/>
        <v>0.11049040397154414</v>
      </c>
      <c r="S172" s="8">
        <f t="shared" si="31"/>
        <v>9.0505597233361677</v>
      </c>
    </row>
    <row r="173" spans="1:19" hidden="1" x14ac:dyDescent="0.35">
      <c r="A173" s="1">
        <v>21</v>
      </c>
      <c r="B173" s="5">
        <v>0.73263888888888884</v>
      </c>
      <c r="C173" s="1" t="s">
        <v>19</v>
      </c>
      <c r="D173" s="1">
        <v>7</v>
      </c>
      <c r="E173" s="1">
        <v>6</v>
      </c>
      <c r="F173" s="1" t="s">
        <v>193</v>
      </c>
      <c r="G173" s="2">
        <v>20.668433333333301</v>
      </c>
      <c r="H173" s="6">
        <f>1+COUNTIFS(A:A,A173,O:O,"&lt;"&amp;O173)</f>
        <v>7</v>
      </c>
      <c r="I173" s="2">
        <f>AVERAGEIF(A:A,A173,G:G)</f>
        <v>48.614066666666645</v>
      </c>
      <c r="J173" s="2">
        <f t="shared" si="24"/>
        <v>-27.945633333333344</v>
      </c>
      <c r="K173" s="2">
        <f t="shared" si="25"/>
        <v>62.054366666666652</v>
      </c>
      <c r="L173" s="2">
        <f t="shared" si="26"/>
        <v>41.399218340964651</v>
      </c>
      <c r="M173" s="2">
        <f>SUMIF(A:A,A173,L:L)</f>
        <v>1880.2803843040354</v>
      </c>
      <c r="N173" s="3">
        <f t="shared" si="27"/>
        <v>2.2017577105282682E-2</v>
      </c>
      <c r="O173" s="7">
        <f t="shared" si="28"/>
        <v>45.41825811342656</v>
      </c>
      <c r="P173" s="3" t="str">
        <f t="shared" si="29"/>
        <v/>
      </c>
      <c r="Q173" s="3" t="str">
        <f>IF(ISNUMBER(P173),SUMIF(A:A,A173,P:P),"")</f>
        <v/>
      </c>
      <c r="R173" s="3" t="str">
        <f t="shared" si="30"/>
        <v/>
      </c>
      <c r="S173" s="8" t="str">
        <f t="shared" si="31"/>
        <v/>
      </c>
    </row>
    <row r="174" spans="1:19" hidden="1" x14ac:dyDescent="0.35">
      <c r="A174" s="1">
        <v>22</v>
      </c>
      <c r="B174" s="5">
        <v>0.73611111111111116</v>
      </c>
      <c r="C174" s="1" t="s">
        <v>62</v>
      </c>
      <c r="D174" s="1">
        <v>7</v>
      </c>
      <c r="E174" s="1">
        <v>6</v>
      </c>
      <c r="F174" s="1" t="s">
        <v>199</v>
      </c>
      <c r="G174" s="2">
        <v>62.388266666666603</v>
      </c>
      <c r="H174" s="6">
        <f>1+COUNTIFS(A:A,A174,O:O,"&lt;"&amp;O174)</f>
        <v>1</v>
      </c>
      <c r="I174" s="2">
        <f>AVERAGEIF(A:A,A174,G:G)</f>
        <v>45.391839393939378</v>
      </c>
      <c r="J174" s="2">
        <f t="shared" si="24"/>
        <v>16.996427272727225</v>
      </c>
      <c r="K174" s="2">
        <f t="shared" si="25"/>
        <v>106.99642727272723</v>
      </c>
      <c r="L174" s="2">
        <f t="shared" si="26"/>
        <v>613.87150829152415</v>
      </c>
      <c r="M174" s="2">
        <f>SUMIF(A:A,A174,L:L)</f>
        <v>3215.5925254405724</v>
      </c>
      <c r="N174" s="3">
        <f t="shared" si="27"/>
        <v>0.19090463217425746</v>
      </c>
      <c r="O174" s="7">
        <f t="shared" si="28"/>
        <v>5.2382175781214233</v>
      </c>
      <c r="P174" s="3">
        <f t="shared" si="29"/>
        <v>0.19090463217425746</v>
      </c>
      <c r="Q174" s="3">
        <f>IF(ISNUMBER(P174),SUMIF(A:A,A174,P:P),"")</f>
        <v>0.92839271983289418</v>
      </c>
      <c r="R174" s="3">
        <f t="shared" si="30"/>
        <v>0.20562917835958394</v>
      </c>
      <c r="S174" s="8">
        <f t="shared" si="31"/>
        <v>4.8631230644286241</v>
      </c>
    </row>
    <row r="175" spans="1:19" hidden="1" x14ac:dyDescent="0.35">
      <c r="A175" s="1">
        <v>22</v>
      </c>
      <c r="B175" s="5">
        <v>0.73611111111111116</v>
      </c>
      <c r="C175" s="1" t="s">
        <v>62</v>
      </c>
      <c r="D175" s="1">
        <v>7</v>
      </c>
      <c r="E175" s="1">
        <v>3</v>
      </c>
      <c r="F175" s="1" t="s">
        <v>198</v>
      </c>
      <c r="G175" s="2">
        <v>61.6961333333333</v>
      </c>
      <c r="H175" s="6">
        <f>1+COUNTIFS(A:A,A175,O:O,"&lt;"&amp;O175)</f>
        <v>2</v>
      </c>
      <c r="I175" s="2">
        <f>AVERAGEIF(A:A,A175,G:G)</f>
        <v>45.391839393939378</v>
      </c>
      <c r="J175" s="2">
        <f t="shared" si="24"/>
        <v>16.304293939393922</v>
      </c>
      <c r="K175" s="2">
        <f t="shared" si="25"/>
        <v>106.30429393939392</v>
      </c>
      <c r="L175" s="2">
        <f t="shared" si="26"/>
        <v>588.90073401313748</v>
      </c>
      <c r="M175" s="2">
        <f>SUMIF(A:A,A175,L:L)</f>
        <v>3215.5925254405724</v>
      </c>
      <c r="N175" s="3">
        <f t="shared" si="27"/>
        <v>0.1831391040232784</v>
      </c>
      <c r="O175" s="7">
        <f t="shared" si="28"/>
        <v>5.460330306480544</v>
      </c>
      <c r="P175" s="3">
        <f t="shared" si="29"/>
        <v>0.1831391040232784</v>
      </c>
      <c r="Q175" s="3">
        <f>IF(ISNUMBER(P175),SUMIF(A:A,A175,P:P),"")</f>
        <v>0.92839271983289418</v>
      </c>
      <c r="R175" s="3">
        <f t="shared" si="30"/>
        <v>0.19726469209737282</v>
      </c>
      <c r="S175" s="8">
        <f t="shared" si="31"/>
        <v>5.0693309044194539</v>
      </c>
    </row>
    <row r="176" spans="1:19" hidden="1" x14ac:dyDescent="0.35">
      <c r="A176" s="1">
        <v>22</v>
      </c>
      <c r="B176" s="5">
        <v>0.73611111111111116</v>
      </c>
      <c r="C176" s="1" t="s">
        <v>62</v>
      </c>
      <c r="D176" s="1">
        <v>7</v>
      </c>
      <c r="E176" s="1">
        <v>1</v>
      </c>
      <c r="F176" s="1" t="s">
        <v>196</v>
      </c>
      <c r="G176" s="2">
        <v>61.131500000000102</v>
      </c>
      <c r="H176" s="6">
        <f>1+COUNTIFS(A:A,A176,O:O,"&lt;"&amp;O176)</f>
        <v>3</v>
      </c>
      <c r="I176" s="2">
        <f>AVERAGEIF(A:A,A176,G:G)</f>
        <v>45.391839393939378</v>
      </c>
      <c r="J176" s="2">
        <f t="shared" si="24"/>
        <v>15.739660606060724</v>
      </c>
      <c r="K176" s="2">
        <f t="shared" si="25"/>
        <v>105.73966060606072</v>
      </c>
      <c r="L176" s="2">
        <f t="shared" si="26"/>
        <v>569.2841169830474</v>
      </c>
      <c r="M176" s="2">
        <f>SUMIF(A:A,A176,L:L)</f>
        <v>3215.5925254405724</v>
      </c>
      <c r="N176" s="3">
        <f t="shared" si="27"/>
        <v>0.17703863672995976</v>
      </c>
      <c r="O176" s="7">
        <f t="shared" si="28"/>
        <v>5.6484845255858929</v>
      </c>
      <c r="P176" s="3">
        <f t="shared" si="29"/>
        <v>0.17703863672995976</v>
      </c>
      <c r="Q176" s="3">
        <f>IF(ISNUMBER(P176),SUMIF(A:A,A176,P:P),"")</f>
        <v>0.92839271983289418</v>
      </c>
      <c r="R176" s="3">
        <f t="shared" si="30"/>
        <v>0.1906936934639317</v>
      </c>
      <c r="S176" s="8">
        <f t="shared" si="31"/>
        <v>5.2440119116427022</v>
      </c>
    </row>
    <row r="177" spans="1:19" hidden="1" x14ac:dyDescent="0.35">
      <c r="A177" s="1">
        <v>22</v>
      </c>
      <c r="B177" s="5">
        <v>0.73611111111111116</v>
      </c>
      <c r="C177" s="1" t="s">
        <v>62</v>
      </c>
      <c r="D177" s="1">
        <v>7</v>
      </c>
      <c r="E177" s="1">
        <v>2</v>
      </c>
      <c r="F177" s="1" t="s">
        <v>197</v>
      </c>
      <c r="G177" s="2">
        <v>50.901200000000003</v>
      </c>
      <c r="H177" s="6">
        <f>1+COUNTIFS(A:A,A177,O:O,"&lt;"&amp;O177)</f>
        <v>4</v>
      </c>
      <c r="I177" s="2">
        <f>AVERAGEIF(A:A,A177,G:G)</f>
        <v>45.391839393939378</v>
      </c>
      <c r="J177" s="2">
        <f t="shared" si="24"/>
        <v>5.5093606060606248</v>
      </c>
      <c r="K177" s="2">
        <f t="shared" si="25"/>
        <v>95.509360606060625</v>
      </c>
      <c r="L177" s="2">
        <f t="shared" si="26"/>
        <v>308.14228369871444</v>
      </c>
      <c r="M177" s="2">
        <f>SUMIF(A:A,A177,L:L)</f>
        <v>3215.5925254405724</v>
      </c>
      <c r="N177" s="3">
        <f t="shared" si="27"/>
        <v>9.5827528289361058E-2</v>
      </c>
      <c r="O177" s="7">
        <f t="shared" si="28"/>
        <v>10.435414727388119</v>
      </c>
      <c r="P177" s="3">
        <f t="shared" si="29"/>
        <v>9.5827528289361058E-2</v>
      </c>
      <c r="Q177" s="3">
        <f>IF(ISNUMBER(P177),SUMIF(A:A,A177,P:P),"")</f>
        <v>0.92839271983289418</v>
      </c>
      <c r="R177" s="3">
        <f t="shared" si="30"/>
        <v>0.10321874164050909</v>
      </c>
      <c r="S177" s="8">
        <f t="shared" si="31"/>
        <v>9.6881630613440972</v>
      </c>
    </row>
    <row r="178" spans="1:19" hidden="1" x14ac:dyDescent="0.35">
      <c r="A178" s="1">
        <v>22</v>
      </c>
      <c r="B178" s="5">
        <v>0.73611111111111116</v>
      </c>
      <c r="C178" s="1" t="s">
        <v>62</v>
      </c>
      <c r="D178" s="1">
        <v>7</v>
      </c>
      <c r="E178" s="1">
        <v>7</v>
      </c>
      <c r="F178" s="1" t="s">
        <v>200</v>
      </c>
      <c r="G178" s="2">
        <v>49.1002333333333</v>
      </c>
      <c r="H178" s="6">
        <f>1+COUNTIFS(A:A,A178,O:O,"&lt;"&amp;O178)</f>
        <v>5</v>
      </c>
      <c r="I178" s="2">
        <f>AVERAGEIF(A:A,A178,G:G)</f>
        <v>45.391839393939378</v>
      </c>
      <c r="J178" s="2">
        <f t="shared" si="24"/>
        <v>3.7083939393939218</v>
      </c>
      <c r="K178" s="2">
        <f t="shared" si="25"/>
        <v>93.708393939393915</v>
      </c>
      <c r="L178" s="2">
        <f t="shared" si="26"/>
        <v>276.58097531327513</v>
      </c>
      <c r="M178" s="2">
        <f>SUMIF(A:A,A178,L:L)</f>
        <v>3215.5925254405724</v>
      </c>
      <c r="N178" s="3">
        <f t="shared" si="27"/>
        <v>8.6012445023761347E-2</v>
      </c>
      <c r="O178" s="7">
        <f t="shared" si="28"/>
        <v>11.62622455068851</v>
      </c>
      <c r="P178" s="3">
        <f t="shared" si="29"/>
        <v>8.6012445023761347E-2</v>
      </c>
      <c r="Q178" s="3">
        <f>IF(ISNUMBER(P178),SUMIF(A:A,A178,P:P),"")</f>
        <v>0.92839271983289418</v>
      </c>
      <c r="R178" s="3">
        <f t="shared" si="30"/>
        <v>9.2646617305705642E-2</v>
      </c>
      <c r="S178" s="8">
        <f t="shared" si="31"/>
        <v>10.793702232001674</v>
      </c>
    </row>
    <row r="179" spans="1:19" hidden="1" x14ac:dyDescent="0.35">
      <c r="A179" s="1">
        <v>22</v>
      </c>
      <c r="B179" s="5">
        <v>0.73611111111111116</v>
      </c>
      <c r="C179" s="1" t="s">
        <v>62</v>
      </c>
      <c r="D179" s="1">
        <v>7</v>
      </c>
      <c r="E179" s="1">
        <v>12</v>
      </c>
      <c r="F179" s="1" t="s">
        <v>204</v>
      </c>
      <c r="G179" s="2">
        <v>46.299566666666706</v>
      </c>
      <c r="H179" s="6">
        <f>1+COUNTIFS(A:A,A179,O:O,"&lt;"&amp;O179)</f>
        <v>6</v>
      </c>
      <c r="I179" s="2">
        <f>AVERAGEIF(A:A,A179,G:G)</f>
        <v>45.391839393939378</v>
      </c>
      <c r="J179" s="2">
        <f t="shared" si="24"/>
        <v>0.90772727272732823</v>
      </c>
      <c r="K179" s="2">
        <f t="shared" si="25"/>
        <v>90.907727272727328</v>
      </c>
      <c r="L179" s="2">
        <f t="shared" si="26"/>
        <v>233.7994359174225</v>
      </c>
      <c r="M179" s="2">
        <f>SUMIF(A:A,A179,L:L)</f>
        <v>3215.5925254405724</v>
      </c>
      <c r="N179" s="3">
        <f t="shared" si="27"/>
        <v>7.2708041851599139E-2</v>
      </c>
      <c r="O179" s="7">
        <f t="shared" si="28"/>
        <v>13.753636799090966</v>
      </c>
      <c r="P179" s="3">
        <f t="shared" si="29"/>
        <v>7.2708041851599139E-2</v>
      </c>
      <c r="Q179" s="3">
        <f>IF(ISNUMBER(P179),SUMIF(A:A,A179,P:P),"")</f>
        <v>0.92839271983289418</v>
      </c>
      <c r="R179" s="3">
        <f t="shared" si="30"/>
        <v>7.8316040505666831E-2</v>
      </c>
      <c r="S179" s="8">
        <f t="shared" si="31"/>
        <v>12.768776275501843</v>
      </c>
    </row>
    <row r="180" spans="1:19" hidden="1" x14ac:dyDescent="0.35">
      <c r="A180" s="1">
        <v>22</v>
      </c>
      <c r="B180" s="5">
        <v>0.73611111111111116</v>
      </c>
      <c r="C180" s="1" t="s">
        <v>62</v>
      </c>
      <c r="D180" s="1">
        <v>7</v>
      </c>
      <c r="E180" s="1">
        <v>11</v>
      </c>
      <c r="F180" s="1" t="s">
        <v>203</v>
      </c>
      <c r="G180" s="2">
        <v>44.078733333333297</v>
      </c>
      <c r="H180" s="6">
        <f>1+COUNTIFS(A:A,A180,O:O,"&lt;"&amp;O180)</f>
        <v>7</v>
      </c>
      <c r="I180" s="2">
        <f>AVERAGEIF(A:A,A180,G:G)</f>
        <v>45.391839393939378</v>
      </c>
      <c r="J180" s="2">
        <f t="shared" si="24"/>
        <v>-1.3131060606060814</v>
      </c>
      <c r="K180" s="2">
        <f t="shared" si="25"/>
        <v>88.686893939393912</v>
      </c>
      <c r="L180" s="2">
        <f t="shared" si="26"/>
        <v>204.63208028506733</v>
      </c>
      <c r="M180" s="2">
        <f>SUMIF(A:A,A180,L:L)</f>
        <v>3215.5925254405724</v>
      </c>
      <c r="N180" s="3">
        <f t="shared" si="27"/>
        <v>6.363744120752067E-2</v>
      </c>
      <c r="O180" s="7">
        <f t="shared" si="28"/>
        <v>15.714019624689437</v>
      </c>
      <c r="P180" s="3">
        <f t="shared" si="29"/>
        <v>6.363744120752067E-2</v>
      </c>
      <c r="Q180" s="3">
        <f>IF(ISNUMBER(P180),SUMIF(A:A,A180,P:P),"")</f>
        <v>0.92839271983289418</v>
      </c>
      <c r="R180" s="3">
        <f t="shared" si="30"/>
        <v>6.8545821017397757E-2</v>
      </c>
      <c r="S180" s="8">
        <f t="shared" si="31"/>
        <v>14.588781418872902</v>
      </c>
    </row>
    <row r="181" spans="1:19" hidden="1" x14ac:dyDescent="0.35">
      <c r="A181" s="1">
        <v>22</v>
      </c>
      <c r="B181" s="5">
        <v>0.73611111111111116</v>
      </c>
      <c r="C181" s="1" t="s">
        <v>62</v>
      </c>
      <c r="D181" s="1">
        <v>7</v>
      </c>
      <c r="E181" s="1">
        <v>9</v>
      </c>
      <c r="F181" s="1" t="s">
        <v>201</v>
      </c>
      <c r="G181" s="2">
        <v>42.852899999999998</v>
      </c>
      <c r="H181" s="6">
        <f>1+COUNTIFS(A:A,A181,O:O,"&lt;"&amp;O181)</f>
        <v>8</v>
      </c>
      <c r="I181" s="2">
        <f>AVERAGEIF(A:A,A181,G:G)</f>
        <v>45.391839393939378</v>
      </c>
      <c r="J181" s="2">
        <f t="shared" si="24"/>
        <v>-2.5389393939393798</v>
      </c>
      <c r="K181" s="2">
        <f t="shared" si="25"/>
        <v>87.461060606060613</v>
      </c>
      <c r="L181" s="2">
        <f t="shared" si="26"/>
        <v>190.12155606590935</v>
      </c>
      <c r="M181" s="2">
        <f>SUMIF(A:A,A181,L:L)</f>
        <v>3215.5925254405724</v>
      </c>
      <c r="N181" s="3">
        <f t="shared" si="27"/>
        <v>5.9124890533156262E-2</v>
      </c>
      <c r="O181" s="7">
        <f t="shared" si="28"/>
        <v>16.913350553084179</v>
      </c>
      <c r="P181" s="3">
        <f t="shared" si="29"/>
        <v>5.9124890533156262E-2</v>
      </c>
      <c r="Q181" s="3">
        <f>IF(ISNUMBER(P181),SUMIF(A:A,A181,P:P),"")</f>
        <v>0.92839271983289418</v>
      </c>
      <c r="R181" s="3">
        <f t="shared" si="30"/>
        <v>6.3685215609832035E-2</v>
      </c>
      <c r="S181" s="8">
        <f t="shared" si="31"/>
        <v>15.702231521465009</v>
      </c>
    </row>
    <row r="182" spans="1:19" hidden="1" x14ac:dyDescent="0.35">
      <c r="A182" s="1">
        <v>22</v>
      </c>
      <c r="B182" s="5">
        <v>0.73611111111111116</v>
      </c>
      <c r="C182" s="1" t="s">
        <v>62</v>
      </c>
      <c r="D182" s="1">
        <v>7</v>
      </c>
      <c r="E182" s="1">
        <v>10</v>
      </c>
      <c r="F182" s="1" t="s">
        <v>202</v>
      </c>
      <c r="G182" s="2">
        <v>33.967833333333303</v>
      </c>
      <c r="H182" s="6">
        <f>1+COUNTIFS(A:A,A182,O:O,"&lt;"&amp;O182)</f>
        <v>9</v>
      </c>
      <c r="I182" s="2">
        <f>AVERAGEIF(A:A,A182,G:G)</f>
        <v>45.391839393939378</v>
      </c>
      <c r="J182" s="2">
        <f t="shared" si="24"/>
        <v>-11.424006060606075</v>
      </c>
      <c r="K182" s="2">
        <f t="shared" si="25"/>
        <v>78.575993939393925</v>
      </c>
      <c r="L182" s="2">
        <f t="shared" si="26"/>
        <v>111.55967353177863</v>
      </c>
      <c r="M182" s="2">
        <f>SUMIF(A:A,A182,L:L)</f>
        <v>3215.5925254405724</v>
      </c>
      <c r="N182" s="3">
        <f t="shared" si="27"/>
        <v>3.4693348939319885E-2</v>
      </c>
      <c r="O182" s="7">
        <f t="shared" si="28"/>
        <v>28.823968586862044</v>
      </c>
      <c r="P182" s="3" t="str">
        <f t="shared" si="29"/>
        <v/>
      </c>
      <c r="Q182" s="3" t="str">
        <f>IF(ISNUMBER(P182),SUMIF(A:A,A182,P:P),"")</f>
        <v/>
      </c>
      <c r="R182" s="3" t="str">
        <f t="shared" si="30"/>
        <v/>
      </c>
      <c r="S182" s="8" t="str">
        <f t="shared" si="31"/>
        <v/>
      </c>
    </row>
    <row r="183" spans="1:19" hidden="1" x14ac:dyDescent="0.35">
      <c r="A183" s="1">
        <v>22</v>
      </c>
      <c r="B183" s="5">
        <v>0.73611111111111116</v>
      </c>
      <c r="C183" s="1" t="s">
        <v>62</v>
      </c>
      <c r="D183" s="1">
        <v>7</v>
      </c>
      <c r="E183" s="1">
        <v>15</v>
      </c>
      <c r="F183" s="1" t="s">
        <v>206</v>
      </c>
      <c r="G183" s="2">
        <v>23.733533333333302</v>
      </c>
      <c r="H183" s="6">
        <f>1+COUNTIFS(A:A,A183,O:O,"&lt;"&amp;O183)</f>
        <v>10</v>
      </c>
      <c r="I183" s="2">
        <f>AVERAGEIF(A:A,A183,G:G)</f>
        <v>45.391839393939378</v>
      </c>
      <c r="J183" s="2">
        <f t="shared" si="24"/>
        <v>-21.658306060606076</v>
      </c>
      <c r="K183" s="2">
        <f t="shared" si="25"/>
        <v>68.34169393939392</v>
      </c>
      <c r="L183" s="2">
        <f t="shared" si="26"/>
        <v>60.370564073068699</v>
      </c>
      <c r="M183" s="2">
        <f>SUMIF(A:A,A183,L:L)</f>
        <v>3215.5925254405724</v>
      </c>
      <c r="N183" s="3">
        <f t="shared" si="27"/>
        <v>1.8774320314355518E-2</v>
      </c>
      <c r="O183" s="7">
        <f t="shared" si="28"/>
        <v>53.264245163398229</v>
      </c>
      <c r="P183" s="3" t="str">
        <f t="shared" si="29"/>
        <v/>
      </c>
      <c r="Q183" s="3" t="str">
        <f>IF(ISNUMBER(P183),SUMIF(A:A,A183,P:P),"")</f>
        <v/>
      </c>
      <c r="R183" s="3" t="str">
        <f t="shared" si="30"/>
        <v/>
      </c>
      <c r="S183" s="8" t="str">
        <f t="shared" si="31"/>
        <v/>
      </c>
    </row>
    <row r="184" spans="1:19" hidden="1" x14ac:dyDescent="0.35">
      <c r="A184" s="1">
        <v>22</v>
      </c>
      <c r="B184" s="5">
        <v>0.73611111111111116</v>
      </c>
      <c r="C184" s="1" t="s">
        <v>62</v>
      </c>
      <c r="D184" s="1">
        <v>7</v>
      </c>
      <c r="E184" s="1">
        <v>13</v>
      </c>
      <c r="F184" s="1" t="s">
        <v>205</v>
      </c>
      <c r="G184" s="2">
        <v>23.160333333333298</v>
      </c>
      <c r="H184" s="6">
        <f>1+COUNTIFS(A:A,A184,O:O,"&lt;"&amp;O184)</f>
        <v>11</v>
      </c>
      <c r="I184" s="2">
        <f>AVERAGEIF(A:A,A184,G:G)</f>
        <v>45.391839393939378</v>
      </c>
      <c r="J184" s="2">
        <f t="shared" si="24"/>
        <v>-22.23150606060608</v>
      </c>
      <c r="K184" s="2">
        <f t="shared" si="25"/>
        <v>67.76849393939392</v>
      </c>
      <c r="L184" s="2">
        <f t="shared" si="26"/>
        <v>58.329597267626809</v>
      </c>
      <c r="M184" s="2">
        <f>SUMIF(A:A,A184,L:L)</f>
        <v>3215.5925254405724</v>
      </c>
      <c r="N184" s="3">
        <f t="shared" si="27"/>
        <v>1.8139610913430332E-2</v>
      </c>
      <c r="O184" s="7">
        <f t="shared" si="28"/>
        <v>55.12797406583914</v>
      </c>
      <c r="P184" s="3" t="str">
        <f t="shared" si="29"/>
        <v/>
      </c>
      <c r="Q184" s="3" t="str">
        <f>IF(ISNUMBER(P184),SUMIF(A:A,A184,P:P),"")</f>
        <v/>
      </c>
      <c r="R184" s="3" t="str">
        <f t="shared" si="30"/>
        <v/>
      </c>
      <c r="S184" s="8" t="str">
        <f t="shared" si="31"/>
        <v/>
      </c>
    </row>
    <row r="185" spans="1:19" hidden="1" x14ac:dyDescent="0.35">
      <c r="A185" s="1">
        <v>23</v>
      </c>
      <c r="B185" s="5">
        <v>0.75277777777777777</v>
      </c>
      <c r="C185" s="1" t="s">
        <v>35</v>
      </c>
      <c r="D185" s="1">
        <v>7</v>
      </c>
      <c r="E185" s="1">
        <v>1</v>
      </c>
      <c r="F185" s="1" t="s">
        <v>207</v>
      </c>
      <c r="G185" s="2">
        <v>78.019566666666691</v>
      </c>
      <c r="H185" s="6">
        <f>1+COUNTIFS(A:A,A185,O:O,"&lt;"&amp;O185)</f>
        <v>1</v>
      </c>
      <c r="I185" s="2">
        <f>AVERAGEIF(A:A,A185,G:G)</f>
        <v>48.769586666666662</v>
      </c>
      <c r="J185" s="2">
        <f t="shared" si="24"/>
        <v>29.249980000000029</v>
      </c>
      <c r="K185" s="2">
        <f t="shared" si="25"/>
        <v>119.24998000000002</v>
      </c>
      <c r="L185" s="2">
        <f t="shared" si="26"/>
        <v>1280.4909012608457</v>
      </c>
      <c r="M185" s="2">
        <f>SUMIF(A:A,A185,L:L)</f>
        <v>3257.8258932510398</v>
      </c>
      <c r="N185" s="3">
        <f t="shared" si="27"/>
        <v>0.39305074709901766</v>
      </c>
      <c r="O185" s="7">
        <f t="shared" si="28"/>
        <v>2.5442007358609069</v>
      </c>
      <c r="P185" s="3">
        <f t="shared" si="29"/>
        <v>0.39305074709901766</v>
      </c>
      <c r="Q185" s="3">
        <f>IF(ISNUMBER(P185),SUMIF(A:A,A185,P:P),"")</f>
        <v>0.91461524221406709</v>
      </c>
      <c r="R185" s="3">
        <f t="shared" si="30"/>
        <v>0.42974436567177127</v>
      </c>
      <c r="S185" s="8">
        <f t="shared" si="31"/>
        <v>2.3269647722706308</v>
      </c>
    </row>
    <row r="186" spans="1:19" hidden="1" x14ac:dyDescent="0.35">
      <c r="A186" s="1">
        <v>23</v>
      </c>
      <c r="B186" s="5">
        <v>0.75277777777777777</v>
      </c>
      <c r="C186" s="1" t="s">
        <v>35</v>
      </c>
      <c r="D186" s="1">
        <v>7</v>
      </c>
      <c r="E186" s="1">
        <v>3</v>
      </c>
      <c r="F186" s="1" t="s">
        <v>209</v>
      </c>
      <c r="G186" s="2">
        <v>62.046766666666699</v>
      </c>
      <c r="H186" s="6">
        <f>1+COUNTIFS(A:A,A186,O:O,"&lt;"&amp;O186)</f>
        <v>2</v>
      </c>
      <c r="I186" s="2">
        <f>AVERAGEIF(A:A,A186,G:G)</f>
        <v>48.769586666666662</v>
      </c>
      <c r="J186" s="2">
        <f t="shared" si="24"/>
        <v>13.277180000000037</v>
      </c>
      <c r="K186" s="2">
        <f t="shared" si="25"/>
        <v>103.27718000000004</v>
      </c>
      <c r="L186" s="2">
        <f t="shared" si="26"/>
        <v>491.09166460824252</v>
      </c>
      <c r="M186" s="2">
        <f>SUMIF(A:A,A186,L:L)</f>
        <v>3257.8258932510398</v>
      </c>
      <c r="N186" s="3">
        <f t="shared" si="27"/>
        <v>0.15074214543680658</v>
      </c>
      <c r="O186" s="7">
        <f t="shared" si="28"/>
        <v>6.6338448156107432</v>
      </c>
      <c r="P186" s="3">
        <f t="shared" si="29"/>
        <v>0.15074214543680658</v>
      </c>
      <c r="Q186" s="3">
        <f>IF(ISNUMBER(P186),SUMIF(A:A,A186,P:P),"")</f>
        <v>0.91461524221406709</v>
      </c>
      <c r="R186" s="3">
        <f t="shared" si="30"/>
        <v>0.16481481882140464</v>
      </c>
      <c r="S186" s="8">
        <f t="shared" si="31"/>
        <v>6.0674155828403533</v>
      </c>
    </row>
    <row r="187" spans="1:19" hidden="1" x14ac:dyDescent="0.35">
      <c r="A187" s="1">
        <v>23</v>
      </c>
      <c r="B187" s="5">
        <v>0.75277777777777777</v>
      </c>
      <c r="C187" s="1" t="s">
        <v>35</v>
      </c>
      <c r="D187" s="1">
        <v>7</v>
      </c>
      <c r="E187" s="1">
        <v>2</v>
      </c>
      <c r="F187" s="1" t="s">
        <v>208</v>
      </c>
      <c r="G187" s="2">
        <v>53.605533333333298</v>
      </c>
      <c r="H187" s="6">
        <f>1+COUNTIFS(A:A,A187,O:O,"&lt;"&amp;O187)</f>
        <v>3</v>
      </c>
      <c r="I187" s="2">
        <f>AVERAGEIF(A:A,A187,G:G)</f>
        <v>48.769586666666662</v>
      </c>
      <c r="J187" s="2">
        <f t="shared" si="24"/>
        <v>4.8359466666666364</v>
      </c>
      <c r="K187" s="2">
        <f t="shared" si="25"/>
        <v>94.835946666666644</v>
      </c>
      <c r="L187" s="2">
        <f t="shared" si="26"/>
        <v>295.9400203978459</v>
      </c>
      <c r="M187" s="2">
        <f>SUMIF(A:A,A187,L:L)</f>
        <v>3257.8258932510398</v>
      </c>
      <c r="N187" s="3">
        <f t="shared" si="27"/>
        <v>9.0839728731642658E-2</v>
      </c>
      <c r="O187" s="7">
        <f t="shared" si="28"/>
        <v>11.008399231950426</v>
      </c>
      <c r="P187" s="3">
        <f t="shared" si="29"/>
        <v>9.0839728731642658E-2</v>
      </c>
      <c r="Q187" s="3">
        <f>IF(ISNUMBER(P187),SUMIF(A:A,A187,P:P),"")</f>
        <v>0.91461524221406709</v>
      </c>
      <c r="R187" s="3">
        <f t="shared" si="30"/>
        <v>9.9320156213164756E-2</v>
      </c>
      <c r="S187" s="8">
        <f t="shared" si="31"/>
        <v>10.068449729919488</v>
      </c>
    </row>
    <row r="188" spans="1:19" hidden="1" x14ac:dyDescent="0.35">
      <c r="A188" s="1">
        <v>23</v>
      </c>
      <c r="B188" s="5">
        <v>0.75277777777777777</v>
      </c>
      <c r="C188" s="1" t="s">
        <v>35</v>
      </c>
      <c r="D188" s="1">
        <v>7</v>
      </c>
      <c r="E188" s="1">
        <v>5</v>
      </c>
      <c r="F188" s="1" t="s">
        <v>211</v>
      </c>
      <c r="G188" s="2">
        <v>50.428933333333305</v>
      </c>
      <c r="H188" s="6">
        <f>1+COUNTIFS(A:A,A188,O:O,"&lt;"&amp;O188)</f>
        <v>4</v>
      </c>
      <c r="I188" s="2">
        <f>AVERAGEIF(A:A,A188,G:G)</f>
        <v>48.769586666666662</v>
      </c>
      <c r="J188" s="2">
        <f t="shared" si="24"/>
        <v>1.659346666666643</v>
      </c>
      <c r="K188" s="2">
        <f t="shared" si="25"/>
        <v>91.659346666666636</v>
      </c>
      <c r="L188" s="2">
        <f t="shared" si="26"/>
        <v>244.58448716424044</v>
      </c>
      <c r="M188" s="2">
        <f>SUMIF(A:A,A188,L:L)</f>
        <v>3257.8258932510398</v>
      </c>
      <c r="N188" s="3">
        <f t="shared" si="27"/>
        <v>7.5075984775897719E-2</v>
      </c>
      <c r="O188" s="7">
        <f t="shared" si="28"/>
        <v>13.319838600652474</v>
      </c>
      <c r="P188" s="3">
        <f t="shared" si="29"/>
        <v>7.5075984775897719E-2</v>
      </c>
      <c r="Q188" s="3">
        <f>IF(ISNUMBER(P188),SUMIF(A:A,A188,P:P),"")</f>
        <v>0.91461524221406709</v>
      </c>
      <c r="R188" s="3">
        <f t="shared" si="30"/>
        <v>8.2084773258486843E-2</v>
      </c>
      <c r="S188" s="8">
        <f t="shared" si="31"/>
        <v>12.182527407988044</v>
      </c>
    </row>
    <row r="189" spans="1:19" hidden="1" x14ac:dyDescent="0.35">
      <c r="A189" s="1">
        <v>23</v>
      </c>
      <c r="B189" s="5">
        <v>0.75277777777777777</v>
      </c>
      <c r="C189" s="1" t="s">
        <v>35</v>
      </c>
      <c r="D189" s="1">
        <v>7</v>
      </c>
      <c r="E189" s="1">
        <v>4</v>
      </c>
      <c r="F189" s="1" t="s">
        <v>210</v>
      </c>
      <c r="G189" s="2">
        <v>49.819600000000001</v>
      </c>
      <c r="H189" s="6">
        <f>1+COUNTIFS(A:A,A189,O:O,"&lt;"&amp;O189)</f>
        <v>5</v>
      </c>
      <c r="I189" s="2">
        <f>AVERAGEIF(A:A,A189,G:G)</f>
        <v>48.769586666666662</v>
      </c>
      <c r="J189" s="2">
        <f t="shared" si="24"/>
        <v>1.0500133333333395</v>
      </c>
      <c r="K189" s="2">
        <f t="shared" si="25"/>
        <v>91.050013333333339</v>
      </c>
      <c r="L189" s="2">
        <f t="shared" si="26"/>
        <v>235.80396427857235</v>
      </c>
      <c r="M189" s="2">
        <f>SUMIF(A:A,A189,L:L)</f>
        <v>3257.8258932510398</v>
      </c>
      <c r="N189" s="3">
        <f t="shared" si="27"/>
        <v>7.2380775402107064E-2</v>
      </c>
      <c r="O189" s="7">
        <f t="shared" si="28"/>
        <v>13.815823254787752</v>
      </c>
      <c r="P189" s="3">
        <f t="shared" si="29"/>
        <v>7.2380775402107064E-2</v>
      </c>
      <c r="Q189" s="3">
        <f>IF(ISNUMBER(P189),SUMIF(A:A,A189,P:P),"")</f>
        <v>0.91461524221406709</v>
      </c>
      <c r="R189" s="3">
        <f t="shared" si="30"/>
        <v>7.9137950103357502E-2</v>
      </c>
      <c r="S189" s="8">
        <f t="shared" si="31"/>
        <v>12.636162532564438</v>
      </c>
    </row>
    <row r="190" spans="1:19" hidden="1" x14ac:dyDescent="0.35">
      <c r="A190" s="1">
        <v>23</v>
      </c>
      <c r="B190" s="5">
        <v>0.75277777777777777</v>
      </c>
      <c r="C190" s="1" t="s">
        <v>35</v>
      </c>
      <c r="D190" s="1">
        <v>7</v>
      </c>
      <c r="E190" s="1">
        <v>8</v>
      </c>
      <c r="F190" s="1" t="s">
        <v>214</v>
      </c>
      <c r="G190" s="2">
        <v>49.561799999999998</v>
      </c>
      <c r="H190" s="6">
        <f>1+COUNTIFS(A:A,A190,O:O,"&lt;"&amp;O190)</f>
        <v>6</v>
      </c>
      <c r="I190" s="2">
        <f>AVERAGEIF(A:A,A190,G:G)</f>
        <v>48.769586666666662</v>
      </c>
      <c r="J190" s="2">
        <f t="shared" si="24"/>
        <v>0.79221333333333632</v>
      </c>
      <c r="K190" s="2">
        <f t="shared" si="25"/>
        <v>90.792213333333336</v>
      </c>
      <c r="L190" s="2">
        <f t="shared" si="26"/>
        <v>232.18461278680306</v>
      </c>
      <c r="M190" s="2">
        <f>SUMIF(A:A,A190,L:L)</f>
        <v>3257.8258932510398</v>
      </c>
      <c r="N190" s="3">
        <f t="shared" si="27"/>
        <v>7.1269803971967971E-2</v>
      </c>
      <c r="O190" s="7">
        <f t="shared" si="28"/>
        <v>14.031187743877094</v>
      </c>
      <c r="P190" s="3">
        <f t="shared" si="29"/>
        <v>7.1269803971967971E-2</v>
      </c>
      <c r="Q190" s="3">
        <f>IF(ISNUMBER(P190),SUMIF(A:A,A190,P:P),"")</f>
        <v>0.91461524221406709</v>
      </c>
      <c r="R190" s="3">
        <f t="shared" si="30"/>
        <v>7.7923262900627635E-2</v>
      </c>
      <c r="S190" s="8">
        <f t="shared" si="31"/>
        <v>12.833138176917197</v>
      </c>
    </row>
    <row r="191" spans="1:19" hidden="1" x14ac:dyDescent="0.35">
      <c r="A191" s="1">
        <v>23</v>
      </c>
      <c r="B191" s="5">
        <v>0.75277777777777777</v>
      </c>
      <c r="C191" s="1" t="s">
        <v>35</v>
      </c>
      <c r="D191" s="1">
        <v>7</v>
      </c>
      <c r="E191" s="1">
        <v>9</v>
      </c>
      <c r="F191" s="1" t="s">
        <v>215</v>
      </c>
      <c r="G191" s="2">
        <v>47.0383</v>
      </c>
      <c r="H191" s="6">
        <f>1+COUNTIFS(A:A,A191,O:O,"&lt;"&amp;O191)</f>
        <v>7</v>
      </c>
      <c r="I191" s="2">
        <f>AVERAGEIF(A:A,A191,G:G)</f>
        <v>48.769586666666662</v>
      </c>
      <c r="J191" s="2">
        <f t="shared" si="24"/>
        <v>-1.7312866666666622</v>
      </c>
      <c r="K191" s="2">
        <f t="shared" si="25"/>
        <v>88.268713333333338</v>
      </c>
      <c r="L191" s="2">
        <f t="shared" si="26"/>
        <v>199.56156795050921</v>
      </c>
      <c r="M191" s="2">
        <f>SUMIF(A:A,A191,L:L)</f>
        <v>3257.8258932510398</v>
      </c>
      <c r="N191" s="3">
        <f t="shared" si="27"/>
        <v>6.1256056796627441E-2</v>
      </c>
      <c r="O191" s="7">
        <f t="shared" si="28"/>
        <v>16.324916298808461</v>
      </c>
      <c r="P191" s="3">
        <f t="shared" si="29"/>
        <v>6.1256056796627441E-2</v>
      </c>
      <c r="Q191" s="3">
        <f>IF(ISNUMBER(P191),SUMIF(A:A,A191,P:P),"")</f>
        <v>0.91461524221406709</v>
      </c>
      <c r="R191" s="3">
        <f t="shared" si="30"/>
        <v>6.697467303118744E-2</v>
      </c>
      <c r="S191" s="8">
        <f t="shared" si="31"/>
        <v>14.931017274759069</v>
      </c>
    </row>
    <row r="192" spans="1:19" hidden="1" x14ac:dyDescent="0.35">
      <c r="A192" s="1">
        <v>23</v>
      </c>
      <c r="B192" s="5">
        <v>0.75277777777777777</v>
      </c>
      <c r="C192" s="1" t="s">
        <v>35</v>
      </c>
      <c r="D192" s="1">
        <v>7</v>
      </c>
      <c r="E192" s="1">
        <v>10</v>
      </c>
      <c r="F192" s="1" t="s">
        <v>216</v>
      </c>
      <c r="G192" s="2">
        <v>42.646733333333295</v>
      </c>
      <c r="H192" s="6">
        <f>1+COUNTIFS(A:A,A192,O:O,"&lt;"&amp;O192)</f>
        <v>8</v>
      </c>
      <c r="I192" s="2">
        <f>AVERAGEIF(A:A,A192,G:G)</f>
        <v>48.769586666666662</v>
      </c>
      <c r="J192" s="2">
        <f t="shared" si="24"/>
        <v>-6.1228533333333672</v>
      </c>
      <c r="K192" s="2">
        <f t="shared" si="25"/>
        <v>83.877146666666633</v>
      </c>
      <c r="L192" s="2">
        <f t="shared" si="26"/>
        <v>153.33557189136874</v>
      </c>
      <c r="M192" s="2">
        <f>SUMIF(A:A,A192,L:L)</f>
        <v>3257.8258932510398</v>
      </c>
      <c r="N192" s="3">
        <f t="shared" si="27"/>
        <v>4.7066840560455049E-2</v>
      </c>
      <c r="O192" s="7">
        <f t="shared" si="28"/>
        <v>21.246380426057048</v>
      </c>
      <c r="P192" s="3" t="str">
        <f t="shared" si="29"/>
        <v/>
      </c>
      <c r="Q192" s="3" t="str">
        <f>IF(ISNUMBER(P192),SUMIF(A:A,A192,P:P),"")</f>
        <v/>
      </c>
      <c r="R192" s="3" t="str">
        <f t="shared" si="30"/>
        <v/>
      </c>
      <c r="S192" s="8" t="str">
        <f t="shared" si="31"/>
        <v/>
      </c>
    </row>
    <row r="193" spans="1:19" hidden="1" x14ac:dyDescent="0.35">
      <c r="A193" s="1">
        <v>23</v>
      </c>
      <c r="B193" s="5">
        <v>0.75277777777777777</v>
      </c>
      <c r="C193" s="1" t="s">
        <v>35</v>
      </c>
      <c r="D193" s="1">
        <v>7</v>
      </c>
      <c r="E193" s="1">
        <v>6</v>
      </c>
      <c r="F193" s="1" t="s">
        <v>212</v>
      </c>
      <c r="G193" s="2">
        <v>30.941700000000001</v>
      </c>
      <c r="H193" s="6">
        <f>1+COUNTIFS(A:A,A193,O:O,"&lt;"&amp;O193)</f>
        <v>9</v>
      </c>
      <c r="I193" s="2">
        <f>AVERAGEIF(A:A,A193,G:G)</f>
        <v>48.769586666666662</v>
      </c>
      <c r="J193" s="2">
        <f t="shared" si="24"/>
        <v>-17.827886666666661</v>
      </c>
      <c r="K193" s="2">
        <f t="shared" si="25"/>
        <v>72.172113333333343</v>
      </c>
      <c r="L193" s="2">
        <f t="shared" si="26"/>
        <v>75.969109217838067</v>
      </c>
      <c r="M193" s="2">
        <f>SUMIF(A:A,A193,L:L)</f>
        <v>3257.8258932510398</v>
      </c>
      <c r="N193" s="3">
        <f t="shared" si="27"/>
        <v>2.3318959240644747E-2</v>
      </c>
      <c r="O193" s="7">
        <f t="shared" si="28"/>
        <v>42.883560526020752</v>
      </c>
      <c r="P193" s="3" t="str">
        <f t="shared" si="29"/>
        <v/>
      </c>
      <c r="Q193" s="3" t="str">
        <f>IF(ISNUMBER(P193),SUMIF(A:A,A193,P:P),"")</f>
        <v/>
      </c>
      <c r="R193" s="3" t="str">
        <f t="shared" si="30"/>
        <v/>
      </c>
      <c r="S193" s="8" t="str">
        <f t="shared" si="31"/>
        <v/>
      </c>
    </row>
    <row r="194" spans="1:19" hidden="1" x14ac:dyDescent="0.35">
      <c r="A194" s="1">
        <v>23</v>
      </c>
      <c r="B194" s="5">
        <v>0.75277777777777777</v>
      </c>
      <c r="C194" s="1" t="s">
        <v>35</v>
      </c>
      <c r="D194" s="1">
        <v>7</v>
      </c>
      <c r="E194" s="1">
        <v>7</v>
      </c>
      <c r="F194" s="1" t="s">
        <v>213</v>
      </c>
      <c r="G194" s="2">
        <v>23.586933333333299</v>
      </c>
      <c r="H194" s="6">
        <f>1+COUNTIFS(A:A,A194,O:O,"&lt;"&amp;O194)</f>
        <v>10</v>
      </c>
      <c r="I194" s="2">
        <f>AVERAGEIF(A:A,A194,G:G)</f>
        <v>48.769586666666662</v>
      </c>
      <c r="J194" s="2">
        <f t="shared" si="24"/>
        <v>-25.182653333333363</v>
      </c>
      <c r="K194" s="2">
        <f t="shared" si="25"/>
        <v>64.817346666666637</v>
      </c>
      <c r="L194" s="2">
        <f t="shared" si="26"/>
        <v>48.863993694774372</v>
      </c>
      <c r="M194" s="2">
        <f>SUMIF(A:A,A194,L:L)</f>
        <v>3257.8258932510398</v>
      </c>
      <c r="N194" s="3">
        <f t="shared" si="27"/>
        <v>1.4998957984833304E-2</v>
      </c>
      <c r="O194" s="7">
        <f t="shared" si="28"/>
        <v>66.671298166924885</v>
      </c>
      <c r="P194" s="3" t="str">
        <f t="shared" si="29"/>
        <v/>
      </c>
      <c r="Q194" s="3" t="str">
        <f>IF(ISNUMBER(P194),SUMIF(A:A,A194,P:P),"")</f>
        <v/>
      </c>
      <c r="R194" s="3" t="str">
        <f t="shared" si="30"/>
        <v/>
      </c>
      <c r="S194" s="8" t="str">
        <f t="shared" si="31"/>
        <v/>
      </c>
    </row>
    <row r="195" spans="1:19" hidden="1" x14ac:dyDescent="0.35">
      <c r="A195" s="1">
        <v>24</v>
      </c>
      <c r="B195" s="5">
        <v>0.75694444444444453</v>
      </c>
      <c r="C195" s="1" t="s">
        <v>19</v>
      </c>
      <c r="D195" s="1">
        <v>8</v>
      </c>
      <c r="E195" s="1">
        <v>7</v>
      </c>
      <c r="F195" s="1" t="s">
        <v>223</v>
      </c>
      <c r="G195" s="2">
        <v>65.784733333333307</v>
      </c>
      <c r="H195" s="6">
        <f>1+COUNTIFS(A:A,A195,O:O,"&lt;"&amp;O195)</f>
        <v>1</v>
      </c>
      <c r="I195" s="2">
        <f>AVERAGEIF(A:A,A195,G:G)</f>
        <v>49.208388888888869</v>
      </c>
      <c r="J195" s="2">
        <f t="shared" si="24"/>
        <v>16.576344444444437</v>
      </c>
      <c r="K195" s="2">
        <f t="shared" si="25"/>
        <v>106.57634444444443</v>
      </c>
      <c r="L195" s="2">
        <f t="shared" si="26"/>
        <v>598.59226089912136</v>
      </c>
      <c r="M195" s="2">
        <f>SUMIF(A:A,A195,L:L)</f>
        <v>2313.7552308964664</v>
      </c>
      <c r="N195" s="3">
        <f t="shared" si="27"/>
        <v>0.25871027881682901</v>
      </c>
      <c r="O195" s="7">
        <f t="shared" si="28"/>
        <v>3.8653276729990922</v>
      </c>
      <c r="P195" s="3">
        <f t="shared" si="29"/>
        <v>0.25871027881682901</v>
      </c>
      <c r="Q195" s="3">
        <f>IF(ISNUMBER(P195),SUMIF(A:A,A195,P:P),"")</f>
        <v>0.95395271418644145</v>
      </c>
      <c r="R195" s="3">
        <f t="shared" si="30"/>
        <v>0.27119822080223821</v>
      </c>
      <c r="S195" s="8">
        <f t="shared" si="31"/>
        <v>3.687339824877446</v>
      </c>
    </row>
    <row r="196" spans="1:19" hidden="1" x14ac:dyDescent="0.35">
      <c r="A196" s="1">
        <v>24</v>
      </c>
      <c r="B196" s="5">
        <v>0.75694444444444453</v>
      </c>
      <c r="C196" s="1" t="s">
        <v>19</v>
      </c>
      <c r="D196" s="1">
        <v>8</v>
      </c>
      <c r="E196" s="1">
        <v>2</v>
      </c>
      <c r="F196" s="1" t="s">
        <v>218</v>
      </c>
      <c r="G196" s="2">
        <v>60.8065</v>
      </c>
      <c r="H196" s="6">
        <f>1+COUNTIFS(A:A,A196,O:O,"&lt;"&amp;O196)</f>
        <v>2</v>
      </c>
      <c r="I196" s="2">
        <f>AVERAGEIF(A:A,A196,G:G)</f>
        <v>49.208388888888869</v>
      </c>
      <c r="J196" s="2">
        <f t="shared" si="24"/>
        <v>11.59811111111113</v>
      </c>
      <c r="K196" s="2">
        <f t="shared" si="25"/>
        <v>101.59811111111114</v>
      </c>
      <c r="L196" s="2">
        <f t="shared" si="26"/>
        <v>444.02757513635021</v>
      </c>
      <c r="M196" s="2">
        <f>SUMIF(A:A,A196,L:L)</f>
        <v>2313.7552308964664</v>
      </c>
      <c r="N196" s="3">
        <f t="shared" si="27"/>
        <v>0.19190775636380145</v>
      </c>
      <c r="O196" s="7">
        <f t="shared" si="28"/>
        <v>5.2108368048672826</v>
      </c>
      <c r="P196" s="3">
        <f t="shared" si="29"/>
        <v>0.19190775636380145</v>
      </c>
      <c r="Q196" s="3">
        <f>IF(ISNUMBER(P196),SUMIF(A:A,A196,P:P),"")</f>
        <v>0.95395271418644145</v>
      </c>
      <c r="R196" s="3">
        <f t="shared" si="30"/>
        <v>0.20117114140973533</v>
      </c>
      <c r="S196" s="8">
        <f t="shared" si="31"/>
        <v>4.9708919131857483</v>
      </c>
    </row>
    <row r="197" spans="1:19" hidden="1" x14ac:dyDescent="0.35">
      <c r="A197" s="1">
        <v>24</v>
      </c>
      <c r="B197" s="5">
        <v>0.75694444444444453</v>
      </c>
      <c r="C197" s="1" t="s">
        <v>19</v>
      </c>
      <c r="D197" s="1">
        <v>8</v>
      </c>
      <c r="E197" s="1">
        <v>9</v>
      </c>
      <c r="F197" s="1" t="s">
        <v>224</v>
      </c>
      <c r="G197" s="2">
        <v>52.630033333333301</v>
      </c>
      <c r="H197" s="6">
        <f>1+COUNTIFS(A:A,A197,O:O,"&lt;"&amp;O197)</f>
        <v>3</v>
      </c>
      <c r="I197" s="2">
        <f>AVERAGEIF(A:A,A197,G:G)</f>
        <v>49.208388888888869</v>
      </c>
      <c r="J197" s="2">
        <f t="shared" si="24"/>
        <v>3.4216444444444321</v>
      </c>
      <c r="K197" s="2">
        <f t="shared" si="25"/>
        <v>93.421644444444439</v>
      </c>
      <c r="L197" s="2">
        <f t="shared" si="26"/>
        <v>271.863109758961</v>
      </c>
      <c r="M197" s="2">
        <f>SUMIF(A:A,A197,L:L)</f>
        <v>2313.7552308964664</v>
      </c>
      <c r="N197" s="3">
        <f t="shared" si="27"/>
        <v>0.11749864727637047</v>
      </c>
      <c r="O197" s="7">
        <f t="shared" si="28"/>
        <v>8.5107362780771751</v>
      </c>
      <c r="P197" s="3">
        <f t="shared" si="29"/>
        <v>0.11749864727637047</v>
      </c>
      <c r="Q197" s="3">
        <f>IF(ISNUMBER(P197),SUMIF(A:A,A197,P:P),"")</f>
        <v>0.95395271418644145</v>
      </c>
      <c r="R197" s="3">
        <f t="shared" si="30"/>
        <v>0.12317030553928107</v>
      </c>
      <c r="S197" s="8">
        <f t="shared" si="31"/>
        <v>8.118839972196735</v>
      </c>
    </row>
    <row r="198" spans="1:19" hidden="1" x14ac:dyDescent="0.35">
      <c r="A198" s="1">
        <v>24</v>
      </c>
      <c r="B198" s="5">
        <v>0.75694444444444453</v>
      </c>
      <c r="C198" s="1" t="s">
        <v>19</v>
      </c>
      <c r="D198" s="1">
        <v>8</v>
      </c>
      <c r="E198" s="1">
        <v>5</v>
      </c>
      <c r="F198" s="1" t="s">
        <v>221</v>
      </c>
      <c r="G198" s="2">
        <v>50.516233333333403</v>
      </c>
      <c r="H198" s="6">
        <f>1+COUNTIFS(A:A,A198,O:O,"&lt;"&amp;O198)</f>
        <v>4</v>
      </c>
      <c r="I198" s="2">
        <f>AVERAGEIF(A:A,A198,G:G)</f>
        <v>49.208388888888869</v>
      </c>
      <c r="J198" s="2">
        <f t="shared" si="24"/>
        <v>1.3078444444445338</v>
      </c>
      <c r="K198" s="2">
        <f t="shared" si="25"/>
        <v>91.307844444444527</v>
      </c>
      <c r="L198" s="2">
        <f t="shared" si="26"/>
        <v>239.48018215083724</v>
      </c>
      <c r="M198" s="2">
        <f>SUMIF(A:A,A198,L:L)</f>
        <v>2313.7552308964664</v>
      </c>
      <c r="N198" s="3">
        <f t="shared" si="27"/>
        <v>0.10350281609435863</v>
      </c>
      <c r="O198" s="7">
        <f t="shared" si="28"/>
        <v>9.6615728705231287</v>
      </c>
      <c r="P198" s="3">
        <f t="shared" si="29"/>
        <v>0.10350281609435863</v>
      </c>
      <c r="Q198" s="3">
        <f>IF(ISNUMBER(P198),SUMIF(A:A,A198,P:P),"")</f>
        <v>0.95395271418644145</v>
      </c>
      <c r="R198" s="3">
        <f t="shared" si="30"/>
        <v>0.10849889575777226</v>
      </c>
      <c r="S198" s="8">
        <f t="shared" si="31"/>
        <v>9.216683663145627</v>
      </c>
    </row>
    <row r="199" spans="1:19" hidden="1" x14ac:dyDescent="0.35">
      <c r="A199" s="1">
        <v>24</v>
      </c>
      <c r="B199" s="5">
        <v>0.75694444444444453</v>
      </c>
      <c r="C199" s="1" t="s">
        <v>19</v>
      </c>
      <c r="D199" s="1">
        <v>8</v>
      </c>
      <c r="E199" s="1">
        <v>11</v>
      </c>
      <c r="F199" s="1" t="s">
        <v>225</v>
      </c>
      <c r="G199" s="2">
        <v>47.150999999999996</v>
      </c>
      <c r="H199" s="6">
        <f>1+COUNTIFS(A:A,A199,O:O,"&lt;"&amp;O199)</f>
        <v>5</v>
      </c>
      <c r="I199" s="2">
        <f>AVERAGEIF(A:A,A199,G:G)</f>
        <v>49.208388888888869</v>
      </c>
      <c r="J199" s="2">
        <f t="shared" si="24"/>
        <v>-2.0573888888888732</v>
      </c>
      <c r="K199" s="2">
        <f t="shared" si="25"/>
        <v>87.94261111111112</v>
      </c>
      <c r="L199" s="2">
        <f t="shared" si="26"/>
        <v>195.6948712133966</v>
      </c>
      <c r="M199" s="2">
        <f>SUMIF(A:A,A199,L:L)</f>
        <v>2313.7552308964664</v>
      </c>
      <c r="N199" s="3">
        <f t="shared" si="27"/>
        <v>8.4578899531033994E-2</v>
      </c>
      <c r="O199" s="7">
        <f t="shared" si="28"/>
        <v>11.823279867020219</v>
      </c>
      <c r="P199" s="3">
        <f t="shared" si="29"/>
        <v>8.4578899531033994E-2</v>
      </c>
      <c r="Q199" s="3">
        <f>IF(ISNUMBER(P199),SUMIF(A:A,A199,P:P),"")</f>
        <v>0.95395271418644145</v>
      </c>
      <c r="R199" s="3">
        <f t="shared" si="30"/>
        <v>8.8661521974037608E-2</v>
      </c>
      <c r="S199" s="8">
        <f t="shared" si="31"/>
        <v>11.278849919729845</v>
      </c>
    </row>
    <row r="200" spans="1:19" hidden="1" x14ac:dyDescent="0.35">
      <c r="A200" s="1">
        <v>24</v>
      </c>
      <c r="B200" s="5">
        <v>0.75694444444444453</v>
      </c>
      <c r="C200" s="1" t="s">
        <v>19</v>
      </c>
      <c r="D200" s="1">
        <v>8</v>
      </c>
      <c r="E200" s="1">
        <v>3</v>
      </c>
      <c r="F200" s="1" t="s">
        <v>219</v>
      </c>
      <c r="G200" s="2">
        <v>43.467599999999898</v>
      </c>
      <c r="H200" s="6">
        <f>1+COUNTIFS(A:A,A200,O:O,"&lt;"&amp;O200)</f>
        <v>6</v>
      </c>
      <c r="I200" s="2">
        <f>AVERAGEIF(A:A,A200,G:G)</f>
        <v>49.208388888888869</v>
      </c>
      <c r="J200" s="2">
        <f t="shared" si="24"/>
        <v>-5.7407888888889715</v>
      </c>
      <c r="K200" s="2">
        <f t="shared" si="25"/>
        <v>84.259211111111028</v>
      </c>
      <c r="L200" s="2">
        <f t="shared" si="26"/>
        <v>156.89121493290597</v>
      </c>
      <c r="M200" s="2">
        <f>SUMIF(A:A,A200,L:L)</f>
        <v>2313.7552308964664</v>
      </c>
      <c r="N200" s="3">
        <f t="shared" si="27"/>
        <v>6.7808043321902434E-2</v>
      </c>
      <c r="O200" s="7">
        <f t="shared" si="28"/>
        <v>14.74751299418477</v>
      </c>
      <c r="P200" s="3">
        <f t="shared" si="29"/>
        <v>6.7808043321902434E-2</v>
      </c>
      <c r="Q200" s="3">
        <f>IF(ISNUMBER(P200),SUMIF(A:A,A200,P:P),"")</f>
        <v>0.95395271418644145</v>
      </c>
      <c r="R200" s="3">
        <f t="shared" si="30"/>
        <v>7.108113674138565E-2</v>
      </c>
      <c r="S200" s="8">
        <f t="shared" si="31"/>
        <v>14.068430048302377</v>
      </c>
    </row>
    <row r="201" spans="1:19" hidden="1" x14ac:dyDescent="0.35">
      <c r="A201" s="1">
        <v>24</v>
      </c>
      <c r="B201" s="5">
        <v>0.75694444444444453</v>
      </c>
      <c r="C201" s="1" t="s">
        <v>19</v>
      </c>
      <c r="D201" s="1">
        <v>8</v>
      </c>
      <c r="E201" s="1">
        <v>1</v>
      </c>
      <c r="F201" s="1" t="s">
        <v>217</v>
      </c>
      <c r="G201" s="2">
        <v>43.151766666666603</v>
      </c>
      <c r="H201" s="6">
        <f>1+COUNTIFS(A:A,A201,O:O,"&lt;"&amp;O201)</f>
        <v>7</v>
      </c>
      <c r="I201" s="2">
        <f>AVERAGEIF(A:A,A201,G:G)</f>
        <v>49.208388888888869</v>
      </c>
      <c r="J201" s="2">
        <f t="shared" si="24"/>
        <v>-6.0566222222222663</v>
      </c>
      <c r="K201" s="2">
        <f t="shared" si="25"/>
        <v>83.943377777777727</v>
      </c>
      <c r="L201" s="2">
        <f t="shared" si="26"/>
        <v>153.94611932290459</v>
      </c>
      <c r="M201" s="2">
        <f>SUMIF(A:A,A201,L:L)</f>
        <v>2313.7552308964664</v>
      </c>
      <c r="N201" s="3">
        <f t="shared" si="27"/>
        <v>6.6535179377318163E-2</v>
      </c>
      <c r="O201" s="7">
        <f t="shared" si="28"/>
        <v>15.02964310547722</v>
      </c>
      <c r="P201" s="3">
        <f t="shared" si="29"/>
        <v>6.6535179377318163E-2</v>
      </c>
      <c r="Q201" s="3">
        <f>IF(ISNUMBER(P201),SUMIF(A:A,A201,P:P),"")</f>
        <v>0.95395271418644145</v>
      </c>
      <c r="R201" s="3">
        <f t="shared" si="30"/>
        <v>6.9746831669807968E-2</v>
      </c>
      <c r="S201" s="8">
        <f t="shared" si="31"/>
        <v>14.33756883372353</v>
      </c>
    </row>
    <row r="202" spans="1:19" hidden="1" x14ac:dyDescent="0.35">
      <c r="A202" s="1">
        <v>24</v>
      </c>
      <c r="B202" s="5">
        <v>0.75694444444444453</v>
      </c>
      <c r="C202" s="1" t="s">
        <v>19</v>
      </c>
      <c r="D202" s="1">
        <v>8</v>
      </c>
      <c r="E202" s="1">
        <v>4</v>
      </c>
      <c r="F202" s="1" t="s">
        <v>220</v>
      </c>
      <c r="G202" s="2">
        <v>42.3502333333333</v>
      </c>
      <c r="H202" s="6">
        <f>1+COUNTIFS(A:A,A202,O:O,"&lt;"&amp;O202)</f>
        <v>8</v>
      </c>
      <c r="I202" s="2">
        <f>AVERAGEIF(A:A,A202,G:G)</f>
        <v>49.208388888888869</v>
      </c>
      <c r="J202" s="2">
        <f t="shared" si="24"/>
        <v>-6.8581555555555695</v>
      </c>
      <c r="K202" s="2">
        <f t="shared" si="25"/>
        <v>83.14184444444443</v>
      </c>
      <c r="L202" s="2">
        <f t="shared" si="26"/>
        <v>146.71774906228353</v>
      </c>
      <c r="M202" s="2">
        <f>SUMIF(A:A,A202,L:L)</f>
        <v>2313.7552308964664</v>
      </c>
      <c r="N202" s="3">
        <f t="shared" si="27"/>
        <v>6.3411093404827271E-2</v>
      </c>
      <c r="O202" s="7">
        <f t="shared" si="28"/>
        <v>15.770111289768005</v>
      </c>
      <c r="P202" s="3">
        <f t="shared" si="29"/>
        <v>6.3411093404827271E-2</v>
      </c>
      <c r="Q202" s="3">
        <f>IF(ISNUMBER(P202),SUMIF(A:A,A202,P:P),"")</f>
        <v>0.95395271418644145</v>
      </c>
      <c r="R202" s="3">
        <f t="shared" si="30"/>
        <v>6.6471946105741822E-2</v>
      </c>
      <c r="S202" s="8">
        <f t="shared" si="31"/>
        <v>15.043940467896432</v>
      </c>
    </row>
    <row r="203" spans="1:19" hidden="1" x14ac:dyDescent="0.35">
      <c r="A203" s="1">
        <v>24</v>
      </c>
      <c r="B203" s="5">
        <v>0.75694444444444453</v>
      </c>
      <c r="C203" s="1" t="s">
        <v>19</v>
      </c>
      <c r="D203" s="1">
        <v>8</v>
      </c>
      <c r="E203" s="1">
        <v>6</v>
      </c>
      <c r="F203" s="1" t="s">
        <v>222</v>
      </c>
      <c r="G203" s="2">
        <v>37.017400000000002</v>
      </c>
      <c r="H203" s="6">
        <f>1+COUNTIFS(A:A,A203,O:O,"&lt;"&amp;O203)</f>
        <v>9</v>
      </c>
      <c r="I203" s="2">
        <f>AVERAGEIF(A:A,A203,G:G)</f>
        <v>49.208388888888869</v>
      </c>
      <c r="J203" s="2">
        <f t="shared" si="24"/>
        <v>-12.190988888888867</v>
      </c>
      <c r="K203" s="2">
        <f t="shared" si="25"/>
        <v>77.809011111111133</v>
      </c>
      <c r="L203" s="2">
        <f t="shared" si="26"/>
        <v>106.54214841970594</v>
      </c>
      <c r="M203" s="2">
        <f>SUMIF(A:A,A203,L:L)</f>
        <v>2313.7552308964664</v>
      </c>
      <c r="N203" s="3">
        <f t="shared" si="27"/>
        <v>4.604728581355863E-2</v>
      </c>
      <c r="O203" s="7">
        <f t="shared" si="28"/>
        <v>21.716806589837045</v>
      </c>
      <c r="P203" s="3" t="str">
        <f t="shared" si="29"/>
        <v/>
      </c>
      <c r="Q203" s="3" t="str">
        <f>IF(ISNUMBER(P203),SUMIF(A:A,A203,P:P),"")</f>
        <v/>
      </c>
      <c r="R203" s="3" t="str">
        <f t="shared" si="30"/>
        <v/>
      </c>
      <c r="S203" s="8" t="str">
        <f t="shared" si="31"/>
        <v/>
      </c>
    </row>
    <row r="204" spans="1:19" hidden="1" x14ac:dyDescent="0.35">
      <c r="A204" s="1">
        <v>25</v>
      </c>
      <c r="B204" s="5">
        <v>0.76041666666666663</v>
      </c>
      <c r="C204" s="1" t="s">
        <v>160</v>
      </c>
      <c r="D204" s="1">
        <v>3</v>
      </c>
      <c r="E204" s="1">
        <v>5</v>
      </c>
      <c r="F204" s="1" t="s">
        <v>230</v>
      </c>
      <c r="G204" s="2">
        <v>69.672733333333397</v>
      </c>
      <c r="H204" s="6">
        <f>1+COUNTIFS(A:A,A204,O:O,"&lt;"&amp;O204)</f>
        <v>1</v>
      </c>
      <c r="I204" s="2">
        <f>AVERAGEIF(A:A,A204,G:G)</f>
        <v>48.085130303030311</v>
      </c>
      <c r="J204" s="2">
        <f t="shared" si="24"/>
        <v>21.587603030303086</v>
      </c>
      <c r="K204" s="2">
        <f t="shared" si="25"/>
        <v>111.58760303030309</v>
      </c>
      <c r="L204" s="2">
        <f t="shared" si="26"/>
        <v>808.56104631918254</v>
      </c>
      <c r="M204" s="2">
        <f>SUMIF(A:A,A204,L:L)</f>
        <v>3222.5990639964457</v>
      </c>
      <c r="N204" s="3">
        <f t="shared" si="27"/>
        <v>0.25090339513611748</v>
      </c>
      <c r="O204" s="7">
        <f t="shared" si="28"/>
        <v>3.985597721615088</v>
      </c>
      <c r="P204" s="3">
        <f t="shared" si="29"/>
        <v>0.25090339513611748</v>
      </c>
      <c r="Q204" s="3">
        <f>IF(ISNUMBER(P204),SUMIF(A:A,A204,P:P),"")</f>
        <v>0.86077715614414552</v>
      </c>
      <c r="R204" s="3">
        <f t="shared" si="30"/>
        <v>0.29148472789408142</v>
      </c>
      <c r="S204" s="8">
        <f t="shared" si="31"/>
        <v>3.4307114723464212</v>
      </c>
    </row>
    <row r="205" spans="1:19" hidden="1" x14ac:dyDescent="0.35">
      <c r="A205" s="1">
        <v>25</v>
      </c>
      <c r="B205" s="5">
        <v>0.76041666666666663</v>
      </c>
      <c r="C205" s="1" t="s">
        <v>160</v>
      </c>
      <c r="D205" s="1">
        <v>3</v>
      </c>
      <c r="E205" s="1">
        <v>6</v>
      </c>
      <c r="F205" s="1" t="s">
        <v>231</v>
      </c>
      <c r="G205" s="2">
        <v>63.838566666666694</v>
      </c>
      <c r="H205" s="6">
        <f>1+COUNTIFS(A:A,A205,O:O,"&lt;"&amp;O205)</f>
        <v>2</v>
      </c>
      <c r="I205" s="2">
        <f>AVERAGEIF(A:A,A205,G:G)</f>
        <v>48.085130303030311</v>
      </c>
      <c r="J205" s="2">
        <f t="shared" si="24"/>
        <v>15.753436363636382</v>
      </c>
      <c r="K205" s="2">
        <f t="shared" si="25"/>
        <v>105.75343636363638</v>
      </c>
      <c r="L205" s="2">
        <f t="shared" si="26"/>
        <v>569.75485069688739</v>
      </c>
      <c r="M205" s="2">
        <f>SUMIF(A:A,A205,L:L)</f>
        <v>3222.5990639964457</v>
      </c>
      <c r="N205" s="3">
        <f t="shared" si="27"/>
        <v>0.17679979401170576</v>
      </c>
      <c r="O205" s="7">
        <f t="shared" si="28"/>
        <v>5.6561151871805402</v>
      </c>
      <c r="P205" s="3">
        <f t="shared" si="29"/>
        <v>0.17679979401170576</v>
      </c>
      <c r="Q205" s="3">
        <f>IF(ISNUMBER(P205),SUMIF(A:A,A205,P:P),"")</f>
        <v>0.86077715614414552</v>
      </c>
      <c r="R205" s="3">
        <f t="shared" si="30"/>
        <v>0.20539554604780766</v>
      </c>
      <c r="S205" s="8">
        <f t="shared" si="31"/>
        <v>4.8686547456449762</v>
      </c>
    </row>
    <row r="206" spans="1:19" hidden="1" x14ac:dyDescent="0.35">
      <c r="A206" s="1">
        <v>25</v>
      </c>
      <c r="B206" s="5">
        <v>0.76041666666666663</v>
      </c>
      <c r="C206" s="1" t="s">
        <v>160</v>
      </c>
      <c r="D206" s="1">
        <v>3</v>
      </c>
      <c r="E206" s="1">
        <v>1</v>
      </c>
      <c r="F206" s="1" t="s">
        <v>226</v>
      </c>
      <c r="G206" s="2">
        <v>61.762700000000002</v>
      </c>
      <c r="H206" s="6">
        <f>1+COUNTIFS(A:A,A206,O:O,"&lt;"&amp;O206)</f>
        <v>3</v>
      </c>
      <c r="I206" s="2">
        <f>AVERAGEIF(A:A,A206,G:G)</f>
        <v>48.085130303030311</v>
      </c>
      <c r="J206" s="2">
        <f t="shared" si="24"/>
        <v>13.677569696969691</v>
      </c>
      <c r="K206" s="2">
        <f t="shared" si="25"/>
        <v>103.6775696969697</v>
      </c>
      <c r="L206" s="2">
        <f t="shared" si="26"/>
        <v>503.03219892491973</v>
      </c>
      <c r="M206" s="2">
        <f>SUMIF(A:A,A206,L:L)</f>
        <v>3222.5990639964457</v>
      </c>
      <c r="N206" s="3">
        <f t="shared" si="27"/>
        <v>0.15609518557393665</v>
      </c>
      <c r="O206" s="7">
        <f t="shared" si="28"/>
        <v>6.4063474880609697</v>
      </c>
      <c r="P206" s="3">
        <f t="shared" si="29"/>
        <v>0.15609518557393665</v>
      </c>
      <c r="Q206" s="3">
        <f>IF(ISNUMBER(P206),SUMIF(A:A,A206,P:P),"")</f>
        <v>0.86077715614414552</v>
      </c>
      <c r="R206" s="3">
        <f t="shared" si="30"/>
        <v>0.18134215628254544</v>
      </c>
      <c r="S206" s="8">
        <f t="shared" si="31"/>
        <v>5.5144375720443115</v>
      </c>
    </row>
    <row r="207" spans="1:19" hidden="1" x14ac:dyDescent="0.35">
      <c r="A207" s="1">
        <v>25</v>
      </c>
      <c r="B207" s="5">
        <v>0.76041666666666663</v>
      </c>
      <c r="C207" s="1" t="s">
        <v>160</v>
      </c>
      <c r="D207" s="1">
        <v>3</v>
      </c>
      <c r="E207" s="1">
        <v>2</v>
      </c>
      <c r="F207" s="1" t="s">
        <v>227</v>
      </c>
      <c r="G207" s="2">
        <v>50.833833333333402</v>
      </c>
      <c r="H207" s="6">
        <f>1+COUNTIFS(A:A,A207,O:O,"&lt;"&amp;O207)</f>
        <v>4</v>
      </c>
      <c r="I207" s="2">
        <f>AVERAGEIF(A:A,A207,G:G)</f>
        <v>48.085130303030311</v>
      </c>
      <c r="J207" s="2">
        <f t="shared" si="24"/>
        <v>2.7487030303030906</v>
      </c>
      <c r="K207" s="2">
        <f t="shared" si="25"/>
        <v>92.748703030303091</v>
      </c>
      <c r="L207" s="2">
        <f t="shared" si="26"/>
        <v>261.10488421181321</v>
      </c>
      <c r="M207" s="2">
        <f>SUMIF(A:A,A207,L:L)</f>
        <v>3222.5990639964457</v>
      </c>
      <c r="N207" s="3">
        <f t="shared" si="27"/>
        <v>8.1023074551510879E-2</v>
      </c>
      <c r="O207" s="7">
        <f t="shared" si="28"/>
        <v>12.342163087926814</v>
      </c>
      <c r="P207" s="3">
        <f t="shared" si="29"/>
        <v>8.1023074551510879E-2</v>
      </c>
      <c r="Q207" s="3">
        <f>IF(ISNUMBER(P207),SUMIF(A:A,A207,P:P),"")</f>
        <v>0.86077715614414552</v>
      </c>
      <c r="R207" s="3">
        <f t="shared" si="30"/>
        <v>9.4127816907286485E-2</v>
      </c>
      <c r="S207" s="8">
        <f t="shared" si="31"/>
        <v>10.623852043492889</v>
      </c>
    </row>
    <row r="208" spans="1:19" hidden="1" x14ac:dyDescent="0.35">
      <c r="A208" s="1">
        <v>25</v>
      </c>
      <c r="B208" s="5">
        <v>0.76041666666666663</v>
      </c>
      <c r="C208" s="1" t="s">
        <v>160</v>
      </c>
      <c r="D208" s="1">
        <v>3</v>
      </c>
      <c r="E208" s="1">
        <v>8</v>
      </c>
      <c r="F208" s="1" t="s">
        <v>233</v>
      </c>
      <c r="G208" s="2">
        <v>50.487766666666602</v>
      </c>
      <c r="H208" s="6">
        <f>1+COUNTIFS(A:A,A208,O:O,"&lt;"&amp;O208)</f>
        <v>5</v>
      </c>
      <c r="I208" s="2">
        <f>AVERAGEIF(A:A,A208,G:G)</f>
        <v>48.085130303030311</v>
      </c>
      <c r="J208" s="2">
        <f t="shared" si="24"/>
        <v>2.4026363636362902</v>
      </c>
      <c r="K208" s="2">
        <f t="shared" si="25"/>
        <v>92.40263636363629</v>
      </c>
      <c r="L208" s="2">
        <f t="shared" si="26"/>
        <v>255.73920169225244</v>
      </c>
      <c r="M208" s="2">
        <f>SUMIF(A:A,A208,L:L)</f>
        <v>3222.5990639964457</v>
      </c>
      <c r="N208" s="3">
        <f t="shared" si="27"/>
        <v>7.9358057460335224E-2</v>
      </c>
      <c r="O208" s="7">
        <f t="shared" si="28"/>
        <v>12.601114896238739</v>
      </c>
      <c r="P208" s="3">
        <f t="shared" si="29"/>
        <v>7.9358057460335224E-2</v>
      </c>
      <c r="Q208" s="3">
        <f>IF(ISNUMBER(P208),SUMIF(A:A,A208,P:P),"")</f>
        <v>0.86077715614414552</v>
      </c>
      <c r="R208" s="3">
        <f t="shared" si="30"/>
        <v>9.2193498507581143E-2</v>
      </c>
      <c r="S208" s="8">
        <f t="shared" si="31"/>
        <v>10.846751844630012</v>
      </c>
    </row>
    <row r="209" spans="1:19" hidden="1" x14ac:dyDescent="0.35">
      <c r="A209" s="1">
        <v>25</v>
      </c>
      <c r="B209" s="5">
        <v>0.76041666666666663</v>
      </c>
      <c r="C209" s="1" t="s">
        <v>160</v>
      </c>
      <c r="D209" s="1">
        <v>3</v>
      </c>
      <c r="E209" s="1">
        <v>3</v>
      </c>
      <c r="F209" s="1" t="s">
        <v>228</v>
      </c>
      <c r="G209" s="2">
        <v>46.846966666666603</v>
      </c>
      <c r="H209" s="6">
        <f>1+COUNTIFS(A:A,A209,O:O,"&lt;"&amp;O209)</f>
        <v>6</v>
      </c>
      <c r="I209" s="2">
        <f>AVERAGEIF(A:A,A209,G:G)</f>
        <v>48.085130303030311</v>
      </c>
      <c r="J209" s="2">
        <f t="shared" si="24"/>
        <v>-1.2381636363637085</v>
      </c>
      <c r="K209" s="2">
        <f t="shared" si="25"/>
        <v>88.761836363636291</v>
      </c>
      <c r="L209" s="2">
        <f t="shared" si="26"/>
        <v>205.55428955964842</v>
      </c>
      <c r="M209" s="2">
        <f>SUMIF(A:A,A209,L:L)</f>
        <v>3222.5990639964457</v>
      </c>
      <c r="N209" s="3">
        <f t="shared" si="27"/>
        <v>6.3785250810795599E-2</v>
      </c>
      <c r="O209" s="7">
        <f t="shared" si="28"/>
        <v>15.677605516771768</v>
      </c>
      <c r="P209" s="3">
        <f t="shared" si="29"/>
        <v>6.3785250810795599E-2</v>
      </c>
      <c r="Q209" s="3">
        <f>IF(ISNUMBER(P209),SUMIF(A:A,A209,P:P),"")</f>
        <v>0.86077715614414552</v>
      </c>
      <c r="R209" s="3">
        <f t="shared" si="30"/>
        <v>7.4101932603000131E-2</v>
      </c>
      <c r="S209" s="8">
        <f t="shared" si="31"/>
        <v>13.494924691876571</v>
      </c>
    </row>
    <row r="210" spans="1:19" hidden="1" x14ac:dyDescent="0.35">
      <c r="A210" s="1">
        <v>25</v>
      </c>
      <c r="B210" s="5">
        <v>0.76041666666666663</v>
      </c>
      <c r="C210" s="1" t="s">
        <v>160</v>
      </c>
      <c r="D210" s="1">
        <v>3</v>
      </c>
      <c r="E210" s="1">
        <v>10</v>
      </c>
      <c r="F210" s="1" t="s">
        <v>235</v>
      </c>
      <c r="G210" s="2">
        <v>43.700699999999998</v>
      </c>
      <c r="H210" s="6">
        <f>1+COUNTIFS(A:A,A210,O:O,"&lt;"&amp;O210)</f>
        <v>7</v>
      </c>
      <c r="I210" s="2">
        <f>AVERAGEIF(A:A,A210,G:G)</f>
        <v>48.085130303030311</v>
      </c>
      <c r="J210" s="2">
        <f t="shared" si="24"/>
        <v>-4.3844303030303138</v>
      </c>
      <c r="K210" s="2">
        <f t="shared" si="25"/>
        <v>85.615569696969686</v>
      </c>
      <c r="L210" s="2">
        <f t="shared" si="26"/>
        <v>170.19318629494197</v>
      </c>
      <c r="M210" s="2">
        <f>SUMIF(A:A,A210,L:L)</f>
        <v>3222.5990639964457</v>
      </c>
      <c r="N210" s="3">
        <f t="shared" si="27"/>
        <v>5.2812398599743925E-2</v>
      </c>
      <c r="O210" s="7">
        <f t="shared" si="28"/>
        <v>18.93494759779475</v>
      </c>
      <c r="P210" s="3">
        <f t="shared" si="29"/>
        <v>5.2812398599743925E-2</v>
      </c>
      <c r="Q210" s="3">
        <f>IF(ISNUMBER(P210),SUMIF(A:A,A210,P:P),"")</f>
        <v>0.86077715614414552</v>
      </c>
      <c r="R210" s="3">
        <f t="shared" si="30"/>
        <v>6.1354321757697727E-2</v>
      </c>
      <c r="S210" s="8">
        <f t="shared" si="31"/>
        <v>16.298770344968187</v>
      </c>
    </row>
    <row r="211" spans="1:19" hidden="1" x14ac:dyDescent="0.35">
      <c r="A211" s="1">
        <v>25</v>
      </c>
      <c r="B211" s="5">
        <v>0.76041666666666663</v>
      </c>
      <c r="C211" s="1" t="s">
        <v>160</v>
      </c>
      <c r="D211" s="1">
        <v>3</v>
      </c>
      <c r="E211" s="1">
        <v>4</v>
      </c>
      <c r="F211" s="1" t="s">
        <v>229</v>
      </c>
      <c r="G211" s="2">
        <v>41.752600000000001</v>
      </c>
      <c r="H211" s="6">
        <f>1+COUNTIFS(A:A,A211,O:O,"&lt;"&amp;O211)</f>
        <v>8</v>
      </c>
      <c r="I211" s="2">
        <f>AVERAGEIF(A:A,A211,G:G)</f>
        <v>48.085130303030311</v>
      </c>
      <c r="J211" s="2">
        <f t="shared" si="24"/>
        <v>-6.3325303030303104</v>
      </c>
      <c r="K211" s="2">
        <f t="shared" si="25"/>
        <v>83.66746969696969</v>
      </c>
      <c r="L211" s="2">
        <f t="shared" si="26"/>
        <v>151.41859924171527</v>
      </c>
      <c r="M211" s="2">
        <f>SUMIF(A:A,A211,L:L)</f>
        <v>3222.5990639964457</v>
      </c>
      <c r="N211" s="3">
        <f t="shared" si="27"/>
        <v>4.6986483963641551E-2</v>
      </c>
      <c r="O211" s="7">
        <f t="shared" si="28"/>
        <v>21.282716126914423</v>
      </c>
      <c r="P211" s="3" t="str">
        <f t="shared" si="29"/>
        <v/>
      </c>
      <c r="Q211" s="3" t="str">
        <f>IF(ISNUMBER(P211),SUMIF(A:A,A211,P:P),"")</f>
        <v/>
      </c>
      <c r="R211" s="3" t="str">
        <f t="shared" si="30"/>
        <v/>
      </c>
      <c r="S211" s="8" t="str">
        <f t="shared" si="31"/>
        <v/>
      </c>
    </row>
    <row r="212" spans="1:19" hidden="1" x14ac:dyDescent="0.35">
      <c r="A212" s="1">
        <v>25</v>
      </c>
      <c r="B212" s="5">
        <v>0.76041666666666663</v>
      </c>
      <c r="C212" s="1" t="s">
        <v>160</v>
      </c>
      <c r="D212" s="1">
        <v>3</v>
      </c>
      <c r="E212" s="1">
        <v>9</v>
      </c>
      <c r="F212" s="1" t="s">
        <v>234</v>
      </c>
      <c r="G212" s="2">
        <v>40.214733333333399</v>
      </c>
      <c r="H212" s="6">
        <f>1+COUNTIFS(A:A,A212,O:O,"&lt;"&amp;O212)</f>
        <v>9</v>
      </c>
      <c r="I212" s="2">
        <f>AVERAGEIF(A:A,A212,G:G)</f>
        <v>48.085130303030311</v>
      </c>
      <c r="J212" s="2">
        <f t="shared" si="24"/>
        <v>-7.8703969696969125</v>
      </c>
      <c r="K212" s="2">
        <f t="shared" si="25"/>
        <v>82.129603030303088</v>
      </c>
      <c r="L212" s="2">
        <f t="shared" si="26"/>
        <v>138.07212337968701</v>
      </c>
      <c r="M212" s="2">
        <f>SUMIF(A:A,A212,L:L)</f>
        <v>3222.5990639964457</v>
      </c>
      <c r="N212" s="3">
        <f t="shared" si="27"/>
        <v>4.2844958568460413E-2</v>
      </c>
      <c r="O212" s="7">
        <f t="shared" si="28"/>
        <v>23.339968888104679</v>
      </c>
      <c r="P212" s="3" t="str">
        <f t="shared" si="29"/>
        <v/>
      </c>
      <c r="Q212" s="3" t="str">
        <f>IF(ISNUMBER(P212),SUMIF(A:A,A212,P:P),"")</f>
        <v/>
      </c>
      <c r="R212" s="3" t="str">
        <f t="shared" si="30"/>
        <v/>
      </c>
      <c r="S212" s="8" t="str">
        <f t="shared" si="31"/>
        <v/>
      </c>
    </row>
    <row r="213" spans="1:19" hidden="1" x14ac:dyDescent="0.35">
      <c r="A213" s="1">
        <v>25</v>
      </c>
      <c r="B213" s="5">
        <v>0.76041666666666663</v>
      </c>
      <c r="C213" s="1" t="s">
        <v>160</v>
      </c>
      <c r="D213" s="1">
        <v>3</v>
      </c>
      <c r="E213" s="1">
        <v>7</v>
      </c>
      <c r="F213" s="1" t="s">
        <v>232</v>
      </c>
      <c r="G213" s="2">
        <v>36.0893333333333</v>
      </c>
      <c r="H213" s="6">
        <f>1+COUNTIFS(A:A,A213,O:O,"&lt;"&amp;O213)</f>
        <v>10</v>
      </c>
      <c r="I213" s="2">
        <f>AVERAGEIF(A:A,A213,G:G)</f>
        <v>48.085130303030311</v>
      </c>
      <c r="J213" s="2">
        <f t="shared" si="24"/>
        <v>-11.995796969697011</v>
      </c>
      <c r="K213" s="2">
        <f t="shared" si="25"/>
        <v>78.004203030302989</v>
      </c>
      <c r="L213" s="2">
        <f t="shared" si="26"/>
        <v>107.79725365138991</v>
      </c>
      <c r="M213" s="2">
        <f>SUMIF(A:A,A213,L:L)</f>
        <v>3222.5990639964457</v>
      </c>
      <c r="N213" s="3">
        <f t="shared" si="27"/>
        <v>3.34504080435334E-2</v>
      </c>
      <c r="O213" s="7">
        <f t="shared" si="28"/>
        <v>29.8950015407456</v>
      </c>
      <c r="P213" s="3" t="str">
        <f t="shared" si="29"/>
        <v/>
      </c>
      <c r="Q213" s="3" t="str">
        <f>IF(ISNUMBER(P213),SUMIF(A:A,A213,P:P),"")</f>
        <v/>
      </c>
      <c r="R213" s="3" t="str">
        <f t="shared" si="30"/>
        <v/>
      </c>
      <c r="S213" s="8" t="str">
        <f t="shared" si="31"/>
        <v/>
      </c>
    </row>
    <row r="214" spans="1:19" hidden="1" x14ac:dyDescent="0.35">
      <c r="A214" s="1">
        <v>25</v>
      </c>
      <c r="B214" s="5">
        <v>0.76041666666666663</v>
      </c>
      <c r="C214" s="1" t="s">
        <v>160</v>
      </c>
      <c r="D214" s="1">
        <v>3</v>
      </c>
      <c r="E214" s="1">
        <v>11</v>
      </c>
      <c r="F214" s="1" t="s">
        <v>236</v>
      </c>
      <c r="G214" s="2">
        <v>23.736499999999999</v>
      </c>
      <c r="H214" s="6">
        <f>1+COUNTIFS(A:A,A214,O:O,"&lt;"&amp;O214)</f>
        <v>11</v>
      </c>
      <c r="I214" s="2">
        <f>AVERAGEIF(A:A,A214,G:G)</f>
        <v>48.085130303030311</v>
      </c>
      <c r="J214" s="2">
        <f t="shared" si="24"/>
        <v>-24.348630303030312</v>
      </c>
      <c r="K214" s="2">
        <f t="shared" si="25"/>
        <v>65.651369696969681</v>
      </c>
      <c r="L214" s="2">
        <f t="shared" si="26"/>
        <v>51.371430024008596</v>
      </c>
      <c r="M214" s="2">
        <f>SUMIF(A:A,A214,L:L)</f>
        <v>3222.5990639964457</v>
      </c>
      <c r="N214" s="3">
        <f t="shared" si="27"/>
        <v>1.5940993280219376E-2</v>
      </c>
      <c r="O214" s="7">
        <f t="shared" si="28"/>
        <v>62.731348192766959</v>
      </c>
      <c r="P214" s="3" t="str">
        <f t="shared" si="29"/>
        <v/>
      </c>
      <c r="Q214" s="3" t="str">
        <f>IF(ISNUMBER(P214),SUMIF(A:A,A214,P:P),"")</f>
        <v/>
      </c>
      <c r="R214" s="3" t="str">
        <f t="shared" si="30"/>
        <v/>
      </c>
      <c r="S214" s="8" t="str">
        <f t="shared" si="31"/>
        <v/>
      </c>
    </row>
    <row r="215" spans="1:19" hidden="1" x14ac:dyDescent="0.35">
      <c r="A215" s="1">
        <v>26</v>
      </c>
      <c r="B215" s="5">
        <v>0.78125</v>
      </c>
      <c r="C215" s="1" t="s">
        <v>160</v>
      </c>
      <c r="D215" s="1">
        <v>4</v>
      </c>
      <c r="E215" s="1">
        <v>2</v>
      </c>
      <c r="F215" s="1" t="s">
        <v>238</v>
      </c>
      <c r="G215" s="2">
        <v>62.144233333333297</v>
      </c>
      <c r="H215" s="6">
        <f>1+COUNTIFS(A:A,A215,O:O,"&lt;"&amp;O215)</f>
        <v>1</v>
      </c>
      <c r="I215" s="2">
        <f>AVERAGEIF(A:A,A215,G:G)</f>
        <v>47.424652777777766</v>
      </c>
      <c r="J215" s="2">
        <f t="shared" si="24"/>
        <v>14.719580555555531</v>
      </c>
      <c r="K215" s="2">
        <f t="shared" si="25"/>
        <v>104.71958055555552</v>
      </c>
      <c r="L215" s="2">
        <f t="shared" si="26"/>
        <v>535.48604689686567</v>
      </c>
      <c r="M215" s="2">
        <f>SUMIF(A:A,A215,L:L)</f>
        <v>3261.427980872586</v>
      </c>
      <c r="N215" s="3">
        <f t="shared" si="27"/>
        <v>0.16418760433691929</v>
      </c>
      <c r="O215" s="7">
        <f t="shared" si="28"/>
        <v>6.0905937694782457</v>
      </c>
      <c r="P215" s="3">
        <f t="shared" si="29"/>
        <v>0.16418760433691929</v>
      </c>
      <c r="Q215" s="3">
        <f>IF(ISNUMBER(P215),SUMIF(A:A,A215,P:P),"")</f>
        <v>0.91726151082382579</v>
      </c>
      <c r="R215" s="3">
        <f t="shared" si="30"/>
        <v>0.17899759490557543</v>
      </c>
      <c r="S215" s="8">
        <f t="shared" si="31"/>
        <v>5.5866672428057971</v>
      </c>
    </row>
    <row r="216" spans="1:19" hidden="1" x14ac:dyDescent="0.35">
      <c r="A216" s="1">
        <v>26</v>
      </c>
      <c r="B216" s="5">
        <v>0.78125</v>
      </c>
      <c r="C216" s="1" t="s">
        <v>160</v>
      </c>
      <c r="D216" s="1">
        <v>4</v>
      </c>
      <c r="E216" s="1">
        <v>4</v>
      </c>
      <c r="F216" s="1" t="s">
        <v>240</v>
      </c>
      <c r="G216" s="2">
        <v>60.817266666666704</v>
      </c>
      <c r="H216" s="6">
        <f>1+COUNTIFS(A:A,A216,O:O,"&lt;"&amp;O216)</f>
        <v>2</v>
      </c>
      <c r="I216" s="2">
        <f>AVERAGEIF(A:A,A216,G:G)</f>
        <v>47.424652777777766</v>
      </c>
      <c r="J216" s="2">
        <f t="shared" si="24"/>
        <v>13.392613888888938</v>
      </c>
      <c r="K216" s="2">
        <f t="shared" si="25"/>
        <v>103.39261388888895</v>
      </c>
      <c r="L216" s="2">
        <f t="shared" si="26"/>
        <v>494.50478790597555</v>
      </c>
      <c r="M216" s="2">
        <f>SUMIF(A:A,A216,L:L)</f>
        <v>3261.427980872586</v>
      </c>
      <c r="N216" s="3">
        <f t="shared" si="27"/>
        <v>0.1516221700451813</v>
      </c>
      <c r="O216" s="7">
        <f t="shared" si="28"/>
        <v>6.5953415631896961</v>
      </c>
      <c r="P216" s="3">
        <f t="shared" si="29"/>
        <v>0.1516221700451813</v>
      </c>
      <c r="Q216" s="3">
        <f>IF(ISNUMBER(P216),SUMIF(A:A,A216,P:P),"")</f>
        <v>0.91726151082382579</v>
      </c>
      <c r="R216" s="3">
        <f t="shared" si="30"/>
        <v>0.16529873788011004</v>
      </c>
      <c r="S216" s="8">
        <f t="shared" si="31"/>
        <v>6.0496529666505543</v>
      </c>
    </row>
    <row r="217" spans="1:19" hidden="1" x14ac:dyDescent="0.35">
      <c r="A217" s="1">
        <v>26</v>
      </c>
      <c r="B217" s="5">
        <v>0.78125</v>
      </c>
      <c r="C217" s="1" t="s">
        <v>160</v>
      </c>
      <c r="D217" s="1">
        <v>4</v>
      </c>
      <c r="E217" s="1">
        <v>5</v>
      </c>
      <c r="F217" s="1" t="s">
        <v>241</v>
      </c>
      <c r="G217" s="2">
        <v>58.057899999999897</v>
      </c>
      <c r="H217" s="6">
        <f>1+COUNTIFS(A:A,A217,O:O,"&lt;"&amp;O217)</f>
        <v>3</v>
      </c>
      <c r="I217" s="2">
        <f>AVERAGEIF(A:A,A217,G:G)</f>
        <v>47.424652777777766</v>
      </c>
      <c r="J217" s="2">
        <f t="shared" si="24"/>
        <v>10.633247222222131</v>
      </c>
      <c r="K217" s="2">
        <f t="shared" si="25"/>
        <v>100.63324722222214</v>
      </c>
      <c r="L217" s="2">
        <f t="shared" si="26"/>
        <v>419.05192293619638</v>
      </c>
      <c r="M217" s="2">
        <f>SUMIF(A:A,A217,L:L)</f>
        <v>3261.427980872586</v>
      </c>
      <c r="N217" s="3">
        <f t="shared" si="27"/>
        <v>0.12848725325036311</v>
      </c>
      <c r="O217" s="7">
        <f t="shared" si="28"/>
        <v>7.7828732010595294</v>
      </c>
      <c r="P217" s="3">
        <f t="shared" si="29"/>
        <v>0.12848725325036311</v>
      </c>
      <c r="Q217" s="3">
        <f>IF(ISNUMBER(P217),SUMIF(A:A,A217,P:P),"")</f>
        <v>0.91726151082382579</v>
      </c>
      <c r="R217" s="3">
        <f t="shared" si="30"/>
        <v>0.14007701373511688</v>
      </c>
      <c r="S217" s="8">
        <f t="shared" si="31"/>
        <v>7.1389300309541293</v>
      </c>
    </row>
    <row r="218" spans="1:19" hidden="1" x14ac:dyDescent="0.35">
      <c r="A218" s="1">
        <v>26</v>
      </c>
      <c r="B218" s="5">
        <v>0.78125</v>
      </c>
      <c r="C218" s="1" t="s">
        <v>160</v>
      </c>
      <c r="D218" s="1">
        <v>4</v>
      </c>
      <c r="E218" s="1">
        <v>7</v>
      </c>
      <c r="F218" s="1" t="s">
        <v>243</v>
      </c>
      <c r="G218" s="2">
        <v>55.987933333333295</v>
      </c>
      <c r="H218" s="6">
        <f>1+COUNTIFS(A:A,A218,O:O,"&lt;"&amp;O218)</f>
        <v>4</v>
      </c>
      <c r="I218" s="2">
        <f>AVERAGEIF(A:A,A218,G:G)</f>
        <v>47.424652777777766</v>
      </c>
      <c r="J218" s="2">
        <f t="shared" si="24"/>
        <v>8.5632805555555294</v>
      </c>
      <c r="K218" s="2">
        <f t="shared" si="25"/>
        <v>98.563280555555536</v>
      </c>
      <c r="L218" s="2">
        <f t="shared" si="26"/>
        <v>370.10873222065942</v>
      </c>
      <c r="M218" s="2">
        <f>SUMIF(A:A,A218,L:L)</f>
        <v>3261.427980872586</v>
      </c>
      <c r="N218" s="3">
        <f t="shared" si="27"/>
        <v>0.11348057795274015</v>
      </c>
      <c r="O218" s="7">
        <f t="shared" si="28"/>
        <v>8.8120806048102569</v>
      </c>
      <c r="P218" s="3">
        <f t="shared" si="29"/>
        <v>0.11348057795274015</v>
      </c>
      <c r="Q218" s="3">
        <f>IF(ISNUMBER(P218),SUMIF(A:A,A218,P:P),"")</f>
        <v>0.91726151082382579</v>
      </c>
      <c r="R218" s="3">
        <f t="shared" si="30"/>
        <v>0.12371671177047332</v>
      </c>
      <c r="S218" s="8">
        <f t="shared" si="31"/>
        <v>8.0829823690695903</v>
      </c>
    </row>
    <row r="219" spans="1:19" hidden="1" x14ac:dyDescent="0.35">
      <c r="A219" s="1">
        <v>26</v>
      </c>
      <c r="B219" s="5">
        <v>0.78125</v>
      </c>
      <c r="C219" s="1" t="s">
        <v>160</v>
      </c>
      <c r="D219" s="1">
        <v>4</v>
      </c>
      <c r="E219" s="1">
        <v>1</v>
      </c>
      <c r="F219" s="1" t="s">
        <v>237</v>
      </c>
      <c r="G219" s="2">
        <v>53.316466666666699</v>
      </c>
      <c r="H219" s="6">
        <f>1+COUNTIFS(A:A,A219,O:O,"&lt;"&amp;O219)</f>
        <v>5</v>
      </c>
      <c r="I219" s="2">
        <f>AVERAGEIF(A:A,A219,G:G)</f>
        <v>47.424652777777766</v>
      </c>
      <c r="J219" s="2">
        <f t="shared" si="24"/>
        <v>5.8918138888889331</v>
      </c>
      <c r="K219" s="2">
        <f t="shared" si="25"/>
        <v>95.891813888888933</v>
      </c>
      <c r="L219" s="2">
        <f t="shared" si="26"/>
        <v>315.29503935548922</v>
      </c>
      <c r="M219" s="2">
        <f>SUMIF(A:A,A219,L:L)</f>
        <v>3261.427980872586</v>
      </c>
      <c r="N219" s="3">
        <f t="shared" si="27"/>
        <v>9.6673923571089532E-2</v>
      </c>
      <c r="O219" s="7">
        <f t="shared" si="28"/>
        <v>10.344051043554121</v>
      </c>
      <c r="P219" s="3">
        <f t="shared" si="29"/>
        <v>9.6673923571089532E-2</v>
      </c>
      <c r="Q219" s="3">
        <f>IF(ISNUMBER(P219),SUMIF(A:A,A219,P:P),"")</f>
        <v>0.91726151082382579</v>
      </c>
      <c r="R219" s="3">
        <f t="shared" si="30"/>
        <v>0.10539406966314674</v>
      </c>
      <c r="S219" s="8">
        <f t="shared" si="31"/>
        <v>9.4881998882492251</v>
      </c>
    </row>
    <row r="220" spans="1:19" hidden="1" x14ac:dyDescent="0.35">
      <c r="A220" s="1">
        <v>26</v>
      </c>
      <c r="B220" s="5">
        <v>0.78125</v>
      </c>
      <c r="C220" s="1" t="s">
        <v>160</v>
      </c>
      <c r="D220" s="1">
        <v>4</v>
      </c>
      <c r="E220" s="1">
        <v>3</v>
      </c>
      <c r="F220" s="1" t="s">
        <v>239</v>
      </c>
      <c r="G220" s="2">
        <v>51.088333333333303</v>
      </c>
      <c r="H220" s="6">
        <f>1+COUNTIFS(A:A,A220,O:O,"&lt;"&amp;O220)</f>
        <v>6</v>
      </c>
      <c r="I220" s="2">
        <f>AVERAGEIF(A:A,A220,G:G)</f>
        <v>47.424652777777766</v>
      </c>
      <c r="J220" s="2">
        <f t="shared" si="24"/>
        <v>3.663680555555537</v>
      </c>
      <c r="K220" s="2">
        <f t="shared" si="25"/>
        <v>93.663680555555544</v>
      </c>
      <c r="L220" s="2">
        <f t="shared" si="26"/>
        <v>275.83995748147527</v>
      </c>
      <c r="M220" s="2">
        <f>SUMIF(A:A,A220,L:L)</f>
        <v>3261.427980872586</v>
      </c>
      <c r="N220" s="3">
        <f t="shared" si="27"/>
        <v>8.4576436793700124E-2</v>
      </c>
      <c r="O220" s="7">
        <f t="shared" si="28"/>
        <v>11.823624142965636</v>
      </c>
      <c r="P220" s="3">
        <f t="shared" si="29"/>
        <v>8.4576436793700124E-2</v>
      </c>
      <c r="Q220" s="3">
        <f>IF(ISNUMBER(P220),SUMIF(A:A,A220,P:P),"")</f>
        <v>0.91726151082382579</v>
      </c>
      <c r="R220" s="3">
        <f t="shared" si="30"/>
        <v>9.220536978351894E-2</v>
      </c>
      <c r="S220" s="8">
        <f t="shared" si="31"/>
        <v>10.845355344789724</v>
      </c>
    </row>
    <row r="221" spans="1:19" hidden="1" x14ac:dyDescent="0.35">
      <c r="A221" s="1">
        <v>26</v>
      </c>
      <c r="B221" s="5">
        <v>0.78125</v>
      </c>
      <c r="C221" s="1" t="s">
        <v>160</v>
      </c>
      <c r="D221" s="1">
        <v>4</v>
      </c>
      <c r="E221" s="1">
        <v>6</v>
      </c>
      <c r="F221" s="1" t="s">
        <v>242</v>
      </c>
      <c r="G221" s="2">
        <v>47.023099999999999</v>
      </c>
      <c r="H221" s="6">
        <f>1+COUNTIFS(A:A,A221,O:O,"&lt;"&amp;O221)</f>
        <v>7</v>
      </c>
      <c r="I221" s="2">
        <f>AVERAGEIF(A:A,A221,G:G)</f>
        <v>47.424652777777766</v>
      </c>
      <c r="J221" s="2">
        <f t="shared" si="24"/>
        <v>-0.40155277777776632</v>
      </c>
      <c r="K221" s="2">
        <f t="shared" si="25"/>
        <v>89.598447222222234</v>
      </c>
      <c r="L221" s="2">
        <f t="shared" si="26"/>
        <v>216.13578260038619</v>
      </c>
      <c r="M221" s="2">
        <f>SUMIF(A:A,A221,L:L)</f>
        <v>3261.427980872586</v>
      </c>
      <c r="N221" s="3">
        <f t="shared" si="27"/>
        <v>6.6270291377876656E-2</v>
      </c>
      <c r="O221" s="7">
        <f t="shared" si="28"/>
        <v>15.089717869172294</v>
      </c>
      <c r="P221" s="3">
        <f t="shared" si="29"/>
        <v>6.6270291377876656E-2</v>
      </c>
      <c r="Q221" s="3">
        <f>IF(ISNUMBER(P221),SUMIF(A:A,A221,P:P),"")</f>
        <v>0.91726151082382579</v>
      </c>
      <c r="R221" s="3">
        <f t="shared" si="30"/>
        <v>7.2247980097144712E-2</v>
      </c>
      <c r="S221" s="8">
        <f t="shared" si="31"/>
        <v>13.84121741058226</v>
      </c>
    </row>
    <row r="222" spans="1:19" hidden="1" x14ac:dyDescent="0.35">
      <c r="A222" s="1">
        <v>26</v>
      </c>
      <c r="B222" s="5">
        <v>0.78125</v>
      </c>
      <c r="C222" s="1" t="s">
        <v>160</v>
      </c>
      <c r="D222" s="1">
        <v>4</v>
      </c>
      <c r="E222" s="1">
        <v>8</v>
      </c>
      <c r="F222" s="1" t="s">
        <v>244</v>
      </c>
      <c r="G222" s="2">
        <v>46.102933333333304</v>
      </c>
      <c r="H222" s="6">
        <f>1+COUNTIFS(A:A,A222,O:O,"&lt;"&amp;O222)</f>
        <v>8</v>
      </c>
      <c r="I222" s="2">
        <f>AVERAGEIF(A:A,A222,G:G)</f>
        <v>47.424652777777766</v>
      </c>
      <c r="J222" s="2">
        <f t="shared" si="24"/>
        <v>-1.3217194444444615</v>
      </c>
      <c r="K222" s="2">
        <f t="shared" si="25"/>
        <v>88.678280555555546</v>
      </c>
      <c r="L222" s="2">
        <f t="shared" si="26"/>
        <v>204.52635312828971</v>
      </c>
      <c r="M222" s="2">
        <f>SUMIF(A:A,A222,L:L)</f>
        <v>3261.427980872586</v>
      </c>
      <c r="N222" s="3">
        <f t="shared" si="27"/>
        <v>6.2710675914900704E-2</v>
      </c>
      <c r="O222" s="7">
        <f t="shared" si="28"/>
        <v>15.946248153297127</v>
      </c>
      <c r="P222" s="3">
        <f t="shared" si="29"/>
        <v>6.2710675914900704E-2</v>
      </c>
      <c r="Q222" s="3">
        <f>IF(ISNUMBER(P222),SUMIF(A:A,A222,P:P),"")</f>
        <v>0.91726151082382579</v>
      </c>
      <c r="R222" s="3">
        <f t="shared" si="30"/>
        <v>6.8367281494868315E-2</v>
      </c>
      <c r="S222" s="8">
        <f t="shared" si="31"/>
        <v>14.626879673064966</v>
      </c>
    </row>
    <row r="223" spans="1:19" hidden="1" x14ac:dyDescent="0.35">
      <c r="A223" s="1">
        <v>26</v>
      </c>
      <c r="B223" s="5">
        <v>0.78125</v>
      </c>
      <c r="C223" s="1" t="s">
        <v>160</v>
      </c>
      <c r="D223" s="1">
        <v>4</v>
      </c>
      <c r="E223" s="1">
        <v>12</v>
      </c>
      <c r="F223" s="1" t="s">
        <v>247</v>
      </c>
      <c r="G223" s="2">
        <v>42.0767666666666</v>
      </c>
      <c r="H223" s="6">
        <f>1+COUNTIFS(A:A,A223,O:O,"&lt;"&amp;O223)</f>
        <v>9</v>
      </c>
      <c r="I223" s="2">
        <f>AVERAGEIF(A:A,A223,G:G)</f>
        <v>47.424652777777766</v>
      </c>
      <c r="J223" s="2">
        <f t="shared" si="24"/>
        <v>-5.3478861111111655</v>
      </c>
      <c r="K223" s="2">
        <f t="shared" si="25"/>
        <v>84.652113888888834</v>
      </c>
      <c r="L223" s="2">
        <f t="shared" si="26"/>
        <v>160.63373465295066</v>
      </c>
      <c r="M223" s="2">
        <f>SUMIF(A:A,A223,L:L)</f>
        <v>3261.427980872586</v>
      </c>
      <c r="N223" s="3">
        <f t="shared" si="27"/>
        <v>4.9252577581055015E-2</v>
      </c>
      <c r="O223" s="7">
        <f t="shared" si="28"/>
        <v>20.303505910006415</v>
      </c>
      <c r="P223" s="3">
        <f t="shared" si="29"/>
        <v>4.9252577581055015E-2</v>
      </c>
      <c r="Q223" s="3">
        <f>IF(ISNUMBER(P223),SUMIF(A:A,A223,P:P),"")</f>
        <v>0.91726151082382579</v>
      </c>
      <c r="R223" s="3">
        <f t="shared" si="30"/>
        <v>5.3695240670045649E-2</v>
      </c>
      <c r="S223" s="8">
        <f t="shared" si="31"/>
        <v>18.623624506032964</v>
      </c>
    </row>
    <row r="224" spans="1:19" hidden="1" x14ac:dyDescent="0.35">
      <c r="A224" s="1">
        <v>26</v>
      </c>
      <c r="B224" s="5">
        <v>0.78125</v>
      </c>
      <c r="C224" s="1" t="s">
        <v>160</v>
      </c>
      <c r="D224" s="1">
        <v>4</v>
      </c>
      <c r="E224" s="1">
        <v>10</v>
      </c>
      <c r="F224" s="1" t="s">
        <v>246</v>
      </c>
      <c r="G224" s="2">
        <v>40.7453</v>
      </c>
      <c r="H224" s="6">
        <f>1+COUNTIFS(A:A,A224,O:O,"&lt;"&amp;O224)</f>
        <v>10</v>
      </c>
      <c r="I224" s="2">
        <f>AVERAGEIF(A:A,A224,G:G)</f>
        <v>47.424652777777766</v>
      </c>
      <c r="J224" s="2">
        <f t="shared" si="24"/>
        <v>-6.6793527777777655</v>
      </c>
      <c r="K224" s="2">
        <f t="shared" si="25"/>
        <v>83.320647222222235</v>
      </c>
      <c r="L224" s="2">
        <f t="shared" si="26"/>
        <v>148.30023493548117</v>
      </c>
      <c r="M224" s="2">
        <f>SUMIF(A:A,A224,L:L)</f>
        <v>3261.427980872586</v>
      </c>
      <c r="N224" s="3">
        <f t="shared" si="27"/>
        <v>4.5470951928180812E-2</v>
      </c>
      <c r="O224" s="7">
        <f t="shared" si="28"/>
        <v>21.992062131873819</v>
      </c>
      <c r="P224" s="3" t="str">
        <f t="shared" si="29"/>
        <v/>
      </c>
      <c r="Q224" s="3" t="str">
        <f>IF(ISNUMBER(P224),SUMIF(A:A,A224,P:P),"")</f>
        <v/>
      </c>
      <c r="R224" s="3" t="str">
        <f t="shared" si="30"/>
        <v/>
      </c>
      <c r="S224" s="8" t="str">
        <f t="shared" si="31"/>
        <v/>
      </c>
    </row>
    <row r="225" spans="1:19" hidden="1" x14ac:dyDescent="0.35">
      <c r="A225" s="1">
        <v>26</v>
      </c>
      <c r="B225" s="5">
        <v>0.78125</v>
      </c>
      <c r="C225" s="1" t="s">
        <v>160</v>
      </c>
      <c r="D225" s="1">
        <v>4</v>
      </c>
      <c r="E225" s="1">
        <v>9</v>
      </c>
      <c r="F225" s="1" t="s">
        <v>245</v>
      </c>
      <c r="G225" s="2">
        <v>26.421499999999998</v>
      </c>
      <c r="H225" s="6">
        <f>1+COUNTIFS(A:A,A225,O:O,"&lt;"&amp;O225)</f>
        <v>11</v>
      </c>
      <c r="I225" s="2">
        <f>AVERAGEIF(A:A,A225,G:G)</f>
        <v>47.424652777777766</v>
      </c>
      <c r="J225" s="2">
        <f t="shared" si="24"/>
        <v>-21.003152777777768</v>
      </c>
      <c r="K225" s="2">
        <f t="shared" si="25"/>
        <v>68.996847222222229</v>
      </c>
      <c r="L225" s="2">
        <f t="shared" si="26"/>
        <v>62.790942372408992</v>
      </c>
      <c r="M225" s="2">
        <f>SUMIF(A:A,A225,L:L)</f>
        <v>3261.427980872586</v>
      </c>
      <c r="N225" s="3">
        <f t="shared" si="27"/>
        <v>1.9252592036574558E-2</v>
      </c>
      <c r="O225" s="7">
        <f t="shared" si="28"/>
        <v>51.941058019630745</v>
      </c>
      <c r="P225" s="3" t="str">
        <f t="shared" si="29"/>
        <v/>
      </c>
      <c r="Q225" s="3" t="str">
        <f>IF(ISNUMBER(P225),SUMIF(A:A,A225,P:P),"")</f>
        <v/>
      </c>
      <c r="R225" s="3" t="str">
        <f t="shared" si="30"/>
        <v/>
      </c>
      <c r="S225" s="8" t="str">
        <f t="shared" si="31"/>
        <v/>
      </c>
    </row>
    <row r="226" spans="1:19" hidden="1" x14ac:dyDescent="0.35">
      <c r="A226" s="1">
        <v>26</v>
      </c>
      <c r="B226" s="5">
        <v>0.78125</v>
      </c>
      <c r="C226" s="1" t="s">
        <v>160</v>
      </c>
      <c r="D226" s="1">
        <v>4</v>
      </c>
      <c r="E226" s="1">
        <v>11</v>
      </c>
      <c r="F226" s="1" t="s">
        <v>236</v>
      </c>
      <c r="G226" s="2">
        <v>25.3141</v>
      </c>
      <c r="H226" s="6">
        <f>1+COUNTIFS(A:A,A226,O:O,"&lt;"&amp;O226)</f>
        <v>12</v>
      </c>
      <c r="I226" s="2">
        <f>AVERAGEIF(A:A,A226,G:G)</f>
        <v>47.424652777777766</v>
      </c>
      <c r="J226" s="2">
        <f t="shared" si="24"/>
        <v>-22.110552777777766</v>
      </c>
      <c r="K226" s="2">
        <f t="shared" si="25"/>
        <v>67.88944722222223</v>
      </c>
      <c r="L226" s="2">
        <f t="shared" si="26"/>
        <v>58.75444638640743</v>
      </c>
      <c r="M226" s="2">
        <f>SUMIF(A:A,A226,L:L)</f>
        <v>3261.427980872586</v>
      </c>
      <c r="N226" s="3">
        <f t="shared" si="27"/>
        <v>1.8014945211418661E-2</v>
      </c>
      <c r="O226" s="7">
        <f t="shared" si="28"/>
        <v>55.509466626973484</v>
      </c>
      <c r="P226" s="3" t="str">
        <f t="shared" si="29"/>
        <v/>
      </c>
      <c r="Q226" s="3" t="str">
        <f>IF(ISNUMBER(P226),SUMIF(A:A,A226,P:P),"")</f>
        <v/>
      </c>
      <c r="R226" s="3" t="str">
        <f t="shared" si="30"/>
        <v/>
      </c>
      <c r="S226" s="8" t="str">
        <f t="shared" si="31"/>
        <v/>
      </c>
    </row>
    <row r="227" spans="1:19" hidden="1" x14ac:dyDescent="0.35">
      <c r="A227" s="1">
        <v>27</v>
      </c>
      <c r="B227" s="5">
        <v>0.79166666666666663</v>
      </c>
      <c r="C227" s="1" t="s">
        <v>248</v>
      </c>
      <c r="D227" s="1">
        <v>3</v>
      </c>
      <c r="E227" s="1">
        <v>12</v>
      </c>
      <c r="F227" s="1" t="s">
        <v>258</v>
      </c>
      <c r="G227" s="2">
        <v>66.162733333333406</v>
      </c>
      <c r="H227" s="6">
        <f>1+COUNTIFS(A:A,A227,O:O,"&lt;"&amp;O227)</f>
        <v>1</v>
      </c>
      <c r="I227" s="2">
        <f>AVERAGEIF(A:A,A227,G:G)</f>
        <v>49.67573055555556</v>
      </c>
      <c r="J227" s="2">
        <f t="shared" si="24"/>
        <v>16.487002777777846</v>
      </c>
      <c r="K227" s="2">
        <f t="shared" si="25"/>
        <v>106.48700277777785</v>
      </c>
      <c r="L227" s="2">
        <f t="shared" si="26"/>
        <v>595.39209200032258</v>
      </c>
      <c r="M227" s="2">
        <f>SUMIF(A:A,A227,L:L)</f>
        <v>3191.0043589960874</v>
      </c>
      <c r="N227" s="3">
        <f t="shared" si="27"/>
        <v>0.18658454361611626</v>
      </c>
      <c r="O227" s="7">
        <f t="shared" si="28"/>
        <v>5.3595007422341752</v>
      </c>
      <c r="P227" s="3">
        <f t="shared" si="29"/>
        <v>0.18658454361611626</v>
      </c>
      <c r="Q227" s="3">
        <f>IF(ISNUMBER(P227),SUMIF(A:A,A227,P:P),"")</f>
        <v>0.90489337493822519</v>
      </c>
      <c r="R227" s="3">
        <f t="shared" si="30"/>
        <v>0.2061950598642121</v>
      </c>
      <c r="S227" s="8">
        <f t="shared" si="31"/>
        <v>4.8497767146242055</v>
      </c>
    </row>
    <row r="228" spans="1:19" hidden="1" x14ac:dyDescent="0.35">
      <c r="A228" s="1">
        <v>27</v>
      </c>
      <c r="B228" s="5">
        <v>0.79166666666666663</v>
      </c>
      <c r="C228" s="1" t="s">
        <v>248</v>
      </c>
      <c r="D228" s="1">
        <v>3</v>
      </c>
      <c r="E228" s="1">
        <v>7</v>
      </c>
      <c r="F228" s="1" t="s">
        <v>254</v>
      </c>
      <c r="G228" s="2">
        <v>64.133866666666592</v>
      </c>
      <c r="H228" s="6">
        <f>1+COUNTIFS(A:A,A228,O:O,"&lt;"&amp;O228)</f>
        <v>2</v>
      </c>
      <c r="I228" s="2">
        <f>AVERAGEIF(A:A,A228,G:G)</f>
        <v>49.67573055555556</v>
      </c>
      <c r="J228" s="2">
        <f t="shared" si="24"/>
        <v>14.458136111111031</v>
      </c>
      <c r="K228" s="2">
        <f t="shared" si="25"/>
        <v>104.45813611111103</v>
      </c>
      <c r="L228" s="2">
        <f t="shared" si="26"/>
        <v>527.15159655194589</v>
      </c>
      <c r="M228" s="2">
        <f>SUMIF(A:A,A228,L:L)</f>
        <v>3191.0043589960874</v>
      </c>
      <c r="N228" s="3">
        <f t="shared" si="27"/>
        <v>0.16519927184235861</v>
      </c>
      <c r="O228" s="7">
        <f t="shared" si="28"/>
        <v>6.0532954464487583</v>
      </c>
      <c r="P228" s="3">
        <f t="shared" si="29"/>
        <v>0.16519927184235861</v>
      </c>
      <c r="Q228" s="3">
        <f>IF(ISNUMBER(P228),SUMIF(A:A,A228,P:P),"")</f>
        <v>0.90489337493822519</v>
      </c>
      <c r="R228" s="3">
        <f t="shared" si="30"/>
        <v>0.18256214093029066</v>
      </c>
      <c r="S228" s="8">
        <f t="shared" si="31"/>
        <v>5.477586946035208</v>
      </c>
    </row>
    <row r="229" spans="1:19" hidden="1" x14ac:dyDescent="0.35">
      <c r="A229" s="1">
        <v>27</v>
      </c>
      <c r="B229" s="5">
        <v>0.79166666666666663</v>
      </c>
      <c r="C229" s="1" t="s">
        <v>248</v>
      </c>
      <c r="D229" s="1">
        <v>3</v>
      </c>
      <c r="E229" s="1">
        <v>5</v>
      </c>
      <c r="F229" s="1" t="s">
        <v>253</v>
      </c>
      <c r="G229" s="2">
        <v>56.816999999999993</v>
      </c>
      <c r="H229" s="6">
        <f>1+COUNTIFS(A:A,A229,O:O,"&lt;"&amp;O229)</f>
        <v>3</v>
      </c>
      <c r="I229" s="2">
        <f>AVERAGEIF(A:A,A229,G:G)</f>
        <v>49.67573055555556</v>
      </c>
      <c r="J229" s="2">
        <f t="shared" ref="J229:J283" si="32">G229-I229</f>
        <v>7.1412694444444327</v>
      </c>
      <c r="K229" s="2">
        <f t="shared" ref="K229:K283" si="33">90+J229</f>
        <v>97.141269444444433</v>
      </c>
      <c r="L229" s="2">
        <f t="shared" ref="L229:L283" si="34">EXP(0.06*K229)</f>
        <v>339.84042413864591</v>
      </c>
      <c r="M229" s="2">
        <f>SUMIF(A:A,A229,L:L)</f>
        <v>3191.0043589960874</v>
      </c>
      <c r="N229" s="3">
        <f t="shared" ref="N229:N283" si="35">L229/M229</f>
        <v>0.10649951736373126</v>
      </c>
      <c r="O229" s="7">
        <f t="shared" ref="O229:O283" si="36">1/N229</f>
        <v>9.3897139137698389</v>
      </c>
      <c r="P229" s="3">
        <f t="shared" ref="P229:P283" si="37">IF(O229&gt;21,"",N229)</f>
        <v>0.10649951736373126</v>
      </c>
      <c r="Q229" s="3">
        <f>IF(ISNUMBER(P229),SUMIF(A:A,A229,P:P),"")</f>
        <v>0.90489337493822519</v>
      </c>
      <c r="R229" s="3">
        <f t="shared" ref="R229:R283" si="38">IFERROR(P229*(1/Q229),"")</f>
        <v>0.11769289102265969</v>
      </c>
      <c r="S229" s="8">
        <f t="shared" ref="S229:S283" si="39">IFERROR(1/R229,"")</f>
        <v>8.4966899131356008</v>
      </c>
    </row>
    <row r="230" spans="1:19" hidden="1" x14ac:dyDescent="0.35">
      <c r="A230" s="1">
        <v>27</v>
      </c>
      <c r="B230" s="5">
        <v>0.79166666666666663</v>
      </c>
      <c r="C230" s="1" t="s">
        <v>248</v>
      </c>
      <c r="D230" s="1">
        <v>3</v>
      </c>
      <c r="E230" s="1">
        <v>1</v>
      </c>
      <c r="F230" s="1" t="s">
        <v>249</v>
      </c>
      <c r="G230" s="2">
        <v>55.706033333333302</v>
      </c>
      <c r="H230" s="6">
        <f>1+COUNTIFS(A:A,A230,O:O,"&lt;"&amp;O230)</f>
        <v>4</v>
      </c>
      <c r="I230" s="2">
        <f>AVERAGEIF(A:A,A230,G:G)</f>
        <v>49.67573055555556</v>
      </c>
      <c r="J230" s="2">
        <f t="shared" si="32"/>
        <v>6.0303027777777416</v>
      </c>
      <c r="K230" s="2">
        <f t="shared" si="33"/>
        <v>96.030302777777734</v>
      </c>
      <c r="L230" s="2">
        <f t="shared" si="34"/>
        <v>317.92584592320162</v>
      </c>
      <c r="M230" s="2">
        <f>SUMIF(A:A,A230,L:L)</f>
        <v>3191.0043589960874</v>
      </c>
      <c r="N230" s="3">
        <f t="shared" si="35"/>
        <v>9.9631905869042234E-2</v>
      </c>
      <c r="O230" s="7">
        <f t="shared" si="36"/>
        <v>10.036945406970494</v>
      </c>
      <c r="P230" s="3">
        <f t="shared" si="37"/>
        <v>9.9631905869042234E-2</v>
      </c>
      <c r="Q230" s="3">
        <f>IF(ISNUMBER(P230),SUMIF(A:A,A230,P:P),"")</f>
        <v>0.90489337493822519</v>
      </c>
      <c r="R230" s="3">
        <f t="shared" si="38"/>
        <v>0.11010347586625205</v>
      </c>
      <c r="S230" s="8">
        <f t="shared" si="39"/>
        <v>9.0823654033842462</v>
      </c>
    </row>
    <row r="231" spans="1:19" hidden="1" x14ac:dyDescent="0.35">
      <c r="A231" s="1">
        <v>27</v>
      </c>
      <c r="B231" s="5">
        <v>0.79166666666666663</v>
      </c>
      <c r="C231" s="1" t="s">
        <v>248</v>
      </c>
      <c r="D231" s="1">
        <v>3</v>
      </c>
      <c r="E231" s="1">
        <v>9</v>
      </c>
      <c r="F231" s="1" t="s">
        <v>255</v>
      </c>
      <c r="G231" s="2">
        <v>53.264033333333401</v>
      </c>
      <c r="H231" s="6">
        <f>1+COUNTIFS(A:A,A231,O:O,"&lt;"&amp;O231)</f>
        <v>5</v>
      </c>
      <c r="I231" s="2">
        <f>AVERAGEIF(A:A,A231,G:G)</f>
        <v>49.67573055555556</v>
      </c>
      <c r="J231" s="2">
        <f t="shared" si="32"/>
        <v>3.5883027777778409</v>
      </c>
      <c r="K231" s="2">
        <f t="shared" si="33"/>
        <v>93.588302777777841</v>
      </c>
      <c r="L231" s="2">
        <f t="shared" si="34"/>
        <v>274.59524213840575</v>
      </c>
      <c r="M231" s="2">
        <f>SUMIF(A:A,A231,L:L)</f>
        <v>3191.0043589960874</v>
      </c>
      <c r="N231" s="3">
        <f t="shared" si="35"/>
        <v>8.6052919785040774E-2</v>
      </c>
      <c r="O231" s="7">
        <f t="shared" si="36"/>
        <v>11.620756186983414</v>
      </c>
      <c r="P231" s="3">
        <f t="shared" si="37"/>
        <v>8.6052919785040774E-2</v>
      </c>
      <c r="Q231" s="3">
        <f>IF(ISNUMBER(P231),SUMIF(A:A,A231,P:P),"")</f>
        <v>0.90489337493822519</v>
      </c>
      <c r="R231" s="3">
        <f t="shared" si="38"/>
        <v>9.5097303360095212E-2</v>
      </c>
      <c r="S231" s="8">
        <f t="shared" si="39"/>
        <v>10.515545285373681</v>
      </c>
    </row>
    <row r="232" spans="1:19" hidden="1" x14ac:dyDescent="0.35">
      <c r="A232" s="1">
        <v>27</v>
      </c>
      <c r="B232" s="5">
        <v>0.79166666666666663</v>
      </c>
      <c r="C232" s="1" t="s">
        <v>248</v>
      </c>
      <c r="D232" s="1">
        <v>3</v>
      </c>
      <c r="E232" s="1">
        <v>3</v>
      </c>
      <c r="F232" s="1" t="s">
        <v>251</v>
      </c>
      <c r="G232" s="2">
        <v>51.258466666666699</v>
      </c>
      <c r="H232" s="6">
        <f>1+COUNTIFS(A:A,A232,O:O,"&lt;"&amp;O232)</f>
        <v>6</v>
      </c>
      <c r="I232" s="2">
        <f>AVERAGEIF(A:A,A232,G:G)</f>
        <v>49.67573055555556</v>
      </c>
      <c r="J232" s="2">
        <f t="shared" si="32"/>
        <v>1.5827361111111387</v>
      </c>
      <c r="K232" s="2">
        <f t="shared" si="33"/>
        <v>91.582736111111132</v>
      </c>
      <c r="L232" s="2">
        <f t="shared" si="34"/>
        <v>243.46280192062616</v>
      </c>
      <c r="M232" s="2">
        <f>SUMIF(A:A,A232,L:L)</f>
        <v>3191.0043589960874</v>
      </c>
      <c r="N232" s="3">
        <f t="shared" si="35"/>
        <v>7.6296605874026854E-2</v>
      </c>
      <c r="O232" s="7">
        <f t="shared" si="36"/>
        <v>13.106742934949134</v>
      </c>
      <c r="P232" s="3">
        <f t="shared" si="37"/>
        <v>7.6296605874026854E-2</v>
      </c>
      <c r="Q232" s="3">
        <f>IF(ISNUMBER(P232),SUMIF(A:A,A232,P:P),"")</f>
        <v>0.90489337493822519</v>
      </c>
      <c r="R232" s="3">
        <f t="shared" si="38"/>
        <v>8.4315575720990812E-2</v>
      </c>
      <c r="S232" s="8">
        <f t="shared" si="39"/>
        <v>11.86020484885386</v>
      </c>
    </row>
    <row r="233" spans="1:19" hidden="1" x14ac:dyDescent="0.35">
      <c r="A233" s="1">
        <v>27</v>
      </c>
      <c r="B233" s="5">
        <v>0.79166666666666663</v>
      </c>
      <c r="C233" s="1" t="s">
        <v>248</v>
      </c>
      <c r="D233" s="1">
        <v>3</v>
      </c>
      <c r="E233" s="1">
        <v>2</v>
      </c>
      <c r="F233" s="1" t="s">
        <v>250</v>
      </c>
      <c r="G233" s="2">
        <v>49.231833333333306</v>
      </c>
      <c r="H233" s="6">
        <f>1+COUNTIFS(A:A,A233,O:O,"&lt;"&amp;O233)</f>
        <v>7</v>
      </c>
      <c r="I233" s="2">
        <f>AVERAGEIF(A:A,A233,G:G)</f>
        <v>49.67573055555556</v>
      </c>
      <c r="J233" s="2">
        <f t="shared" si="32"/>
        <v>-0.44389722222225458</v>
      </c>
      <c r="K233" s="2">
        <f t="shared" si="33"/>
        <v>89.556102777777738</v>
      </c>
      <c r="L233" s="2">
        <f t="shared" si="34"/>
        <v>215.58735060850938</v>
      </c>
      <c r="M233" s="2">
        <f>SUMIF(A:A,A233,L:L)</f>
        <v>3191.0043589960874</v>
      </c>
      <c r="N233" s="3">
        <f t="shared" si="35"/>
        <v>6.7560970263398412E-2</v>
      </c>
      <c r="O233" s="7">
        <f t="shared" si="36"/>
        <v>14.801445214616114</v>
      </c>
      <c r="P233" s="3">
        <f t="shared" si="37"/>
        <v>6.7560970263398412E-2</v>
      </c>
      <c r="Q233" s="3">
        <f>IF(ISNUMBER(P233),SUMIF(A:A,A233,P:P),"")</f>
        <v>0.90489337493822519</v>
      </c>
      <c r="R233" s="3">
        <f t="shared" si="38"/>
        <v>7.466180230130498E-2</v>
      </c>
      <c r="S233" s="8">
        <f t="shared" si="39"/>
        <v>13.393729714217217</v>
      </c>
    </row>
    <row r="234" spans="1:19" hidden="1" x14ac:dyDescent="0.35">
      <c r="A234" s="1">
        <v>27</v>
      </c>
      <c r="B234" s="5">
        <v>0.79166666666666663</v>
      </c>
      <c r="C234" s="1" t="s">
        <v>248</v>
      </c>
      <c r="D234" s="1">
        <v>3</v>
      </c>
      <c r="E234" s="1">
        <v>11</v>
      </c>
      <c r="F234" s="1" t="s">
        <v>257</v>
      </c>
      <c r="G234" s="2">
        <v>47.392899999999997</v>
      </c>
      <c r="H234" s="6">
        <f>1+COUNTIFS(A:A,A234,O:O,"&lt;"&amp;O234)</f>
        <v>8</v>
      </c>
      <c r="I234" s="2">
        <f>AVERAGEIF(A:A,A234,G:G)</f>
        <v>49.67573055555556</v>
      </c>
      <c r="J234" s="2">
        <f t="shared" si="32"/>
        <v>-2.282830555555563</v>
      </c>
      <c r="K234" s="2">
        <f t="shared" si="33"/>
        <v>87.717169444444437</v>
      </c>
      <c r="L234" s="2">
        <f t="shared" si="34"/>
        <v>193.06562686322852</v>
      </c>
      <c r="M234" s="2">
        <f>SUMIF(A:A,A234,L:L)</f>
        <v>3191.0043589960874</v>
      </c>
      <c r="N234" s="3">
        <f t="shared" si="35"/>
        <v>6.0503090921495431E-2</v>
      </c>
      <c r="O234" s="7">
        <f t="shared" si="36"/>
        <v>16.528081206587114</v>
      </c>
      <c r="P234" s="3">
        <f t="shared" si="37"/>
        <v>6.0503090921495431E-2</v>
      </c>
      <c r="Q234" s="3">
        <f>IF(ISNUMBER(P234),SUMIF(A:A,A234,P:P),"")</f>
        <v>0.90489337493822519</v>
      </c>
      <c r="R234" s="3">
        <f t="shared" si="38"/>
        <v>6.686212165673755E-2</v>
      </c>
      <c r="S234" s="8">
        <f t="shared" si="39"/>
        <v>14.956151184281664</v>
      </c>
    </row>
    <row r="235" spans="1:19" hidden="1" x14ac:dyDescent="0.35">
      <c r="A235" s="1">
        <v>27</v>
      </c>
      <c r="B235" s="5">
        <v>0.79166666666666663</v>
      </c>
      <c r="C235" s="1" t="s">
        <v>248</v>
      </c>
      <c r="D235" s="1">
        <v>3</v>
      </c>
      <c r="E235" s="1">
        <v>4</v>
      </c>
      <c r="F235" s="1" t="s">
        <v>252</v>
      </c>
      <c r="G235" s="2">
        <v>46.2710333333333</v>
      </c>
      <c r="H235" s="6">
        <f>1+COUNTIFS(A:A,A235,O:O,"&lt;"&amp;O235)</f>
        <v>9</v>
      </c>
      <c r="I235" s="2">
        <f>AVERAGEIF(A:A,A235,G:G)</f>
        <v>49.67573055555556</v>
      </c>
      <c r="J235" s="2">
        <f t="shared" si="32"/>
        <v>-3.4046972222222607</v>
      </c>
      <c r="K235" s="2">
        <f t="shared" si="33"/>
        <v>86.595302777777732</v>
      </c>
      <c r="L235" s="2">
        <f t="shared" si="34"/>
        <v>180.49772370967125</v>
      </c>
      <c r="M235" s="2">
        <f>SUMIF(A:A,A235,L:L)</f>
        <v>3191.0043589960874</v>
      </c>
      <c r="N235" s="3">
        <f t="shared" si="35"/>
        <v>5.6564549403015266E-2</v>
      </c>
      <c r="O235" s="7">
        <f t="shared" si="36"/>
        <v>17.678917458974638</v>
      </c>
      <c r="P235" s="3">
        <f t="shared" si="37"/>
        <v>5.6564549403015266E-2</v>
      </c>
      <c r="Q235" s="3">
        <f>IF(ISNUMBER(P235),SUMIF(A:A,A235,P:P),"")</f>
        <v>0.90489337493822519</v>
      </c>
      <c r="R235" s="3">
        <f t="shared" si="38"/>
        <v>6.2509629277456902E-2</v>
      </c>
      <c r="S235" s="8">
        <f t="shared" si="39"/>
        <v>15.997535284705872</v>
      </c>
    </row>
    <row r="236" spans="1:19" hidden="1" x14ac:dyDescent="0.35">
      <c r="A236" s="1">
        <v>27</v>
      </c>
      <c r="B236" s="5">
        <v>0.79166666666666663</v>
      </c>
      <c r="C236" s="1" t="s">
        <v>248</v>
      </c>
      <c r="D236" s="1">
        <v>3</v>
      </c>
      <c r="E236" s="1">
        <v>10</v>
      </c>
      <c r="F236" s="1" t="s">
        <v>256</v>
      </c>
      <c r="G236" s="2">
        <v>41.100700000000003</v>
      </c>
      <c r="H236" s="6">
        <f>1+COUNTIFS(A:A,A236,O:O,"&lt;"&amp;O236)</f>
        <v>10</v>
      </c>
      <c r="I236" s="2">
        <f>AVERAGEIF(A:A,A236,G:G)</f>
        <v>49.67573055555556</v>
      </c>
      <c r="J236" s="2">
        <f t="shared" si="32"/>
        <v>-8.575030555555557</v>
      </c>
      <c r="K236" s="2">
        <f t="shared" si="33"/>
        <v>81.424969444444443</v>
      </c>
      <c r="L236" s="2">
        <f t="shared" si="34"/>
        <v>132.35638445243251</v>
      </c>
      <c r="M236" s="2">
        <f>SUMIF(A:A,A236,L:L)</f>
        <v>3191.0043589960874</v>
      </c>
      <c r="N236" s="3">
        <f t="shared" si="35"/>
        <v>4.1477970432504445E-2</v>
      </c>
      <c r="O236" s="7">
        <f t="shared" si="36"/>
        <v>24.109183491204391</v>
      </c>
      <c r="P236" s="3" t="str">
        <f t="shared" si="37"/>
        <v/>
      </c>
      <c r="Q236" s="3" t="str">
        <f>IF(ISNUMBER(P236),SUMIF(A:A,A236,P:P),"")</f>
        <v/>
      </c>
      <c r="R236" s="3" t="str">
        <f t="shared" si="38"/>
        <v/>
      </c>
      <c r="S236" s="8" t="str">
        <f t="shared" si="39"/>
        <v/>
      </c>
    </row>
    <row r="237" spans="1:19" hidden="1" x14ac:dyDescent="0.35">
      <c r="A237" s="1">
        <v>27</v>
      </c>
      <c r="B237" s="5">
        <v>0.79166666666666663</v>
      </c>
      <c r="C237" s="1" t="s">
        <v>248</v>
      </c>
      <c r="D237" s="1">
        <v>3</v>
      </c>
      <c r="E237" s="1">
        <v>14</v>
      </c>
      <c r="F237" s="1" t="s">
        <v>259</v>
      </c>
      <c r="G237" s="2">
        <v>39.426466666666698</v>
      </c>
      <c r="H237" s="6">
        <f>1+COUNTIFS(A:A,A237,O:O,"&lt;"&amp;O237)</f>
        <v>11</v>
      </c>
      <c r="I237" s="2">
        <f>AVERAGEIF(A:A,A237,G:G)</f>
        <v>49.67573055555556</v>
      </c>
      <c r="J237" s="2">
        <f t="shared" si="32"/>
        <v>-10.249263888888862</v>
      </c>
      <c r="K237" s="2">
        <f t="shared" si="33"/>
        <v>79.750736111111138</v>
      </c>
      <c r="L237" s="2">
        <f t="shared" si="34"/>
        <v>119.70665001081403</v>
      </c>
      <c r="M237" s="2">
        <f>SUMIF(A:A,A237,L:L)</f>
        <v>3191.0043589960874</v>
      </c>
      <c r="N237" s="3">
        <f t="shared" si="35"/>
        <v>3.7513784546654327E-2</v>
      </c>
      <c r="O237" s="7">
        <f t="shared" si="36"/>
        <v>26.656867924278387</v>
      </c>
      <c r="P237" s="3" t="str">
        <f t="shared" si="37"/>
        <v/>
      </c>
      <c r="Q237" s="3" t="str">
        <f>IF(ISNUMBER(P237),SUMIF(A:A,A237,P:P),"")</f>
        <v/>
      </c>
      <c r="R237" s="3" t="str">
        <f t="shared" si="38"/>
        <v/>
      </c>
      <c r="S237" s="8" t="str">
        <f t="shared" si="39"/>
        <v/>
      </c>
    </row>
    <row r="238" spans="1:19" hidden="1" x14ac:dyDescent="0.35">
      <c r="A238" s="1">
        <v>27</v>
      </c>
      <c r="B238" s="5">
        <v>0.79166666666666663</v>
      </c>
      <c r="C238" s="1" t="s">
        <v>248</v>
      </c>
      <c r="D238" s="1">
        <v>3</v>
      </c>
      <c r="E238" s="1">
        <v>15</v>
      </c>
      <c r="F238" s="1" t="s">
        <v>260</v>
      </c>
      <c r="G238" s="2">
        <v>25.343700000000002</v>
      </c>
      <c r="H238" s="6">
        <f>1+COUNTIFS(A:A,A238,O:O,"&lt;"&amp;O238)</f>
        <v>12</v>
      </c>
      <c r="I238" s="2">
        <f>AVERAGEIF(A:A,A238,G:G)</f>
        <v>49.67573055555556</v>
      </c>
      <c r="J238" s="2">
        <f t="shared" si="32"/>
        <v>-24.332030555555558</v>
      </c>
      <c r="K238" s="2">
        <f t="shared" si="33"/>
        <v>65.667969444444438</v>
      </c>
      <c r="L238" s="2">
        <f t="shared" si="34"/>
        <v>51.422620678283842</v>
      </c>
      <c r="M238" s="2">
        <f>SUMIF(A:A,A238,L:L)</f>
        <v>3191.0043589960874</v>
      </c>
      <c r="N238" s="3">
        <f t="shared" si="35"/>
        <v>1.6114870082616171E-2</v>
      </c>
      <c r="O238" s="7">
        <f t="shared" si="36"/>
        <v>62.054487245214879</v>
      </c>
      <c r="P238" s="3" t="str">
        <f t="shared" si="37"/>
        <v/>
      </c>
      <c r="Q238" s="3" t="str">
        <f>IF(ISNUMBER(P238),SUMIF(A:A,A238,P:P),"")</f>
        <v/>
      </c>
      <c r="R238" s="3" t="str">
        <f t="shared" si="38"/>
        <v/>
      </c>
      <c r="S238" s="8" t="str">
        <f t="shared" si="39"/>
        <v/>
      </c>
    </row>
    <row r="239" spans="1:19" hidden="1" x14ac:dyDescent="0.35">
      <c r="A239" s="1">
        <v>28</v>
      </c>
      <c r="B239" s="5">
        <v>0.80208333333333337</v>
      </c>
      <c r="C239" s="1" t="s">
        <v>160</v>
      </c>
      <c r="D239" s="1">
        <v>5</v>
      </c>
      <c r="E239" s="1">
        <v>4</v>
      </c>
      <c r="F239" s="1" t="s">
        <v>264</v>
      </c>
      <c r="G239" s="2">
        <v>66.125466666666597</v>
      </c>
      <c r="H239" s="6">
        <f>1+COUNTIFS(A:A,A239,O:O,"&lt;"&amp;O239)</f>
        <v>1</v>
      </c>
      <c r="I239" s="2">
        <f>AVERAGEIF(A:A,A239,G:G)</f>
        <v>47.805969999999981</v>
      </c>
      <c r="J239" s="2">
        <f t="shared" si="32"/>
        <v>18.319496666666616</v>
      </c>
      <c r="K239" s="2">
        <f t="shared" si="33"/>
        <v>108.31949666666662</v>
      </c>
      <c r="L239" s="2">
        <f t="shared" si="34"/>
        <v>664.58966161564956</v>
      </c>
      <c r="M239" s="2">
        <f>SUMIF(A:A,A239,L:L)</f>
        <v>2776.988832796922</v>
      </c>
      <c r="N239" s="3">
        <f t="shared" si="35"/>
        <v>0.23932024996524365</v>
      </c>
      <c r="O239" s="7">
        <f t="shared" si="36"/>
        <v>4.178501401971749</v>
      </c>
      <c r="P239" s="3">
        <f t="shared" si="37"/>
        <v>0.23932024996524365</v>
      </c>
      <c r="Q239" s="3">
        <f>IF(ISNUMBER(P239),SUMIF(A:A,A239,P:P),"")</f>
        <v>0.93750273415348551</v>
      </c>
      <c r="R239" s="3">
        <f t="shared" si="38"/>
        <v>0.25527418880685926</v>
      </c>
      <c r="S239" s="8">
        <f t="shared" si="39"/>
        <v>3.9173564890126871</v>
      </c>
    </row>
    <row r="240" spans="1:19" hidden="1" x14ac:dyDescent="0.35">
      <c r="A240" s="1">
        <v>28</v>
      </c>
      <c r="B240" s="5">
        <v>0.80208333333333337</v>
      </c>
      <c r="C240" s="1" t="s">
        <v>160</v>
      </c>
      <c r="D240" s="1">
        <v>5</v>
      </c>
      <c r="E240" s="1">
        <v>1</v>
      </c>
      <c r="F240" s="1" t="s">
        <v>261</v>
      </c>
      <c r="G240" s="2">
        <v>64.7177333333333</v>
      </c>
      <c r="H240" s="6">
        <f>1+COUNTIFS(A:A,A240,O:O,"&lt;"&amp;O240)</f>
        <v>2</v>
      </c>
      <c r="I240" s="2">
        <f>AVERAGEIF(A:A,A240,G:G)</f>
        <v>47.805969999999981</v>
      </c>
      <c r="J240" s="2">
        <f t="shared" si="32"/>
        <v>16.911763333333319</v>
      </c>
      <c r="K240" s="2">
        <f t="shared" si="33"/>
        <v>106.91176333333331</v>
      </c>
      <c r="L240" s="2">
        <f t="shared" si="34"/>
        <v>610.76104848323962</v>
      </c>
      <c r="M240" s="2">
        <f>SUMIF(A:A,A240,L:L)</f>
        <v>2776.988832796922</v>
      </c>
      <c r="N240" s="3">
        <f t="shared" si="35"/>
        <v>0.21993644384521868</v>
      </c>
      <c r="O240" s="7">
        <f t="shared" si="36"/>
        <v>4.546768068614198</v>
      </c>
      <c r="P240" s="3">
        <f t="shared" si="37"/>
        <v>0.21993644384521868</v>
      </c>
      <c r="Q240" s="3">
        <f>IF(ISNUMBER(P240),SUMIF(A:A,A240,P:P),"")</f>
        <v>0.93750273415348551</v>
      </c>
      <c r="R240" s="3">
        <f t="shared" si="38"/>
        <v>0.23459818924561265</v>
      </c>
      <c r="S240" s="8">
        <f t="shared" si="39"/>
        <v>4.2626074958875737</v>
      </c>
    </row>
    <row r="241" spans="1:19" hidden="1" x14ac:dyDescent="0.35">
      <c r="A241" s="1">
        <v>28</v>
      </c>
      <c r="B241" s="5">
        <v>0.80208333333333337</v>
      </c>
      <c r="C241" s="1" t="s">
        <v>160</v>
      </c>
      <c r="D241" s="1">
        <v>5</v>
      </c>
      <c r="E241" s="1">
        <v>6</v>
      </c>
      <c r="F241" s="1" t="s">
        <v>266</v>
      </c>
      <c r="G241" s="2">
        <v>53.304099999999998</v>
      </c>
      <c r="H241" s="6">
        <f>1+COUNTIFS(A:A,A241,O:O,"&lt;"&amp;O241)</f>
        <v>3</v>
      </c>
      <c r="I241" s="2">
        <f>AVERAGEIF(A:A,A241,G:G)</f>
        <v>47.805969999999981</v>
      </c>
      <c r="J241" s="2">
        <f t="shared" si="32"/>
        <v>5.4981300000000175</v>
      </c>
      <c r="K241" s="2">
        <f t="shared" si="33"/>
        <v>95.498130000000018</v>
      </c>
      <c r="L241" s="2">
        <f t="shared" si="34"/>
        <v>307.93471616391474</v>
      </c>
      <c r="M241" s="2">
        <f>SUMIF(A:A,A241,L:L)</f>
        <v>2776.988832796922</v>
      </c>
      <c r="N241" s="3">
        <f t="shared" si="35"/>
        <v>0.11088799224798095</v>
      </c>
      <c r="O241" s="7">
        <f t="shared" si="36"/>
        <v>9.0181089920329764</v>
      </c>
      <c r="P241" s="3">
        <f t="shared" si="37"/>
        <v>0.11088799224798095</v>
      </c>
      <c r="Q241" s="3">
        <f>IF(ISNUMBER(P241),SUMIF(A:A,A241,P:P),"")</f>
        <v>0.93750273415348551</v>
      </c>
      <c r="R241" s="3">
        <f t="shared" si="38"/>
        <v>0.11828018010860185</v>
      </c>
      <c r="S241" s="8">
        <f t="shared" si="39"/>
        <v>8.4545018369250489</v>
      </c>
    </row>
    <row r="242" spans="1:19" hidden="1" x14ac:dyDescent="0.35">
      <c r="A242" s="1">
        <v>28</v>
      </c>
      <c r="B242" s="5">
        <v>0.80208333333333337</v>
      </c>
      <c r="C242" s="1" t="s">
        <v>160</v>
      </c>
      <c r="D242" s="1">
        <v>5</v>
      </c>
      <c r="E242" s="1">
        <v>2</v>
      </c>
      <c r="F242" s="1" t="s">
        <v>262</v>
      </c>
      <c r="G242" s="2">
        <v>51.3949</v>
      </c>
      <c r="H242" s="6">
        <f>1+COUNTIFS(A:A,A242,O:O,"&lt;"&amp;O242)</f>
        <v>4</v>
      </c>
      <c r="I242" s="2">
        <f>AVERAGEIF(A:A,A242,G:G)</f>
        <v>47.805969999999981</v>
      </c>
      <c r="J242" s="2">
        <f t="shared" si="32"/>
        <v>3.588930000000019</v>
      </c>
      <c r="K242" s="2">
        <f t="shared" si="33"/>
        <v>93.588930000000019</v>
      </c>
      <c r="L242" s="2">
        <f t="shared" si="34"/>
        <v>274.605576267137</v>
      </c>
      <c r="M242" s="2">
        <f>SUMIF(A:A,A242,L:L)</f>
        <v>2776.988832796922</v>
      </c>
      <c r="N242" s="3">
        <f t="shared" si="35"/>
        <v>9.888609310342826E-2</v>
      </c>
      <c r="O242" s="7">
        <f t="shared" si="36"/>
        <v>10.112645455150773</v>
      </c>
      <c r="P242" s="3">
        <f t="shared" si="37"/>
        <v>9.888609310342826E-2</v>
      </c>
      <c r="Q242" s="3">
        <f>IF(ISNUMBER(P242),SUMIF(A:A,A242,P:P),"")</f>
        <v>0.93750273415348551</v>
      </c>
      <c r="R242" s="3">
        <f t="shared" si="38"/>
        <v>0.10547819169052032</v>
      </c>
      <c r="S242" s="8">
        <f t="shared" si="39"/>
        <v>9.4806327637286696</v>
      </c>
    </row>
    <row r="243" spans="1:19" hidden="1" x14ac:dyDescent="0.35">
      <c r="A243" s="1">
        <v>28</v>
      </c>
      <c r="B243" s="5">
        <v>0.80208333333333337</v>
      </c>
      <c r="C243" s="1" t="s">
        <v>160</v>
      </c>
      <c r="D243" s="1">
        <v>5</v>
      </c>
      <c r="E243" s="1">
        <v>10</v>
      </c>
      <c r="F243" s="1" t="s">
        <v>270</v>
      </c>
      <c r="G243" s="2">
        <v>48.137166666666701</v>
      </c>
      <c r="H243" s="6">
        <f>1+COUNTIFS(A:A,A243,O:O,"&lt;"&amp;O243)</f>
        <v>5</v>
      </c>
      <c r="I243" s="2">
        <f>AVERAGEIF(A:A,A243,G:G)</f>
        <v>47.805969999999981</v>
      </c>
      <c r="J243" s="2">
        <f t="shared" si="32"/>
        <v>0.33119666666672032</v>
      </c>
      <c r="K243" s="2">
        <f t="shared" si="33"/>
        <v>90.331196666666727</v>
      </c>
      <c r="L243" s="2">
        <f t="shared" si="34"/>
        <v>225.85016665463883</v>
      </c>
      <c r="M243" s="2">
        <f>SUMIF(A:A,A243,L:L)</f>
        <v>2776.988832796922</v>
      </c>
      <c r="N243" s="3">
        <f t="shared" si="35"/>
        <v>8.1329159119148314E-2</v>
      </c>
      <c r="O243" s="7">
        <f t="shared" si="36"/>
        <v>12.295713011553293</v>
      </c>
      <c r="P243" s="3">
        <f t="shared" si="37"/>
        <v>8.1329159119148314E-2</v>
      </c>
      <c r="Q243" s="3">
        <f>IF(ISNUMBER(P243),SUMIF(A:A,A243,P:P),"")</f>
        <v>0.93750273415348551</v>
      </c>
      <c r="R243" s="3">
        <f t="shared" si="38"/>
        <v>8.675085005760988E-2</v>
      </c>
      <c r="S243" s="8">
        <f t="shared" si="39"/>
        <v>11.527264566697799</v>
      </c>
    </row>
    <row r="244" spans="1:19" hidden="1" x14ac:dyDescent="0.35">
      <c r="A244" s="1">
        <v>28</v>
      </c>
      <c r="B244" s="5">
        <v>0.80208333333333337</v>
      </c>
      <c r="C244" s="1" t="s">
        <v>160</v>
      </c>
      <c r="D244" s="1">
        <v>5</v>
      </c>
      <c r="E244" s="1">
        <v>3</v>
      </c>
      <c r="F244" s="1" t="s">
        <v>263</v>
      </c>
      <c r="G244" s="2">
        <v>47.977133333333299</v>
      </c>
      <c r="H244" s="6">
        <f>1+COUNTIFS(A:A,A244,O:O,"&lt;"&amp;O244)</f>
        <v>6</v>
      </c>
      <c r="I244" s="2">
        <f>AVERAGEIF(A:A,A244,G:G)</f>
        <v>47.805969999999981</v>
      </c>
      <c r="J244" s="2">
        <f t="shared" si="32"/>
        <v>0.17116333333331823</v>
      </c>
      <c r="K244" s="2">
        <f t="shared" si="33"/>
        <v>90.171163333333311</v>
      </c>
      <c r="L244" s="2">
        <f t="shared" si="34"/>
        <v>223.69193162293362</v>
      </c>
      <c r="M244" s="2">
        <f>SUMIF(A:A,A244,L:L)</f>
        <v>2776.988832796922</v>
      </c>
      <c r="N244" s="3">
        <f t="shared" si="35"/>
        <v>8.05519737714019E-2</v>
      </c>
      <c r="O244" s="7">
        <f t="shared" si="36"/>
        <v>12.414345089021602</v>
      </c>
      <c r="P244" s="3">
        <f t="shared" si="37"/>
        <v>8.05519737714019E-2</v>
      </c>
      <c r="Q244" s="3">
        <f>IF(ISNUMBER(P244),SUMIF(A:A,A244,P:P),"")</f>
        <v>0.93750273415348551</v>
      </c>
      <c r="R244" s="3">
        <f t="shared" si="38"/>
        <v>8.5921854771054074E-2</v>
      </c>
      <c r="S244" s="8">
        <f t="shared" si="39"/>
        <v>11.638482463682648</v>
      </c>
    </row>
    <row r="245" spans="1:19" hidden="1" x14ac:dyDescent="0.35">
      <c r="A245" s="1">
        <v>28</v>
      </c>
      <c r="B245" s="5">
        <v>0.80208333333333337</v>
      </c>
      <c r="C245" s="1" t="s">
        <v>160</v>
      </c>
      <c r="D245" s="1">
        <v>5</v>
      </c>
      <c r="E245" s="1">
        <v>5</v>
      </c>
      <c r="F245" s="1" t="s">
        <v>265</v>
      </c>
      <c r="G245" s="2">
        <v>42.687633333333302</v>
      </c>
      <c r="H245" s="6">
        <f>1+COUNTIFS(A:A,A245,O:O,"&lt;"&amp;O245)</f>
        <v>7</v>
      </c>
      <c r="I245" s="2">
        <f>AVERAGEIF(A:A,A245,G:G)</f>
        <v>47.805969999999981</v>
      </c>
      <c r="J245" s="2">
        <f t="shared" si="32"/>
        <v>-5.1183366666666785</v>
      </c>
      <c r="K245" s="2">
        <f t="shared" si="33"/>
        <v>84.881663333333321</v>
      </c>
      <c r="L245" s="2">
        <f t="shared" si="34"/>
        <v>162.86144359108863</v>
      </c>
      <c r="M245" s="2">
        <f>SUMIF(A:A,A245,L:L)</f>
        <v>2776.988832796922</v>
      </c>
      <c r="N245" s="3">
        <f t="shared" si="35"/>
        <v>5.8646776561596101E-2</v>
      </c>
      <c r="O245" s="7">
        <f t="shared" si="36"/>
        <v>17.051235526128369</v>
      </c>
      <c r="P245" s="3">
        <f t="shared" si="37"/>
        <v>5.8646776561596101E-2</v>
      </c>
      <c r="Q245" s="3">
        <f>IF(ISNUMBER(P245),SUMIF(A:A,A245,P:P),"")</f>
        <v>0.93750273415348551</v>
      </c>
      <c r="R245" s="3">
        <f t="shared" si="38"/>
        <v>6.2556379224377387E-2</v>
      </c>
      <c r="S245" s="8">
        <f t="shared" si="39"/>
        <v>15.985579926440392</v>
      </c>
    </row>
    <row r="246" spans="1:19" hidden="1" x14ac:dyDescent="0.35">
      <c r="A246" s="1">
        <v>28</v>
      </c>
      <c r="B246" s="5">
        <v>0.80208333333333337</v>
      </c>
      <c r="C246" s="1" t="s">
        <v>160</v>
      </c>
      <c r="D246" s="1">
        <v>5</v>
      </c>
      <c r="E246" s="1">
        <v>7</v>
      </c>
      <c r="F246" s="1" t="s">
        <v>267</v>
      </c>
      <c r="G246" s="2">
        <v>39.329333333333302</v>
      </c>
      <c r="H246" s="6">
        <f>1+COUNTIFS(A:A,A246,O:O,"&lt;"&amp;O246)</f>
        <v>8</v>
      </c>
      <c r="I246" s="2">
        <f>AVERAGEIF(A:A,A246,G:G)</f>
        <v>47.805969999999981</v>
      </c>
      <c r="J246" s="2">
        <f t="shared" si="32"/>
        <v>-8.4766366666666784</v>
      </c>
      <c r="K246" s="2">
        <f t="shared" si="33"/>
        <v>81.523363333333322</v>
      </c>
      <c r="L246" s="2">
        <f t="shared" si="34"/>
        <v>133.140079062209</v>
      </c>
      <c r="M246" s="2">
        <f>SUMIF(A:A,A246,L:L)</f>
        <v>2776.988832796922</v>
      </c>
      <c r="N246" s="3">
        <f t="shared" si="35"/>
        <v>4.7944045539467739E-2</v>
      </c>
      <c r="O246" s="7">
        <f t="shared" si="36"/>
        <v>20.857647466916319</v>
      </c>
      <c r="P246" s="3">
        <f t="shared" si="37"/>
        <v>4.7944045539467739E-2</v>
      </c>
      <c r="Q246" s="3">
        <f>IF(ISNUMBER(P246),SUMIF(A:A,A246,P:P),"")</f>
        <v>0.93750273415348551</v>
      </c>
      <c r="R246" s="3">
        <f t="shared" si="38"/>
        <v>5.1140166095364648E-2</v>
      </c>
      <c r="S246" s="8">
        <f t="shared" si="39"/>
        <v>19.554101528243574</v>
      </c>
    </row>
    <row r="247" spans="1:19" hidden="1" x14ac:dyDescent="0.35">
      <c r="A247" s="1">
        <v>28</v>
      </c>
      <c r="B247" s="5">
        <v>0.80208333333333337</v>
      </c>
      <c r="C247" s="1" t="s">
        <v>160</v>
      </c>
      <c r="D247" s="1">
        <v>5</v>
      </c>
      <c r="E247" s="1">
        <v>8</v>
      </c>
      <c r="F247" s="1" t="s">
        <v>268</v>
      </c>
      <c r="G247" s="2">
        <v>32.444800000000001</v>
      </c>
      <c r="H247" s="6">
        <f>1+COUNTIFS(A:A,A247,O:O,"&lt;"&amp;O247)</f>
        <v>9</v>
      </c>
      <c r="I247" s="2">
        <f>AVERAGEIF(A:A,A247,G:G)</f>
        <v>47.805969999999981</v>
      </c>
      <c r="J247" s="2">
        <f t="shared" si="32"/>
        <v>-15.36116999999998</v>
      </c>
      <c r="K247" s="2">
        <f t="shared" si="33"/>
        <v>74.638830000000013</v>
      </c>
      <c r="L247" s="2">
        <f t="shared" si="34"/>
        <v>88.087426125172513</v>
      </c>
      <c r="M247" s="2">
        <f>SUMIF(A:A,A247,L:L)</f>
        <v>2776.988832796922</v>
      </c>
      <c r="N247" s="3">
        <f t="shared" si="35"/>
        <v>3.1720482662673438E-2</v>
      </c>
      <c r="O247" s="7">
        <f t="shared" si="36"/>
        <v>31.525371496844645</v>
      </c>
      <c r="P247" s="3" t="str">
        <f t="shared" si="37"/>
        <v/>
      </c>
      <c r="Q247" s="3" t="str">
        <f>IF(ISNUMBER(P247),SUMIF(A:A,A247,P:P),"")</f>
        <v/>
      </c>
      <c r="R247" s="3" t="str">
        <f t="shared" si="38"/>
        <v/>
      </c>
      <c r="S247" s="8" t="str">
        <f t="shared" si="39"/>
        <v/>
      </c>
    </row>
    <row r="248" spans="1:19" hidden="1" x14ac:dyDescent="0.35">
      <c r="A248" s="1">
        <v>28</v>
      </c>
      <c r="B248" s="5">
        <v>0.80208333333333337</v>
      </c>
      <c r="C248" s="1" t="s">
        <v>160</v>
      </c>
      <c r="D248" s="1">
        <v>5</v>
      </c>
      <c r="E248" s="1">
        <v>9</v>
      </c>
      <c r="F248" s="1" t="s">
        <v>269</v>
      </c>
      <c r="G248" s="2">
        <v>31.9414333333333</v>
      </c>
      <c r="H248" s="6">
        <f>1+COUNTIFS(A:A,A248,O:O,"&lt;"&amp;O248)</f>
        <v>10</v>
      </c>
      <c r="I248" s="2">
        <f>AVERAGEIF(A:A,A248,G:G)</f>
        <v>47.805969999999981</v>
      </c>
      <c r="J248" s="2">
        <f t="shared" si="32"/>
        <v>-15.86453666666668</v>
      </c>
      <c r="K248" s="2">
        <f t="shared" si="33"/>
        <v>74.13546333333332</v>
      </c>
      <c r="L248" s="2">
        <f t="shared" si="34"/>
        <v>85.466783210938345</v>
      </c>
      <c r="M248" s="2">
        <f>SUMIF(A:A,A248,L:L)</f>
        <v>2776.988832796922</v>
      </c>
      <c r="N248" s="3">
        <f t="shared" si="35"/>
        <v>3.0776783183840924E-2</v>
      </c>
      <c r="O248" s="7">
        <f t="shared" si="36"/>
        <v>32.492024719628304</v>
      </c>
      <c r="P248" s="3" t="str">
        <f t="shared" si="37"/>
        <v/>
      </c>
      <c r="Q248" s="3" t="str">
        <f>IF(ISNUMBER(P248),SUMIF(A:A,A248,P:P),"")</f>
        <v/>
      </c>
      <c r="R248" s="3" t="str">
        <f t="shared" si="38"/>
        <v/>
      </c>
      <c r="S248" s="8" t="str">
        <f t="shared" si="39"/>
        <v/>
      </c>
    </row>
    <row r="249" spans="1:19" hidden="1" x14ac:dyDescent="0.35">
      <c r="A249" s="1">
        <v>29</v>
      </c>
      <c r="B249" s="5">
        <v>0.82291666666666663</v>
      </c>
      <c r="C249" s="1" t="s">
        <v>160</v>
      </c>
      <c r="D249" s="1">
        <v>6</v>
      </c>
      <c r="E249" s="1">
        <v>1</v>
      </c>
      <c r="F249" s="1" t="s">
        <v>271</v>
      </c>
      <c r="G249" s="2">
        <v>69.098700000000008</v>
      </c>
      <c r="H249" s="6">
        <f>1+COUNTIFS(A:A,A249,O:O,"&lt;"&amp;O249)</f>
        <v>1</v>
      </c>
      <c r="I249" s="2">
        <f>AVERAGEIF(A:A,A249,G:G)</f>
        <v>48.854005555555567</v>
      </c>
      <c r="J249" s="2">
        <f t="shared" si="32"/>
        <v>20.244694444444441</v>
      </c>
      <c r="K249" s="2">
        <f t="shared" si="33"/>
        <v>110.24469444444443</v>
      </c>
      <c r="L249" s="2">
        <f t="shared" si="34"/>
        <v>745.96722630126465</v>
      </c>
      <c r="M249" s="2">
        <f>SUMIF(A:A,A249,L:L)</f>
        <v>3203.8438880084177</v>
      </c>
      <c r="N249" s="3">
        <f t="shared" si="35"/>
        <v>0.2328350732360355</v>
      </c>
      <c r="O249" s="7">
        <f t="shared" si="36"/>
        <v>4.2948855861859547</v>
      </c>
      <c r="P249" s="3">
        <f t="shared" si="37"/>
        <v>0.2328350732360355</v>
      </c>
      <c r="Q249" s="3">
        <f>IF(ISNUMBER(P249),SUMIF(A:A,A249,P:P),"")</f>
        <v>0.90487866603544209</v>
      </c>
      <c r="R249" s="3">
        <f t="shared" si="38"/>
        <v>0.25731082185433674</v>
      </c>
      <c r="S249" s="8">
        <f t="shared" si="39"/>
        <v>3.8863503400027941</v>
      </c>
    </row>
    <row r="250" spans="1:19" hidden="1" x14ac:dyDescent="0.35">
      <c r="A250" s="1">
        <v>29</v>
      </c>
      <c r="B250" s="5">
        <v>0.82291666666666663</v>
      </c>
      <c r="C250" s="1" t="s">
        <v>160</v>
      </c>
      <c r="D250" s="1">
        <v>6</v>
      </c>
      <c r="E250" s="1">
        <v>2</v>
      </c>
      <c r="F250" s="1" t="s">
        <v>272</v>
      </c>
      <c r="G250" s="2">
        <v>58.119166666666601</v>
      </c>
      <c r="H250" s="6">
        <f>1+COUNTIFS(A:A,A250,O:O,"&lt;"&amp;O250)</f>
        <v>2</v>
      </c>
      <c r="I250" s="2">
        <f>AVERAGEIF(A:A,A250,G:G)</f>
        <v>48.854005555555567</v>
      </c>
      <c r="J250" s="2">
        <f t="shared" si="32"/>
        <v>9.2651611111110341</v>
      </c>
      <c r="K250" s="2">
        <f t="shared" si="33"/>
        <v>99.265161111111041</v>
      </c>
      <c r="L250" s="2">
        <f t="shared" si="34"/>
        <v>386.02790772872021</v>
      </c>
      <c r="M250" s="2">
        <f>SUMIF(A:A,A250,L:L)</f>
        <v>3203.8438880084177</v>
      </c>
      <c r="N250" s="3">
        <f t="shared" si="35"/>
        <v>0.12048898798520546</v>
      </c>
      <c r="O250" s="7">
        <f t="shared" si="36"/>
        <v>8.2995136461996637</v>
      </c>
      <c r="P250" s="3">
        <f t="shared" si="37"/>
        <v>0.12048898798520546</v>
      </c>
      <c r="Q250" s="3">
        <f>IF(ISNUMBER(P250),SUMIF(A:A,A250,P:P),"")</f>
        <v>0.90487866603544209</v>
      </c>
      <c r="R250" s="3">
        <f t="shared" si="38"/>
        <v>0.13315485546046255</v>
      </c>
      <c r="S250" s="8">
        <f t="shared" si="39"/>
        <v>7.5100528369160999</v>
      </c>
    </row>
    <row r="251" spans="1:19" hidden="1" x14ac:dyDescent="0.35">
      <c r="A251" s="1">
        <v>29</v>
      </c>
      <c r="B251" s="5">
        <v>0.82291666666666663</v>
      </c>
      <c r="C251" s="1" t="s">
        <v>160</v>
      </c>
      <c r="D251" s="1">
        <v>6</v>
      </c>
      <c r="E251" s="1">
        <v>3</v>
      </c>
      <c r="F251" s="1" t="s">
        <v>273</v>
      </c>
      <c r="G251" s="2">
        <v>56.983866666666707</v>
      </c>
      <c r="H251" s="6">
        <f>1+COUNTIFS(A:A,A251,O:O,"&lt;"&amp;O251)</f>
        <v>3</v>
      </c>
      <c r="I251" s="2">
        <f>AVERAGEIF(A:A,A251,G:G)</f>
        <v>48.854005555555567</v>
      </c>
      <c r="J251" s="2">
        <f t="shared" si="32"/>
        <v>8.1298611111111398</v>
      </c>
      <c r="K251" s="2">
        <f t="shared" si="33"/>
        <v>98.12986111111114</v>
      </c>
      <c r="L251" s="2">
        <f t="shared" si="34"/>
        <v>360.60806162673316</v>
      </c>
      <c r="M251" s="2">
        <f>SUMIF(A:A,A251,L:L)</f>
        <v>3203.8438880084177</v>
      </c>
      <c r="N251" s="3">
        <f t="shared" si="35"/>
        <v>0.11255481672388705</v>
      </c>
      <c r="O251" s="7">
        <f t="shared" si="36"/>
        <v>8.8845598003428137</v>
      </c>
      <c r="P251" s="3">
        <f t="shared" si="37"/>
        <v>0.11255481672388705</v>
      </c>
      <c r="Q251" s="3">
        <f>IF(ISNUMBER(P251),SUMIF(A:A,A251,P:P),"")</f>
        <v>0.90487866603544209</v>
      </c>
      <c r="R251" s="3">
        <f t="shared" si="38"/>
        <v>0.12438663983208387</v>
      </c>
      <c r="S251" s="8">
        <f t="shared" si="39"/>
        <v>8.0394486204463202</v>
      </c>
    </row>
    <row r="252" spans="1:19" hidden="1" x14ac:dyDescent="0.35">
      <c r="A252" s="1">
        <v>29</v>
      </c>
      <c r="B252" s="5">
        <v>0.82291666666666663</v>
      </c>
      <c r="C252" s="1" t="s">
        <v>160</v>
      </c>
      <c r="D252" s="1">
        <v>6</v>
      </c>
      <c r="E252" s="1">
        <v>9</v>
      </c>
      <c r="F252" s="1" t="s">
        <v>279</v>
      </c>
      <c r="G252" s="2">
        <v>53.8802666666666</v>
      </c>
      <c r="H252" s="6">
        <f>1+COUNTIFS(A:A,A252,O:O,"&lt;"&amp;O252)</f>
        <v>4</v>
      </c>
      <c r="I252" s="2">
        <f>AVERAGEIF(A:A,A252,G:G)</f>
        <v>48.854005555555567</v>
      </c>
      <c r="J252" s="2">
        <f t="shared" si="32"/>
        <v>5.0262611111110331</v>
      </c>
      <c r="K252" s="2">
        <f t="shared" si="33"/>
        <v>95.02626111111104</v>
      </c>
      <c r="L252" s="2">
        <f t="shared" si="34"/>
        <v>299.33868756630221</v>
      </c>
      <c r="M252" s="2">
        <f>SUMIF(A:A,A252,L:L)</f>
        <v>3203.8438880084177</v>
      </c>
      <c r="N252" s="3">
        <f t="shared" si="35"/>
        <v>9.3431109014608688E-2</v>
      </c>
      <c r="O252" s="7">
        <f t="shared" si="36"/>
        <v>10.703073211339515</v>
      </c>
      <c r="P252" s="3">
        <f t="shared" si="37"/>
        <v>9.3431109014608688E-2</v>
      </c>
      <c r="Q252" s="3">
        <f>IF(ISNUMBER(P252),SUMIF(A:A,A252,P:P),"")</f>
        <v>0.90487866603544209</v>
      </c>
      <c r="R252" s="3">
        <f t="shared" si="38"/>
        <v>0.10325263764252476</v>
      </c>
      <c r="S252" s="8">
        <f t="shared" si="39"/>
        <v>9.6849826099565757</v>
      </c>
    </row>
    <row r="253" spans="1:19" hidden="1" x14ac:dyDescent="0.35">
      <c r="A253" s="1">
        <v>29</v>
      </c>
      <c r="B253" s="5">
        <v>0.82291666666666663</v>
      </c>
      <c r="C253" s="1" t="s">
        <v>160</v>
      </c>
      <c r="D253" s="1">
        <v>6</v>
      </c>
      <c r="E253" s="1">
        <v>7</v>
      </c>
      <c r="F253" s="1" t="s">
        <v>277</v>
      </c>
      <c r="G253" s="2">
        <v>51.4298</v>
      </c>
      <c r="H253" s="6">
        <f>1+COUNTIFS(A:A,A253,O:O,"&lt;"&amp;O253)</f>
        <v>5</v>
      </c>
      <c r="I253" s="2">
        <f>AVERAGEIF(A:A,A253,G:G)</f>
        <v>48.854005555555567</v>
      </c>
      <c r="J253" s="2">
        <f t="shared" si="32"/>
        <v>2.5757944444444334</v>
      </c>
      <c r="K253" s="2">
        <f t="shared" si="33"/>
        <v>92.575794444444426</v>
      </c>
      <c r="L253" s="2">
        <f t="shared" si="34"/>
        <v>258.41005060098024</v>
      </c>
      <c r="M253" s="2">
        <f>SUMIF(A:A,A253,L:L)</f>
        <v>3203.8438880084177</v>
      </c>
      <c r="N253" s="3">
        <f t="shared" si="35"/>
        <v>8.0656255308873312E-2</v>
      </c>
      <c r="O253" s="7">
        <f t="shared" si="36"/>
        <v>12.398294418337397</v>
      </c>
      <c r="P253" s="3">
        <f t="shared" si="37"/>
        <v>8.0656255308873312E-2</v>
      </c>
      <c r="Q253" s="3">
        <f>IF(ISNUMBER(P253),SUMIF(A:A,A253,P:P),"")</f>
        <v>0.90487866603544209</v>
      </c>
      <c r="R253" s="3">
        <f t="shared" si="38"/>
        <v>8.9134884417436555E-2</v>
      </c>
      <c r="S253" s="8">
        <f t="shared" si="39"/>
        <v>11.218952114379812</v>
      </c>
    </row>
    <row r="254" spans="1:19" hidden="1" x14ac:dyDescent="0.35">
      <c r="A254" s="1">
        <v>29</v>
      </c>
      <c r="B254" s="5">
        <v>0.82291666666666663</v>
      </c>
      <c r="C254" s="1" t="s">
        <v>160</v>
      </c>
      <c r="D254" s="1">
        <v>6</v>
      </c>
      <c r="E254" s="1">
        <v>6</v>
      </c>
      <c r="F254" s="1" t="s">
        <v>276</v>
      </c>
      <c r="G254" s="2">
        <v>50.197766666666702</v>
      </c>
      <c r="H254" s="6">
        <f>1+COUNTIFS(A:A,A254,O:O,"&lt;"&amp;O254)</f>
        <v>6</v>
      </c>
      <c r="I254" s="2">
        <f>AVERAGEIF(A:A,A254,G:G)</f>
        <v>48.854005555555567</v>
      </c>
      <c r="J254" s="2">
        <f t="shared" si="32"/>
        <v>1.3437611111111352</v>
      </c>
      <c r="K254" s="2">
        <f t="shared" si="33"/>
        <v>91.343761111111135</v>
      </c>
      <c r="L254" s="2">
        <f t="shared" si="34"/>
        <v>239.99681841901094</v>
      </c>
      <c r="M254" s="2">
        <f>SUMIF(A:A,A254,L:L)</f>
        <v>3203.8438880084177</v>
      </c>
      <c r="N254" s="3">
        <f t="shared" si="35"/>
        <v>7.4909023912584707E-2</v>
      </c>
      <c r="O254" s="7">
        <f t="shared" si="36"/>
        <v>13.349526502533964</v>
      </c>
      <c r="P254" s="3">
        <f t="shared" si="37"/>
        <v>7.4909023912584707E-2</v>
      </c>
      <c r="Q254" s="3">
        <f>IF(ISNUMBER(P254),SUMIF(A:A,A254,P:P),"")</f>
        <v>0.90487866603544209</v>
      </c>
      <c r="R254" s="3">
        <f t="shared" si="38"/>
        <v>8.2783500953541853E-2</v>
      </c>
      <c r="S254" s="8">
        <f t="shared" si="39"/>
        <v>12.079701733817716</v>
      </c>
    </row>
    <row r="255" spans="1:19" hidden="1" x14ac:dyDescent="0.35">
      <c r="A255" s="1">
        <v>29</v>
      </c>
      <c r="B255" s="5">
        <v>0.82291666666666663</v>
      </c>
      <c r="C255" s="1" t="s">
        <v>160</v>
      </c>
      <c r="D255" s="1">
        <v>6</v>
      </c>
      <c r="E255" s="1">
        <v>4</v>
      </c>
      <c r="F255" s="1" t="s">
        <v>274</v>
      </c>
      <c r="G255" s="2">
        <v>49.099066666666701</v>
      </c>
      <c r="H255" s="6">
        <f>1+COUNTIFS(A:A,A255,O:O,"&lt;"&amp;O255)</f>
        <v>7</v>
      </c>
      <c r="I255" s="2">
        <f>AVERAGEIF(A:A,A255,G:G)</f>
        <v>48.854005555555567</v>
      </c>
      <c r="J255" s="2">
        <f t="shared" si="32"/>
        <v>0.24506111111113427</v>
      </c>
      <c r="K255" s="2">
        <f t="shared" si="33"/>
        <v>90.245061111111141</v>
      </c>
      <c r="L255" s="2">
        <f t="shared" si="34"/>
        <v>224.68595387475284</v>
      </c>
      <c r="M255" s="2">
        <f>SUMIF(A:A,A255,L:L)</f>
        <v>3203.8438880084177</v>
      </c>
      <c r="N255" s="3">
        <f t="shared" si="35"/>
        <v>7.0130119234499508E-2</v>
      </c>
      <c r="O255" s="7">
        <f t="shared" si="36"/>
        <v>14.259208609873065</v>
      </c>
      <c r="P255" s="3">
        <f t="shared" si="37"/>
        <v>7.0130119234499508E-2</v>
      </c>
      <c r="Q255" s="3">
        <f>IF(ISNUMBER(P255),SUMIF(A:A,A255,P:P),"")</f>
        <v>0.90487866603544209</v>
      </c>
      <c r="R255" s="3">
        <f t="shared" si="38"/>
        <v>7.7502235235317907E-2</v>
      </c>
      <c r="S255" s="8">
        <f t="shared" si="39"/>
        <v>12.902853665623029</v>
      </c>
    </row>
    <row r="256" spans="1:19" hidden="1" x14ac:dyDescent="0.35">
      <c r="A256" s="1">
        <v>29</v>
      </c>
      <c r="B256" s="5">
        <v>0.82291666666666663</v>
      </c>
      <c r="C256" s="1" t="s">
        <v>160</v>
      </c>
      <c r="D256" s="1">
        <v>6</v>
      </c>
      <c r="E256" s="1">
        <v>11</v>
      </c>
      <c r="F256" s="1" t="s">
        <v>281</v>
      </c>
      <c r="G256" s="2">
        <v>46.848866666666602</v>
      </c>
      <c r="H256" s="6">
        <f>1+COUNTIFS(A:A,A256,O:O,"&lt;"&amp;O256)</f>
        <v>8</v>
      </c>
      <c r="I256" s="2">
        <f>AVERAGEIF(A:A,A256,G:G)</f>
        <v>48.854005555555567</v>
      </c>
      <c r="J256" s="2">
        <f t="shared" si="32"/>
        <v>-2.0051388888889647</v>
      </c>
      <c r="K256" s="2">
        <f t="shared" si="33"/>
        <v>87.994861111111035</v>
      </c>
      <c r="L256" s="2">
        <f t="shared" si="34"/>
        <v>196.30933730699215</v>
      </c>
      <c r="M256" s="2">
        <f>SUMIF(A:A,A256,L:L)</f>
        <v>3203.8438880084177</v>
      </c>
      <c r="N256" s="3">
        <f t="shared" si="35"/>
        <v>6.1273065782559866E-2</v>
      </c>
      <c r="O256" s="7">
        <f t="shared" si="36"/>
        <v>16.320384613179087</v>
      </c>
      <c r="P256" s="3">
        <f t="shared" si="37"/>
        <v>6.1273065782559866E-2</v>
      </c>
      <c r="Q256" s="3">
        <f>IF(ISNUMBER(P256),SUMIF(A:A,A256,P:P),"")</f>
        <v>0.90487866603544209</v>
      </c>
      <c r="R256" s="3">
        <f t="shared" si="38"/>
        <v>6.7714123542127941E-2</v>
      </c>
      <c r="S256" s="8">
        <f t="shared" si="39"/>
        <v>14.767967857958849</v>
      </c>
    </row>
    <row r="257" spans="1:19" hidden="1" x14ac:dyDescent="0.35">
      <c r="A257" s="1">
        <v>29</v>
      </c>
      <c r="B257" s="5">
        <v>0.82291666666666663</v>
      </c>
      <c r="C257" s="1" t="s">
        <v>160</v>
      </c>
      <c r="D257" s="1">
        <v>6</v>
      </c>
      <c r="E257" s="1">
        <v>12</v>
      </c>
      <c r="F257" s="1" t="s">
        <v>282</v>
      </c>
      <c r="G257" s="2">
        <v>46.105499999999999</v>
      </c>
      <c r="H257" s="6">
        <f>1+COUNTIFS(A:A,A257,O:O,"&lt;"&amp;O257)</f>
        <v>9</v>
      </c>
      <c r="I257" s="2">
        <f>AVERAGEIF(A:A,A257,G:G)</f>
        <v>48.854005555555567</v>
      </c>
      <c r="J257" s="2">
        <f t="shared" si="32"/>
        <v>-2.7485055555555675</v>
      </c>
      <c r="K257" s="2">
        <f t="shared" si="33"/>
        <v>87.251494444444432</v>
      </c>
      <c r="L257" s="2">
        <f t="shared" si="34"/>
        <v>187.74594014210504</v>
      </c>
      <c r="M257" s="2">
        <f>SUMIF(A:A,A257,L:L)</f>
        <v>3203.8438880084177</v>
      </c>
      <c r="N257" s="3">
        <f t="shared" si="35"/>
        <v>5.8600214837188025E-2</v>
      </c>
      <c r="O257" s="7">
        <f t="shared" si="36"/>
        <v>17.064783854092536</v>
      </c>
      <c r="P257" s="3">
        <f t="shared" si="37"/>
        <v>5.8600214837188025E-2</v>
      </c>
      <c r="Q257" s="3">
        <f>IF(ISNUMBER(P257),SUMIF(A:A,A257,P:P),"")</f>
        <v>0.90487866603544209</v>
      </c>
      <c r="R257" s="3">
        <f t="shared" si="38"/>
        <v>6.4760301062167805E-2</v>
      </c>
      <c r="S257" s="8">
        <f t="shared" si="39"/>
        <v>15.441558850074403</v>
      </c>
    </row>
    <row r="258" spans="1:19" hidden="1" x14ac:dyDescent="0.35">
      <c r="A258" s="1">
        <v>29</v>
      </c>
      <c r="B258" s="5">
        <v>0.82291666666666663</v>
      </c>
      <c r="C258" s="1" t="s">
        <v>160</v>
      </c>
      <c r="D258" s="1">
        <v>6</v>
      </c>
      <c r="E258" s="1">
        <v>8</v>
      </c>
      <c r="F258" s="1" t="s">
        <v>278</v>
      </c>
      <c r="G258" s="2">
        <v>39.966933333333301</v>
      </c>
      <c r="H258" s="6">
        <f>1+COUNTIFS(A:A,A258,O:O,"&lt;"&amp;O258)</f>
        <v>10</v>
      </c>
      <c r="I258" s="2">
        <f>AVERAGEIF(A:A,A258,G:G)</f>
        <v>48.854005555555567</v>
      </c>
      <c r="J258" s="2">
        <f t="shared" si="32"/>
        <v>-8.8870722222222653</v>
      </c>
      <c r="K258" s="2">
        <f t="shared" si="33"/>
        <v>81.112927777777742</v>
      </c>
      <c r="L258" s="2">
        <f t="shared" si="34"/>
        <v>129.90139552191141</v>
      </c>
      <c r="M258" s="2">
        <f>SUMIF(A:A,A258,L:L)</f>
        <v>3203.8438880084177</v>
      </c>
      <c r="N258" s="3">
        <f t="shared" si="35"/>
        <v>4.054548225901889E-2</v>
      </c>
      <c r="O258" s="7">
        <f t="shared" si="36"/>
        <v>24.663660271979158</v>
      </c>
      <c r="P258" s="3" t="str">
        <f t="shared" si="37"/>
        <v/>
      </c>
      <c r="Q258" s="3" t="str">
        <f>IF(ISNUMBER(P258),SUMIF(A:A,A258,P:P),"")</f>
        <v/>
      </c>
      <c r="R258" s="3" t="str">
        <f t="shared" si="38"/>
        <v/>
      </c>
      <c r="S258" s="8" t="str">
        <f t="shared" si="39"/>
        <v/>
      </c>
    </row>
    <row r="259" spans="1:19" hidden="1" x14ac:dyDescent="0.35">
      <c r="A259" s="1">
        <v>29</v>
      </c>
      <c r="B259" s="5">
        <v>0.82291666666666663</v>
      </c>
      <c r="C259" s="1" t="s">
        <v>160</v>
      </c>
      <c r="D259" s="1">
        <v>6</v>
      </c>
      <c r="E259" s="1">
        <v>10</v>
      </c>
      <c r="F259" s="1" t="s">
        <v>280</v>
      </c>
      <c r="G259" s="2">
        <v>38.4044666666667</v>
      </c>
      <c r="H259" s="6">
        <f>1+COUNTIFS(A:A,A259,O:O,"&lt;"&amp;O259)</f>
        <v>11</v>
      </c>
      <c r="I259" s="2">
        <f>AVERAGEIF(A:A,A259,G:G)</f>
        <v>48.854005555555567</v>
      </c>
      <c r="J259" s="2">
        <f t="shared" si="32"/>
        <v>-10.449538888888867</v>
      </c>
      <c r="K259" s="2">
        <f t="shared" si="33"/>
        <v>79.550461111111133</v>
      </c>
      <c r="L259" s="2">
        <f t="shared" si="34"/>
        <v>118.27680313379636</v>
      </c>
      <c r="M259" s="2">
        <f>SUMIF(A:A,A259,L:L)</f>
        <v>3203.8438880084177</v>
      </c>
      <c r="N259" s="3">
        <f t="shared" si="35"/>
        <v>3.6917155538224403E-2</v>
      </c>
      <c r="O259" s="7">
        <f t="shared" si="36"/>
        <v>27.087677406906113</v>
      </c>
      <c r="P259" s="3" t="str">
        <f t="shared" si="37"/>
        <v/>
      </c>
      <c r="Q259" s="3" t="str">
        <f>IF(ISNUMBER(P259),SUMIF(A:A,A259,P:P),"")</f>
        <v/>
      </c>
      <c r="R259" s="3" t="str">
        <f t="shared" si="38"/>
        <v/>
      </c>
      <c r="S259" s="8" t="str">
        <f t="shared" si="39"/>
        <v/>
      </c>
    </row>
    <row r="260" spans="1:19" hidden="1" x14ac:dyDescent="0.35">
      <c r="A260" s="1">
        <v>29</v>
      </c>
      <c r="B260" s="5">
        <v>0.82291666666666663</v>
      </c>
      <c r="C260" s="1" t="s">
        <v>160</v>
      </c>
      <c r="D260" s="1">
        <v>6</v>
      </c>
      <c r="E260" s="1">
        <v>5</v>
      </c>
      <c r="F260" s="1" t="s">
        <v>275</v>
      </c>
      <c r="G260" s="2">
        <v>26.113666666666703</v>
      </c>
      <c r="H260" s="6">
        <f>1+COUNTIFS(A:A,A260,O:O,"&lt;"&amp;O260)</f>
        <v>12</v>
      </c>
      <c r="I260" s="2">
        <f>AVERAGEIF(A:A,A260,G:G)</f>
        <v>48.854005555555567</v>
      </c>
      <c r="J260" s="2">
        <f t="shared" si="32"/>
        <v>-22.740338888888864</v>
      </c>
      <c r="K260" s="2">
        <f t="shared" si="33"/>
        <v>67.259661111111143</v>
      </c>
      <c r="L260" s="2">
        <f t="shared" si="34"/>
        <v>56.575705785847738</v>
      </c>
      <c r="M260" s="2">
        <f>SUMIF(A:A,A260,L:L)</f>
        <v>3203.8438880084177</v>
      </c>
      <c r="N260" s="3">
        <f t="shared" si="35"/>
        <v>1.7658696167314344E-2</v>
      </c>
      <c r="O260" s="7">
        <f t="shared" si="36"/>
        <v>56.629322489333418</v>
      </c>
      <c r="P260" s="3" t="str">
        <f t="shared" si="37"/>
        <v/>
      </c>
      <c r="Q260" s="3" t="str">
        <f>IF(ISNUMBER(P260),SUMIF(A:A,A260,P:P),"")</f>
        <v/>
      </c>
      <c r="R260" s="3" t="str">
        <f t="shared" si="38"/>
        <v/>
      </c>
      <c r="S260" s="8" t="str">
        <f t="shared" si="39"/>
        <v/>
      </c>
    </row>
    <row r="261" spans="1:19" hidden="1" x14ac:dyDescent="0.35">
      <c r="A261" s="1">
        <v>30</v>
      </c>
      <c r="B261" s="5">
        <v>0.84375</v>
      </c>
      <c r="C261" s="1" t="s">
        <v>160</v>
      </c>
      <c r="D261" s="1">
        <v>7</v>
      </c>
      <c r="E261" s="1">
        <v>8</v>
      </c>
      <c r="F261" s="1" t="s">
        <v>290</v>
      </c>
      <c r="G261" s="2">
        <v>64.808766666666699</v>
      </c>
      <c r="H261" s="6">
        <f>1+COUNTIFS(A:A,A261,O:O,"&lt;"&amp;O261)</f>
        <v>1</v>
      </c>
      <c r="I261" s="2">
        <f>AVERAGEIF(A:A,A261,G:G)</f>
        <v>48.197315151515134</v>
      </c>
      <c r="J261" s="2">
        <f t="shared" si="32"/>
        <v>16.611451515151565</v>
      </c>
      <c r="K261" s="2">
        <f t="shared" si="33"/>
        <v>106.61145151515157</v>
      </c>
      <c r="L261" s="2">
        <f t="shared" si="34"/>
        <v>599.85447906557465</v>
      </c>
      <c r="M261" s="2">
        <f>SUMIF(A:A,A261,L:L)</f>
        <v>2664.8906773662447</v>
      </c>
      <c r="N261" s="3">
        <f t="shared" si="35"/>
        <v>0.22509534224436581</v>
      </c>
      <c r="O261" s="7">
        <f t="shared" si="36"/>
        <v>4.4425619385513082</v>
      </c>
      <c r="P261" s="3">
        <f t="shared" si="37"/>
        <v>0.22509534224436581</v>
      </c>
      <c r="Q261" s="3">
        <f>IF(ISNUMBER(P261),SUMIF(A:A,A261,P:P),"")</f>
        <v>0.99999999999999967</v>
      </c>
      <c r="R261" s="3">
        <f t="shared" si="38"/>
        <v>0.22509534224436592</v>
      </c>
      <c r="S261" s="8">
        <f t="shared" si="39"/>
        <v>4.4425619385513064</v>
      </c>
    </row>
    <row r="262" spans="1:19" hidden="1" x14ac:dyDescent="0.35">
      <c r="A262" s="1">
        <v>30</v>
      </c>
      <c r="B262" s="5">
        <v>0.84375</v>
      </c>
      <c r="C262" s="1" t="s">
        <v>160</v>
      </c>
      <c r="D262" s="1">
        <v>7</v>
      </c>
      <c r="E262" s="1">
        <v>1</v>
      </c>
      <c r="F262" s="1" t="s">
        <v>283</v>
      </c>
      <c r="G262" s="2">
        <v>52.962200000000003</v>
      </c>
      <c r="H262" s="6">
        <f>1+COUNTIFS(A:A,A262,O:O,"&lt;"&amp;O262)</f>
        <v>2</v>
      </c>
      <c r="I262" s="2">
        <f>AVERAGEIF(A:A,A262,G:G)</f>
        <v>48.197315151515134</v>
      </c>
      <c r="J262" s="2">
        <f t="shared" si="32"/>
        <v>4.7648848484848685</v>
      </c>
      <c r="K262" s="2">
        <f t="shared" si="33"/>
        <v>94.764884848484868</v>
      </c>
      <c r="L262" s="2">
        <f t="shared" si="34"/>
        <v>294.68090440214894</v>
      </c>
      <c r="M262" s="2">
        <f>SUMIF(A:A,A262,L:L)</f>
        <v>2664.8906773662447</v>
      </c>
      <c r="N262" s="3">
        <f t="shared" si="35"/>
        <v>0.11057898431067609</v>
      </c>
      <c r="O262" s="7">
        <f t="shared" si="36"/>
        <v>9.0433096870419778</v>
      </c>
      <c r="P262" s="3">
        <f t="shared" si="37"/>
        <v>0.11057898431067609</v>
      </c>
      <c r="Q262" s="3">
        <f>IF(ISNUMBER(P262),SUMIF(A:A,A262,P:P),"")</f>
        <v>0.99999999999999967</v>
      </c>
      <c r="R262" s="3">
        <f t="shared" si="38"/>
        <v>0.11057898431067614</v>
      </c>
      <c r="S262" s="8">
        <f t="shared" si="39"/>
        <v>9.0433096870419742</v>
      </c>
    </row>
    <row r="263" spans="1:19" hidden="1" x14ac:dyDescent="0.35">
      <c r="A263" s="1">
        <v>30</v>
      </c>
      <c r="B263" s="5">
        <v>0.84375</v>
      </c>
      <c r="C263" s="1" t="s">
        <v>160</v>
      </c>
      <c r="D263" s="1">
        <v>7</v>
      </c>
      <c r="E263" s="1">
        <v>5</v>
      </c>
      <c r="F263" s="1" t="s">
        <v>287</v>
      </c>
      <c r="G263" s="2">
        <v>51.827599999999997</v>
      </c>
      <c r="H263" s="6">
        <f>1+COUNTIFS(A:A,A263,O:O,"&lt;"&amp;O263)</f>
        <v>3</v>
      </c>
      <c r="I263" s="2">
        <f>AVERAGEIF(A:A,A263,G:G)</f>
        <v>48.197315151515134</v>
      </c>
      <c r="J263" s="2">
        <f t="shared" si="32"/>
        <v>3.6302848484848624</v>
      </c>
      <c r="K263" s="2">
        <f t="shared" si="33"/>
        <v>93.630284848484862</v>
      </c>
      <c r="L263" s="2">
        <f t="shared" si="34"/>
        <v>275.28779863316572</v>
      </c>
      <c r="M263" s="2">
        <f>SUMIF(A:A,A263,L:L)</f>
        <v>2664.8906773662447</v>
      </c>
      <c r="N263" s="3">
        <f t="shared" si="35"/>
        <v>0.10330172302048697</v>
      </c>
      <c r="O263" s="7">
        <f t="shared" si="36"/>
        <v>9.6803806438124784</v>
      </c>
      <c r="P263" s="3">
        <f t="shared" si="37"/>
        <v>0.10330172302048697</v>
      </c>
      <c r="Q263" s="3">
        <f>IF(ISNUMBER(P263),SUMIF(A:A,A263,P:P),"")</f>
        <v>0.99999999999999967</v>
      </c>
      <c r="R263" s="3">
        <f t="shared" si="38"/>
        <v>0.10330172302048701</v>
      </c>
      <c r="S263" s="8">
        <f t="shared" si="39"/>
        <v>9.6803806438124749</v>
      </c>
    </row>
    <row r="264" spans="1:19" hidden="1" x14ac:dyDescent="0.35">
      <c r="A264" s="1">
        <v>30</v>
      </c>
      <c r="B264" s="5">
        <v>0.84375</v>
      </c>
      <c r="C264" s="1" t="s">
        <v>160</v>
      </c>
      <c r="D264" s="1">
        <v>7</v>
      </c>
      <c r="E264" s="1">
        <v>9</v>
      </c>
      <c r="F264" s="1" t="s">
        <v>291</v>
      </c>
      <c r="G264" s="2">
        <v>49.266033333333297</v>
      </c>
      <c r="H264" s="6">
        <f>1+COUNTIFS(A:A,A264,O:O,"&lt;"&amp;O264)</f>
        <v>4</v>
      </c>
      <c r="I264" s="2">
        <f>AVERAGEIF(A:A,A264,G:G)</f>
        <v>48.197315151515134</v>
      </c>
      <c r="J264" s="2">
        <f t="shared" si="32"/>
        <v>1.0687181818181628</v>
      </c>
      <c r="K264" s="2">
        <f t="shared" si="33"/>
        <v>91.068718181818156</v>
      </c>
      <c r="L264" s="2">
        <f t="shared" si="34"/>
        <v>236.0687534814742</v>
      </c>
      <c r="M264" s="2">
        <f>SUMIF(A:A,A264,L:L)</f>
        <v>2664.8906773662447</v>
      </c>
      <c r="N264" s="3">
        <f t="shared" si="35"/>
        <v>8.8584779663376217E-2</v>
      </c>
      <c r="O264" s="7">
        <f t="shared" si="36"/>
        <v>11.288620954976896</v>
      </c>
      <c r="P264" s="3">
        <f t="shared" si="37"/>
        <v>8.8584779663376217E-2</v>
      </c>
      <c r="Q264" s="3">
        <f>IF(ISNUMBER(P264),SUMIF(A:A,A264,P:P),"")</f>
        <v>0.99999999999999967</v>
      </c>
      <c r="R264" s="3">
        <f t="shared" si="38"/>
        <v>8.8584779663376259E-2</v>
      </c>
      <c r="S264" s="8">
        <f t="shared" si="39"/>
        <v>11.288620954976892</v>
      </c>
    </row>
    <row r="265" spans="1:19" hidden="1" x14ac:dyDescent="0.35">
      <c r="A265" s="1">
        <v>30</v>
      </c>
      <c r="B265" s="5">
        <v>0.84375</v>
      </c>
      <c r="C265" s="1" t="s">
        <v>160</v>
      </c>
      <c r="D265" s="1">
        <v>7</v>
      </c>
      <c r="E265" s="1">
        <v>3</v>
      </c>
      <c r="F265" s="1" t="s">
        <v>285</v>
      </c>
      <c r="G265" s="2">
        <v>48.652333333333296</v>
      </c>
      <c r="H265" s="6">
        <f>1+COUNTIFS(A:A,A265,O:O,"&lt;"&amp;O265)</f>
        <v>5</v>
      </c>
      <c r="I265" s="2">
        <f>AVERAGEIF(A:A,A265,G:G)</f>
        <v>48.197315151515134</v>
      </c>
      <c r="J265" s="2">
        <f t="shared" si="32"/>
        <v>0.45501818181816134</v>
      </c>
      <c r="K265" s="2">
        <f t="shared" si="33"/>
        <v>90.455018181818161</v>
      </c>
      <c r="L265" s="2">
        <f t="shared" si="34"/>
        <v>227.53432153654413</v>
      </c>
      <c r="M265" s="2">
        <f>SUMIF(A:A,A265,L:L)</f>
        <v>2664.8906773662447</v>
      </c>
      <c r="N265" s="3">
        <f t="shared" si="35"/>
        <v>8.5382234801999468E-2</v>
      </c>
      <c r="O265" s="7">
        <f t="shared" si="36"/>
        <v>11.712038251505009</v>
      </c>
      <c r="P265" s="3">
        <f t="shared" si="37"/>
        <v>8.5382234801999468E-2</v>
      </c>
      <c r="Q265" s="3">
        <f>IF(ISNUMBER(P265),SUMIF(A:A,A265,P:P),"")</f>
        <v>0.99999999999999967</v>
      </c>
      <c r="R265" s="3">
        <f t="shared" si="38"/>
        <v>8.538223480199951E-2</v>
      </c>
      <c r="S265" s="8">
        <f t="shared" si="39"/>
        <v>11.712038251505003</v>
      </c>
    </row>
    <row r="266" spans="1:19" hidden="1" x14ac:dyDescent="0.35">
      <c r="A266" s="1">
        <v>30</v>
      </c>
      <c r="B266" s="5">
        <v>0.84375</v>
      </c>
      <c r="C266" s="1" t="s">
        <v>160</v>
      </c>
      <c r="D266" s="1">
        <v>7</v>
      </c>
      <c r="E266" s="1">
        <v>4</v>
      </c>
      <c r="F266" s="1" t="s">
        <v>286</v>
      </c>
      <c r="G266" s="2">
        <v>47.386566666666603</v>
      </c>
      <c r="H266" s="6">
        <f>1+COUNTIFS(A:A,A266,O:O,"&lt;"&amp;O266)</f>
        <v>6</v>
      </c>
      <c r="I266" s="2">
        <f>AVERAGEIF(A:A,A266,G:G)</f>
        <v>48.197315151515134</v>
      </c>
      <c r="J266" s="2">
        <f t="shared" si="32"/>
        <v>-0.81074848484853135</v>
      </c>
      <c r="K266" s="2">
        <f t="shared" si="33"/>
        <v>89.189251515151469</v>
      </c>
      <c r="L266" s="2">
        <f t="shared" si="34"/>
        <v>210.893884710859</v>
      </c>
      <c r="M266" s="2">
        <f>SUMIF(A:A,A266,L:L)</f>
        <v>2664.8906773662447</v>
      </c>
      <c r="N266" s="3">
        <f t="shared" si="35"/>
        <v>7.9137912298634663E-2</v>
      </c>
      <c r="O266" s="7">
        <f t="shared" si="36"/>
        <v>12.636168568945843</v>
      </c>
      <c r="P266" s="3">
        <f t="shared" si="37"/>
        <v>7.9137912298634663E-2</v>
      </c>
      <c r="Q266" s="3">
        <f>IF(ISNUMBER(P266),SUMIF(A:A,A266,P:P),"")</f>
        <v>0.99999999999999967</v>
      </c>
      <c r="R266" s="3">
        <f t="shared" si="38"/>
        <v>7.9137912298634705E-2</v>
      </c>
      <c r="S266" s="8">
        <f t="shared" si="39"/>
        <v>12.636168568945836</v>
      </c>
    </row>
    <row r="267" spans="1:19" hidden="1" x14ac:dyDescent="0.35">
      <c r="A267" s="1">
        <v>30</v>
      </c>
      <c r="B267" s="5">
        <v>0.84375</v>
      </c>
      <c r="C267" s="1" t="s">
        <v>160</v>
      </c>
      <c r="D267" s="1">
        <v>7</v>
      </c>
      <c r="E267" s="1">
        <v>6</v>
      </c>
      <c r="F267" s="1" t="s">
        <v>288</v>
      </c>
      <c r="G267" s="2">
        <v>46.813866666666698</v>
      </c>
      <c r="H267" s="6">
        <f>1+COUNTIFS(A:A,A267,O:O,"&lt;"&amp;O267)</f>
        <v>7</v>
      </c>
      <c r="I267" s="2">
        <f>AVERAGEIF(A:A,A267,G:G)</f>
        <v>48.197315151515134</v>
      </c>
      <c r="J267" s="2">
        <f t="shared" si="32"/>
        <v>-1.3834484848484365</v>
      </c>
      <c r="K267" s="2">
        <f t="shared" si="33"/>
        <v>88.616551515151571</v>
      </c>
      <c r="L267" s="2">
        <f t="shared" si="34"/>
        <v>203.77024128343541</v>
      </c>
      <c r="M267" s="2">
        <f>SUMIF(A:A,A267,L:L)</f>
        <v>2664.8906773662447</v>
      </c>
      <c r="N267" s="3">
        <f t="shared" si="35"/>
        <v>7.6464765708447333E-2</v>
      </c>
      <c r="O267" s="7">
        <f t="shared" si="36"/>
        <v>13.077918839284777</v>
      </c>
      <c r="P267" s="3">
        <f t="shared" si="37"/>
        <v>7.6464765708447333E-2</v>
      </c>
      <c r="Q267" s="3">
        <f>IF(ISNUMBER(P267),SUMIF(A:A,A267,P:P),"")</f>
        <v>0.99999999999999967</v>
      </c>
      <c r="R267" s="3">
        <f t="shared" si="38"/>
        <v>7.646476570844736E-2</v>
      </c>
      <c r="S267" s="8">
        <f t="shared" si="39"/>
        <v>13.077918839284774</v>
      </c>
    </row>
    <row r="268" spans="1:19" hidden="1" x14ac:dyDescent="0.35">
      <c r="A268" s="1">
        <v>30</v>
      </c>
      <c r="B268" s="5">
        <v>0.84375</v>
      </c>
      <c r="C268" s="1" t="s">
        <v>160</v>
      </c>
      <c r="D268" s="1">
        <v>7</v>
      </c>
      <c r="E268" s="1">
        <v>7</v>
      </c>
      <c r="F268" s="1" t="s">
        <v>289</v>
      </c>
      <c r="G268" s="2">
        <v>43.387233333333306</v>
      </c>
      <c r="H268" s="6">
        <f>1+COUNTIFS(A:A,A268,O:O,"&lt;"&amp;O268)</f>
        <v>8</v>
      </c>
      <c r="I268" s="2">
        <f>AVERAGEIF(A:A,A268,G:G)</f>
        <v>48.197315151515134</v>
      </c>
      <c r="J268" s="2">
        <f t="shared" si="32"/>
        <v>-4.8100818181818283</v>
      </c>
      <c r="K268" s="2">
        <f t="shared" si="33"/>
        <v>85.189918181818172</v>
      </c>
      <c r="L268" s="2">
        <f t="shared" si="34"/>
        <v>165.90164137505511</v>
      </c>
      <c r="M268" s="2">
        <f>SUMIF(A:A,A268,L:L)</f>
        <v>2664.8906773662447</v>
      </c>
      <c r="N268" s="3">
        <f t="shared" si="35"/>
        <v>6.2254576814017158E-2</v>
      </c>
      <c r="O268" s="7">
        <f t="shared" si="36"/>
        <v>16.063076020698951</v>
      </c>
      <c r="P268" s="3">
        <f t="shared" si="37"/>
        <v>6.2254576814017158E-2</v>
      </c>
      <c r="Q268" s="3">
        <f>IF(ISNUMBER(P268),SUMIF(A:A,A268,P:P),"")</f>
        <v>0.99999999999999967</v>
      </c>
      <c r="R268" s="3">
        <f t="shared" si="38"/>
        <v>6.2254576814017186E-2</v>
      </c>
      <c r="S268" s="8">
        <f t="shared" si="39"/>
        <v>16.063076020698944</v>
      </c>
    </row>
    <row r="269" spans="1:19" hidden="1" x14ac:dyDescent="0.35">
      <c r="A269" s="1">
        <v>30</v>
      </c>
      <c r="B269" s="5">
        <v>0.84375</v>
      </c>
      <c r="C269" s="1" t="s">
        <v>160</v>
      </c>
      <c r="D269" s="1">
        <v>7</v>
      </c>
      <c r="E269" s="1">
        <v>10</v>
      </c>
      <c r="F269" s="1" t="s">
        <v>292</v>
      </c>
      <c r="G269" s="2">
        <v>42.894466666666695</v>
      </c>
      <c r="H269" s="6">
        <f>1+COUNTIFS(A:A,A269,O:O,"&lt;"&amp;O269)</f>
        <v>9</v>
      </c>
      <c r="I269" s="2">
        <f>AVERAGEIF(A:A,A269,G:G)</f>
        <v>48.197315151515134</v>
      </c>
      <c r="J269" s="2">
        <f t="shared" si="32"/>
        <v>-5.3028484848484396</v>
      </c>
      <c r="K269" s="2">
        <f t="shared" si="33"/>
        <v>84.69715151515156</v>
      </c>
      <c r="L269" s="2">
        <f t="shared" si="34"/>
        <v>161.06839539748657</v>
      </c>
      <c r="M269" s="2">
        <f>SUMIF(A:A,A269,L:L)</f>
        <v>2664.8906773662447</v>
      </c>
      <c r="N269" s="3">
        <f t="shared" si="35"/>
        <v>6.0440901672061502E-2</v>
      </c>
      <c r="O269" s="7">
        <f t="shared" si="36"/>
        <v>16.545087388433931</v>
      </c>
      <c r="P269" s="3">
        <f t="shared" si="37"/>
        <v>6.0440901672061502E-2</v>
      </c>
      <c r="Q269" s="3">
        <f>IF(ISNUMBER(P269),SUMIF(A:A,A269,P:P),"")</f>
        <v>0.99999999999999967</v>
      </c>
      <c r="R269" s="3">
        <f t="shared" si="38"/>
        <v>6.044090167206153E-2</v>
      </c>
      <c r="S269" s="8">
        <f t="shared" si="39"/>
        <v>16.545087388433924</v>
      </c>
    </row>
    <row r="270" spans="1:19" hidden="1" x14ac:dyDescent="0.35">
      <c r="A270" s="1">
        <v>30</v>
      </c>
      <c r="B270" s="5">
        <v>0.84375</v>
      </c>
      <c r="C270" s="1" t="s">
        <v>160</v>
      </c>
      <c r="D270" s="1">
        <v>7</v>
      </c>
      <c r="E270" s="1">
        <v>11</v>
      </c>
      <c r="F270" s="1" t="s">
        <v>293</v>
      </c>
      <c r="G270" s="2">
        <v>42.343533333333298</v>
      </c>
      <c r="H270" s="6">
        <f>1+COUNTIFS(A:A,A270,O:O,"&lt;"&amp;O270)</f>
        <v>10</v>
      </c>
      <c r="I270" s="2">
        <f>AVERAGEIF(A:A,A270,G:G)</f>
        <v>48.197315151515134</v>
      </c>
      <c r="J270" s="2">
        <f t="shared" si="32"/>
        <v>-5.8537818181818366</v>
      </c>
      <c r="K270" s="2">
        <f t="shared" si="33"/>
        <v>84.14621818181817</v>
      </c>
      <c r="L270" s="2">
        <f t="shared" si="34"/>
        <v>155.83115648908904</v>
      </c>
      <c r="M270" s="2">
        <f>SUMIF(A:A,A270,L:L)</f>
        <v>2664.8906773662447</v>
      </c>
      <c r="N270" s="3">
        <f t="shared" si="35"/>
        <v>5.8475628217176827E-2</v>
      </c>
      <c r="O270" s="7">
        <f t="shared" si="36"/>
        <v>17.101141629227623</v>
      </c>
      <c r="P270" s="3">
        <f t="shared" si="37"/>
        <v>5.8475628217176827E-2</v>
      </c>
      <c r="Q270" s="3">
        <f>IF(ISNUMBER(P270),SUMIF(A:A,A270,P:P),"")</f>
        <v>0.99999999999999967</v>
      </c>
      <c r="R270" s="3">
        <f t="shared" si="38"/>
        <v>5.8475628217176855E-2</v>
      </c>
      <c r="S270" s="8">
        <f t="shared" si="39"/>
        <v>17.101141629227612</v>
      </c>
    </row>
    <row r="271" spans="1:19" hidden="1" x14ac:dyDescent="0.35">
      <c r="A271" s="1">
        <v>30</v>
      </c>
      <c r="B271" s="5">
        <v>0.84375</v>
      </c>
      <c r="C271" s="1" t="s">
        <v>160</v>
      </c>
      <c r="D271" s="1">
        <v>7</v>
      </c>
      <c r="E271" s="1">
        <v>2</v>
      </c>
      <c r="F271" s="1" t="s">
        <v>284</v>
      </c>
      <c r="G271" s="2">
        <v>39.827866666666601</v>
      </c>
      <c r="H271" s="6">
        <f>1+COUNTIFS(A:A,A271,O:O,"&lt;"&amp;O271)</f>
        <v>11</v>
      </c>
      <c r="I271" s="2">
        <f>AVERAGEIF(A:A,A271,G:G)</f>
        <v>48.197315151515134</v>
      </c>
      <c r="J271" s="2">
        <f t="shared" si="32"/>
        <v>-8.3694484848485331</v>
      </c>
      <c r="K271" s="2">
        <f t="shared" si="33"/>
        <v>81.630551515151467</v>
      </c>
      <c r="L271" s="2">
        <f t="shared" si="34"/>
        <v>133.99910099141138</v>
      </c>
      <c r="M271" s="2">
        <f>SUMIF(A:A,A271,L:L)</f>
        <v>2664.8906773662447</v>
      </c>
      <c r="N271" s="3">
        <f t="shared" si="35"/>
        <v>5.0283151248757756E-2</v>
      </c>
      <c r="O271" s="7">
        <f t="shared" si="36"/>
        <v>19.88737728574052</v>
      </c>
      <c r="P271" s="3">
        <f t="shared" si="37"/>
        <v>5.0283151248757756E-2</v>
      </c>
      <c r="Q271" s="3">
        <f>IF(ISNUMBER(P271),SUMIF(A:A,A271,P:P),"")</f>
        <v>0.99999999999999967</v>
      </c>
      <c r="R271" s="3">
        <f t="shared" si="38"/>
        <v>5.0283151248757776E-2</v>
      </c>
      <c r="S271" s="8">
        <f t="shared" si="39"/>
        <v>19.887377285740509</v>
      </c>
    </row>
    <row r="272" spans="1:19" hidden="1" x14ac:dyDescent="0.35">
      <c r="A272" s="1">
        <v>31</v>
      </c>
      <c r="B272" s="5">
        <v>0.85416666666666663</v>
      </c>
      <c r="C272" s="1" t="s">
        <v>248</v>
      </c>
      <c r="D272" s="1">
        <v>6</v>
      </c>
      <c r="E272" s="1">
        <v>5</v>
      </c>
      <c r="F272" s="1" t="s">
        <v>298</v>
      </c>
      <c r="G272" s="2">
        <v>60.393933333333308</v>
      </c>
      <c r="H272" s="6">
        <f>1+COUNTIFS(A:A,A272,O:O,"&lt;"&amp;O272)</f>
        <v>1</v>
      </c>
      <c r="I272" s="2">
        <f>AVERAGEIF(A:A,A272,G:G)</f>
        <v>49.426381481481457</v>
      </c>
      <c r="J272" s="2">
        <f t="shared" si="32"/>
        <v>10.967551851851852</v>
      </c>
      <c r="K272" s="2">
        <f t="shared" si="33"/>
        <v>100.96755185185185</v>
      </c>
      <c r="L272" s="2">
        <f t="shared" si="34"/>
        <v>427.54224880644836</v>
      </c>
      <c r="M272" s="2">
        <f>SUMIF(A:A,A272,L:L)</f>
        <v>2107.3198380210542</v>
      </c>
      <c r="N272" s="3">
        <f t="shared" si="35"/>
        <v>0.20288436576763094</v>
      </c>
      <c r="O272" s="7">
        <f t="shared" si="36"/>
        <v>4.9289160168473876</v>
      </c>
      <c r="P272" s="3">
        <f t="shared" si="37"/>
        <v>0.20288436576763094</v>
      </c>
      <c r="Q272" s="3">
        <f>IF(ISNUMBER(P272),SUMIF(A:A,A272,P:P),"")</f>
        <v>1.0000000000000002</v>
      </c>
      <c r="R272" s="3">
        <f t="shared" si="38"/>
        <v>0.20288436576763089</v>
      </c>
      <c r="S272" s="8">
        <f t="shared" si="39"/>
        <v>4.9289160168473893</v>
      </c>
    </row>
    <row r="273" spans="1:19" hidden="1" x14ac:dyDescent="0.35">
      <c r="A273" s="1">
        <v>31</v>
      </c>
      <c r="B273" s="5">
        <v>0.85416666666666663</v>
      </c>
      <c r="C273" s="1" t="s">
        <v>248</v>
      </c>
      <c r="D273" s="1">
        <v>6</v>
      </c>
      <c r="E273" s="1">
        <v>3</v>
      </c>
      <c r="F273" s="1" t="s">
        <v>296</v>
      </c>
      <c r="G273" s="2">
        <v>53.5392333333333</v>
      </c>
      <c r="H273" s="6">
        <f>1+COUNTIFS(A:A,A273,O:O,"&lt;"&amp;O273)</f>
        <v>2</v>
      </c>
      <c r="I273" s="2">
        <f>AVERAGEIF(A:A,A273,G:G)</f>
        <v>49.426381481481457</v>
      </c>
      <c r="J273" s="2">
        <f t="shared" si="32"/>
        <v>4.1128518518518433</v>
      </c>
      <c r="K273" s="2">
        <f t="shared" si="33"/>
        <v>94.112851851851843</v>
      </c>
      <c r="L273" s="2">
        <f t="shared" si="34"/>
        <v>283.37500064706347</v>
      </c>
      <c r="M273" s="2">
        <f>SUMIF(A:A,A273,L:L)</f>
        <v>2107.3198380210542</v>
      </c>
      <c r="N273" s="3">
        <f t="shared" si="35"/>
        <v>0.13447175674726994</v>
      </c>
      <c r="O273" s="7">
        <f t="shared" si="36"/>
        <v>7.4365058075312316</v>
      </c>
      <c r="P273" s="3">
        <f t="shared" si="37"/>
        <v>0.13447175674726994</v>
      </c>
      <c r="Q273" s="3">
        <f>IF(ISNUMBER(P273),SUMIF(A:A,A273,P:P),"")</f>
        <v>1.0000000000000002</v>
      </c>
      <c r="R273" s="3">
        <f t="shared" si="38"/>
        <v>0.13447175674726991</v>
      </c>
      <c r="S273" s="8">
        <f t="shared" si="39"/>
        <v>7.4365058075312334</v>
      </c>
    </row>
    <row r="274" spans="1:19" hidden="1" x14ac:dyDescent="0.35">
      <c r="A274" s="1">
        <v>31</v>
      </c>
      <c r="B274" s="5">
        <v>0.85416666666666663</v>
      </c>
      <c r="C274" s="1" t="s">
        <v>248</v>
      </c>
      <c r="D274" s="1">
        <v>6</v>
      </c>
      <c r="E274" s="1">
        <v>9</v>
      </c>
      <c r="F274" s="1" t="s">
        <v>302</v>
      </c>
      <c r="G274" s="2">
        <v>51.967033333333305</v>
      </c>
      <c r="H274" s="6">
        <f>1+COUNTIFS(A:A,A274,O:O,"&lt;"&amp;O274)</f>
        <v>3</v>
      </c>
      <c r="I274" s="2">
        <f>AVERAGEIF(A:A,A274,G:G)</f>
        <v>49.426381481481457</v>
      </c>
      <c r="J274" s="2">
        <f t="shared" si="32"/>
        <v>2.5406518518518482</v>
      </c>
      <c r="K274" s="2">
        <f t="shared" si="33"/>
        <v>92.540651851851848</v>
      </c>
      <c r="L274" s="2">
        <f t="shared" si="34"/>
        <v>257.86575269602287</v>
      </c>
      <c r="M274" s="2">
        <f>SUMIF(A:A,A274,L:L)</f>
        <v>2107.3198380210542</v>
      </c>
      <c r="N274" s="3">
        <f t="shared" si="35"/>
        <v>0.12236668968967705</v>
      </c>
      <c r="O274" s="7">
        <f t="shared" si="36"/>
        <v>8.1721586367663317</v>
      </c>
      <c r="P274" s="3">
        <f t="shared" si="37"/>
        <v>0.12236668968967705</v>
      </c>
      <c r="Q274" s="3">
        <f>IF(ISNUMBER(P274),SUMIF(A:A,A274,P:P),"")</f>
        <v>1.0000000000000002</v>
      </c>
      <c r="R274" s="3">
        <f t="shared" si="38"/>
        <v>0.12236668968967702</v>
      </c>
      <c r="S274" s="8">
        <f t="shared" si="39"/>
        <v>8.1721586367663335</v>
      </c>
    </row>
    <row r="275" spans="1:19" hidden="1" x14ac:dyDescent="0.35">
      <c r="A275" s="1">
        <v>31</v>
      </c>
      <c r="B275" s="5">
        <v>0.85416666666666663</v>
      </c>
      <c r="C275" s="1" t="s">
        <v>248</v>
      </c>
      <c r="D275" s="1">
        <v>6</v>
      </c>
      <c r="E275" s="1">
        <v>4</v>
      </c>
      <c r="F275" s="1" t="s">
        <v>297</v>
      </c>
      <c r="G275" s="2">
        <v>50.7166</v>
      </c>
      <c r="H275" s="6">
        <f>1+COUNTIFS(A:A,A275,O:O,"&lt;"&amp;O275)</f>
        <v>4</v>
      </c>
      <c r="I275" s="2">
        <f>AVERAGEIF(A:A,A275,G:G)</f>
        <v>49.426381481481457</v>
      </c>
      <c r="J275" s="2">
        <f t="shared" si="32"/>
        <v>1.2902185185185431</v>
      </c>
      <c r="K275" s="2">
        <f t="shared" si="33"/>
        <v>91.290218518518543</v>
      </c>
      <c r="L275" s="2">
        <f t="shared" si="34"/>
        <v>239.22705242672251</v>
      </c>
      <c r="M275" s="2">
        <f>SUMIF(A:A,A275,L:L)</f>
        <v>2107.3198380210542</v>
      </c>
      <c r="N275" s="3">
        <f t="shared" si="35"/>
        <v>0.11352194769417455</v>
      </c>
      <c r="O275" s="7">
        <f t="shared" si="36"/>
        <v>8.8088693007098193</v>
      </c>
      <c r="P275" s="3">
        <f t="shared" si="37"/>
        <v>0.11352194769417455</v>
      </c>
      <c r="Q275" s="3">
        <f>IF(ISNUMBER(P275),SUMIF(A:A,A275,P:P),"")</f>
        <v>1.0000000000000002</v>
      </c>
      <c r="R275" s="3">
        <f t="shared" si="38"/>
        <v>0.11352194769417452</v>
      </c>
      <c r="S275" s="8">
        <f t="shared" si="39"/>
        <v>8.8088693007098211</v>
      </c>
    </row>
    <row r="276" spans="1:19" hidden="1" x14ac:dyDescent="0.35">
      <c r="A276" s="1">
        <v>31</v>
      </c>
      <c r="B276" s="5">
        <v>0.85416666666666663</v>
      </c>
      <c r="C276" s="1" t="s">
        <v>248</v>
      </c>
      <c r="D276" s="1">
        <v>6</v>
      </c>
      <c r="E276" s="1">
        <v>1</v>
      </c>
      <c r="F276" s="1" t="s">
        <v>294</v>
      </c>
      <c r="G276" s="2">
        <v>48.477499999999999</v>
      </c>
      <c r="H276" s="6">
        <f>1+COUNTIFS(A:A,A276,O:O,"&lt;"&amp;O276)</f>
        <v>5</v>
      </c>
      <c r="I276" s="2">
        <f>AVERAGEIF(A:A,A276,G:G)</f>
        <v>49.426381481481457</v>
      </c>
      <c r="J276" s="2">
        <f t="shared" si="32"/>
        <v>-0.94888148148145746</v>
      </c>
      <c r="K276" s="2">
        <f t="shared" si="33"/>
        <v>89.051118518518535</v>
      </c>
      <c r="L276" s="2">
        <f t="shared" si="34"/>
        <v>209.1532237004142</v>
      </c>
      <c r="M276" s="2">
        <f>SUMIF(A:A,A276,L:L)</f>
        <v>2107.3198380210542</v>
      </c>
      <c r="N276" s="3">
        <f t="shared" si="35"/>
        <v>9.9250820842092108E-2</v>
      </c>
      <c r="O276" s="7">
        <f t="shared" si="36"/>
        <v>10.075483421855003</v>
      </c>
      <c r="P276" s="3">
        <f t="shared" si="37"/>
        <v>9.9250820842092108E-2</v>
      </c>
      <c r="Q276" s="3">
        <f>IF(ISNUMBER(P276),SUMIF(A:A,A276,P:P),"")</f>
        <v>1.0000000000000002</v>
      </c>
      <c r="R276" s="3">
        <f t="shared" si="38"/>
        <v>9.925082084209208E-2</v>
      </c>
      <c r="S276" s="8">
        <f t="shared" si="39"/>
        <v>10.075483421855006</v>
      </c>
    </row>
    <row r="277" spans="1:19" hidden="1" x14ac:dyDescent="0.35">
      <c r="A277" s="1">
        <v>31</v>
      </c>
      <c r="B277" s="5">
        <v>0.85416666666666663</v>
      </c>
      <c r="C277" s="1" t="s">
        <v>248</v>
      </c>
      <c r="D277" s="1">
        <v>6</v>
      </c>
      <c r="E277" s="1">
        <v>6</v>
      </c>
      <c r="F277" s="1" t="s">
        <v>299</v>
      </c>
      <c r="G277" s="2">
        <v>48.084133333333298</v>
      </c>
      <c r="H277" s="6">
        <f>1+COUNTIFS(A:A,A277,O:O,"&lt;"&amp;O277)</f>
        <v>6</v>
      </c>
      <c r="I277" s="2">
        <f>AVERAGEIF(A:A,A277,G:G)</f>
        <v>49.426381481481457</v>
      </c>
      <c r="J277" s="2">
        <f t="shared" si="32"/>
        <v>-1.3422481481481583</v>
      </c>
      <c r="K277" s="2">
        <f t="shared" si="33"/>
        <v>88.657751851851842</v>
      </c>
      <c r="L277" s="2">
        <f t="shared" si="34"/>
        <v>204.2745885579497</v>
      </c>
      <c r="M277" s="2">
        <f>SUMIF(A:A,A277,L:L)</f>
        <v>2107.3198380210542</v>
      </c>
      <c r="N277" s="3">
        <f t="shared" si="35"/>
        <v>9.6935730814255633E-2</v>
      </c>
      <c r="O277" s="7">
        <f t="shared" si="36"/>
        <v>10.316113486740612</v>
      </c>
      <c r="P277" s="3">
        <f t="shared" si="37"/>
        <v>9.6935730814255633E-2</v>
      </c>
      <c r="Q277" s="3">
        <f>IF(ISNUMBER(P277),SUMIF(A:A,A277,P:P),"")</f>
        <v>1.0000000000000002</v>
      </c>
      <c r="R277" s="3">
        <f t="shared" si="38"/>
        <v>9.6935730814255605E-2</v>
      </c>
      <c r="S277" s="8">
        <f t="shared" si="39"/>
        <v>10.316113486740614</v>
      </c>
    </row>
    <row r="278" spans="1:19" hidden="1" x14ac:dyDescent="0.35">
      <c r="A278" s="1">
        <v>31</v>
      </c>
      <c r="B278" s="5">
        <v>0.85416666666666663</v>
      </c>
      <c r="C278" s="1" t="s">
        <v>248</v>
      </c>
      <c r="D278" s="1">
        <v>6</v>
      </c>
      <c r="E278" s="1">
        <v>8</v>
      </c>
      <c r="F278" s="1" t="s">
        <v>301</v>
      </c>
      <c r="G278" s="2">
        <v>47.902200000000001</v>
      </c>
      <c r="H278" s="6">
        <f>1+COUNTIFS(A:A,A278,O:O,"&lt;"&amp;O278)</f>
        <v>7</v>
      </c>
      <c r="I278" s="2">
        <f>AVERAGEIF(A:A,A278,G:G)</f>
        <v>49.426381481481457</v>
      </c>
      <c r="J278" s="2">
        <f t="shared" si="32"/>
        <v>-1.524181481481456</v>
      </c>
      <c r="K278" s="2">
        <f t="shared" si="33"/>
        <v>88.475818518518537</v>
      </c>
      <c r="L278" s="2">
        <f t="shared" si="34"/>
        <v>202.05685356871282</v>
      </c>
      <c r="M278" s="2">
        <f>SUMIF(A:A,A278,L:L)</f>
        <v>2107.3198380210542</v>
      </c>
      <c r="N278" s="3">
        <f t="shared" si="35"/>
        <v>9.5883334804298503E-2</v>
      </c>
      <c r="O278" s="7">
        <f t="shared" si="36"/>
        <v>10.429341053281446</v>
      </c>
      <c r="P278" s="3">
        <f t="shared" si="37"/>
        <v>9.5883334804298503E-2</v>
      </c>
      <c r="Q278" s="3">
        <f>IF(ISNUMBER(P278),SUMIF(A:A,A278,P:P),"")</f>
        <v>1.0000000000000002</v>
      </c>
      <c r="R278" s="3">
        <f t="shared" si="38"/>
        <v>9.5883334804298476E-2</v>
      </c>
      <c r="S278" s="8">
        <f t="shared" si="39"/>
        <v>10.429341053281448</v>
      </c>
    </row>
    <row r="279" spans="1:19" hidden="1" x14ac:dyDescent="0.35">
      <c r="A279" s="1">
        <v>31</v>
      </c>
      <c r="B279" s="5">
        <v>0.85416666666666663</v>
      </c>
      <c r="C279" s="1" t="s">
        <v>248</v>
      </c>
      <c r="D279" s="1">
        <v>6</v>
      </c>
      <c r="E279" s="1">
        <v>2</v>
      </c>
      <c r="F279" s="1" t="s">
        <v>295</v>
      </c>
      <c r="G279" s="2">
        <v>44.001266666666602</v>
      </c>
      <c r="H279" s="6">
        <f>1+COUNTIFS(A:A,A279,O:O,"&lt;"&amp;O279)</f>
        <v>8</v>
      </c>
      <c r="I279" s="2">
        <f>AVERAGEIF(A:A,A279,G:G)</f>
        <v>49.426381481481457</v>
      </c>
      <c r="J279" s="2">
        <f t="shared" si="32"/>
        <v>-5.4251148148148545</v>
      </c>
      <c r="K279" s="2">
        <f t="shared" si="33"/>
        <v>84.574885185185138</v>
      </c>
      <c r="L279" s="2">
        <f t="shared" si="34"/>
        <v>159.89112440060373</v>
      </c>
      <c r="M279" s="2">
        <f>SUMIF(A:A,A279,L:L)</f>
        <v>2107.3198380210542</v>
      </c>
      <c r="N279" s="3">
        <f t="shared" si="35"/>
        <v>7.5874160872871854E-2</v>
      </c>
      <c r="O279" s="7">
        <f t="shared" si="36"/>
        <v>13.179717422845876</v>
      </c>
      <c r="P279" s="3">
        <f t="shared" si="37"/>
        <v>7.5874160872871854E-2</v>
      </c>
      <c r="Q279" s="3">
        <f>IF(ISNUMBER(P279),SUMIF(A:A,A279,P:P),"")</f>
        <v>1.0000000000000002</v>
      </c>
      <c r="R279" s="3">
        <f t="shared" si="38"/>
        <v>7.587416087287184E-2</v>
      </c>
      <c r="S279" s="8">
        <f t="shared" si="39"/>
        <v>13.179717422845878</v>
      </c>
    </row>
    <row r="280" spans="1:19" hidden="1" x14ac:dyDescent="0.35">
      <c r="A280" s="1">
        <v>31</v>
      </c>
      <c r="B280" s="5">
        <v>0.85416666666666663</v>
      </c>
      <c r="C280" s="1" t="s">
        <v>248</v>
      </c>
      <c r="D280" s="1">
        <v>6</v>
      </c>
      <c r="E280" s="1">
        <v>7</v>
      </c>
      <c r="F280" s="1" t="s">
        <v>300</v>
      </c>
      <c r="G280" s="2">
        <v>39.755533333333297</v>
      </c>
      <c r="H280" s="6">
        <f>1+COUNTIFS(A:A,A280,O:O,"&lt;"&amp;O280)</f>
        <v>9</v>
      </c>
      <c r="I280" s="2">
        <f>AVERAGEIF(A:A,A280,G:G)</f>
        <v>49.426381481481457</v>
      </c>
      <c r="J280" s="2">
        <f t="shared" si="32"/>
        <v>-9.6708481481481599</v>
      </c>
      <c r="K280" s="2">
        <f t="shared" si="33"/>
        <v>80.329151851851833</v>
      </c>
      <c r="L280" s="2">
        <f t="shared" si="34"/>
        <v>123.93399321711655</v>
      </c>
      <c r="M280" s="2">
        <f>SUMIF(A:A,A280,L:L)</f>
        <v>2107.3198380210542</v>
      </c>
      <c r="N280" s="3">
        <f t="shared" si="35"/>
        <v>5.881119276772942E-2</v>
      </c>
      <c r="O280" s="7">
        <f t="shared" si="36"/>
        <v>17.003566038006202</v>
      </c>
      <c r="P280" s="3">
        <f t="shared" si="37"/>
        <v>5.881119276772942E-2</v>
      </c>
      <c r="Q280" s="3">
        <f>IF(ISNUMBER(P280),SUMIF(A:A,A280,P:P),"")</f>
        <v>1.0000000000000002</v>
      </c>
      <c r="R280" s="3">
        <f t="shared" si="38"/>
        <v>5.8811192767729406E-2</v>
      </c>
      <c r="S280" s="8">
        <f t="shared" si="39"/>
        <v>17.003566038006205</v>
      </c>
    </row>
    <row r="281" spans="1:19" hidden="1" x14ac:dyDescent="0.35">
      <c r="A281" s="1">
        <v>32</v>
      </c>
      <c r="B281" s="5">
        <v>0.875</v>
      </c>
      <c r="C281" s="1" t="s">
        <v>248</v>
      </c>
      <c r="D281" s="1">
        <v>7</v>
      </c>
      <c r="E281" s="1">
        <v>1</v>
      </c>
      <c r="F281" s="1" t="s">
        <v>303</v>
      </c>
      <c r="G281" s="2">
        <v>72.750866666666596</v>
      </c>
      <c r="H281" s="6">
        <f>1+COUNTIFS(A:A,A281,O:O,"&lt;"&amp;O281)</f>
        <v>1</v>
      </c>
      <c r="I281" s="2">
        <f>AVERAGEIF(A:A,A281,G:G)</f>
        <v>46.308406666666649</v>
      </c>
      <c r="J281" s="2">
        <f t="shared" si="32"/>
        <v>26.442459999999947</v>
      </c>
      <c r="K281" s="2">
        <f t="shared" si="33"/>
        <v>116.44245999999995</v>
      </c>
      <c r="L281" s="2">
        <f t="shared" si="34"/>
        <v>1081.9795943146632</v>
      </c>
      <c r="M281" s="2">
        <f>SUMIF(A:A,A281,L:L)</f>
        <v>3395.4244545750207</v>
      </c>
      <c r="N281" s="3">
        <f t="shared" si="35"/>
        <v>0.31865812619002487</v>
      </c>
      <c r="O281" s="7">
        <f t="shared" si="36"/>
        <v>3.1381594185477373</v>
      </c>
      <c r="P281" s="3">
        <f t="shared" si="37"/>
        <v>0.31865812619002487</v>
      </c>
      <c r="Q281" s="3">
        <f>IF(ISNUMBER(P281),SUMIF(A:A,A281,P:P),"")</f>
        <v>0.88142416100070931</v>
      </c>
      <c r="R281" s="3">
        <f t="shared" si="38"/>
        <v>0.36152642540254626</v>
      </c>
      <c r="S281" s="8">
        <f t="shared" si="39"/>
        <v>2.7660495325799133</v>
      </c>
    </row>
    <row r="282" spans="1:19" hidden="1" x14ac:dyDescent="0.35">
      <c r="A282" s="1">
        <v>32</v>
      </c>
      <c r="B282" s="5">
        <v>0.875</v>
      </c>
      <c r="C282" s="1" t="s">
        <v>248</v>
      </c>
      <c r="D282" s="1">
        <v>7</v>
      </c>
      <c r="E282" s="1">
        <v>2</v>
      </c>
      <c r="F282" s="1" t="s">
        <v>304</v>
      </c>
      <c r="G282" s="2">
        <v>68.385033333333297</v>
      </c>
      <c r="H282" s="6">
        <f>1+COUNTIFS(A:A,A282,O:O,"&lt;"&amp;O282)</f>
        <v>2</v>
      </c>
      <c r="I282" s="2">
        <f>AVERAGEIF(A:A,A282,G:G)</f>
        <v>46.308406666666649</v>
      </c>
      <c r="J282" s="2">
        <f t="shared" si="32"/>
        <v>22.076626666666648</v>
      </c>
      <c r="K282" s="2">
        <f t="shared" si="33"/>
        <v>112.07662666666664</v>
      </c>
      <c r="L282" s="2">
        <f t="shared" si="34"/>
        <v>832.63685605380897</v>
      </c>
      <c r="M282" s="2">
        <f>SUMIF(A:A,A282,L:L)</f>
        <v>3395.4244545750207</v>
      </c>
      <c r="N282" s="3">
        <f t="shared" si="35"/>
        <v>0.24522320175078782</v>
      </c>
      <c r="O282" s="7">
        <f t="shared" si="36"/>
        <v>4.0779175578021638</v>
      </c>
      <c r="P282" s="3">
        <f t="shared" si="37"/>
        <v>0.24522320175078782</v>
      </c>
      <c r="Q282" s="3">
        <f>IF(ISNUMBER(P282),SUMIF(A:A,A282,P:P),"")</f>
        <v>0.88142416100070931</v>
      </c>
      <c r="R282" s="3">
        <f t="shared" si="38"/>
        <v>0.27821247998509369</v>
      </c>
      <c r="S282" s="8">
        <f t="shared" si="39"/>
        <v>3.5943750620158337</v>
      </c>
    </row>
    <row r="283" spans="1:19" hidden="1" x14ac:dyDescent="0.35">
      <c r="A283" s="1">
        <v>32</v>
      </c>
      <c r="B283" s="5">
        <v>0.875</v>
      </c>
      <c r="C283" s="1" t="s">
        <v>248</v>
      </c>
      <c r="D283" s="1">
        <v>7</v>
      </c>
      <c r="E283" s="1">
        <v>3</v>
      </c>
      <c r="F283" s="1" t="s">
        <v>305</v>
      </c>
      <c r="G283" s="2">
        <v>54.771566666666601</v>
      </c>
      <c r="H283" s="6">
        <f>1+COUNTIFS(A:A,A283,O:O,"&lt;"&amp;O283)</f>
        <v>3</v>
      </c>
      <c r="I283" s="2">
        <f>AVERAGEIF(A:A,A283,G:G)</f>
        <v>46.308406666666649</v>
      </c>
      <c r="J283" s="2">
        <f t="shared" si="32"/>
        <v>8.4631599999999523</v>
      </c>
      <c r="K283" s="2">
        <f t="shared" si="33"/>
        <v>98.463159999999959</v>
      </c>
      <c r="L283" s="2">
        <f t="shared" si="34"/>
        <v>367.89206738498422</v>
      </c>
      <c r="M283" s="2">
        <f>SUMIF(A:A,A283,L:L)</f>
        <v>3395.4244545750207</v>
      </c>
      <c r="N283" s="3">
        <f t="shared" si="35"/>
        <v>0.10834936023662187</v>
      </c>
      <c r="O283" s="7">
        <f t="shared" si="36"/>
        <v>9.2294038268072942</v>
      </c>
      <c r="P283" s="3">
        <f t="shared" si="37"/>
        <v>0.10834936023662187</v>
      </c>
      <c r="Q283" s="3">
        <f>IF(ISNUMBER(P283),SUMIF(A:A,A283,P:P),"")</f>
        <v>0.88142416100070931</v>
      </c>
      <c r="R283" s="3">
        <f t="shared" si="38"/>
        <v>0.12292533496428024</v>
      </c>
      <c r="S283" s="8">
        <f t="shared" si="39"/>
        <v>8.1350195245803558</v>
      </c>
    </row>
    <row r="284" spans="1:19" hidden="1" x14ac:dyDescent="0.35">
      <c r="A284" s="1">
        <v>32</v>
      </c>
      <c r="B284" s="5">
        <v>0.875</v>
      </c>
      <c r="C284" s="1" t="s">
        <v>248</v>
      </c>
      <c r="D284" s="1">
        <v>7</v>
      </c>
      <c r="E284" s="1">
        <v>11</v>
      </c>
      <c r="F284" s="1" t="s">
        <v>310</v>
      </c>
      <c r="G284" s="2">
        <v>49.729033333333398</v>
      </c>
      <c r="H284" s="6">
        <f>1+COUNTIFS(A:A,A284,O:O,"&lt;"&amp;O284)</f>
        <v>4</v>
      </c>
      <c r="I284" s="2">
        <f>AVERAGEIF(A:A,A284,G:G)</f>
        <v>46.308406666666649</v>
      </c>
      <c r="J284" s="2">
        <f t="shared" ref="J284:J302" si="40">G284-I284</f>
        <v>3.4206266666667489</v>
      </c>
      <c r="K284" s="2">
        <f t="shared" ref="K284:K302" si="41">90+J284</f>
        <v>93.420626666666749</v>
      </c>
      <c r="L284" s="2">
        <f t="shared" ref="L284:L302" si="42">EXP(0.06*K284)</f>
        <v>271.84650849195708</v>
      </c>
      <c r="M284" s="2">
        <f>SUMIF(A:A,A284,L:L)</f>
        <v>3395.4244545750207</v>
      </c>
      <c r="N284" s="3">
        <f t="shared" ref="N284:N302" si="43">L284/M284</f>
        <v>8.0062599574456453E-2</v>
      </c>
      <c r="O284" s="7">
        <f t="shared" ref="O284:O302" si="44">1/N284</f>
        <v>12.490226464230931</v>
      </c>
      <c r="P284" s="3">
        <f t="shared" ref="P284:P302" si="45">IF(O284&gt;21,"",N284)</f>
        <v>8.0062599574456453E-2</v>
      </c>
      <c r="Q284" s="3">
        <f>IF(ISNUMBER(P284),SUMIF(A:A,A284,P:P),"")</f>
        <v>0.88142416100070931</v>
      </c>
      <c r="R284" s="3">
        <f t="shared" ref="R284:R302" si="46">IFERROR(P284*(1/Q284),"")</f>
        <v>9.0833225496744718E-2</v>
      </c>
      <c r="S284" s="8">
        <f t="shared" ref="S284:S302" si="47">IFERROR(1/R284,"")</f>
        <v>11.009187381943605</v>
      </c>
    </row>
    <row r="285" spans="1:19" hidden="1" x14ac:dyDescent="0.35">
      <c r="A285" s="1">
        <v>32</v>
      </c>
      <c r="B285" s="5">
        <v>0.875</v>
      </c>
      <c r="C285" s="1" t="s">
        <v>248</v>
      </c>
      <c r="D285" s="1">
        <v>7</v>
      </c>
      <c r="E285" s="1">
        <v>7</v>
      </c>
      <c r="F285" s="1" t="s">
        <v>307</v>
      </c>
      <c r="G285" s="2">
        <v>46.535633333333301</v>
      </c>
      <c r="H285" s="6">
        <f>1+COUNTIFS(A:A,A285,O:O,"&lt;"&amp;O285)</f>
        <v>5</v>
      </c>
      <c r="I285" s="2">
        <f>AVERAGEIF(A:A,A285,G:G)</f>
        <v>46.308406666666649</v>
      </c>
      <c r="J285" s="2">
        <f t="shared" si="40"/>
        <v>0.22722666666665248</v>
      </c>
      <c r="K285" s="2">
        <f t="shared" si="41"/>
        <v>90.227226666666652</v>
      </c>
      <c r="L285" s="2">
        <f t="shared" si="42"/>
        <v>224.44565351667384</v>
      </c>
      <c r="M285" s="2">
        <f>SUMIF(A:A,A285,L:L)</f>
        <v>3395.4244545750207</v>
      </c>
      <c r="N285" s="3">
        <f t="shared" si="43"/>
        <v>6.6102384700167327E-2</v>
      </c>
      <c r="O285" s="7">
        <f t="shared" si="44"/>
        <v>15.128047263890446</v>
      </c>
      <c r="P285" s="3">
        <f t="shared" si="45"/>
        <v>6.6102384700167327E-2</v>
      </c>
      <c r="Q285" s="3">
        <f>IF(ISNUMBER(P285),SUMIF(A:A,A285,P:P),"")</f>
        <v>0.88142416100070931</v>
      </c>
      <c r="R285" s="3">
        <f t="shared" si="46"/>
        <v>7.4994977021187112E-2</v>
      </c>
      <c r="S285" s="8">
        <f t="shared" si="47"/>
        <v>13.334226367153713</v>
      </c>
    </row>
    <row r="286" spans="1:19" hidden="1" x14ac:dyDescent="0.35">
      <c r="A286" s="1">
        <v>32</v>
      </c>
      <c r="B286" s="5">
        <v>0.875</v>
      </c>
      <c r="C286" s="1" t="s">
        <v>248</v>
      </c>
      <c r="D286" s="1">
        <v>7</v>
      </c>
      <c r="E286" s="1">
        <v>10</v>
      </c>
      <c r="F286" s="1" t="s">
        <v>309</v>
      </c>
      <c r="G286" s="2">
        <v>45.741999999999898</v>
      </c>
      <c r="H286" s="6">
        <f>1+COUNTIFS(A:A,A286,O:O,"&lt;"&amp;O286)</f>
        <v>6</v>
      </c>
      <c r="I286" s="2">
        <f>AVERAGEIF(A:A,A286,G:G)</f>
        <v>46.308406666666649</v>
      </c>
      <c r="J286" s="2">
        <f t="shared" si="40"/>
        <v>-0.56640666666675088</v>
      </c>
      <c r="K286" s="2">
        <f t="shared" si="41"/>
        <v>89.433593333333249</v>
      </c>
      <c r="L286" s="2">
        <f t="shared" si="42"/>
        <v>214.00847135299068</v>
      </c>
      <c r="M286" s="2">
        <f>SUMIF(A:A,A286,L:L)</f>
        <v>3395.4244545750207</v>
      </c>
      <c r="N286" s="3">
        <f t="shared" si="43"/>
        <v>6.3028488548650827E-2</v>
      </c>
      <c r="O286" s="7">
        <f t="shared" si="44"/>
        <v>15.86584135248799</v>
      </c>
      <c r="P286" s="3">
        <f t="shared" si="45"/>
        <v>6.3028488548650827E-2</v>
      </c>
      <c r="Q286" s="3">
        <f>IF(ISNUMBER(P286),SUMIF(A:A,A286,P:P),"")</f>
        <v>0.88142416100070931</v>
      </c>
      <c r="R286" s="3">
        <f t="shared" si="46"/>
        <v>7.1507557130147809E-2</v>
      </c>
      <c r="S286" s="8">
        <f t="shared" si="47"/>
        <v>13.984535902687087</v>
      </c>
    </row>
    <row r="287" spans="1:19" hidden="1" x14ac:dyDescent="0.35">
      <c r="A287" s="1">
        <v>32</v>
      </c>
      <c r="B287" s="5">
        <v>0.875</v>
      </c>
      <c r="C287" s="1" t="s">
        <v>248</v>
      </c>
      <c r="D287" s="1">
        <v>7</v>
      </c>
      <c r="E287" s="1">
        <v>12</v>
      </c>
      <c r="F287" s="1" t="s">
        <v>311</v>
      </c>
      <c r="G287" s="2">
        <v>40.084599999999995</v>
      </c>
      <c r="H287" s="6">
        <f>1+COUNTIFS(A:A,A287,O:O,"&lt;"&amp;O287)</f>
        <v>7</v>
      </c>
      <c r="I287" s="2">
        <f>AVERAGEIF(A:A,A287,G:G)</f>
        <v>46.308406666666649</v>
      </c>
      <c r="J287" s="2">
        <f t="shared" si="40"/>
        <v>-6.2238066666666541</v>
      </c>
      <c r="K287" s="2">
        <f t="shared" si="41"/>
        <v>83.776193333333339</v>
      </c>
      <c r="L287" s="2">
        <f t="shared" si="42"/>
        <v>152.40959491034107</v>
      </c>
      <c r="M287" s="2">
        <f>SUMIF(A:A,A287,L:L)</f>
        <v>3395.4244545750207</v>
      </c>
      <c r="N287" s="3">
        <f t="shared" si="43"/>
        <v>4.4886757738044569E-2</v>
      </c>
      <c r="O287" s="7">
        <f t="shared" si="44"/>
        <v>22.278285409606056</v>
      </c>
      <c r="P287" s="3" t="str">
        <f t="shared" si="45"/>
        <v/>
      </c>
      <c r="Q287" s="3" t="str">
        <f>IF(ISNUMBER(P287),SUMIF(A:A,A287,P:P),"")</f>
        <v/>
      </c>
      <c r="R287" s="3" t="str">
        <f t="shared" si="46"/>
        <v/>
      </c>
      <c r="S287" s="8" t="str">
        <f t="shared" si="47"/>
        <v/>
      </c>
    </row>
    <row r="288" spans="1:19" hidden="1" x14ac:dyDescent="0.35">
      <c r="A288" s="1">
        <v>32</v>
      </c>
      <c r="B288" s="5">
        <v>0.875</v>
      </c>
      <c r="C288" s="1" t="s">
        <v>248</v>
      </c>
      <c r="D288" s="1">
        <v>7</v>
      </c>
      <c r="E288" s="1">
        <v>8</v>
      </c>
      <c r="F288" s="1" t="s">
        <v>308</v>
      </c>
      <c r="G288" s="2">
        <v>38.432000000000002</v>
      </c>
      <c r="H288" s="6">
        <f>1+COUNTIFS(A:A,A288,O:O,"&lt;"&amp;O288)</f>
        <v>8</v>
      </c>
      <c r="I288" s="2">
        <f>AVERAGEIF(A:A,A288,G:G)</f>
        <v>46.308406666666649</v>
      </c>
      <c r="J288" s="2">
        <f t="shared" si="40"/>
        <v>-7.8764066666666466</v>
      </c>
      <c r="K288" s="2">
        <f t="shared" si="41"/>
        <v>82.123593333333361</v>
      </c>
      <c r="L288" s="2">
        <f t="shared" si="42"/>
        <v>138.02234605733634</v>
      </c>
      <c r="M288" s="2">
        <f>SUMIF(A:A,A288,L:L)</f>
        <v>3395.4244545750207</v>
      </c>
      <c r="N288" s="3">
        <f t="shared" si="43"/>
        <v>4.0649511689580954E-2</v>
      </c>
      <c r="O288" s="7">
        <f t="shared" si="44"/>
        <v>24.600541517853316</v>
      </c>
      <c r="P288" s="3" t="str">
        <f t="shared" si="45"/>
        <v/>
      </c>
      <c r="Q288" s="3" t="str">
        <f>IF(ISNUMBER(P288),SUMIF(A:A,A288,P:P),"")</f>
        <v/>
      </c>
      <c r="R288" s="3" t="str">
        <f t="shared" si="46"/>
        <v/>
      </c>
      <c r="S288" s="8" t="str">
        <f t="shared" si="47"/>
        <v/>
      </c>
    </row>
    <row r="289" spans="1:19" hidden="1" x14ac:dyDescent="0.35">
      <c r="A289" s="1">
        <v>32</v>
      </c>
      <c r="B289" s="5">
        <v>0.875</v>
      </c>
      <c r="C289" s="1" t="s">
        <v>248</v>
      </c>
      <c r="D289" s="1">
        <v>7</v>
      </c>
      <c r="E289" s="1">
        <v>6</v>
      </c>
      <c r="F289" s="1" t="s">
        <v>306</v>
      </c>
      <c r="G289" s="2">
        <v>25.137666666666703</v>
      </c>
      <c r="H289" s="6">
        <f>1+COUNTIFS(A:A,A289,O:O,"&lt;"&amp;O289)</f>
        <v>9</v>
      </c>
      <c r="I289" s="2">
        <f>AVERAGEIF(A:A,A289,G:G)</f>
        <v>46.308406666666649</v>
      </c>
      <c r="J289" s="2">
        <f t="shared" si="40"/>
        <v>-21.170739999999945</v>
      </c>
      <c r="K289" s="2">
        <f t="shared" si="41"/>
        <v>68.829260000000062</v>
      </c>
      <c r="L289" s="2">
        <f t="shared" si="42"/>
        <v>62.162728507230455</v>
      </c>
      <c r="M289" s="2">
        <f>SUMIF(A:A,A289,L:L)</f>
        <v>3395.4244545750207</v>
      </c>
      <c r="N289" s="3">
        <f t="shared" si="43"/>
        <v>1.8307793131274626E-2</v>
      </c>
      <c r="O289" s="7">
        <f t="shared" si="44"/>
        <v>54.621547929320414</v>
      </c>
      <c r="P289" s="3" t="str">
        <f t="shared" si="45"/>
        <v/>
      </c>
      <c r="Q289" s="3" t="str">
        <f>IF(ISNUMBER(P289),SUMIF(A:A,A289,P:P),"")</f>
        <v/>
      </c>
      <c r="R289" s="3" t="str">
        <f t="shared" si="46"/>
        <v/>
      </c>
      <c r="S289" s="8" t="str">
        <f t="shared" si="47"/>
        <v/>
      </c>
    </row>
    <row r="290" spans="1:19" hidden="1" x14ac:dyDescent="0.35">
      <c r="A290" s="1">
        <v>32</v>
      </c>
      <c r="B290" s="5">
        <v>0.875</v>
      </c>
      <c r="C290" s="1" t="s">
        <v>248</v>
      </c>
      <c r="D290" s="1">
        <v>7</v>
      </c>
      <c r="E290" s="1">
        <v>13</v>
      </c>
      <c r="F290" s="1" t="s">
        <v>312</v>
      </c>
      <c r="G290" s="2">
        <v>21.5156666666667</v>
      </c>
      <c r="H290" s="6">
        <f>1+COUNTIFS(A:A,A290,O:O,"&lt;"&amp;O290)</f>
        <v>10</v>
      </c>
      <c r="I290" s="2">
        <f>AVERAGEIF(A:A,A290,G:G)</f>
        <v>46.308406666666649</v>
      </c>
      <c r="J290" s="2">
        <f t="shared" si="40"/>
        <v>-24.792739999999949</v>
      </c>
      <c r="K290" s="2">
        <f t="shared" si="41"/>
        <v>65.207260000000048</v>
      </c>
      <c r="L290" s="2">
        <f t="shared" si="42"/>
        <v>50.020633985035232</v>
      </c>
      <c r="M290" s="2">
        <f>SUMIF(A:A,A290,L:L)</f>
        <v>3395.4244545750207</v>
      </c>
      <c r="N290" s="3">
        <f t="shared" si="43"/>
        <v>1.4731776440390847E-2</v>
      </c>
      <c r="O290" s="7">
        <f t="shared" si="44"/>
        <v>67.880476196899792</v>
      </c>
      <c r="P290" s="3" t="str">
        <f t="shared" si="45"/>
        <v/>
      </c>
      <c r="Q290" s="3" t="str">
        <f>IF(ISNUMBER(P290),SUMIF(A:A,A290,P:P),"")</f>
        <v/>
      </c>
      <c r="R290" s="3" t="str">
        <f t="shared" si="46"/>
        <v/>
      </c>
      <c r="S290" s="8" t="str">
        <f t="shared" si="47"/>
        <v/>
      </c>
    </row>
    <row r="291" spans="1:19" hidden="1" x14ac:dyDescent="0.35">
      <c r="A291" s="1">
        <v>33</v>
      </c>
      <c r="B291" s="5">
        <v>0.89583333333333337</v>
      </c>
      <c r="C291" s="1" t="s">
        <v>248</v>
      </c>
      <c r="D291" s="1">
        <v>8</v>
      </c>
      <c r="E291" s="1">
        <v>5</v>
      </c>
      <c r="F291" s="1" t="s">
        <v>316</v>
      </c>
      <c r="G291" s="2">
        <v>61.055333333333294</v>
      </c>
      <c r="H291" s="6">
        <f>1+COUNTIFS(A:A,A291,O:O,"&lt;"&amp;O291)</f>
        <v>1</v>
      </c>
      <c r="I291" s="2">
        <f>AVERAGEIF(A:A,A291,G:G)</f>
        <v>46.386077777777778</v>
      </c>
      <c r="J291" s="2">
        <f t="shared" si="40"/>
        <v>14.669255555555516</v>
      </c>
      <c r="K291" s="2">
        <f t="shared" si="41"/>
        <v>104.66925555555551</v>
      </c>
      <c r="L291" s="2">
        <f t="shared" si="42"/>
        <v>533.87158543808573</v>
      </c>
      <c r="M291" s="2">
        <f>SUMIF(A:A,A291,L:L)</f>
        <v>2974.5629318710639</v>
      </c>
      <c r="N291" s="3">
        <f t="shared" si="43"/>
        <v>0.17947900167715364</v>
      </c>
      <c r="O291" s="7">
        <f t="shared" si="44"/>
        <v>5.571682428893812</v>
      </c>
      <c r="P291" s="3">
        <f t="shared" si="45"/>
        <v>0.17947900167715364</v>
      </c>
      <c r="Q291" s="3">
        <f>IF(ISNUMBER(P291),SUMIF(A:A,A291,P:P),"")</f>
        <v>0.98123138201824966</v>
      </c>
      <c r="R291" s="3">
        <f t="shared" si="46"/>
        <v>0.18291200726580056</v>
      </c>
      <c r="S291" s="8">
        <f t="shared" si="47"/>
        <v>5.4671096498702747</v>
      </c>
    </row>
    <row r="292" spans="1:19" hidden="1" x14ac:dyDescent="0.35">
      <c r="A292" s="1">
        <v>33</v>
      </c>
      <c r="B292" s="5">
        <v>0.89583333333333337</v>
      </c>
      <c r="C292" s="1" t="s">
        <v>248</v>
      </c>
      <c r="D292" s="1">
        <v>8</v>
      </c>
      <c r="E292" s="1">
        <v>8</v>
      </c>
      <c r="F292" s="1" t="s">
        <v>319</v>
      </c>
      <c r="G292" s="2">
        <v>54.2449333333333</v>
      </c>
      <c r="H292" s="6">
        <f>1+COUNTIFS(A:A,A292,O:O,"&lt;"&amp;O292)</f>
        <v>2</v>
      </c>
      <c r="I292" s="2">
        <f>AVERAGEIF(A:A,A292,G:G)</f>
        <v>46.386077777777778</v>
      </c>
      <c r="J292" s="2">
        <f t="shared" si="40"/>
        <v>7.8588555555555217</v>
      </c>
      <c r="K292" s="2">
        <f t="shared" si="41"/>
        <v>97.858855555555522</v>
      </c>
      <c r="L292" s="2">
        <f t="shared" si="42"/>
        <v>354.79186910534582</v>
      </c>
      <c r="M292" s="2">
        <f>SUMIF(A:A,A292,L:L)</f>
        <v>2974.5629318710639</v>
      </c>
      <c r="N292" s="3">
        <f t="shared" si="43"/>
        <v>0.11927529429749671</v>
      </c>
      <c r="O292" s="7">
        <f t="shared" si="44"/>
        <v>8.3839658991391612</v>
      </c>
      <c r="P292" s="3">
        <f t="shared" si="45"/>
        <v>0.11927529429749671</v>
      </c>
      <c r="Q292" s="3">
        <f>IF(ISNUMBER(P292),SUMIF(A:A,A292,P:P),"")</f>
        <v>0.98123138201824966</v>
      </c>
      <c r="R292" s="3">
        <f t="shared" si="46"/>
        <v>0.12155674643442899</v>
      </c>
      <c r="S292" s="8">
        <f t="shared" si="47"/>
        <v>8.2266104460061964</v>
      </c>
    </row>
    <row r="293" spans="1:19" hidden="1" x14ac:dyDescent="0.35">
      <c r="A293" s="1">
        <v>33</v>
      </c>
      <c r="B293" s="5">
        <v>0.89583333333333337</v>
      </c>
      <c r="C293" s="1" t="s">
        <v>248</v>
      </c>
      <c r="D293" s="1">
        <v>8</v>
      </c>
      <c r="E293" s="1">
        <v>9</v>
      </c>
      <c r="F293" s="1" t="s">
        <v>320</v>
      </c>
      <c r="G293" s="2">
        <v>51.951900000000094</v>
      </c>
      <c r="H293" s="6">
        <f>1+COUNTIFS(A:A,A293,O:O,"&lt;"&amp;O293)</f>
        <v>3</v>
      </c>
      <c r="I293" s="2">
        <f>AVERAGEIF(A:A,A293,G:G)</f>
        <v>46.386077777777778</v>
      </c>
      <c r="J293" s="2">
        <f t="shared" si="40"/>
        <v>5.5658222222223159</v>
      </c>
      <c r="K293" s="2">
        <f t="shared" si="41"/>
        <v>95.565822222222323</v>
      </c>
      <c r="L293" s="2">
        <f t="shared" si="42"/>
        <v>309.18794657386962</v>
      </c>
      <c r="M293" s="2">
        <f>SUMIF(A:A,A293,L:L)</f>
        <v>2974.5629318710639</v>
      </c>
      <c r="N293" s="3">
        <f t="shared" si="43"/>
        <v>0.10394399232944915</v>
      </c>
      <c r="O293" s="7">
        <f t="shared" si="44"/>
        <v>9.6205656295220301</v>
      </c>
      <c r="P293" s="3">
        <f t="shared" si="45"/>
        <v>0.10394399232944915</v>
      </c>
      <c r="Q293" s="3">
        <f>IF(ISNUMBER(P293),SUMIF(A:A,A293,P:P),"")</f>
        <v>0.98123138201824966</v>
      </c>
      <c r="R293" s="3">
        <f t="shared" si="46"/>
        <v>0.10593219319550454</v>
      </c>
      <c r="S293" s="8">
        <f t="shared" si="47"/>
        <v>9.4400009084531735</v>
      </c>
    </row>
    <row r="294" spans="1:19" hidden="1" x14ac:dyDescent="0.35">
      <c r="A294" s="1">
        <v>33</v>
      </c>
      <c r="B294" s="5">
        <v>0.89583333333333337</v>
      </c>
      <c r="C294" s="1" t="s">
        <v>248</v>
      </c>
      <c r="D294" s="1">
        <v>8</v>
      </c>
      <c r="E294" s="1">
        <v>14</v>
      </c>
      <c r="F294" s="1" t="s">
        <v>323</v>
      </c>
      <c r="G294" s="2">
        <v>47.920666666666698</v>
      </c>
      <c r="H294" s="6">
        <f>1+COUNTIFS(A:A,A294,O:O,"&lt;"&amp;O294)</f>
        <v>4</v>
      </c>
      <c r="I294" s="2">
        <f>AVERAGEIF(A:A,A294,G:G)</f>
        <v>46.386077777777778</v>
      </c>
      <c r="J294" s="2">
        <f t="shared" si="40"/>
        <v>1.5345888888889192</v>
      </c>
      <c r="K294" s="2">
        <f t="shared" si="41"/>
        <v>91.534588888888919</v>
      </c>
      <c r="L294" s="2">
        <f t="shared" si="42"/>
        <v>242.76049337759397</v>
      </c>
      <c r="M294" s="2">
        <f>SUMIF(A:A,A294,L:L)</f>
        <v>2974.5629318710639</v>
      </c>
      <c r="N294" s="3">
        <f t="shared" si="43"/>
        <v>8.1612155781452034E-2</v>
      </c>
      <c r="O294" s="7">
        <f t="shared" si="44"/>
        <v>12.253076645565949</v>
      </c>
      <c r="P294" s="3">
        <f t="shared" si="45"/>
        <v>8.1612155781452034E-2</v>
      </c>
      <c r="Q294" s="3">
        <f>IF(ISNUMBER(P294),SUMIF(A:A,A294,P:P),"")</f>
        <v>0.98123138201824966</v>
      </c>
      <c r="R294" s="3">
        <f t="shared" si="46"/>
        <v>8.3173201832974136E-2</v>
      </c>
      <c r="S294" s="8">
        <f t="shared" si="47"/>
        <v>12.023103330904217</v>
      </c>
    </row>
    <row r="295" spans="1:19" hidden="1" x14ac:dyDescent="0.35">
      <c r="A295" s="1">
        <v>33</v>
      </c>
      <c r="B295" s="5">
        <v>0.89583333333333337</v>
      </c>
      <c r="C295" s="1" t="s">
        <v>248</v>
      </c>
      <c r="D295" s="1">
        <v>8</v>
      </c>
      <c r="E295" s="1">
        <v>10</v>
      </c>
      <c r="F295" s="1" t="s">
        <v>321</v>
      </c>
      <c r="G295" s="2">
        <v>47.818633333333402</v>
      </c>
      <c r="H295" s="6">
        <f>1+COUNTIFS(A:A,A295,O:O,"&lt;"&amp;O295)</f>
        <v>5</v>
      </c>
      <c r="I295" s="2">
        <f>AVERAGEIF(A:A,A295,G:G)</f>
        <v>46.386077777777778</v>
      </c>
      <c r="J295" s="2">
        <f t="shared" si="40"/>
        <v>1.4325555555556235</v>
      </c>
      <c r="K295" s="2">
        <f t="shared" si="41"/>
        <v>91.432555555555624</v>
      </c>
      <c r="L295" s="2">
        <f t="shared" si="42"/>
        <v>241.27885356412028</v>
      </c>
      <c r="M295" s="2">
        <f>SUMIF(A:A,A295,L:L)</f>
        <v>2974.5629318710639</v>
      </c>
      <c r="N295" s="3">
        <f t="shared" si="43"/>
        <v>8.1114052413861923E-2</v>
      </c>
      <c r="O295" s="7">
        <f t="shared" si="44"/>
        <v>12.32832006589657</v>
      </c>
      <c r="P295" s="3">
        <f t="shared" si="45"/>
        <v>8.1114052413861923E-2</v>
      </c>
      <c r="Q295" s="3">
        <f>IF(ISNUMBER(P295),SUMIF(A:A,A295,P:P),"")</f>
        <v>0.98123138201824966</v>
      </c>
      <c r="R295" s="3">
        <f t="shared" si="46"/>
        <v>8.2665570934983917E-2</v>
      </c>
      <c r="S295" s="8">
        <f t="shared" si="47"/>
        <v>12.09693453622301</v>
      </c>
    </row>
    <row r="296" spans="1:19" hidden="1" x14ac:dyDescent="0.35">
      <c r="A296" s="1">
        <v>33</v>
      </c>
      <c r="B296" s="5">
        <v>0.89583333333333337</v>
      </c>
      <c r="C296" s="1" t="s">
        <v>248</v>
      </c>
      <c r="D296" s="1">
        <v>8</v>
      </c>
      <c r="E296" s="1">
        <v>6</v>
      </c>
      <c r="F296" s="1" t="s">
        <v>317</v>
      </c>
      <c r="G296" s="2">
        <v>47.372300000000003</v>
      </c>
      <c r="H296" s="6">
        <f>1+COUNTIFS(A:A,A296,O:O,"&lt;"&amp;O296)</f>
        <v>6</v>
      </c>
      <c r="I296" s="2">
        <f>AVERAGEIF(A:A,A296,G:G)</f>
        <v>46.386077777777778</v>
      </c>
      <c r="J296" s="2">
        <f t="shared" si="40"/>
        <v>0.98622222222222433</v>
      </c>
      <c r="K296" s="2">
        <f t="shared" si="41"/>
        <v>90.986222222222224</v>
      </c>
      <c r="L296" s="2">
        <f t="shared" si="42"/>
        <v>234.90315746914348</v>
      </c>
      <c r="M296" s="2">
        <f>SUMIF(A:A,A296,L:L)</f>
        <v>2974.5629318710639</v>
      </c>
      <c r="N296" s="3">
        <f t="shared" si="43"/>
        <v>7.8970646393883612E-2</v>
      </c>
      <c r="O296" s="7">
        <f t="shared" si="44"/>
        <v>12.66293294615164</v>
      </c>
      <c r="P296" s="3">
        <f t="shared" si="45"/>
        <v>7.8970646393883612E-2</v>
      </c>
      <c r="Q296" s="3">
        <f>IF(ISNUMBER(P296),SUMIF(A:A,A296,P:P),"")</f>
        <v>0.98123138201824966</v>
      </c>
      <c r="R296" s="3">
        <f t="shared" si="46"/>
        <v>8.0481166665758816E-2</v>
      </c>
      <c r="S296" s="8">
        <f t="shared" si="47"/>
        <v>12.425267195156801</v>
      </c>
    </row>
    <row r="297" spans="1:19" hidden="1" x14ac:dyDescent="0.35">
      <c r="A297" s="1">
        <v>33</v>
      </c>
      <c r="B297" s="5">
        <v>0.89583333333333337</v>
      </c>
      <c r="C297" s="1" t="s">
        <v>248</v>
      </c>
      <c r="D297" s="1">
        <v>8</v>
      </c>
      <c r="E297" s="1">
        <v>7</v>
      </c>
      <c r="F297" s="1" t="s">
        <v>318</v>
      </c>
      <c r="G297" s="2">
        <v>46.410933333333297</v>
      </c>
      <c r="H297" s="6">
        <f>1+COUNTIFS(A:A,A297,O:O,"&lt;"&amp;O297)</f>
        <v>7</v>
      </c>
      <c r="I297" s="2">
        <f>AVERAGEIF(A:A,A297,G:G)</f>
        <v>46.386077777777778</v>
      </c>
      <c r="J297" s="2">
        <f t="shared" si="40"/>
        <v>2.4855555555518549E-2</v>
      </c>
      <c r="K297" s="2">
        <f t="shared" si="41"/>
        <v>90.024855555555519</v>
      </c>
      <c r="L297" s="2">
        <f t="shared" si="42"/>
        <v>221.73685330757604</v>
      </c>
      <c r="M297" s="2">
        <f>SUMIF(A:A,A297,L:L)</f>
        <v>2974.5629318710639</v>
      </c>
      <c r="N297" s="3">
        <f t="shared" si="43"/>
        <v>7.4544347652479748E-2</v>
      </c>
      <c r="O297" s="7">
        <f t="shared" si="44"/>
        <v>13.414833337356795</v>
      </c>
      <c r="P297" s="3">
        <f t="shared" si="45"/>
        <v>7.4544347652479748E-2</v>
      </c>
      <c r="Q297" s="3">
        <f>IF(ISNUMBER(P297),SUMIF(A:A,A297,P:P),"")</f>
        <v>0.98123138201824966</v>
      </c>
      <c r="R297" s="3">
        <f t="shared" si="46"/>
        <v>7.5970203377671131E-2</v>
      </c>
      <c r="S297" s="8">
        <f t="shared" si="47"/>
        <v>13.163055455159096</v>
      </c>
    </row>
    <row r="298" spans="1:19" hidden="1" x14ac:dyDescent="0.35">
      <c r="A298" s="1">
        <v>33</v>
      </c>
      <c r="B298" s="5">
        <v>0.89583333333333337</v>
      </c>
      <c r="C298" s="1" t="s">
        <v>248</v>
      </c>
      <c r="D298" s="1">
        <v>8</v>
      </c>
      <c r="E298" s="1">
        <v>4</v>
      </c>
      <c r="F298" s="1" t="s">
        <v>315</v>
      </c>
      <c r="G298" s="2">
        <v>46.096466666666601</v>
      </c>
      <c r="H298" s="6">
        <f>1+COUNTIFS(A:A,A298,O:O,"&lt;"&amp;O298)</f>
        <v>8</v>
      </c>
      <c r="I298" s="2">
        <f>AVERAGEIF(A:A,A298,G:G)</f>
        <v>46.386077777777778</v>
      </c>
      <c r="J298" s="2">
        <f t="shared" si="40"/>
        <v>-0.28961111111117788</v>
      </c>
      <c r="K298" s="2">
        <f t="shared" si="41"/>
        <v>89.710388888888815</v>
      </c>
      <c r="L298" s="2">
        <f t="shared" si="42"/>
        <v>217.5923446079608</v>
      </c>
      <c r="M298" s="2">
        <f>SUMIF(A:A,A298,L:L)</f>
        <v>2974.5629318710639</v>
      </c>
      <c r="N298" s="3">
        <f t="shared" si="43"/>
        <v>7.3151030787266133E-2</v>
      </c>
      <c r="O298" s="7">
        <f t="shared" si="44"/>
        <v>13.670347351743352</v>
      </c>
      <c r="P298" s="3">
        <f t="shared" si="45"/>
        <v>7.3151030787266133E-2</v>
      </c>
      <c r="Q298" s="3">
        <f>IF(ISNUMBER(P298),SUMIF(A:A,A298,P:P),"")</f>
        <v>0.98123138201824966</v>
      </c>
      <c r="R298" s="3">
        <f t="shared" si="46"/>
        <v>7.4550235681216326E-2</v>
      </c>
      <c r="S298" s="8">
        <f t="shared" si="47"/>
        <v>13.41377382462065</v>
      </c>
    </row>
    <row r="299" spans="1:19" hidden="1" x14ac:dyDescent="0.35">
      <c r="A299" s="1">
        <v>33</v>
      </c>
      <c r="B299" s="5">
        <v>0.89583333333333337</v>
      </c>
      <c r="C299" s="1" t="s">
        <v>248</v>
      </c>
      <c r="D299" s="1">
        <v>8</v>
      </c>
      <c r="E299" s="1">
        <v>11</v>
      </c>
      <c r="F299" s="1" t="s">
        <v>322</v>
      </c>
      <c r="G299" s="2">
        <v>45.494299999999996</v>
      </c>
      <c r="H299" s="6">
        <f>1+COUNTIFS(A:A,A299,O:O,"&lt;"&amp;O299)</f>
        <v>9</v>
      </c>
      <c r="I299" s="2">
        <f>AVERAGEIF(A:A,A299,G:G)</f>
        <v>46.386077777777778</v>
      </c>
      <c r="J299" s="2">
        <f t="shared" si="40"/>
        <v>-0.89177777777778289</v>
      </c>
      <c r="K299" s="2">
        <f t="shared" si="41"/>
        <v>89.108222222222224</v>
      </c>
      <c r="L299" s="2">
        <f t="shared" si="42"/>
        <v>209.87105815125813</v>
      </c>
      <c r="M299" s="2">
        <f>SUMIF(A:A,A299,L:L)</f>
        <v>2974.5629318710639</v>
      </c>
      <c r="N299" s="3">
        <f t="shared" si="43"/>
        <v>7.0555259027330355E-2</v>
      </c>
      <c r="O299" s="7">
        <f t="shared" si="44"/>
        <v>14.173287913416051</v>
      </c>
      <c r="P299" s="3">
        <f t="shared" si="45"/>
        <v>7.0555259027330355E-2</v>
      </c>
      <c r="Q299" s="3">
        <f>IF(ISNUMBER(P299),SUMIF(A:A,A299,P:P),"")</f>
        <v>0.98123138201824966</v>
      </c>
      <c r="R299" s="3">
        <f t="shared" si="46"/>
        <v>7.1904812993453679E-2</v>
      </c>
      <c r="S299" s="8">
        <f t="shared" si="47"/>
        <v>13.907274887023787</v>
      </c>
    </row>
    <row r="300" spans="1:19" hidden="1" x14ac:dyDescent="0.35">
      <c r="A300" s="1">
        <v>33</v>
      </c>
      <c r="B300" s="5">
        <v>0.89583333333333337</v>
      </c>
      <c r="C300" s="1" t="s">
        <v>248</v>
      </c>
      <c r="D300" s="1">
        <v>8</v>
      </c>
      <c r="E300" s="1">
        <v>15</v>
      </c>
      <c r="F300" s="1" t="s">
        <v>324</v>
      </c>
      <c r="G300" s="2">
        <v>44.835300000000004</v>
      </c>
      <c r="H300" s="6">
        <f>1+COUNTIFS(A:A,A300,O:O,"&lt;"&amp;O300)</f>
        <v>10</v>
      </c>
      <c r="I300" s="2">
        <f>AVERAGEIF(A:A,A300,G:G)</f>
        <v>46.386077777777778</v>
      </c>
      <c r="J300" s="2">
        <f t="shared" si="40"/>
        <v>-1.5507777777777747</v>
      </c>
      <c r="K300" s="2">
        <f t="shared" si="41"/>
        <v>88.449222222222232</v>
      </c>
      <c r="L300" s="2">
        <f t="shared" si="42"/>
        <v>201.73467286471364</v>
      </c>
      <c r="M300" s="2">
        <f>SUMIF(A:A,A300,L:L)</f>
        <v>2974.5629318710639</v>
      </c>
      <c r="N300" s="3">
        <f t="shared" si="43"/>
        <v>6.7819937747230052E-2</v>
      </c>
      <c r="O300" s="7">
        <f t="shared" si="44"/>
        <v>14.744926539553521</v>
      </c>
      <c r="P300" s="3">
        <f t="shared" si="45"/>
        <v>6.7819937747230052E-2</v>
      </c>
      <c r="Q300" s="3">
        <f>IF(ISNUMBER(P300),SUMIF(A:A,A300,P:P),"")</f>
        <v>0.98123138201824966</v>
      </c>
      <c r="R300" s="3">
        <f t="shared" si="46"/>
        <v>6.911717153576391E-2</v>
      </c>
      <c r="S300" s="8">
        <f t="shared" si="47"/>
        <v>14.468184646163669</v>
      </c>
    </row>
    <row r="301" spans="1:19" hidden="1" x14ac:dyDescent="0.35">
      <c r="A301" s="1">
        <v>33</v>
      </c>
      <c r="B301" s="5">
        <v>0.89583333333333337</v>
      </c>
      <c r="C301" s="1" t="s">
        <v>248</v>
      </c>
      <c r="D301" s="1">
        <v>8</v>
      </c>
      <c r="E301" s="1">
        <v>3</v>
      </c>
      <c r="F301" s="1" t="s">
        <v>314</v>
      </c>
      <c r="G301" s="2">
        <v>40.008033333333302</v>
      </c>
      <c r="H301" s="6">
        <f>1+COUNTIFS(A:A,A301,O:O,"&lt;"&amp;O301)</f>
        <v>11</v>
      </c>
      <c r="I301" s="2">
        <f>AVERAGEIF(A:A,A301,G:G)</f>
        <v>46.386077777777778</v>
      </c>
      <c r="J301" s="2">
        <f t="shared" si="40"/>
        <v>-6.3780444444444768</v>
      </c>
      <c r="K301" s="2">
        <f t="shared" si="41"/>
        <v>83.62195555555553</v>
      </c>
      <c r="L301" s="2">
        <f t="shared" si="42"/>
        <v>151.00566208043301</v>
      </c>
      <c r="M301" s="2">
        <f>SUMIF(A:A,A301,L:L)</f>
        <v>2974.5629318710639</v>
      </c>
      <c r="N301" s="3">
        <f t="shared" si="43"/>
        <v>5.0765663910646262E-2</v>
      </c>
      <c r="O301" s="7">
        <f t="shared" si="44"/>
        <v>19.698353630519271</v>
      </c>
      <c r="P301" s="3">
        <f t="shared" si="45"/>
        <v>5.0765663910646262E-2</v>
      </c>
      <c r="Q301" s="3">
        <f>IF(ISNUMBER(P301),SUMIF(A:A,A301,P:P),"")</f>
        <v>0.98123138201824966</v>
      </c>
      <c r="R301" s="3">
        <f t="shared" si="46"/>
        <v>5.1736690082443859E-2</v>
      </c>
      <c r="S301" s="8">
        <f t="shared" si="47"/>
        <v>19.328642756358633</v>
      </c>
    </row>
    <row r="302" spans="1:19" hidden="1" x14ac:dyDescent="0.35">
      <c r="A302" s="1">
        <v>33</v>
      </c>
      <c r="B302" s="5">
        <v>0.89583333333333337</v>
      </c>
      <c r="C302" s="1" t="s">
        <v>248</v>
      </c>
      <c r="D302" s="1">
        <v>8</v>
      </c>
      <c r="E302" s="1">
        <v>2</v>
      </c>
      <c r="F302" s="1" t="s">
        <v>313</v>
      </c>
      <c r="G302" s="2">
        <v>23.424133333333298</v>
      </c>
      <c r="H302" s="6">
        <f>1+COUNTIFS(A:A,A302,O:O,"&lt;"&amp;O302)</f>
        <v>12</v>
      </c>
      <c r="I302" s="2">
        <f>AVERAGEIF(A:A,A302,G:G)</f>
        <v>46.386077777777778</v>
      </c>
      <c r="J302" s="2">
        <f t="shared" si="40"/>
        <v>-22.96194444444448</v>
      </c>
      <c r="K302" s="2">
        <f t="shared" si="41"/>
        <v>67.038055555555516</v>
      </c>
      <c r="L302" s="2">
        <f t="shared" si="42"/>
        <v>55.828435330963366</v>
      </c>
      <c r="M302" s="2">
        <f>SUMIF(A:A,A302,L:L)</f>
        <v>2974.5629318710639</v>
      </c>
      <c r="N302" s="3">
        <f t="shared" si="43"/>
        <v>1.8768617981750373E-2</v>
      </c>
      <c r="O302" s="7">
        <f t="shared" si="44"/>
        <v>53.280428051354015</v>
      </c>
      <c r="P302" s="3" t="str">
        <f t="shared" si="45"/>
        <v/>
      </c>
      <c r="Q302" s="3" t="str">
        <f>IF(ISNUMBER(P302),SUMIF(A:A,A302,P:P),"")</f>
        <v/>
      </c>
      <c r="R302" s="3" t="str">
        <f t="shared" si="46"/>
        <v/>
      </c>
      <c r="S302" s="8" t="str">
        <f t="shared" si="47"/>
        <v/>
      </c>
    </row>
  </sheetData>
  <autoFilter ref="A1:S302" xr:uid="{00000000-0009-0000-0000-000000000000}">
    <filterColumn colId="2">
      <filters>
        <filter val="Goulburn"/>
      </filters>
    </filterColumn>
  </autoFilter>
  <sortState ref="A2:T302">
    <sortCondition ref="B2:B302"/>
    <sortCondition ref="H2:H302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7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6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deanzardo</cp:lastModifiedBy>
  <cp:lastPrinted>2017-09-05T11:00:33Z</cp:lastPrinted>
  <dcterms:created xsi:type="dcterms:W3CDTF">2016-03-11T05:58:01Z</dcterms:created>
  <dcterms:modified xsi:type="dcterms:W3CDTF">2018-03-15T00:20:35Z</dcterms:modified>
</cp:coreProperties>
</file>