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isson\Dropbox\CP 2015\ML Ratings\April 2018\DBR\"/>
    </mc:Choice>
  </mc:AlternateContent>
  <bookViews>
    <workbookView xWindow="0" yWindow="0" windowWidth="20490" windowHeight="7965"/>
  </bookViews>
  <sheets>
    <sheet name="PRICES" sheetId="1" r:id="rId1"/>
  </sheets>
  <definedNames>
    <definedName name="_xlnm._FilterDatabase" localSheetId="0" hidden="1">PRICES!$A$1:$S$66</definedName>
  </definedNames>
  <calcPr calcId="152511"/>
</workbook>
</file>

<file path=xl/calcChain.xml><?xml version="1.0" encoding="utf-8"?>
<calcChain xmlns="http://schemas.openxmlformats.org/spreadsheetml/2006/main">
  <c r="I120" i="1" l="1"/>
  <c r="J120" i="1" s="1"/>
  <c r="K120" i="1" s="1"/>
  <c r="L120" i="1" s="1"/>
  <c r="I119" i="1"/>
  <c r="J119" i="1" s="1"/>
  <c r="K119" i="1" s="1"/>
  <c r="L119" i="1" s="1"/>
  <c r="I126" i="1"/>
  <c r="J126" i="1" s="1"/>
  <c r="K126" i="1" s="1"/>
  <c r="L126" i="1" s="1"/>
  <c r="I124" i="1"/>
  <c r="J124" i="1" s="1"/>
  <c r="K124" i="1" s="1"/>
  <c r="L124" i="1" s="1"/>
  <c r="I128" i="1"/>
  <c r="J128" i="1" s="1"/>
  <c r="K128" i="1" s="1"/>
  <c r="L128" i="1" s="1"/>
  <c r="I125" i="1"/>
  <c r="J125" i="1" s="1"/>
  <c r="K125" i="1" s="1"/>
  <c r="L125" i="1" s="1"/>
  <c r="I129" i="1"/>
  <c r="J129" i="1" s="1"/>
  <c r="K129" i="1" s="1"/>
  <c r="L129" i="1" s="1"/>
  <c r="I127" i="1"/>
  <c r="J127" i="1" s="1"/>
  <c r="K127" i="1" s="1"/>
  <c r="L127" i="1" s="1"/>
  <c r="I130" i="1"/>
  <c r="J130" i="1" s="1"/>
  <c r="K130" i="1" s="1"/>
  <c r="L130" i="1" s="1"/>
  <c r="I131" i="1"/>
  <c r="J131" i="1" s="1"/>
  <c r="K131" i="1" s="1"/>
  <c r="L131" i="1" s="1"/>
  <c r="I132" i="1"/>
  <c r="J132" i="1" s="1"/>
  <c r="K132" i="1" s="1"/>
  <c r="L132" i="1" s="1"/>
  <c r="I133" i="1"/>
  <c r="J133" i="1" s="1"/>
  <c r="K133" i="1" s="1"/>
  <c r="L133" i="1" s="1"/>
  <c r="I134" i="1"/>
  <c r="J134" i="1" s="1"/>
  <c r="K134" i="1" s="1"/>
  <c r="L134" i="1" s="1"/>
  <c r="I135" i="1"/>
  <c r="J135" i="1" s="1"/>
  <c r="K135" i="1" s="1"/>
  <c r="L135" i="1" s="1"/>
  <c r="I144" i="1"/>
  <c r="J144" i="1" s="1"/>
  <c r="K144" i="1" s="1"/>
  <c r="L144" i="1" s="1"/>
  <c r="I137" i="1"/>
  <c r="J137" i="1" s="1"/>
  <c r="K137" i="1" s="1"/>
  <c r="L137" i="1" s="1"/>
  <c r="I141" i="1"/>
  <c r="J141" i="1" s="1"/>
  <c r="K141" i="1" s="1"/>
  <c r="L141" i="1" s="1"/>
  <c r="I142" i="1"/>
  <c r="J142" i="1" s="1"/>
  <c r="K142" i="1" s="1"/>
  <c r="L142" i="1" s="1"/>
  <c r="I140" i="1"/>
  <c r="J140" i="1" s="1"/>
  <c r="K140" i="1" s="1"/>
  <c r="L140" i="1" s="1"/>
  <c r="I136" i="1"/>
  <c r="J136" i="1" s="1"/>
  <c r="K136" i="1" s="1"/>
  <c r="L136" i="1" s="1"/>
  <c r="I143" i="1"/>
  <c r="J143" i="1" s="1"/>
  <c r="K143" i="1" s="1"/>
  <c r="L143" i="1" s="1"/>
  <c r="I138" i="1"/>
  <c r="J138" i="1" s="1"/>
  <c r="K138" i="1" s="1"/>
  <c r="L138" i="1" s="1"/>
  <c r="I139" i="1"/>
  <c r="J139" i="1" s="1"/>
  <c r="K139" i="1" s="1"/>
  <c r="L139" i="1" s="1"/>
  <c r="I150" i="1"/>
  <c r="J150" i="1" s="1"/>
  <c r="K150" i="1" s="1"/>
  <c r="L150" i="1" s="1"/>
  <c r="I146" i="1"/>
  <c r="J146" i="1" s="1"/>
  <c r="K146" i="1" s="1"/>
  <c r="L146" i="1" s="1"/>
  <c r="I151" i="1"/>
  <c r="J151" i="1" s="1"/>
  <c r="K151" i="1" s="1"/>
  <c r="L151" i="1" s="1"/>
  <c r="I145" i="1"/>
  <c r="J145" i="1" s="1"/>
  <c r="K145" i="1" s="1"/>
  <c r="L145" i="1" s="1"/>
  <c r="I148" i="1"/>
  <c r="J148" i="1" s="1"/>
  <c r="K148" i="1" s="1"/>
  <c r="L148" i="1" s="1"/>
  <c r="I147" i="1"/>
  <c r="J147" i="1" s="1"/>
  <c r="K147" i="1" s="1"/>
  <c r="L147" i="1" s="1"/>
  <c r="I149" i="1"/>
  <c r="J149" i="1" s="1"/>
  <c r="K149" i="1" s="1"/>
  <c r="L149" i="1" s="1"/>
  <c r="I152" i="1"/>
  <c r="J152" i="1" s="1"/>
  <c r="K152" i="1" s="1"/>
  <c r="L152" i="1" s="1"/>
  <c r="I155" i="1"/>
  <c r="J155" i="1" s="1"/>
  <c r="K155" i="1" s="1"/>
  <c r="L155" i="1" s="1"/>
  <c r="I157" i="1"/>
  <c r="J157" i="1" s="1"/>
  <c r="K157" i="1" s="1"/>
  <c r="L157" i="1" s="1"/>
  <c r="I154" i="1"/>
  <c r="J154" i="1" s="1"/>
  <c r="K154" i="1" s="1"/>
  <c r="L154" i="1" s="1"/>
  <c r="I153" i="1"/>
  <c r="J153" i="1" s="1"/>
  <c r="K153" i="1" s="1"/>
  <c r="L153" i="1" s="1"/>
  <c r="I160" i="1"/>
  <c r="J160" i="1" s="1"/>
  <c r="K160" i="1" s="1"/>
  <c r="L160" i="1" s="1"/>
  <c r="I156" i="1"/>
  <c r="J156" i="1" s="1"/>
  <c r="K156" i="1" s="1"/>
  <c r="L156" i="1" s="1"/>
  <c r="I158" i="1"/>
  <c r="J158" i="1" s="1"/>
  <c r="K158" i="1" s="1"/>
  <c r="L158" i="1" s="1"/>
  <c r="I159" i="1"/>
  <c r="J159" i="1" s="1"/>
  <c r="K159" i="1" s="1"/>
  <c r="L159" i="1" s="1"/>
  <c r="I162" i="1"/>
  <c r="J162" i="1" s="1"/>
  <c r="K162" i="1" s="1"/>
  <c r="L162" i="1" s="1"/>
  <c r="I165" i="1"/>
  <c r="J165" i="1" s="1"/>
  <c r="K165" i="1" s="1"/>
  <c r="L165" i="1" s="1"/>
  <c r="I163" i="1"/>
  <c r="J163" i="1" s="1"/>
  <c r="K163" i="1" s="1"/>
  <c r="L163" i="1" s="1"/>
  <c r="I166" i="1"/>
  <c r="J166" i="1" s="1"/>
  <c r="K166" i="1" s="1"/>
  <c r="L166" i="1" s="1"/>
  <c r="I164" i="1"/>
  <c r="J164" i="1" s="1"/>
  <c r="K164" i="1" s="1"/>
  <c r="L164" i="1" s="1"/>
  <c r="I167" i="1"/>
  <c r="J167" i="1" s="1"/>
  <c r="K167" i="1" s="1"/>
  <c r="L167" i="1" s="1"/>
  <c r="I161" i="1"/>
  <c r="J161" i="1" s="1"/>
  <c r="K161" i="1" s="1"/>
  <c r="L161" i="1" s="1"/>
  <c r="I172" i="1"/>
  <c r="J172" i="1" s="1"/>
  <c r="K172" i="1" s="1"/>
  <c r="L172" i="1" s="1"/>
  <c r="I169" i="1"/>
  <c r="J169" i="1" s="1"/>
  <c r="K169" i="1" s="1"/>
  <c r="L169" i="1" s="1"/>
  <c r="I171" i="1"/>
  <c r="J171" i="1" s="1"/>
  <c r="K171" i="1" s="1"/>
  <c r="L171" i="1" s="1"/>
  <c r="I168" i="1"/>
  <c r="J168" i="1" s="1"/>
  <c r="K168" i="1" s="1"/>
  <c r="L168" i="1" s="1"/>
  <c r="I170" i="1"/>
  <c r="J170" i="1" s="1"/>
  <c r="K170" i="1" s="1"/>
  <c r="L170" i="1" s="1"/>
  <c r="I173" i="1"/>
  <c r="J173" i="1" s="1"/>
  <c r="K173" i="1" s="1"/>
  <c r="L173" i="1" s="1"/>
  <c r="I174" i="1"/>
  <c r="J174" i="1" s="1"/>
  <c r="K174" i="1" s="1"/>
  <c r="L174" i="1" s="1"/>
  <c r="I175" i="1"/>
  <c r="J175" i="1" s="1"/>
  <c r="K175" i="1" s="1"/>
  <c r="L175" i="1" s="1"/>
  <c r="I179" i="1"/>
  <c r="J179" i="1" s="1"/>
  <c r="K179" i="1" s="1"/>
  <c r="L179" i="1" s="1"/>
  <c r="I180" i="1"/>
  <c r="J180" i="1" s="1"/>
  <c r="K180" i="1" s="1"/>
  <c r="L180" i="1" s="1"/>
  <c r="I183" i="1"/>
  <c r="J183" i="1" s="1"/>
  <c r="K183" i="1" s="1"/>
  <c r="L183" i="1" s="1"/>
  <c r="I176" i="1"/>
  <c r="J176" i="1" s="1"/>
  <c r="K176" i="1" s="1"/>
  <c r="L176" i="1" s="1"/>
  <c r="I182" i="1"/>
  <c r="J182" i="1" s="1"/>
  <c r="K182" i="1" s="1"/>
  <c r="L182" i="1" s="1"/>
  <c r="I184" i="1"/>
  <c r="J184" i="1" s="1"/>
  <c r="K184" i="1" s="1"/>
  <c r="L184" i="1" s="1"/>
  <c r="I177" i="1"/>
  <c r="J177" i="1" s="1"/>
  <c r="K177" i="1" s="1"/>
  <c r="L177" i="1" s="1"/>
  <c r="I181" i="1"/>
  <c r="J181" i="1" s="1"/>
  <c r="K181" i="1" s="1"/>
  <c r="L181" i="1" s="1"/>
  <c r="I178" i="1"/>
  <c r="J178" i="1" s="1"/>
  <c r="K178" i="1" s="1"/>
  <c r="L178" i="1" s="1"/>
  <c r="I188" i="1"/>
  <c r="J188" i="1" s="1"/>
  <c r="K188" i="1" s="1"/>
  <c r="L188" i="1" s="1"/>
  <c r="I187" i="1"/>
  <c r="J187" i="1" s="1"/>
  <c r="K187" i="1" s="1"/>
  <c r="L187" i="1" s="1"/>
  <c r="I186" i="1"/>
  <c r="J186" i="1" s="1"/>
  <c r="K186" i="1" s="1"/>
  <c r="L186" i="1" s="1"/>
  <c r="I189" i="1"/>
  <c r="J189" i="1" s="1"/>
  <c r="K189" i="1" s="1"/>
  <c r="L189" i="1" s="1"/>
  <c r="I185" i="1"/>
  <c r="J185" i="1" s="1"/>
  <c r="K185" i="1" s="1"/>
  <c r="L185" i="1" s="1"/>
  <c r="I192" i="1"/>
  <c r="J192" i="1" s="1"/>
  <c r="K192" i="1" s="1"/>
  <c r="L192" i="1" s="1"/>
  <c r="I190" i="1"/>
  <c r="J190" i="1" s="1"/>
  <c r="K190" i="1" s="1"/>
  <c r="L190" i="1" s="1"/>
  <c r="I191" i="1"/>
  <c r="J191" i="1" s="1"/>
  <c r="K191" i="1" s="1"/>
  <c r="L191" i="1" s="1"/>
  <c r="I193" i="1"/>
  <c r="J193" i="1" s="1"/>
  <c r="K193" i="1" s="1"/>
  <c r="L193" i="1" s="1"/>
  <c r="I194" i="1"/>
  <c r="J194" i="1" s="1"/>
  <c r="K194" i="1" s="1"/>
  <c r="L194" i="1" s="1"/>
  <c r="I195" i="1"/>
  <c r="J195" i="1" s="1"/>
  <c r="K195" i="1" s="1"/>
  <c r="L195" i="1" s="1"/>
  <c r="I196" i="1"/>
  <c r="J196" i="1" s="1"/>
  <c r="K196" i="1" s="1"/>
  <c r="L196" i="1" s="1"/>
  <c r="I197" i="1"/>
  <c r="J197" i="1" s="1"/>
  <c r="K197" i="1" s="1"/>
  <c r="L197" i="1" s="1"/>
  <c r="I198" i="1"/>
  <c r="J198" i="1" s="1"/>
  <c r="K198" i="1" s="1"/>
  <c r="L198" i="1" s="1"/>
  <c r="I199" i="1"/>
  <c r="J199" i="1" s="1"/>
  <c r="K199" i="1" s="1"/>
  <c r="L199" i="1" s="1"/>
  <c r="I200" i="1"/>
  <c r="J200" i="1" s="1"/>
  <c r="K200" i="1" s="1"/>
  <c r="L200" i="1" s="1"/>
  <c r="I204" i="1"/>
  <c r="J204" i="1" s="1"/>
  <c r="K204" i="1" s="1"/>
  <c r="L204" i="1" s="1"/>
  <c r="I203" i="1"/>
  <c r="J203" i="1" s="1"/>
  <c r="K203" i="1" s="1"/>
  <c r="L203" i="1" s="1"/>
  <c r="I205" i="1"/>
  <c r="J205" i="1" s="1"/>
  <c r="K205" i="1" s="1"/>
  <c r="L205" i="1" s="1"/>
  <c r="I206" i="1"/>
  <c r="J206" i="1" s="1"/>
  <c r="K206" i="1" s="1"/>
  <c r="L206" i="1" s="1"/>
  <c r="I208" i="1"/>
  <c r="J208" i="1" s="1"/>
  <c r="K208" i="1" s="1"/>
  <c r="L208" i="1" s="1"/>
  <c r="I211" i="1"/>
  <c r="J211" i="1" s="1"/>
  <c r="K211" i="1" s="1"/>
  <c r="L211" i="1" s="1"/>
  <c r="I201" i="1"/>
  <c r="J201" i="1" s="1"/>
  <c r="K201" i="1" s="1"/>
  <c r="L201" i="1" s="1"/>
  <c r="I202" i="1"/>
  <c r="J202" i="1" s="1"/>
  <c r="K202" i="1" s="1"/>
  <c r="L202" i="1" s="1"/>
  <c r="I207" i="1"/>
  <c r="J207" i="1" s="1"/>
  <c r="K207" i="1" s="1"/>
  <c r="L207" i="1" s="1"/>
  <c r="I209" i="1"/>
  <c r="J209" i="1" s="1"/>
  <c r="K209" i="1" s="1"/>
  <c r="L209" i="1" s="1"/>
  <c r="I210" i="1"/>
  <c r="J210" i="1" s="1"/>
  <c r="K210" i="1" s="1"/>
  <c r="L210" i="1" s="1"/>
  <c r="I215" i="1"/>
  <c r="J215" i="1" s="1"/>
  <c r="K215" i="1" s="1"/>
  <c r="L215" i="1" s="1"/>
  <c r="I221" i="1"/>
  <c r="J221" i="1" s="1"/>
  <c r="K221" i="1" s="1"/>
  <c r="L221" i="1" s="1"/>
  <c r="I219" i="1"/>
  <c r="J219" i="1" s="1"/>
  <c r="K219" i="1" s="1"/>
  <c r="L219" i="1" s="1"/>
  <c r="I212" i="1"/>
  <c r="J212" i="1" s="1"/>
  <c r="K212" i="1" s="1"/>
  <c r="L212" i="1" s="1"/>
  <c r="I216" i="1"/>
  <c r="J216" i="1" s="1"/>
  <c r="K216" i="1" s="1"/>
  <c r="L216" i="1" s="1"/>
  <c r="I214" i="1"/>
  <c r="J214" i="1" s="1"/>
  <c r="K214" i="1" s="1"/>
  <c r="L214" i="1" s="1"/>
  <c r="I217" i="1"/>
  <c r="J217" i="1" s="1"/>
  <c r="K217" i="1" s="1"/>
  <c r="L217" i="1" s="1"/>
  <c r="I213" i="1"/>
  <c r="J213" i="1" s="1"/>
  <c r="K213" i="1" s="1"/>
  <c r="L213" i="1" s="1"/>
  <c r="I220" i="1"/>
  <c r="J220" i="1" s="1"/>
  <c r="K220" i="1" s="1"/>
  <c r="L220" i="1" s="1"/>
  <c r="I218" i="1"/>
  <c r="J218" i="1" s="1"/>
  <c r="K218" i="1" s="1"/>
  <c r="L218" i="1" s="1"/>
  <c r="I222" i="1"/>
  <c r="J222" i="1" s="1"/>
  <c r="K222" i="1" s="1"/>
  <c r="L222" i="1" s="1"/>
  <c r="I224" i="1"/>
  <c r="J224" i="1" s="1"/>
  <c r="K224" i="1" s="1"/>
  <c r="L224" i="1" s="1"/>
  <c r="I228" i="1"/>
  <c r="J228" i="1" s="1"/>
  <c r="K228" i="1" s="1"/>
  <c r="L228" i="1" s="1"/>
  <c r="I230" i="1"/>
  <c r="J230" i="1" s="1"/>
  <c r="K230" i="1" s="1"/>
  <c r="L230" i="1" s="1"/>
  <c r="I226" i="1"/>
  <c r="J226" i="1" s="1"/>
  <c r="K226" i="1" s="1"/>
  <c r="L226" i="1" s="1"/>
  <c r="I229" i="1"/>
  <c r="J229" i="1" s="1"/>
  <c r="K229" i="1" s="1"/>
  <c r="L229" i="1" s="1"/>
  <c r="I223" i="1"/>
  <c r="J223" i="1" s="1"/>
  <c r="K223" i="1" s="1"/>
  <c r="L223" i="1" s="1"/>
  <c r="I225" i="1"/>
  <c r="J225" i="1" s="1"/>
  <c r="K225" i="1" s="1"/>
  <c r="L225" i="1" s="1"/>
  <c r="I227" i="1"/>
  <c r="J227" i="1" s="1"/>
  <c r="K227" i="1" s="1"/>
  <c r="L227" i="1" s="1"/>
  <c r="I231" i="1"/>
  <c r="J231" i="1" s="1"/>
  <c r="K231" i="1" s="1"/>
  <c r="L231" i="1" s="1"/>
  <c r="I234" i="1"/>
  <c r="J234" i="1" s="1"/>
  <c r="K234" i="1" s="1"/>
  <c r="L234" i="1" s="1"/>
  <c r="I238" i="1"/>
  <c r="J238" i="1" s="1"/>
  <c r="K238" i="1" s="1"/>
  <c r="L238" i="1" s="1"/>
  <c r="I235" i="1"/>
  <c r="J235" i="1" s="1"/>
  <c r="K235" i="1" s="1"/>
  <c r="L235" i="1" s="1"/>
  <c r="I232" i="1"/>
  <c r="J232" i="1" s="1"/>
  <c r="K232" i="1" s="1"/>
  <c r="L232" i="1" s="1"/>
  <c r="I236" i="1"/>
  <c r="J236" i="1" s="1"/>
  <c r="K236" i="1" s="1"/>
  <c r="L236" i="1" s="1"/>
  <c r="I233" i="1"/>
  <c r="J233" i="1" s="1"/>
  <c r="K233" i="1" s="1"/>
  <c r="L233" i="1" s="1"/>
  <c r="I241" i="1"/>
  <c r="J241" i="1" s="1"/>
  <c r="K241" i="1" s="1"/>
  <c r="L241" i="1" s="1"/>
  <c r="I242" i="1"/>
  <c r="J242" i="1" s="1"/>
  <c r="K242" i="1" s="1"/>
  <c r="L242" i="1" s="1"/>
  <c r="I237" i="1"/>
  <c r="J237" i="1" s="1"/>
  <c r="K237" i="1" s="1"/>
  <c r="L237" i="1" s="1"/>
  <c r="I239" i="1"/>
  <c r="J239" i="1" s="1"/>
  <c r="K239" i="1" s="1"/>
  <c r="L239" i="1" s="1"/>
  <c r="I240" i="1"/>
  <c r="J240" i="1" s="1"/>
  <c r="K240" i="1" s="1"/>
  <c r="L240" i="1" s="1"/>
  <c r="I243" i="1"/>
  <c r="J243" i="1" s="1"/>
  <c r="K243" i="1" s="1"/>
  <c r="L243" i="1" s="1"/>
  <c r="I246" i="1"/>
  <c r="J246" i="1" s="1"/>
  <c r="K246" i="1" s="1"/>
  <c r="L246" i="1" s="1"/>
  <c r="I244" i="1"/>
  <c r="J244" i="1" s="1"/>
  <c r="K244" i="1" s="1"/>
  <c r="L244" i="1" s="1"/>
  <c r="I247" i="1"/>
  <c r="J247" i="1" s="1"/>
  <c r="K247" i="1" s="1"/>
  <c r="L247" i="1" s="1"/>
  <c r="I248" i="1"/>
  <c r="J248" i="1" s="1"/>
  <c r="K248" i="1" s="1"/>
  <c r="L248" i="1" s="1"/>
  <c r="I250" i="1"/>
  <c r="J250" i="1" s="1"/>
  <c r="K250" i="1" s="1"/>
  <c r="L250" i="1" s="1"/>
  <c r="I251" i="1"/>
  <c r="J251" i="1" s="1"/>
  <c r="K251" i="1" s="1"/>
  <c r="L251" i="1" s="1"/>
  <c r="I245" i="1"/>
  <c r="J245" i="1" s="1"/>
  <c r="K245" i="1" s="1"/>
  <c r="L245" i="1" s="1"/>
  <c r="I249" i="1"/>
  <c r="J249" i="1" s="1"/>
  <c r="K249" i="1" s="1"/>
  <c r="L249" i="1" s="1"/>
  <c r="I252" i="1"/>
  <c r="J252" i="1" s="1"/>
  <c r="K252" i="1" s="1"/>
  <c r="L252" i="1" s="1"/>
  <c r="I254" i="1"/>
  <c r="J254" i="1" s="1"/>
  <c r="K254" i="1" s="1"/>
  <c r="L254" i="1" s="1"/>
  <c r="I255" i="1"/>
  <c r="J255" i="1" s="1"/>
  <c r="K255" i="1" s="1"/>
  <c r="L255" i="1" s="1"/>
  <c r="I253" i="1"/>
  <c r="J253" i="1" s="1"/>
  <c r="K253" i="1" s="1"/>
  <c r="L253" i="1" s="1"/>
  <c r="I258" i="1"/>
  <c r="J258" i="1" s="1"/>
  <c r="K258" i="1" s="1"/>
  <c r="L258" i="1" s="1"/>
  <c r="I256" i="1"/>
  <c r="J256" i="1" s="1"/>
  <c r="K256" i="1" s="1"/>
  <c r="L256" i="1" s="1"/>
  <c r="I257" i="1"/>
  <c r="J257" i="1" s="1"/>
  <c r="K257" i="1" s="1"/>
  <c r="L257" i="1" s="1"/>
  <c r="I260" i="1"/>
  <c r="J260" i="1" s="1"/>
  <c r="K260" i="1" s="1"/>
  <c r="L260" i="1" s="1"/>
  <c r="I259" i="1"/>
  <c r="J259" i="1" s="1"/>
  <c r="K259" i="1" s="1"/>
  <c r="L259" i="1" s="1"/>
  <c r="I261" i="1"/>
  <c r="J261" i="1" s="1"/>
  <c r="K261" i="1" s="1"/>
  <c r="L261" i="1" s="1"/>
  <c r="I264" i="1"/>
  <c r="J264" i="1" s="1"/>
  <c r="K264" i="1" s="1"/>
  <c r="L264" i="1" s="1"/>
  <c r="I265" i="1"/>
  <c r="J265" i="1" s="1"/>
  <c r="K265" i="1" s="1"/>
  <c r="L265" i="1" s="1"/>
  <c r="I266" i="1"/>
  <c r="J266" i="1" s="1"/>
  <c r="K266" i="1" s="1"/>
  <c r="L266" i="1" s="1"/>
  <c r="I263" i="1"/>
  <c r="J263" i="1" s="1"/>
  <c r="K263" i="1" s="1"/>
  <c r="L263" i="1" s="1"/>
  <c r="I267" i="1"/>
  <c r="J267" i="1" s="1"/>
  <c r="K267" i="1" s="1"/>
  <c r="L267" i="1" s="1"/>
  <c r="I269" i="1"/>
  <c r="J269" i="1" s="1"/>
  <c r="K269" i="1" s="1"/>
  <c r="L269" i="1" s="1"/>
  <c r="I262" i="1"/>
  <c r="J262" i="1" s="1"/>
  <c r="K262" i="1" s="1"/>
  <c r="L262" i="1" s="1"/>
  <c r="I270" i="1"/>
  <c r="J270" i="1" s="1"/>
  <c r="K270" i="1" s="1"/>
  <c r="L270" i="1" s="1"/>
  <c r="I268" i="1"/>
  <c r="J268" i="1" s="1"/>
  <c r="K268" i="1" s="1"/>
  <c r="L268" i="1" s="1"/>
  <c r="I271" i="1"/>
  <c r="J271" i="1" s="1"/>
  <c r="K271" i="1" s="1"/>
  <c r="L271" i="1" s="1"/>
  <c r="I273" i="1"/>
  <c r="J273" i="1" s="1"/>
  <c r="K273" i="1" s="1"/>
  <c r="L273" i="1" s="1"/>
  <c r="I278" i="1"/>
  <c r="J278" i="1" s="1"/>
  <c r="K278" i="1" s="1"/>
  <c r="L278" i="1" s="1"/>
  <c r="I275" i="1"/>
  <c r="J275" i="1" s="1"/>
  <c r="K275" i="1" s="1"/>
  <c r="L275" i="1" s="1"/>
  <c r="I277" i="1"/>
  <c r="J277" i="1" s="1"/>
  <c r="K277" i="1" s="1"/>
  <c r="L277" i="1" s="1"/>
  <c r="I280" i="1"/>
  <c r="J280" i="1" s="1"/>
  <c r="K280" i="1" s="1"/>
  <c r="L280" i="1" s="1"/>
  <c r="I274" i="1"/>
  <c r="J274" i="1" s="1"/>
  <c r="K274" i="1" s="1"/>
  <c r="L274" i="1" s="1"/>
  <c r="I276" i="1"/>
  <c r="J276" i="1" s="1"/>
  <c r="K276" i="1" s="1"/>
  <c r="L276" i="1" s="1"/>
  <c r="I272" i="1"/>
  <c r="J272" i="1" s="1"/>
  <c r="K272" i="1" s="1"/>
  <c r="L272" i="1" s="1"/>
  <c r="I279" i="1"/>
  <c r="J279" i="1" s="1"/>
  <c r="K279" i="1" s="1"/>
  <c r="L279" i="1" s="1"/>
  <c r="I282" i="1"/>
  <c r="J282" i="1" s="1"/>
  <c r="K282" i="1" s="1"/>
  <c r="L282" i="1" s="1"/>
  <c r="I281" i="1"/>
  <c r="J281" i="1" s="1"/>
  <c r="K281" i="1" s="1"/>
  <c r="L281" i="1" s="1"/>
  <c r="M138" i="1" l="1"/>
  <c r="M156" i="1"/>
  <c r="M133" i="1"/>
  <c r="N133" i="1" s="1"/>
  <c r="O133" i="1" s="1"/>
  <c r="M131" i="1"/>
  <c r="N131" i="1" s="1"/>
  <c r="O131" i="1" s="1"/>
  <c r="M244" i="1"/>
  <c r="N244" i="1" s="1"/>
  <c r="O244" i="1" s="1"/>
  <c r="M250" i="1"/>
  <c r="N250" i="1" s="1"/>
  <c r="O250" i="1" s="1"/>
  <c r="M182" i="1"/>
  <c r="M276" i="1"/>
  <c r="N276" i="1" s="1"/>
  <c r="O276" i="1" s="1"/>
  <c r="M282" i="1"/>
  <c r="N282" i="1" s="1"/>
  <c r="O282" i="1" s="1"/>
  <c r="M279" i="1"/>
  <c r="N279" i="1" s="1"/>
  <c r="O279" i="1" s="1"/>
  <c r="M280" i="1"/>
  <c r="N280" i="1" s="1"/>
  <c r="O280" i="1" s="1"/>
  <c r="M272" i="1"/>
  <c r="N272" i="1" s="1"/>
  <c r="O272" i="1" s="1"/>
  <c r="M275" i="1"/>
  <c r="N275" i="1" s="1"/>
  <c r="O275" i="1" s="1"/>
  <c r="M228" i="1"/>
  <c r="N228" i="1" s="1"/>
  <c r="O228" i="1" s="1"/>
  <c r="M278" i="1"/>
  <c r="M281" i="1"/>
  <c r="N281" i="1" s="1"/>
  <c r="O281" i="1" s="1"/>
  <c r="M266" i="1"/>
  <c r="N266" i="1" s="1"/>
  <c r="O266" i="1" s="1"/>
  <c r="M230" i="1"/>
  <c r="N230" i="1" s="1"/>
  <c r="O230" i="1" s="1"/>
  <c r="M227" i="1"/>
  <c r="N227" i="1" s="1"/>
  <c r="O227" i="1" s="1"/>
  <c r="M226" i="1"/>
  <c r="M231" i="1"/>
  <c r="N231" i="1" s="1"/>
  <c r="O231" i="1" s="1"/>
  <c r="M229" i="1"/>
  <c r="N229" i="1" s="1"/>
  <c r="O229" i="1" s="1"/>
  <c r="M223" i="1"/>
  <c r="N223" i="1" s="1"/>
  <c r="O223" i="1" s="1"/>
  <c r="M224" i="1"/>
  <c r="N224" i="1" s="1"/>
  <c r="O224" i="1" s="1"/>
  <c r="M225" i="1"/>
  <c r="N225" i="1" s="1"/>
  <c r="O225" i="1" s="1"/>
  <c r="M253" i="1"/>
  <c r="M256" i="1"/>
  <c r="N256" i="1" s="1"/>
  <c r="O256" i="1" s="1"/>
  <c r="M257" i="1"/>
  <c r="M261" i="1"/>
  <c r="N261" i="1" s="1"/>
  <c r="O261" i="1" s="1"/>
  <c r="M254" i="1"/>
  <c r="N254" i="1"/>
  <c r="O254" i="1" s="1"/>
  <c r="M258" i="1"/>
  <c r="N258" i="1" s="1"/>
  <c r="O258" i="1" s="1"/>
  <c r="M260" i="1"/>
  <c r="M255" i="1"/>
  <c r="N255" i="1" s="1"/>
  <c r="O255" i="1" s="1"/>
  <c r="M194" i="1"/>
  <c r="N194" i="1" s="1"/>
  <c r="O194" i="1" s="1"/>
  <c r="M196" i="1"/>
  <c r="N196" i="1" s="1"/>
  <c r="O196" i="1" s="1"/>
  <c r="M198" i="1"/>
  <c r="N198" i="1" s="1"/>
  <c r="O198" i="1" s="1"/>
  <c r="M197" i="1"/>
  <c r="N197" i="1" s="1"/>
  <c r="O197" i="1" s="1"/>
  <c r="M195" i="1"/>
  <c r="M199" i="1"/>
  <c r="N199" i="1" s="1"/>
  <c r="O199" i="1" s="1"/>
  <c r="N278" i="1"/>
  <c r="O278" i="1" s="1"/>
  <c r="M236" i="1"/>
  <c r="N236" i="1" s="1"/>
  <c r="O236" i="1" s="1"/>
  <c r="M239" i="1"/>
  <c r="N239" i="1" s="1"/>
  <c r="O239" i="1" s="1"/>
  <c r="M233" i="1"/>
  <c r="N233" i="1" s="1"/>
  <c r="O233" i="1" s="1"/>
  <c r="M241" i="1"/>
  <c r="N241" i="1" s="1"/>
  <c r="O241" i="1" s="1"/>
  <c r="M234" i="1"/>
  <c r="N234" i="1" s="1"/>
  <c r="O234" i="1" s="1"/>
  <c r="M242" i="1"/>
  <c r="N242" i="1" s="1"/>
  <c r="O242" i="1" s="1"/>
  <c r="M240" i="1"/>
  <c r="N240" i="1" s="1"/>
  <c r="O240" i="1" s="1"/>
  <c r="M237" i="1"/>
  <c r="N237" i="1" s="1"/>
  <c r="O237" i="1" s="1"/>
  <c r="M238" i="1"/>
  <c r="M243" i="1"/>
  <c r="N243" i="1" s="1"/>
  <c r="O243" i="1" s="1"/>
  <c r="M235" i="1"/>
  <c r="N235" i="1" s="1"/>
  <c r="O235" i="1" s="1"/>
  <c r="M263" i="1"/>
  <c r="N263" i="1" s="1"/>
  <c r="O263" i="1" s="1"/>
  <c r="N260" i="1"/>
  <c r="O260" i="1" s="1"/>
  <c r="M221" i="1"/>
  <c r="N221" i="1" s="1"/>
  <c r="O221" i="1" s="1"/>
  <c r="M216" i="1"/>
  <c r="N216" i="1" s="1"/>
  <c r="O216" i="1" s="1"/>
  <c r="M217" i="1"/>
  <c r="N217" i="1" s="1"/>
  <c r="O217" i="1" s="1"/>
  <c r="M215" i="1"/>
  <c r="N215" i="1" s="1"/>
  <c r="O215" i="1" s="1"/>
  <c r="M212" i="1"/>
  <c r="N212" i="1" s="1"/>
  <c r="O212" i="1" s="1"/>
  <c r="M213" i="1"/>
  <c r="N213" i="1" s="1"/>
  <c r="O213" i="1" s="1"/>
  <c r="M219" i="1"/>
  <c r="N219" i="1" s="1"/>
  <c r="O219" i="1" s="1"/>
  <c r="M220" i="1"/>
  <c r="N220" i="1" s="1"/>
  <c r="O220" i="1" s="1"/>
  <c r="M218" i="1"/>
  <c r="N218" i="1" s="1"/>
  <c r="O218" i="1" s="1"/>
  <c r="M222" i="1"/>
  <c r="N222" i="1" s="1"/>
  <c r="O222" i="1" s="1"/>
  <c r="M251" i="1"/>
  <c r="M252" i="1"/>
  <c r="N252" i="1" s="1"/>
  <c r="O252" i="1" s="1"/>
  <c r="M247" i="1"/>
  <c r="N247" i="1" s="1"/>
  <c r="O247" i="1" s="1"/>
  <c r="M248" i="1"/>
  <c r="N248" i="1" s="1"/>
  <c r="O248" i="1" s="1"/>
  <c r="M245" i="1"/>
  <c r="N245" i="1" s="1"/>
  <c r="O245" i="1" s="1"/>
  <c r="M246" i="1"/>
  <c r="N246" i="1" s="1"/>
  <c r="O246" i="1" s="1"/>
  <c r="M249" i="1"/>
  <c r="N249" i="1" s="1"/>
  <c r="O249" i="1" s="1"/>
  <c r="N238" i="1"/>
  <c r="O238" i="1" s="1"/>
  <c r="N257" i="1"/>
  <c r="O257" i="1" s="1"/>
  <c r="N253" i="1"/>
  <c r="O253" i="1" s="1"/>
  <c r="M232" i="1"/>
  <c r="N232" i="1" s="1"/>
  <c r="O232" i="1" s="1"/>
  <c r="M214" i="1"/>
  <c r="N214" i="1" s="1"/>
  <c r="O214" i="1" s="1"/>
  <c r="M268" i="1"/>
  <c r="N268" i="1" s="1"/>
  <c r="O268" i="1" s="1"/>
  <c r="M262" i="1"/>
  <c r="N262" i="1" s="1"/>
  <c r="O262" i="1" s="1"/>
  <c r="M271" i="1"/>
  <c r="N271" i="1" s="1"/>
  <c r="O271" i="1" s="1"/>
  <c r="M264" i="1"/>
  <c r="N264" i="1" s="1"/>
  <c r="O264" i="1" s="1"/>
  <c r="M267" i="1"/>
  <c r="N267" i="1" s="1"/>
  <c r="O267" i="1" s="1"/>
  <c r="M270" i="1"/>
  <c r="N270" i="1" s="1"/>
  <c r="O270" i="1" s="1"/>
  <c r="M259" i="1"/>
  <c r="N259" i="1" s="1"/>
  <c r="O259" i="1" s="1"/>
  <c r="N251" i="1"/>
  <c r="O251" i="1" s="1"/>
  <c r="N226" i="1"/>
  <c r="O226" i="1" s="1"/>
  <c r="M274" i="1"/>
  <c r="N274" i="1" s="1"/>
  <c r="O274" i="1" s="1"/>
  <c r="M277" i="1"/>
  <c r="N277" i="1" s="1"/>
  <c r="O277" i="1" s="1"/>
  <c r="M273" i="1"/>
  <c r="N273" i="1" s="1"/>
  <c r="O273" i="1" s="1"/>
  <c r="M269" i="1"/>
  <c r="N269" i="1" s="1"/>
  <c r="O269" i="1" s="1"/>
  <c r="M265" i="1"/>
  <c r="N265" i="1" s="1"/>
  <c r="O265" i="1" s="1"/>
  <c r="M209" i="1"/>
  <c r="N209" i="1" s="1"/>
  <c r="O209" i="1" s="1"/>
  <c r="M206" i="1"/>
  <c r="N206" i="1" s="1"/>
  <c r="O206" i="1" s="1"/>
  <c r="M201" i="1"/>
  <c r="N201" i="1" s="1"/>
  <c r="O201" i="1" s="1"/>
  <c r="M204" i="1"/>
  <c r="N204" i="1" s="1"/>
  <c r="O204" i="1" s="1"/>
  <c r="M202" i="1"/>
  <c r="N202" i="1" s="1"/>
  <c r="O202" i="1" s="1"/>
  <c r="M203" i="1"/>
  <c r="N203" i="1" s="1"/>
  <c r="O203" i="1" s="1"/>
  <c r="M208" i="1"/>
  <c r="N208" i="1" s="1"/>
  <c r="O208" i="1" s="1"/>
  <c r="M211" i="1"/>
  <c r="N211" i="1" s="1"/>
  <c r="O211" i="1" s="1"/>
  <c r="M207" i="1"/>
  <c r="N207" i="1" s="1"/>
  <c r="O207" i="1" s="1"/>
  <c r="M200" i="1"/>
  <c r="N200" i="1" s="1"/>
  <c r="O200" i="1" s="1"/>
  <c r="M205" i="1"/>
  <c r="N205" i="1" s="1"/>
  <c r="O205" i="1" s="1"/>
  <c r="M210" i="1"/>
  <c r="N210" i="1" s="1"/>
  <c r="O210" i="1" s="1"/>
  <c r="M189" i="1"/>
  <c r="N189" i="1" s="1"/>
  <c r="O189" i="1" s="1"/>
  <c r="M172" i="1"/>
  <c r="N172" i="1" s="1"/>
  <c r="O172" i="1" s="1"/>
  <c r="M168" i="1"/>
  <c r="N168" i="1" s="1"/>
  <c r="O168" i="1" s="1"/>
  <c r="M170" i="1"/>
  <c r="N170" i="1" s="1"/>
  <c r="O170" i="1" s="1"/>
  <c r="M169" i="1"/>
  <c r="N169" i="1" s="1"/>
  <c r="O169" i="1" s="1"/>
  <c r="M173" i="1"/>
  <c r="N173" i="1" s="1"/>
  <c r="O173" i="1" s="1"/>
  <c r="M174" i="1"/>
  <c r="N174" i="1" s="1"/>
  <c r="O174" i="1" s="1"/>
  <c r="M171" i="1"/>
  <c r="N171" i="1" s="1"/>
  <c r="O171" i="1" s="1"/>
  <c r="M175" i="1"/>
  <c r="N175" i="1" s="1"/>
  <c r="O175" i="1" s="1"/>
  <c r="N182" i="1"/>
  <c r="O182" i="1" s="1"/>
  <c r="M186" i="1"/>
  <c r="N186" i="1" s="1"/>
  <c r="O186" i="1" s="1"/>
  <c r="M191" i="1"/>
  <c r="N191" i="1" s="1"/>
  <c r="O191" i="1" s="1"/>
  <c r="M190" i="1"/>
  <c r="N190" i="1" s="1"/>
  <c r="O190" i="1" s="1"/>
  <c r="M192" i="1"/>
  <c r="N192" i="1" s="1"/>
  <c r="O192" i="1" s="1"/>
  <c r="N195" i="1"/>
  <c r="O195" i="1" s="1"/>
  <c r="M147" i="1"/>
  <c r="N147" i="1" s="1"/>
  <c r="O147" i="1" s="1"/>
  <c r="M149" i="1"/>
  <c r="N149" i="1" s="1"/>
  <c r="O149" i="1" s="1"/>
  <c r="M146" i="1"/>
  <c r="N146" i="1" s="1"/>
  <c r="O146" i="1" s="1"/>
  <c r="M145" i="1"/>
  <c r="N145" i="1" s="1"/>
  <c r="O145" i="1" s="1"/>
  <c r="M152" i="1"/>
  <c r="N152" i="1" s="1"/>
  <c r="O152" i="1" s="1"/>
  <c r="M148" i="1"/>
  <c r="N148" i="1" s="1"/>
  <c r="O148" i="1" s="1"/>
  <c r="M150" i="1"/>
  <c r="N150" i="1" s="1"/>
  <c r="O150" i="1" s="1"/>
  <c r="M151" i="1"/>
  <c r="N151" i="1" s="1"/>
  <c r="O151" i="1" s="1"/>
  <c r="M137" i="1"/>
  <c r="N137" i="1" s="1"/>
  <c r="O137" i="1" s="1"/>
  <c r="M142" i="1"/>
  <c r="N142" i="1" s="1"/>
  <c r="O142" i="1" s="1"/>
  <c r="M143" i="1"/>
  <c r="N143" i="1" s="1"/>
  <c r="O143" i="1" s="1"/>
  <c r="M139" i="1"/>
  <c r="N139" i="1" s="1"/>
  <c r="O139" i="1" s="1"/>
  <c r="M141" i="1"/>
  <c r="N141" i="1" s="1"/>
  <c r="O141" i="1" s="1"/>
  <c r="M140" i="1"/>
  <c r="N140" i="1" s="1"/>
  <c r="O140" i="1" s="1"/>
  <c r="M144" i="1"/>
  <c r="N144" i="1" s="1"/>
  <c r="O144" i="1" s="1"/>
  <c r="M179" i="1"/>
  <c r="N179" i="1" s="1"/>
  <c r="O179" i="1" s="1"/>
  <c r="M177" i="1"/>
  <c r="N177" i="1" s="1"/>
  <c r="O177" i="1" s="1"/>
  <c r="M180" i="1"/>
  <c r="N180" i="1" s="1"/>
  <c r="O180" i="1" s="1"/>
  <c r="M183" i="1"/>
  <c r="N183" i="1" s="1"/>
  <c r="O183" i="1" s="1"/>
  <c r="M181" i="1"/>
  <c r="N181" i="1" s="1"/>
  <c r="O181" i="1" s="1"/>
  <c r="M178" i="1"/>
  <c r="N178" i="1" s="1"/>
  <c r="O178" i="1" s="1"/>
  <c r="M176" i="1"/>
  <c r="N176" i="1" s="1"/>
  <c r="O176" i="1" s="1"/>
  <c r="M167" i="1"/>
  <c r="N167" i="1" s="1"/>
  <c r="O167" i="1" s="1"/>
  <c r="M161" i="1"/>
  <c r="N161" i="1" s="1"/>
  <c r="O161" i="1" s="1"/>
  <c r="M165" i="1"/>
  <c r="N165" i="1" s="1"/>
  <c r="O165" i="1" s="1"/>
  <c r="M155" i="1"/>
  <c r="N155" i="1" s="1"/>
  <c r="O155" i="1" s="1"/>
  <c r="M157" i="1"/>
  <c r="N157" i="1" s="1"/>
  <c r="O157" i="1" s="1"/>
  <c r="M158" i="1"/>
  <c r="N158" i="1" s="1"/>
  <c r="O158" i="1" s="1"/>
  <c r="M154" i="1"/>
  <c r="N154" i="1" s="1"/>
  <c r="O154" i="1" s="1"/>
  <c r="M160" i="1"/>
  <c r="N160" i="1" s="1"/>
  <c r="O160" i="1" s="1"/>
  <c r="M159" i="1"/>
  <c r="N159" i="1" s="1"/>
  <c r="O159" i="1" s="1"/>
  <c r="M124" i="1"/>
  <c r="N124" i="1" s="1"/>
  <c r="O124" i="1" s="1"/>
  <c r="M125" i="1"/>
  <c r="N125" i="1" s="1"/>
  <c r="O125" i="1" s="1"/>
  <c r="M129" i="1"/>
  <c r="N129" i="1" s="1"/>
  <c r="O129" i="1" s="1"/>
  <c r="M130" i="1"/>
  <c r="N130" i="1" s="1"/>
  <c r="O130" i="1" s="1"/>
  <c r="M128" i="1"/>
  <c r="N128" i="1" s="1"/>
  <c r="O128" i="1" s="1"/>
  <c r="M126" i="1"/>
  <c r="N126" i="1" s="1"/>
  <c r="O126" i="1" s="1"/>
  <c r="M184" i="1"/>
  <c r="N184" i="1" s="1"/>
  <c r="O184" i="1" s="1"/>
  <c r="M153" i="1"/>
  <c r="N153" i="1" s="1"/>
  <c r="O153" i="1" s="1"/>
  <c r="M136" i="1"/>
  <c r="N136" i="1" s="1"/>
  <c r="O136" i="1" s="1"/>
  <c r="M164" i="1"/>
  <c r="N164" i="1" s="1"/>
  <c r="O164" i="1" s="1"/>
  <c r="M127" i="1"/>
  <c r="N127" i="1" s="1"/>
  <c r="O127" i="1" s="1"/>
  <c r="M185" i="1"/>
  <c r="N185" i="1" s="1"/>
  <c r="O185" i="1" s="1"/>
  <c r="M188" i="1"/>
  <c r="N188" i="1" s="1"/>
  <c r="O188" i="1" s="1"/>
  <c r="M193" i="1"/>
  <c r="N193" i="1" s="1"/>
  <c r="O193" i="1" s="1"/>
  <c r="M187" i="1"/>
  <c r="N187" i="1" s="1"/>
  <c r="O187" i="1" s="1"/>
  <c r="M166" i="1"/>
  <c r="N166" i="1" s="1"/>
  <c r="O166" i="1" s="1"/>
  <c r="N156" i="1"/>
  <c r="O156" i="1" s="1"/>
  <c r="N138" i="1"/>
  <c r="O138" i="1" s="1"/>
  <c r="M162" i="1"/>
  <c r="N162" i="1" s="1"/>
  <c r="O162" i="1" s="1"/>
  <c r="M134" i="1"/>
  <c r="N134" i="1" s="1"/>
  <c r="O134" i="1" s="1"/>
  <c r="M132" i="1"/>
  <c r="N132" i="1" s="1"/>
  <c r="O132" i="1" s="1"/>
  <c r="M163" i="1"/>
  <c r="N163" i="1" s="1"/>
  <c r="O163" i="1" s="1"/>
  <c r="M135" i="1"/>
  <c r="N135" i="1" s="1"/>
  <c r="O135" i="1" s="1"/>
  <c r="I103" i="1"/>
  <c r="J103" i="1" s="1"/>
  <c r="K103" i="1" s="1"/>
  <c r="L103" i="1" s="1"/>
  <c r="I104" i="1"/>
  <c r="J104" i="1" s="1"/>
  <c r="K104" i="1" s="1"/>
  <c r="L104" i="1" s="1"/>
  <c r="I105" i="1"/>
  <c r="J105" i="1" s="1"/>
  <c r="K105" i="1" s="1"/>
  <c r="L105" i="1" s="1"/>
  <c r="I106" i="1"/>
  <c r="J106" i="1" s="1"/>
  <c r="K106" i="1" s="1"/>
  <c r="L106" i="1" s="1"/>
  <c r="I108" i="1"/>
  <c r="J108" i="1" s="1"/>
  <c r="K108" i="1" s="1"/>
  <c r="L108" i="1" s="1"/>
  <c r="I107" i="1"/>
  <c r="J107" i="1" s="1"/>
  <c r="K107" i="1" s="1"/>
  <c r="L107" i="1" s="1"/>
  <c r="I114" i="1"/>
  <c r="J114" i="1" s="1"/>
  <c r="K114" i="1" s="1"/>
  <c r="L114" i="1" s="1"/>
  <c r="I109" i="1"/>
  <c r="J109" i="1" s="1"/>
  <c r="K109" i="1" s="1"/>
  <c r="L109" i="1" s="1"/>
  <c r="I113" i="1"/>
  <c r="J113" i="1" s="1"/>
  <c r="K113" i="1" s="1"/>
  <c r="L113" i="1" s="1"/>
  <c r="I115" i="1"/>
  <c r="J115" i="1" s="1"/>
  <c r="K115" i="1" s="1"/>
  <c r="L115" i="1" s="1"/>
  <c r="I112" i="1"/>
  <c r="J112" i="1" s="1"/>
  <c r="K112" i="1" s="1"/>
  <c r="L112" i="1" s="1"/>
  <c r="I110" i="1"/>
  <c r="J110" i="1" s="1"/>
  <c r="K110" i="1" s="1"/>
  <c r="L110" i="1" s="1"/>
  <c r="I111" i="1"/>
  <c r="J111" i="1" s="1"/>
  <c r="K111" i="1" s="1"/>
  <c r="L111" i="1" s="1"/>
  <c r="I122" i="1"/>
  <c r="J122" i="1" s="1"/>
  <c r="K122" i="1" s="1"/>
  <c r="L122" i="1" s="1"/>
  <c r="I123" i="1"/>
  <c r="J123" i="1" s="1"/>
  <c r="K123" i="1" s="1"/>
  <c r="L123" i="1" s="1"/>
  <c r="I116" i="1"/>
  <c r="J116" i="1" s="1"/>
  <c r="K116" i="1" s="1"/>
  <c r="L116" i="1" s="1"/>
  <c r="I117" i="1"/>
  <c r="J117" i="1" s="1"/>
  <c r="K117" i="1" s="1"/>
  <c r="L117" i="1" s="1"/>
  <c r="I118" i="1"/>
  <c r="J118" i="1" s="1"/>
  <c r="K118" i="1" s="1"/>
  <c r="L118" i="1" s="1"/>
  <c r="I121" i="1"/>
  <c r="J121" i="1" s="1"/>
  <c r="K121" i="1" s="1"/>
  <c r="L121" i="1" s="1"/>
  <c r="M119" i="1" l="1"/>
  <c r="N119" i="1" s="1"/>
  <c r="O119" i="1" s="1"/>
  <c r="M120" i="1"/>
  <c r="N120" i="1" s="1"/>
  <c r="O120" i="1" s="1"/>
  <c r="P200" i="1"/>
  <c r="H200" i="1"/>
  <c r="H229" i="1"/>
  <c r="P229" i="1"/>
  <c r="H193" i="1"/>
  <c r="P193" i="1"/>
  <c r="H124" i="1"/>
  <c r="P124" i="1"/>
  <c r="H137" i="1"/>
  <c r="P137" i="1"/>
  <c r="P211" i="1"/>
  <c r="H211" i="1"/>
  <c r="H198" i="1"/>
  <c r="P198" i="1"/>
  <c r="H153" i="1"/>
  <c r="P153" i="1"/>
  <c r="H151" i="1"/>
  <c r="P151" i="1"/>
  <c r="P208" i="1"/>
  <c r="H208" i="1"/>
  <c r="P249" i="1"/>
  <c r="H249" i="1"/>
  <c r="P282" i="1"/>
  <c r="H282" i="1"/>
  <c r="H178" i="1"/>
  <c r="P178" i="1"/>
  <c r="H150" i="1"/>
  <c r="P150" i="1"/>
  <c r="P270" i="1"/>
  <c r="H270" i="1"/>
  <c r="H222" i="1"/>
  <c r="P222" i="1"/>
  <c r="P242" i="1"/>
  <c r="H242" i="1"/>
  <c r="H276" i="1"/>
  <c r="P276" i="1"/>
  <c r="H267" i="1"/>
  <c r="P267" i="1"/>
  <c r="H194" i="1"/>
  <c r="P194" i="1"/>
  <c r="H134" i="1"/>
  <c r="P134" i="1"/>
  <c r="H181" i="1"/>
  <c r="P181" i="1"/>
  <c r="P269" i="1"/>
  <c r="H269" i="1"/>
  <c r="H264" i="1"/>
  <c r="P264" i="1"/>
  <c r="P220" i="1"/>
  <c r="H220" i="1"/>
  <c r="P228" i="1"/>
  <c r="H228" i="1"/>
  <c r="P206" i="1"/>
  <c r="H206" i="1"/>
  <c r="P233" i="1"/>
  <c r="H233" i="1"/>
  <c r="H136" i="1"/>
  <c r="P136" i="1"/>
  <c r="H188" i="1"/>
  <c r="P188" i="1"/>
  <c r="H190" i="1"/>
  <c r="P190" i="1"/>
  <c r="H172" i="1"/>
  <c r="P172" i="1"/>
  <c r="H266" i="1"/>
  <c r="P266" i="1"/>
  <c r="H185" i="1"/>
  <c r="P185" i="1"/>
  <c r="H179" i="1"/>
  <c r="P179" i="1"/>
  <c r="H191" i="1"/>
  <c r="P191" i="1"/>
  <c r="P217" i="1"/>
  <c r="H217" i="1"/>
  <c r="P258" i="1"/>
  <c r="H258" i="1"/>
  <c r="P281" i="1"/>
  <c r="H281" i="1"/>
  <c r="P119" i="1"/>
  <c r="H144" i="1"/>
  <c r="P144" i="1"/>
  <c r="H203" i="1"/>
  <c r="P203" i="1"/>
  <c r="P232" i="1"/>
  <c r="H232" i="1"/>
  <c r="P263" i="1"/>
  <c r="H263" i="1"/>
  <c r="H196" i="1"/>
  <c r="P196" i="1"/>
  <c r="P202" i="1"/>
  <c r="H202" i="1"/>
  <c r="P218" i="1"/>
  <c r="H218" i="1"/>
  <c r="H135" i="1"/>
  <c r="P135" i="1"/>
  <c r="H164" i="1"/>
  <c r="P164" i="1"/>
  <c r="H130" i="1"/>
  <c r="P130" i="1"/>
  <c r="H160" i="1"/>
  <c r="P160" i="1"/>
  <c r="H161" i="1"/>
  <c r="P161" i="1"/>
  <c r="H139" i="1"/>
  <c r="P139" i="1"/>
  <c r="P205" i="1"/>
  <c r="H205" i="1"/>
  <c r="P201" i="1"/>
  <c r="H201" i="1"/>
  <c r="P273" i="1"/>
  <c r="H273" i="1"/>
  <c r="H271" i="1"/>
  <c r="P271" i="1"/>
  <c r="H219" i="1"/>
  <c r="P219" i="1"/>
  <c r="P221" i="1"/>
  <c r="H221" i="1"/>
  <c r="P241" i="1"/>
  <c r="H241" i="1"/>
  <c r="P261" i="1"/>
  <c r="H261" i="1"/>
  <c r="P230" i="1"/>
  <c r="H230" i="1"/>
  <c r="H275" i="1"/>
  <c r="P275" i="1"/>
  <c r="H170" i="1"/>
  <c r="P170" i="1"/>
  <c r="P272" i="1"/>
  <c r="H272" i="1"/>
  <c r="P213" i="1"/>
  <c r="H213" i="1"/>
  <c r="H180" i="1"/>
  <c r="P180" i="1"/>
  <c r="H192" i="1"/>
  <c r="P192" i="1"/>
  <c r="H168" i="1"/>
  <c r="P168" i="1"/>
  <c r="P207" i="1"/>
  <c r="H207" i="1"/>
  <c r="H209" i="1"/>
  <c r="P209" i="1"/>
  <c r="P268" i="1"/>
  <c r="H268" i="1"/>
  <c r="H237" i="1"/>
  <c r="P237" i="1"/>
  <c r="P255" i="1"/>
  <c r="H255" i="1"/>
  <c r="P280" i="1"/>
  <c r="H280" i="1"/>
  <c r="H129" i="1"/>
  <c r="P129" i="1"/>
  <c r="H277" i="1"/>
  <c r="P277" i="1"/>
  <c r="H125" i="1"/>
  <c r="P125" i="1"/>
  <c r="H133" i="1"/>
  <c r="P133" i="1"/>
  <c r="H131" i="1"/>
  <c r="P131" i="1"/>
  <c r="H140" i="1"/>
  <c r="P140" i="1"/>
  <c r="H149" i="1"/>
  <c r="P149" i="1"/>
  <c r="H177" i="1"/>
  <c r="P177" i="1"/>
  <c r="H186" i="1"/>
  <c r="P186" i="1"/>
  <c r="P247" i="1"/>
  <c r="H247" i="1"/>
  <c r="P262" i="1"/>
  <c r="H262" i="1"/>
  <c r="P240" i="1"/>
  <c r="H240" i="1"/>
  <c r="H238" i="1"/>
  <c r="P238" i="1"/>
  <c r="H246" i="1"/>
  <c r="P246" i="1"/>
  <c r="H260" i="1"/>
  <c r="P260" i="1"/>
  <c r="P254" i="1"/>
  <c r="H254" i="1"/>
  <c r="P250" i="1"/>
  <c r="H250" i="1"/>
  <c r="P214" i="1"/>
  <c r="H214" i="1"/>
  <c r="P251" i="1"/>
  <c r="H251" i="1"/>
  <c r="H265" i="1"/>
  <c r="P265" i="1"/>
  <c r="H166" i="1"/>
  <c r="P166" i="1"/>
  <c r="H165" i="1"/>
  <c r="P165" i="1"/>
  <c r="H142" i="1"/>
  <c r="P142" i="1"/>
  <c r="H154" i="1"/>
  <c r="P154" i="1"/>
  <c r="H126" i="1"/>
  <c r="P126" i="1"/>
  <c r="H169" i="1"/>
  <c r="P169" i="1"/>
  <c r="H183" i="1"/>
  <c r="P183" i="1"/>
  <c r="H167" i="1"/>
  <c r="P167" i="1"/>
  <c r="H175" i="1"/>
  <c r="P175" i="1"/>
  <c r="H189" i="1"/>
  <c r="P189" i="1"/>
  <c r="P252" i="1"/>
  <c r="H252" i="1"/>
  <c r="P234" i="1"/>
  <c r="H234" i="1"/>
  <c r="P274" i="1"/>
  <c r="H274" i="1"/>
  <c r="H138" i="1"/>
  <c r="P138" i="1"/>
  <c r="H176" i="1"/>
  <c r="P176" i="1"/>
  <c r="H195" i="1"/>
  <c r="P195" i="1"/>
  <c r="H223" i="1"/>
  <c r="P223" i="1"/>
  <c r="P226" i="1"/>
  <c r="H226" i="1"/>
  <c r="P256" i="1"/>
  <c r="H256" i="1"/>
  <c r="P253" i="1"/>
  <c r="H253" i="1"/>
  <c r="P278" i="1"/>
  <c r="H278" i="1"/>
  <c r="H174" i="1"/>
  <c r="P174" i="1"/>
  <c r="H197" i="1"/>
  <c r="P197" i="1"/>
  <c r="H248" i="1"/>
  <c r="P248" i="1"/>
  <c r="P120" i="1"/>
  <c r="H187" i="1"/>
  <c r="P187" i="1"/>
  <c r="H173" i="1"/>
  <c r="P173" i="1"/>
  <c r="H182" i="1"/>
  <c r="P182" i="1"/>
  <c r="P259" i="1"/>
  <c r="H259" i="1"/>
  <c r="H212" i="1"/>
  <c r="P212" i="1"/>
  <c r="P257" i="1"/>
  <c r="H257" i="1"/>
  <c r="P235" i="1"/>
  <c r="H235" i="1"/>
  <c r="H128" i="1"/>
  <c r="P128" i="1"/>
  <c r="H148" i="1"/>
  <c r="P148" i="1"/>
  <c r="H156" i="1"/>
  <c r="P156" i="1"/>
  <c r="H155" i="1"/>
  <c r="P155" i="1"/>
  <c r="H199" i="1"/>
  <c r="P199" i="1"/>
  <c r="P236" i="1"/>
  <c r="H236" i="1"/>
  <c r="H132" i="1"/>
  <c r="P132" i="1"/>
  <c r="H146" i="1"/>
  <c r="P146" i="1"/>
  <c r="H141" i="1"/>
  <c r="P141" i="1"/>
  <c r="H159" i="1"/>
  <c r="P159" i="1"/>
  <c r="H171" i="1"/>
  <c r="P171" i="1"/>
  <c r="P204" i="1"/>
  <c r="H204" i="1"/>
  <c r="H147" i="1"/>
  <c r="P147" i="1"/>
  <c r="H158" i="1"/>
  <c r="P158" i="1"/>
  <c r="H152" i="1"/>
  <c r="P152" i="1"/>
  <c r="H210" i="1"/>
  <c r="P210" i="1"/>
  <c r="H184" i="1"/>
  <c r="P184" i="1"/>
  <c r="P239" i="1"/>
  <c r="H239" i="1"/>
  <c r="P215" i="1"/>
  <c r="H215" i="1"/>
  <c r="P243" i="1"/>
  <c r="H243" i="1"/>
  <c r="P225" i="1"/>
  <c r="H225" i="1"/>
  <c r="H163" i="1"/>
  <c r="P163" i="1"/>
  <c r="H162" i="1"/>
  <c r="P162" i="1"/>
  <c r="H143" i="1"/>
  <c r="P143" i="1"/>
  <c r="H127" i="1"/>
  <c r="P127" i="1"/>
  <c r="H157" i="1"/>
  <c r="P157" i="1"/>
  <c r="H145" i="1"/>
  <c r="P145" i="1"/>
  <c r="P227" i="1"/>
  <c r="H227" i="1"/>
  <c r="P216" i="1"/>
  <c r="H216" i="1"/>
  <c r="P245" i="1"/>
  <c r="H245" i="1"/>
  <c r="P231" i="1"/>
  <c r="H231" i="1"/>
  <c r="P224" i="1"/>
  <c r="H224" i="1"/>
  <c r="P244" i="1"/>
  <c r="H244" i="1"/>
  <c r="P279" i="1"/>
  <c r="H279" i="1"/>
  <c r="M115" i="1"/>
  <c r="N115" i="1" s="1"/>
  <c r="O115" i="1" s="1"/>
  <c r="M123" i="1"/>
  <c r="N123" i="1" s="1"/>
  <c r="O123" i="1" s="1"/>
  <c r="M112" i="1"/>
  <c r="N112" i="1" s="1"/>
  <c r="O112" i="1" s="1"/>
  <c r="M110" i="1"/>
  <c r="N110" i="1" s="1"/>
  <c r="O110" i="1" s="1"/>
  <c r="M116" i="1"/>
  <c r="N116" i="1" s="1"/>
  <c r="O116" i="1" s="1"/>
  <c r="M117" i="1"/>
  <c r="N117" i="1" s="1"/>
  <c r="O117" i="1" s="1"/>
  <c r="M111" i="1"/>
  <c r="N111" i="1" s="1"/>
  <c r="O111" i="1" s="1"/>
  <c r="M118" i="1"/>
  <c r="N118" i="1" s="1"/>
  <c r="O118" i="1" s="1"/>
  <c r="M121" i="1"/>
  <c r="N121" i="1" s="1"/>
  <c r="O121" i="1" s="1"/>
  <c r="M122" i="1"/>
  <c r="N122" i="1" s="1"/>
  <c r="O122" i="1" s="1"/>
  <c r="M113" i="1"/>
  <c r="N113" i="1" s="1"/>
  <c r="O113" i="1" s="1"/>
  <c r="M114" i="1"/>
  <c r="N114" i="1" s="1"/>
  <c r="O114" i="1" s="1"/>
  <c r="M109" i="1"/>
  <c r="N109" i="1" s="1"/>
  <c r="O109" i="1" s="1"/>
  <c r="I85" i="1"/>
  <c r="J85" i="1" s="1"/>
  <c r="K85" i="1" s="1"/>
  <c r="L85" i="1" s="1"/>
  <c r="I84" i="1"/>
  <c r="J84" i="1" s="1"/>
  <c r="K84" i="1" s="1"/>
  <c r="L84" i="1" s="1"/>
  <c r="I86" i="1"/>
  <c r="J86" i="1" s="1"/>
  <c r="K86" i="1" s="1"/>
  <c r="L86" i="1" s="1"/>
  <c r="I90" i="1"/>
  <c r="J90" i="1" s="1"/>
  <c r="K90" i="1" s="1"/>
  <c r="L90" i="1" s="1"/>
  <c r="I87" i="1"/>
  <c r="J87" i="1" s="1"/>
  <c r="K87" i="1" s="1"/>
  <c r="L87" i="1" s="1"/>
  <c r="I93" i="1"/>
  <c r="J93" i="1" s="1"/>
  <c r="K93" i="1" s="1"/>
  <c r="L93" i="1" s="1"/>
  <c r="I92" i="1"/>
  <c r="J92" i="1" s="1"/>
  <c r="K92" i="1" s="1"/>
  <c r="L92" i="1" s="1"/>
  <c r="I29" i="1"/>
  <c r="J29" i="1" s="1"/>
  <c r="K29" i="1" s="1"/>
  <c r="L29" i="1" s="1"/>
  <c r="I31" i="1"/>
  <c r="J31" i="1" s="1"/>
  <c r="K31" i="1" s="1"/>
  <c r="L31" i="1" s="1"/>
  <c r="I35" i="1"/>
  <c r="J35" i="1" s="1"/>
  <c r="K35" i="1" s="1"/>
  <c r="L35" i="1" s="1"/>
  <c r="I37" i="1"/>
  <c r="J37" i="1" s="1"/>
  <c r="K37" i="1" s="1"/>
  <c r="L37" i="1" s="1"/>
  <c r="I63" i="1"/>
  <c r="J63" i="1" s="1"/>
  <c r="K63" i="1" s="1"/>
  <c r="L63" i="1" s="1"/>
  <c r="I67" i="1"/>
  <c r="J67" i="1" s="1"/>
  <c r="K67" i="1" s="1"/>
  <c r="L67" i="1" s="1"/>
  <c r="I69" i="1"/>
  <c r="J69" i="1" s="1"/>
  <c r="K69" i="1" s="1"/>
  <c r="L69" i="1" s="1"/>
  <c r="I71" i="1"/>
  <c r="J71" i="1" s="1"/>
  <c r="K71" i="1" s="1"/>
  <c r="L71" i="1" s="1"/>
  <c r="I65" i="1"/>
  <c r="J65" i="1" s="1"/>
  <c r="K65" i="1" s="1"/>
  <c r="L65" i="1" s="1"/>
  <c r="I66" i="1"/>
  <c r="J66" i="1" s="1"/>
  <c r="K66" i="1" s="1"/>
  <c r="L66" i="1" s="1"/>
  <c r="I96" i="1"/>
  <c r="J96" i="1" s="1"/>
  <c r="K96" i="1" s="1"/>
  <c r="L96" i="1" s="1"/>
  <c r="I97" i="1"/>
  <c r="J97" i="1" s="1"/>
  <c r="K97" i="1" s="1"/>
  <c r="L97" i="1" s="1"/>
  <c r="I98" i="1"/>
  <c r="J98" i="1" s="1"/>
  <c r="K98" i="1" s="1"/>
  <c r="L98" i="1" s="1"/>
  <c r="I100" i="1"/>
  <c r="J100" i="1" s="1"/>
  <c r="K100" i="1" s="1"/>
  <c r="L100" i="1" s="1"/>
  <c r="I99" i="1"/>
  <c r="J99" i="1" s="1"/>
  <c r="K99" i="1" s="1"/>
  <c r="L99" i="1" s="1"/>
  <c r="I95" i="1"/>
  <c r="J95" i="1" s="1"/>
  <c r="K95" i="1" s="1"/>
  <c r="L95" i="1" s="1"/>
  <c r="I101" i="1"/>
  <c r="J101" i="1" s="1"/>
  <c r="K101" i="1" s="1"/>
  <c r="L101" i="1" s="1"/>
  <c r="I102" i="1"/>
  <c r="J102" i="1" s="1"/>
  <c r="K102" i="1" s="1"/>
  <c r="L102" i="1" s="1"/>
  <c r="M107" i="1" s="1"/>
  <c r="N107" i="1" s="1"/>
  <c r="O107" i="1" s="1"/>
  <c r="H119" i="1" l="1"/>
  <c r="Q145" i="1"/>
  <c r="R145" i="1" s="1"/>
  <c r="S145" i="1" s="1"/>
  <c r="Q162" i="1"/>
  <c r="R162" i="1" s="1"/>
  <c r="S162" i="1" s="1"/>
  <c r="Q210" i="1"/>
  <c r="R210" i="1" s="1"/>
  <c r="S210" i="1" s="1"/>
  <c r="Q132" i="1"/>
  <c r="R132" i="1" s="1"/>
  <c r="S132" i="1" s="1"/>
  <c r="Q155" i="1"/>
  <c r="R155" i="1" s="1"/>
  <c r="S155" i="1" s="1"/>
  <c r="Q128" i="1"/>
  <c r="R128" i="1" s="1"/>
  <c r="S128" i="1" s="1"/>
  <c r="Q173" i="1"/>
  <c r="R173" i="1" s="1"/>
  <c r="S173" i="1" s="1"/>
  <c r="Q197" i="1"/>
  <c r="R197" i="1" s="1"/>
  <c r="S197" i="1" s="1"/>
  <c r="Q176" i="1"/>
  <c r="R176" i="1" s="1"/>
  <c r="S176" i="1" s="1"/>
  <c r="Q175" i="1"/>
  <c r="R175" i="1" s="1"/>
  <c r="S175" i="1" s="1"/>
  <c r="Q165" i="1"/>
  <c r="R165" i="1" s="1"/>
  <c r="S165" i="1" s="1"/>
  <c r="Q260" i="1"/>
  <c r="R260" i="1" s="1"/>
  <c r="S260" i="1" s="1"/>
  <c r="Q149" i="1"/>
  <c r="R149" i="1" s="1"/>
  <c r="S149" i="1" s="1"/>
  <c r="Q125" i="1"/>
  <c r="R125" i="1" s="1"/>
  <c r="S125" i="1" s="1"/>
  <c r="Q160" i="1"/>
  <c r="R160" i="1" s="1"/>
  <c r="S160" i="1" s="1"/>
  <c r="Q179" i="1"/>
  <c r="R179" i="1" s="1"/>
  <c r="S179" i="1" s="1"/>
  <c r="Q172" i="1"/>
  <c r="R172" i="1" s="1"/>
  <c r="S172" i="1" s="1"/>
  <c r="Q276" i="1"/>
  <c r="R276" i="1" s="1"/>
  <c r="S276" i="1" s="1"/>
  <c r="Q150" i="1"/>
  <c r="R150" i="1" s="1"/>
  <c r="S150" i="1" s="1"/>
  <c r="Q198" i="1"/>
  <c r="R198" i="1" s="1"/>
  <c r="S198" i="1" s="1"/>
  <c r="Q193" i="1"/>
  <c r="R193" i="1" s="1"/>
  <c r="S193" i="1" s="1"/>
  <c r="Q243" i="1"/>
  <c r="R243" i="1" s="1"/>
  <c r="S243" i="1" s="1"/>
  <c r="Q256" i="1"/>
  <c r="R256" i="1" s="1"/>
  <c r="S256" i="1" s="1"/>
  <c r="Q274" i="1"/>
  <c r="R274" i="1" s="1"/>
  <c r="S274" i="1" s="1"/>
  <c r="Q214" i="1"/>
  <c r="R214" i="1" s="1"/>
  <c r="S214" i="1" s="1"/>
  <c r="Q262" i="1"/>
  <c r="R262" i="1" s="1"/>
  <c r="S262" i="1" s="1"/>
  <c r="Q255" i="1"/>
  <c r="R255" i="1" s="1"/>
  <c r="S255" i="1" s="1"/>
  <c r="Q207" i="1"/>
  <c r="R207" i="1" s="1"/>
  <c r="S207" i="1" s="1"/>
  <c r="Q213" i="1"/>
  <c r="R213" i="1" s="1"/>
  <c r="S213" i="1" s="1"/>
  <c r="Q230" i="1"/>
  <c r="R230" i="1" s="1"/>
  <c r="S230" i="1" s="1"/>
  <c r="Q221" i="1"/>
  <c r="R221" i="1" s="1"/>
  <c r="S221" i="1" s="1"/>
  <c r="Q201" i="1"/>
  <c r="R201" i="1" s="1"/>
  <c r="S201" i="1" s="1"/>
  <c r="Q218" i="1"/>
  <c r="R218" i="1" s="1"/>
  <c r="S218" i="1" s="1"/>
  <c r="Q232" i="1"/>
  <c r="R232" i="1" s="1"/>
  <c r="S232" i="1" s="1"/>
  <c r="Q281" i="1"/>
  <c r="R281" i="1" s="1"/>
  <c r="S281" i="1" s="1"/>
  <c r="Q233" i="1"/>
  <c r="R233" i="1" s="1"/>
  <c r="S233" i="1" s="1"/>
  <c r="Q220" i="1"/>
  <c r="R220" i="1" s="1"/>
  <c r="S220" i="1" s="1"/>
  <c r="Q249" i="1"/>
  <c r="R249" i="1" s="1"/>
  <c r="S249" i="1" s="1"/>
  <c r="Q279" i="1"/>
  <c r="R279" i="1" s="1"/>
  <c r="S279" i="1" s="1"/>
  <c r="Q245" i="1"/>
  <c r="R245" i="1" s="1"/>
  <c r="S245" i="1" s="1"/>
  <c r="Q204" i="1"/>
  <c r="R204" i="1" s="1"/>
  <c r="S204" i="1" s="1"/>
  <c r="Q157" i="1"/>
  <c r="R157" i="1" s="1"/>
  <c r="S157" i="1" s="1"/>
  <c r="Q163" i="1"/>
  <c r="R163" i="1" s="1"/>
  <c r="S163" i="1" s="1"/>
  <c r="Q152" i="1"/>
  <c r="R152" i="1" s="1"/>
  <c r="S152" i="1" s="1"/>
  <c r="Q141" i="1"/>
  <c r="R141" i="1" s="1"/>
  <c r="S141" i="1" s="1"/>
  <c r="Q187" i="1"/>
  <c r="R187" i="1" s="1"/>
  <c r="S187" i="1" s="1"/>
  <c r="Q174" i="1"/>
  <c r="R174" i="1" s="1"/>
  <c r="S174" i="1" s="1"/>
  <c r="Q138" i="1"/>
  <c r="R138" i="1" s="1"/>
  <c r="S138" i="1" s="1"/>
  <c r="Q167" i="1"/>
  <c r="R167" i="1" s="1"/>
  <c r="S167" i="1" s="1"/>
  <c r="Q126" i="1"/>
  <c r="R126" i="1" s="1"/>
  <c r="S126" i="1" s="1"/>
  <c r="Q166" i="1"/>
  <c r="R166" i="1" s="1"/>
  <c r="S166" i="1" s="1"/>
  <c r="Q246" i="1"/>
  <c r="R246" i="1" s="1"/>
  <c r="S246" i="1" s="1"/>
  <c r="Q140" i="1"/>
  <c r="R140" i="1" s="1"/>
  <c r="S140" i="1" s="1"/>
  <c r="Q277" i="1"/>
  <c r="R277" i="1" s="1"/>
  <c r="S277" i="1" s="1"/>
  <c r="Q237" i="1"/>
  <c r="R237" i="1" s="1"/>
  <c r="S237" i="1" s="1"/>
  <c r="Q168" i="1"/>
  <c r="R168" i="1" s="1"/>
  <c r="S168" i="1" s="1"/>
  <c r="Q219" i="1"/>
  <c r="R219" i="1" s="1"/>
  <c r="S219" i="1" s="1"/>
  <c r="Q130" i="1"/>
  <c r="R130" i="1" s="1"/>
  <c r="S130" i="1" s="1"/>
  <c r="Q203" i="1"/>
  <c r="R203" i="1" s="1"/>
  <c r="S203" i="1" s="1"/>
  <c r="Q190" i="1"/>
  <c r="R190" i="1" s="1"/>
  <c r="S190" i="1" s="1"/>
  <c r="Q264" i="1"/>
  <c r="R264" i="1" s="1"/>
  <c r="S264" i="1" s="1"/>
  <c r="Q194" i="1"/>
  <c r="R194" i="1" s="1"/>
  <c r="S194" i="1" s="1"/>
  <c r="Q178" i="1"/>
  <c r="R178" i="1" s="1"/>
  <c r="S178" i="1" s="1"/>
  <c r="Q229" i="1"/>
  <c r="R229" i="1" s="1"/>
  <c r="S229" i="1" s="1"/>
  <c r="Q244" i="1"/>
  <c r="R244" i="1" s="1"/>
  <c r="S244" i="1" s="1"/>
  <c r="Q216" i="1"/>
  <c r="R216" i="1" s="1"/>
  <c r="S216" i="1" s="1"/>
  <c r="Q215" i="1"/>
  <c r="R215" i="1" s="1"/>
  <c r="S215" i="1" s="1"/>
  <c r="Q234" i="1"/>
  <c r="R234" i="1" s="1"/>
  <c r="S234" i="1" s="1"/>
  <c r="Q247" i="1"/>
  <c r="R247" i="1" s="1"/>
  <c r="S247" i="1" s="1"/>
  <c r="Q272" i="1"/>
  <c r="R272" i="1" s="1"/>
  <c r="S272" i="1" s="1"/>
  <c r="Q205" i="1"/>
  <c r="R205" i="1" s="1"/>
  <c r="S205" i="1" s="1"/>
  <c r="Q202" i="1"/>
  <c r="R202" i="1" s="1"/>
  <c r="S202" i="1" s="1"/>
  <c r="Q258" i="1"/>
  <c r="R258" i="1" s="1"/>
  <c r="S258" i="1" s="1"/>
  <c r="Q206" i="1"/>
  <c r="R206" i="1" s="1"/>
  <c r="S206" i="1" s="1"/>
  <c r="Q242" i="1"/>
  <c r="R242" i="1" s="1"/>
  <c r="S242" i="1" s="1"/>
  <c r="Q208" i="1"/>
  <c r="R208" i="1" s="1"/>
  <c r="S208" i="1" s="1"/>
  <c r="Q211" i="1"/>
  <c r="R211" i="1" s="1"/>
  <c r="S211" i="1" s="1"/>
  <c r="Q231" i="1"/>
  <c r="R231" i="1" s="1"/>
  <c r="S231" i="1" s="1"/>
  <c r="Q236" i="1"/>
  <c r="R236" i="1" s="1"/>
  <c r="S236" i="1" s="1"/>
  <c r="Q235" i="1"/>
  <c r="R235" i="1" s="1"/>
  <c r="S235" i="1" s="1"/>
  <c r="Q259" i="1"/>
  <c r="R259" i="1" s="1"/>
  <c r="S259" i="1" s="1"/>
  <c r="Q226" i="1"/>
  <c r="R226" i="1" s="1"/>
  <c r="S226" i="1" s="1"/>
  <c r="Q127" i="1"/>
  <c r="R127" i="1" s="1"/>
  <c r="S127" i="1" s="1"/>
  <c r="Q158" i="1"/>
  <c r="R158" i="1" s="1"/>
  <c r="S158" i="1" s="1"/>
  <c r="Q171" i="1"/>
  <c r="R171" i="1" s="1"/>
  <c r="S171" i="1" s="1"/>
  <c r="Q146" i="1"/>
  <c r="R146" i="1" s="1"/>
  <c r="S146" i="1" s="1"/>
  <c r="Q156" i="1"/>
  <c r="R156" i="1" s="1"/>
  <c r="S156" i="1" s="1"/>
  <c r="Q182" i="1"/>
  <c r="R182" i="1" s="1"/>
  <c r="S182" i="1" s="1"/>
  <c r="Q223" i="1"/>
  <c r="R223" i="1" s="1"/>
  <c r="S223" i="1" s="1"/>
  <c r="Q183" i="1"/>
  <c r="R183" i="1" s="1"/>
  <c r="S183" i="1" s="1"/>
  <c r="Q154" i="1"/>
  <c r="R154" i="1" s="1"/>
  <c r="S154" i="1" s="1"/>
  <c r="Q265" i="1"/>
  <c r="R265" i="1" s="1"/>
  <c r="S265" i="1" s="1"/>
  <c r="Q238" i="1"/>
  <c r="R238" i="1" s="1"/>
  <c r="S238" i="1" s="1"/>
  <c r="Q186" i="1"/>
  <c r="R186" i="1" s="1"/>
  <c r="S186" i="1" s="1"/>
  <c r="Q131" i="1"/>
  <c r="R131" i="1" s="1"/>
  <c r="S131" i="1" s="1"/>
  <c r="Q129" i="1"/>
  <c r="R129" i="1" s="1"/>
  <c r="S129" i="1" s="1"/>
  <c r="Q192" i="1"/>
  <c r="R192" i="1" s="1"/>
  <c r="S192" i="1" s="1"/>
  <c r="Q170" i="1"/>
  <c r="R170" i="1" s="1"/>
  <c r="S170" i="1" s="1"/>
  <c r="Q271" i="1"/>
  <c r="R271" i="1" s="1"/>
  <c r="S271" i="1" s="1"/>
  <c r="Q139" i="1"/>
  <c r="R139" i="1" s="1"/>
  <c r="S139" i="1" s="1"/>
  <c r="Q164" i="1"/>
  <c r="R164" i="1" s="1"/>
  <c r="S164" i="1" s="1"/>
  <c r="Q196" i="1"/>
  <c r="R196" i="1" s="1"/>
  <c r="S196" i="1" s="1"/>
  <c r="Q144" i="1"/>
  <c r="R144" i="1" s="1"/>
  <c r="S144" i="1" s="1"/>
  <c r="Q185" i="1"/>
  <c r="R185" i="1" s="1"/>
  <c r="S185" i="1" s="1"/>
  <c r="Q188" i="1"/>
  <c r="R188" i="1" s="1"/>
  <c r="S188" i="1" s="1"/>
  <c r="Q134" i="1"/>
  <c r="R134" i="1" s="1"/>
  <c r="S134" i="1" s="1"/>
  <c r="Q222" i="1"/>
  <c r="R222" i="1" s="1"/>
  <c r="S222" i="1" s="1"/>
  <c r="Q151" i="1"/>
  <c r="R151" i="1" s="1"/>
  <c r="S151" i="1" s="1"/>
  <c r="Q137" i="1"/>
  <c r="R137" i="1" s="1"/>
  <c r="S137" i="1" s="1"/>
  <c r="Q224" i="1"/>
  <c r="R224" i="1" s="1"/>
  <c r="S224" i="1" s="1"/>
  <c r="Q227" i="1"/>
  <c r="R227" i="1" s="1"/>
  <c r="S227" i="1" s="1"/>
  <c r="Q257" i="1"/>
  <c r="R257" i="1" s="1"/>
  <c r="S257" i="1" s="1"/>
  <c r="Q250" i="1"/>
  <c r="R250" i="1" s="1"/>
  <c r="S250" i="1" s="1"/>
  <c r="Q268" i="1"/>
  <c r="R268" i="1" s="1"/>
  <c r="S268" i="1" s="1"/>
  <c r="Q261" i="1"/>
  <c r="R261" i="1" s="1"/>
  <c r="S261" i="1" s="1"/>
  <c r="Q217" i="1"/>
  <c r="R217" i="1" s="1"/>
  <c r="S217" i="1" s="1"/>
  <c r="Q228" i="1"/>
  <c r="R228" i="1" s="1"/>
  <c r="S228" i="1" s="1"/>
  <c r="Q269" i="1"/>
  <c r="R269" i="1" s="1"/>
  <c r="S269" i="1" s="1"/>
  <c r="Q282" i="1"/>
  <c r="R282" i="1" s="1"/>
  <c r="S282" i="1" s="1"/>
  <c r="Q200" i="1"/>
  <c r="R200" i="1" s="1"/>
  <c r="S200" i="1" s="1"/>
  <c r="Q225" i="1"/>
  <c r="R225" i="1" s="1"/>
  <c r="S225" i="1" s="1"/>
  <c r="Q239" i="1"/>
  <c r="R239" i="1" s="1"/>
  <c r="S239" i="1" s="1"/>
  <c r="H120" i="1"/>
  <c r="Q278" i="1"/>
  <c r="R278" i="1" s="1"/>
  <c r="S278" i="1" s="1"/>
  <c r="Q252" i="1"/>
  <c r="R252" i="1" s="1"/>
  <c r="S252" i="1" s="1"/>
  <c r="Q143" i="1"/>
  <c r="R143" i="1" s="1"/>
  <c r="S143" i="1" s="1"/>
  <c r="Q184" i="1"/>
  <c r="R184" i="1" s="1"/>
  <c r="S184" i="1" s="1"/>
  <c r="Q147" i="1"/>
  <c r="R147" i="1" s="1"/>
  <c r="S147" i="1" s="1"/>
  <c r="Q159" i="1"/>
  <c r="R159" i="1" s="1"/>
  <c r="S159" i="1" s="1"/>
  <c r="Q199" i="1"/>
  <c r="R199" i="1" s="1"/>
  <c r="S199" i="1" s="1"/>
  <c r="Q148" i="1"/>
  <c r="R148" i="1" s="1"/>
  <c r="S148" i="1" s="1"/>
  <c r="Q212" i="1"/>
  <c r="R212" i="1" s="1"/>
  <c r="S212" i="1" s="1"/>
  <c r="Q248" i="1"/>
  <c r="R248" i="1" s="1"/>
  <c r="S248" i="1" s="1"/>
  <c r="Q195" i="1"/>
  <c r="R195" i="1" s="1"/>
  <c r="S195" i="1" s="1"/>
  <c r="Q189" i="1"/>
  <c r="R189" i="1" s="1"/>
  <c r="S189" i="1" s="1"/>
  <c r="Q169" i="1"/>
  <c r="R169" i="1" s="1"/>
  <c r="S169" i="1" s="1"/>
  <c r="Q142" i="1"/>
  <c r="R142" i="1" s="1"/>
  <c r="S142" i="1" s="1"/>
  <c r="Q177" i="1"/>
  <c r="R177" i="1" s="1"/>
  <c r="S177" i="1" s="1"/>
  <c r="Q133" i="1"/>
  <c r="R133" i="1" s="1"/>
  <c r="S133" i="1" s="1"/>
  <c r="Q209" i="1"/>
  <c r="R209" i="1" s="1"/>
  <c r="S209" i="1" s="1"/>
  <c r="Q180" i="1"/>
  <c r="R180" i="1" s="1"/>
  <c r="S180" i="1" s="1"/>
  <c r="Q275" i="1"/>
  <c r="R275" i="1" s="1"/>
  <c r="S275" i="1" s="1"/>
  <c r="Q161" i="1"/>
  <c r="R161" i="1" s="1"/>
  <c r="S161" i="1" s="1"/>
  <c r="Q135" i="1"/>
  <c r="R135" i="1" s="1"/>
  <c r="S135" i="1" s="1"/>
  <c r="Q191" i="1"/>
  <c r="R191" i="1" s="1"/>
  <c r="S191" i="1" s="1"/>
  <c r="Q266" i="1"/>
  <c r="R266" i="1" s="1"/>
  <c r="S266" i="1" s="1"/>
  <c r="Q136" i="1"/>
  <c r="R136" i="1" s="1"/>
  <c r="S136" i="1" s="1"/>
  <c r="Q181" i="1"/>
  <c r="R181" i="1" s="1"/>
  <c r="S181" i="1" s="1"/>
  <c r="Q267" i="1"/>
  <c r="R267" i="1" s="1"/>
  <c r="S267" i="1" s="1"/>
  <c r="Q153" i="1"/>
  <c r="R153" i="1" s="1"/>
  <c r="S153" i="1" s="1"/>
  <c r="Q124" i="1"/>
  <c r="R124" i="1" s="1"/>
  <c r="S124" i="1" s="1"/>
  <c r="Q253" i="1"/>
  <c r="R253" i="1" s="1"/>
  <c r="S253" i="1" s="1"/>
  <c r="Q251" i="1"/>
  <c r="R251" i="1" s="1"/>
  <c r="S251" i="1" s="1"/>
  <c r="Q254" i="1"/>
  <c r="R254" i="1" s="1"/>
  <c r="S254" i="1" s="1"/>
  <c r="Q240" i="1"/>
  <c r="R240" i="1" s="1"/>
  <c r="S240" i="1" s="1"/>
  <c r="Q280" i="1"/>
  <c r="R280" i="1" s="1"/>
  <c r="S280" i="1" s="1"/>
  <c r="Q241" i="1"/>
  <c r="R241" i="1" s="1"/>
  <c r="S241" i="1" s="1"/>
  <c r="Q273" i="1"/>
  <c r="R273" i="1" s="1"/>
  <c r="S273" i="1" s="1"/>
  <c r="Q263" i="1"/>
  <c r="R263" i="1" s="1"/>
  <c r="S263" i="1" s="1"/>
  <c r="Q270" i="1"/>
  <c r="R270" i="1" s="1"/>
  <c r="S270" i="1" s="1"/>
  <c r="M108" i="1"/>
  <c r="N108" i="1" s="1"/>
  <c r="O108" i="1" s="1"/>
  <c r="P108" i="1" s="1"/>
  <c r="M103" i="1"/>
  <c r="N103" i="1" s="1"/>
  <c r="O103" i="1" s="1"/>
  <c r="M106" i="1"/>
  <c r="N106" i="1" s="1"/>
  <c r="O106" i="1" s="1"/>
  <c r="P106" i="1" s="1"/>
  <c r="M105" i="1"/>
  <c r="N105" i="1" s="1"/>
  <c r="O105" i="1" s="1"/>
  <c r="M104" i="1"/>
  <c r="N104" i="1" s="1"/>
  <c r="O104" i="1" s="1"/>
  <c r="P104" i="1" s="1"/>
  <c r="H110" i="1"/>
  <c r="P110" i="1"/>
  <c r="H111" i="1"/>
  <c r="P111" i="1"/>
  <c r="P107" i="1"/>
  <c r="H115" i="1"/>
  <c r="P115" i="1"/>
  <c r="H121" i="1"/>
  <c r="P121" i="1"/>
  <c r="H116" i="1"/>
  <c r="P116" i="1"/>
  <c r="H118" i="1"/>
  <c r="P118" i="1"/>
  <c r="P103" i="1"/>
  <c r="P105" i="1"/>
  <c r="H123" i="1"/>
  <c r="P123" i="1"/>
  <c r="P109" i="1"/>
  <c r="P122" i="1"/>
  <c r="H122" i="1"/>
  <c r="P117" i="1"/>
  <c r="H117" i="1"/>
  <c r="P112" i="1"/>
  <c r="H112" i="1"/>
  <c r="P113" i="1"/>
  <c r="P114" i="1"/>
  <c r="I68" i="1"/>
  <c r="J68" i="1" s="1"/>
  <c r="K68" i="1" s="1"/>
  <c r="L68" i="1" s="1"/>
  <c r="I70" i="1"/>
  <c r="J70" i="1" s="1"/>
  <c r="K70" i="1" s="1"/>
  <c r="L70" i="1" s="1"/>
  <c r="I72" i="1"/>
  <c r="J72" i="1" s="1"/>
  <c r="K72" i="1" s="1"/>
  <c r="L72" i="1" s="1"/>
  <c r="I79" i="1"/>
  <c r="J79" i="1" s="1"/>
  <c r="K79" i="1" s="1"/>
  <c r="L79" i="1" s="1"/>
  <c r="I76" i="1"/>
  <c r="J76" i="1" s="1"/>
  <c r="K76" i="1" s="1"/>
  <c r="L76" i="1" s="1"/>
  <c r="I75" i="1"/>
  <c r="J75" i="1" s="1"/>
  <c r="K75" i="1" s="1"/>
  <c r="L75" i="1" s="1"/>
  <c r="I78" i="1"/>
  <c r="J78" i="1" s="1"/>
  <c r="K78" i="1" s="1"/>
  <c r="L78" i="1" s="1"/>
  <c r="I77" i="1"/>
  <c r="J77" i="1" s="1"/>
  <c r="K77" i="1" s="1"/>
  <c r="L77" i="1" s="1"/>
  <c r="I5" i="1"/>
  <c r="J5" i="1" s="1"/>
  <c r="K5" i="1" s="1"/>
  <c r="L5" i="1" s="1"/>
  <c r="I2" i="1"/>
  <c r="J2" i="1" s="1"/>
  <c r="K2" i="1" s="1"/>
  <c r="L2" i="1" s="1"/>
  <c r="I4" i="1"/>
  <c r="J4" i="1" s="1"/>
  <c r="K4" i="1" s="1"/>
  <c r="L4" i="1" s="1"/>
  <c r="I3" i="1"/>
  <c r="J3" i="1" s="1"/>
  <c r="K3" i="1" s="1"/>
  <c r="L3" i="1" s="1"/>
  <c r="I6" i="1"/>
  <c r="J6" i="1" s="1"/>
  <c r="K6" i="1" s="1"/>
  <c r="L6" i="1" s="1"/>
  <c r="I7" i="1"/>
  <c r="J7" i="1" s="1"/>
  <c r="K7" i="1" s="1"/>
  <c r="L7" i="1" s="1"/>
  <c r="I9" i="1"/>
  <c r="J9" i="1" s="1"/>
  <c r="K9" i="1" s="1"/>
  <c r="L9" i="1" s="1"/>
  <c r="I10" i="1"/>
  <c r="J10" i="1" s="1"/>
  <c r="K10" i="1" s="1"/>
  <c r="L10" i="1" s="1"/>
  <c r="I8" i="1"/>
  <c r="J8" i="1" s="1"/>
  <c r="K8" i="1" s="1"/>
  <c r="L8" i="1" s="1"/>
  <c r="I12" i="1"/>
  <c r="J12" i="1" s="1"/>
  <c r="K12" i="1" s="1"/>
  <c r="L12" i="1" s="1"/>
  <c r="I27" i="1"/>
  <c r="J27" i="1" s="1"/>
  <c r="K27" i="1" s="1"/>
  <c r="L27" i="1" s="1"/>
  <c r="I21" i="1"/>
  <c r="J21" i="1" s="1"/>
  <c r="K21" i="1" s="1"/>
  <c r="L21" i="1" s="1"/>
  <c r="I23" i="1"/>
  <c r="J23" i="1" s="1"/>
  <c r="K23" i="1" s="1"/>
  <c r="L23" i="1" s="1"/>
  <c r="I28" i="1"/>
  <c r="J28" i="1" s="1"/>
  <c r="K28" i="1" s="1"/>
  <c r="L28" i="1" s="1"/>
  <c r="I22" i="1"/>
  <c r="J22" i="1" s="1"/>
  <c r="K22" i="1" s="1"/>
  <c r="L22" i="1" s="1"/>
  <c r="I26" i="1"/>
  <c r="J26" i="1" s="1"/>
  <c r="K26" i="1" s="1"/>
  <c r="L26" i="1" s="1"/>
  <c r="I30" i="1"/>
  <c r="J30" i="1" s="1"/>
  <c r="K30" i="1" s="1"/>
  <c r="L30" i="1" s="1"/>
  <c r="I43" i="1"/>
  <c r="J43" i="1" s="1"/>
  <c r="K43" i="1" s="1"/>
  <c r="L43" i="1" s="1"/>
  <c r="I39" i="1"/>
  <c r="J39" i="1" s="1"/>
  <c r="K39" i="1" s="1"/>
  <c r="L39" i="1" s="1"/>
  <c r="I40" i="1"/>
  <c r="J40" i="1" s="1"/>
  <c r="K40" i="1" s="1"/>
  <c r="L40" i="1" s="1"/>
  <c r="I44" i="1"/>
  <c r="J44" i="1" s="1"/>
  <c r="K44" i="1" s="1"/>
  <c r="L44" i="1" s="1"/>
  <c r="I41" i="1"/>
  <c r="J41" i="1" s="1"/>
  <c r="K41" i="1" s="1"/>
  <c r="L41" i="1" s="1"/>
  <c r="I42" i="1"/>
  <c r="J42" i="1" s="1"/>
  <c r="K42" i="1" s="1"/>
  <c r="L42" i="1" s="1"/>
  <c r="I50" i="1"/>
  <c r="J50" i="1" s="1"/>
  <c r="K50" i="1" s="1"/>
  <c r="L50" i="1" s="1"/>
  <c r="I48" i="1"/>
  <c r="J48" i="1" s="1"/>
  <c r="K48" i="1" s="1"/>
  <c r="L48" i="1" s="1"/>
  <c r="I52" i="1"/>
  <c r="J52" i="1" s="1"/>
  <c r="K52" i="1" s="1"/>
  <c r="L52" i="1" s="1"/>
  <c r="I51" i="1"/>
  <c r="J51" i="1" s="1"/>
  <c r="K51" i="1" s="1"/>
  <c r="L51" i="1" s="1"/>
  <c r="I62" i="1"/>
  <c r="J62" i="1" s="1"/>
  <c r="K62" i="1" s="1"/>
  <c r="L62" i="1" s="1"/>
  <c r="I61" i="1"/>
  <c r="J61" i="1" s="1"/>
  <c r="K61" i="1" s="1"/>
  <c r="L61" i="1" s="1"/>
  <c r="I57" i="1"/>
  <c r="J57" i="1" s="1"/>
  <c r="K57" i="1" s="1"/>
  <c r="L57" i="1" s="1"/>
  <c r="I55" i="1"/>
  <c r="J55" i="1" s="1"/>
  <c r="K55" i="1" s="1"/>
  <c r="L55" i="1" s="1"/>
  <c r="I56" i="1"/>
  <c r="J56" i="1" s="1"/>
  <c r="K56" i="1" s="1"/>
  <c r="L56" i="1" s="1"/>
  <c r="I58" i="1"/>
  <c r="J58" i="1" s="1"/>
  <c r="K58" i="1" s="1"/>
  <c r="L58" i="1" s="1"/>
  <c r="I59" i="1"/>
  <c r="J59" i="1" s="1"/>
  <c r="K59" i="1" s="1"/>
  <c r="L59" i="1" s="1"/>
  <c r="I64" i="1"/>
  <c r="J64" i="1" s="1"/>
  <c r="K64" i="1" s="1"/>
  <c r="L64" i="1" s="1"/>
  <c r="I60" i="1"/>
  <c r="J60" i="1" s="1"/>
  <c r="K60" i="1" s="1"/>
  <c r="L60" i="1" s="1"/>
  <c r="I94" i="1"/>
  <c r="J94" i="1" s="1"/>
  <c r="K94" i="1" s="1"/>
  <c r="L94" i="1" s="1"/>
  <c r="I88" i="1"/>
  <c r="J88" i="1" s="1"/>
  <c r="K88" i="1" s="1"/>
  <c r="L88" i="1" s="1"/>
  <c r="I91" i="1"/>
  <c r="J91" i="1" s="1"/>
  <c r="K91" i="1" s="1"/>
  <c r="L91" i="1" s="1"/>
  <c r="Q120" i="1" l="1"/>
  <c r="R120" i="1" s="1"/>
  <c r="S120" i="1" s="1"/>
  <c r="Q119" i="1"/>
  <c r="R119" i="1" s="1"/>
  <c r="S119" i="1" s="1"/>
  <c r="Q115" i="1"/>
  <c r="R115" i="1" s="1"/>
  <c r="S115" i="1" s="1"/>
  <c r="Q121" i="1"/>
  <c r="R121" i="1" s="1"/>
  <c r="S121" i="1" s="1"/>
  <c r="Q112" i="1"/>
  <c r="R112" i="1" s="1"/>
  <c r="S112" i="1" s="1"/>
  <c r="Q122" i="1"/>
  <c r="R122" i="1" s="1"/>
  <c r="S122" i="1" s="1"/>
  <c r="Q111" i="1"/>
  <c r="R111" i="1" s="1"/>
  <c r="S111" i="1" s="1"/>
  <c r="Q123" i="1"/>
  <c r="R123" i="1" s="1"/>
  <c r="S123" i="1" s="1"/>
  <c r="Q118" i="1"/>
  <c r="R118" i="1" s="1"/>
  <c r="S118" i="1" s="1"/>
  <c r="Q117" i="1"/>
  <c r="R117" i="1" s="1"/>
  <c r="S117" i="1" s="1"/>
  <c r="Q113" i="1"/>
  <c r="R113" i="1" s="1"/>
  <c r="S113" i="1" s="1"/>
  <c r="Q110" i="1"/>
  <c r="R110" i="1" s="1"/>
  <c r="S110" i="1" s="1"/>
  <c r="Q114" i="1"/>
  <c r="R114" i="1" s="1"/>
  <c r="S114" i="1" s="1"/>
  <c r="Q116" i="1"/>
  <c r="R116" i="1" s="1"/>
  <c r="S116" i="1" s="1"/>
  <c r="I38" i="1"/>
  <c r="J38" i="1" s="1"/>
  <c r="K38" i="1" s="1"/>
  <c r="L38" i="1" s="1"/>
  <c r="I80" i="1"/>
  <c r="J80" i="1" s="1"/>
  <c r="K80" i="1" s="1"/>
  <c r="L80" i="1" s="1"/>
  <c r="I19" i="1"/>
  <c r="J19" i="1" s="1"/>
  <c r="K19" i="1" s="1"/>
  <c r="L19" i="1" s="1"/>
  <c r="I16" i="1"/>
  <c r="J16" i="1" s="1"/>
  <c r="K16" i="1" s="1"/>
  <c r="L16" i="1" s="1"/>
  <c r="I89" i="1"/>
  <c r="J89" i="1" s="1"/>
  <c r="K89" i="1" s="1"/>
  <c r="L89" i="1" s="1"/>
  <c r="I73" i="1"/>
  <c r="J73" i="1" s="1"/>
  <c r="K73" i="1" s="1"/>
  <c r="L73" i="1" s="1"/>
  <c r="I54" i="1"/>
  <c r="J54" i="1" s="1"/>
  <c r="K54" i="1" s="1"/>
  <c r="L54" i="1" s="1"/>
  <c r="I47" i="1"/>
  <c r="J47" i="1" s="1"/>
  <c r="K47" i="1" s="1"/>
  <c r="L47" i="1" s="1"/>
  <c r="I20" i="1"/>
  <c r="J20" i="1" s="1"/>
  <c r="K20" i="1" s="1"/>
  <c r="L20" i="1" s="1"/>
  <c r="I15" i="1"/>
  <c r="J15" i="1" s="1"/>
  <c r="K15" i="1" s="1"/>
  <c r="L15" i="1" s="1"/>
  <c r="I25" i="1"/>
  <c r="J25" i="1" s="1"/>
  <c r="K25" i="1" s="1"/>
  <c r="L25" i="1" s="1"/>
  <c r="I83" i="1"/>
  <c r="J83" i="1" s="1"/>
  <c r="K83" i="1" s="1"/>
  <c r="L83" i="1" s="1"/>
  <c r="I32" i="1"/>
  <c r="J32" i="1" s="1"/>
  <c r="K32" i="1" s="1"/>
  <c r="L32" i="1" s="1"/>
  <c r="I33" i="1"/>
  <c r="J33" i="1" s="1"/>
  <c r="K33" i="1" s="1"/>
  <c r="L33" i="1" s="1"/>
  <c r="I36" i="1"/>
  <c r="J36" i="1" s="1"/>
  <c r="K36" i="1" s="1"/>
  <c r="L36" i="1" s="1"/>
  <c r="I81" i="1"/>
  <c r="J81" i="1" s="1"/>
  <c r="K81" i="1" s="1"/>
  <c r="L81" i="1" s="1"/>
  <c r="I34" i="1"/>
  <c r="J34" i="1" s="1"/>
  <c r="K34" i="1" s="1"/>
  <c r="L34" i="1" s="1"/>
  <c r="I74" i="1"/>
  <c r="J74" i="1" s="1"/>
  <c r="K74" i="1" s="1"/>
  <c r="L74" i="1" s="1"/>
  <c r="I17" i="1"/>
  <c r="J17" i="1" s="1"/>
  <c r="K17" i="1" s="1"/>
  <c r="L17" i="1" s="1"/>
  <c r="I49" i="1"/>
  <c r="J49" i="1" s="1"/>
  <c r="K49" i="1" s="1"/>
  <c r="L49" i="1" s="1"/>
  <c r="I45" i="1"/>
  <c r="J45" i="1" s="1"/>
  <c r="K45" i="1" s="1"/>
  <c r="L45" i="1" s="1"/>
  <c r="I14" i="1"/>
  <c r="J14" i="1" s="1"/>
  <c r="K14" i="1" s="1"/>
  <c r="L14" i="1" s="1"/>
  <c r="I53" i="1"/>
  <c r="J53" i="1" s="1"/>
  <c r="K53" i="1" s="1"/>
  <c r="L53" i="1" s="1"/>
  <c r="I11" i="1"/>
  <c r="J11" i="1" s="1"/>
  <c r="K11" i="1" s="1"/>
  <c r="L11" i="1" s="1"/>
  <c r="I46" i="1"/>
  <c r="J46" i="1" s="1"/>
  <c r="K46" i="1" s="1"/>
  <c r="L46" i="1" s="1"/>
  <c r="I18" i="1"/>
  <c r="J18" i="1" s="1"/>
  <c r="K18" i="1" s="1"/>
  <c r="L18" i="1" s="1"/>
  <c r="I24" i="1"/>
  <c r="J24" i="1" s="1"/>
  <c r="K24" i="1" s="1"/>
  <c r="L24" i="1" s="1"/>
  <c r="I13" i="1"/>
  <c r="J13" i="1" s="1"/>
  <c r="K13" i="1" s="1"/>
  <c r="L13" i="1" s="1"/>
  <c r="I82" i="1"/>
  <c r="J82" i="1" s="1"/>
  <c r="K82" i="1" s="1"/>
  <c r="L82" i="1" s="1"/>
  <c r="M66" i="1" l="1"/>
  <c r="N66" i="1" s="1"/>
  <c r="O66" i="1" s="1"/>
  <c r="M67" i="1"/>
  <c r="N67" i="1" s="1"/>
  <c r="O67" i="1" s="1"/>
  <c r="M69" i="1"/>
  <c r="N69" i="1" s="1"/>
  <c r="O69" i="1" s="1"/>
  <c r="M65" i="1"/>
  <c r="N65" i="1" s="1"/>
  <c r="O65" i="1" s="1"/>
  <c r="M71" i="1"/>
  <c r="N71" i="1" s="1"/>
  <c r="O71" i="1" s="1"/>
  <c r="M70" i="1"/>
  <c r="N70" i="1" s="1"/>
  <c r="O70" i="1" s="1"/>
  <c r="M56" i="1"/>
  <c r="N56" i="1" s="1"/>
  <c r="O56" i="1" s="1"/>
  <c r="M59" i="1"/>
  <c r="N59" i="1" s="1"/>
  <c r="O59" i="1" s="1"/>
  <c r="M63" i="1"/>
  <c r="N63" i="1" s="1"/>
  <c r="O63" i="1" s="1"/>
  <c r="M60" i="1"/>
  <c r="N60" i="1" s="1"/>
  <c r="O60" i="1" s="1"/>
  <c r="M58" i="1"/>
  <c r="N58" i="1" s="1"/>
  <c r="O58" i="1" s="1"/>
  <c r="M55" i="1"/>
  <c r="N55" i="1" s="1"/>
  <c r="O55" i="1" s="1"/>
  <c r="M64" i="1"/>
  <c r="N64" i="1" s="1"/>
  <c r="O64" i="1" s="1"/>
  <c r="M68" i="1"/>
  <c r="N68" i="1" s="1"/>
  <c r="O68" i="1" s="1"/>
  <c r="M72" i="1"/>
  <c r="N72" i="1" s="1"/>
  <c r="O72" i="1" s="1"/>
  <c r="M79" i="1"/>
  <c r="N79" i="1" s="1"/>
  <c r="O79" i="1" s="1"/>
  <c r="M76" i="1"/>
  <c r="N76" i="1" s="1"/>
  <c r="O76" i="1" s="1"/>
  <c r="M57" i="1"/>
  <c r="N57" i="1" s="1"/>
  <c r="O57" i="1" s="1"/>
  <c r="M22" i="1"/>
  <c r="N22" i="1" s="1"/>
  <c r="O22" i="1" s="1"/>
  <c r="M30" i="1"/>
  <c r="N30" i="1" s="1"/>
  <c r="O30" i="1" s="1"/>
  <c r="M26" i="1"/>
  <c r="N26" i="1" s="1"/>
  <c r="O26" i="1" s="1"/>
  <c r="M92" i="1"/>
  <c r="N92" i="1" s="1"/>
  <c r="O92" i="1" s="1"/>
  <c r="M93" i="1"/>
  <c r="N93" i="1" s="1"/>
  <c r="O93" i="1" s="1"/>
  <c r="M86" i="1"/>
  <c r="N86" i="1" s="1"/>
  <c r="O86" i="1" s="1"/>
  <c r="M90" i="1"/>
  <c r="N90" i="1" s="1"/>
  <c r="O90" i="1" s="1"/>
  <c r="M87" i="1"/>
  <c r="N87" i="1" s="1"/>
  <c r="O87" i="1" s="1"/>
  <c r="M97" i="1"/>
  <c r="N97" i="1" s="1"/>
  <c r="O97" i="1" s="1"/>
  <c r="M96" i="1"/>
  <c r="N96" i="1" s="1"/>
  <c r="O96" i="1" s="1"/>
  <c r="M78" i="1"/>
  <c r="N78" i="1" s="1"/>
  <c r="O78" i="1" s="1"/>
  <c r="M75" i="1"/>
  <c r="N75" i="1" s="1"/>
  <c r="O75" i="1" s="1"/>
  <c r="M99" i="1"/>
  <c r="N99" i="1" s="1"/>
  <c r="O99" i="1" s="1"/>
  <c r="M98" i="1"/>
  <c r="N98" i="1" s="1"/>
  <c r="O98" i="1" s="1"/>
  <c r="M100" i="1"/>
  <c r="N100" i="1" s="1"/>
  <c r="O100" i="1" s="1"/>
  <c r="M95" i="1"/>
  <c r="N95" i="1" s="1"/>
  <c r="O95" i="1" s="1"/>
  <c r="M4" i="1"/>
  <c r="N4" i="1" s="1"/>
  <c r="O4" i="1" s="1"/>
  <c r="M3" i="1"/>
  <c r="N3" i="1" s="1"/>
  <c r="O3" i="1" s="1"/>
  <c r="M6" i="1"/>
  <c r="N6" i="1" s="1"/>
  <c r="O6" i="1" s="1"/>
  <c r="M5" i="1"/>
  <c r="N5" i="1" s="1"/>
  <c r="O5" i="1" s="1"/>
  <c r="M7" i="1"/>
  <c r="N7" i="1" s="1"/>
  <c r="O7" i="1" s="1"/>
  <c r="M2" i="1"/>
  <c r="N2" i="1" s="1"/>
  <c r="O2" i="1" s="1"/>
  <c r="M28" i="1"/>
  <c r="N28" i="1" s="1"/>
  <c r="O28" i="1" s="1"/>
  <c r="M23" i="1"/>
  <c r="N23" i="1" s="1"/>
  <c r="O23" i="1" s="1"/>
  <c r="M91" i="1"/>
  <c r="N91" i="1" s="1"/>
  <c r="O91" i="1" s="1"/>
  <c r="M85" i="1"/>
  <c r="N85" i="1" s="1"/>
  <c r="O85" i="1" s="1"/>
  <c r="M84" i="1"/>
  <c r="N84" i="1" s="1"/>
  <c r="O84" i="1" s="1"/>
  <c r="M88" i="1"/>
  <c r="N88" i="1" s="1"/>
  <c r="O88" i="1" s="1"/>
  <c r="M21" i="1"/>
  <c r="N21" i="1" s="1"/>
  <c r="O21" i="1" s="1"/>
  <c r="M27" i="1"/>
  <c r="N27" i="1" s="1"/>
  <c r="O27" i="1" s="1"/>
  <c r="M35" i="1"/>
  <c r="N35" i="1" s="1"/>
  <c r="O35" i="1" s="1"/>
  <c r="M37" i="1"/>
  <c r="N37" i="1" s="1"/>
  <c r="O37" i="1" s="1"/>
  <c r="M31" i="1"/>
  <c r="N31" i="1" s="1"/>
  <c r="O31" i="1" s="1"/>
  <c r="M29" i="1"/>
  <c r="N29" i="1" s="1"/>
  <c r="O29" i="1" s="1"/>
  <c r="M51" i="1"/>
  <c r="N51" i="1" s="1"/>
  <c r="O51" i="1" s="1"/>
  <c r="M61" i="1"/>
  <c r="N61" i="1" s="1"/>
  <c r="O61" i="1" s="1"/>
  <c r="M62" i="1"/>
  <c r="N62" i="1" s="1"/>
  <c r="O62" i="1" s="1"/>
  <c r="M77" i="1"/>
  <c r="N77" i="1" s="1"/>
  <c r="O77" i="1" s="1"/>
  <c r="M94" i="1"/>
  <c r="N94" i="1" s="1"/>
  <c r="O94" i="1" s="1"/>
  <c r="M10" i="1"/>
  <c r="N10" i="1" s="1"/>
  <c r="O10" i="1" s="1"/>
  <c r="M8" i="1"/>
  <c r="N8" i="1" s="1"/>
  <c r="O8" i="1" s="1"/>
  <c r="M12" i="1"/>
  <c r="N12" i="1" s="1"/>
  <c r="O12" i="1" s="1"/>
  <c r="M9" i="1"/>
  <c r="N9" i="1" s="1"/>
  <c r="O9" i="1" s="1"/>
  <c r="M41" i="1"/>
  <c r="N41" i="1" s="1"/>
  <c r="O41" i="1" s="1"/>
  <c r="M39" i="1"/>
  <c r="N39" i="1" s="1"/>
  <c r="O39" i="1" s="1"/>
  <c r="M43" i="1"/>
  <c r="N43" i="1" s="1"/>
  <c r="O43" i="1" s="1"/>
  <c r="M44" i="1"/>
  <c r="N44" i="1" s="1"/>
  <c r="O44" i="1" s="1"/>
  <c r="M40" i="1"/>
  <c r="N40" i="1" s="1"/>
  <c r="O40" i="1" s="1"/>
  <c r="M101" i="1"/>
  <c r="N101" i="1" s="1"/>
  <c r="O101" i="1" s="1"/>
  <c r="M102" i="1"/>
  <c r="N102" i="1" s="1"/>
  <c r="O102" i="1" s="1"/>
  <c r="M42" i="1"/>
  <c r="N42" i="1" s="1"/>
  <c r="O42" i="1" s="1"/>
  <c r="M52" i="1"/>
  <c r="N52" i="1" s="1"/>
  <c r="O52" i="1" s="1"/>
  <c r="M48" i="1"/>
  <c r="N48" i="1" s="1"/>
  <c r="O48" i="1" s="1"/>
  <c r="M50" i="1"/>
  <c r="N50" i="1" s="1"/>
  <c r="O50" i="1" s="1"/>
  <c r="M82" i="1"/>
  <c r="N82" i="1" s="1"/>
  <c r="O82" i="1" s="1"/>
  <c r="M83" i="1"/>
  <c r="N83" i="1" s="1"/>
  <c r="O83" i="1" s="1"/>
  <c r="M81" i="1"/>
  <c r="N81" i="1" s="1"/>
  <c r="O81" i="1" s="1"/>
  <c r="M89" i="1"/>
  <c r="N89" i="1" s="1"/>
  <c r="O89" i="1" s="1"/>
  <c r="M15" i="1"/>
  <c r="N15" i="1" s="1"/>
  <c r="O15" i="1" s="1"/>
  <c r="M18" i="1"/>
  <c r="N18" i="1" s="1"/>
  <c r="O18" i="1" s="1"/>
  <c r="M17" i="1"/>
  <c r="N17" i="1" s="1"/>
  <c r="O17" i="1" s="1"/>
  <c r="M11" i="1"/>
  <c r="N11" i="1" s="1"/>
  <c r="O11" i="1" s="1"/>
  <c r="M14" i="1"/>
  <c r="N14" i="1" s="1"/>
  <c r="O14" i="1" s="1"/>
  <c r="M13" i="1"/>
  <c r="N13" i="1" s="1"/>
  <c r="O13" i="1" s="1"/>
  <c r="M16" i="1"/>
  <c r="N16" i="1" s="1"/>
  <c r="O16" i="1" s="1"/>
  <c r="M24" i="1"/>
  <c r="N24" i="1" s="1"/>
  <c r="O24" i="1" s="1"/>
  <c r="M20" i="1"/>
  <c r="N20" i="1" s="1"/>
  <c r="O20" i="1" s="1"/>
  <c r="M32" i="1"/>
  <c r="N32" i="1" s="1"/>
  <c r="O32" i="1" s="1"/>
  <c r="M19" i="1"/>
  <c r="N19" i="1" s="1"/>
  <c r="O19" i="1" s="1"/>
  <c r="M25" i="1"/>
  <c r="N25" i="1" s="1"/>
  <c r="O25" i="1" s="1"/>
  <c r="M38" i="1"/>
  <c r="N38" i="1" s="1"/>
  <c r="O38" i="1" s="1"/>
  <c r="M47" i="1"/>
  <c r="N47" i="1" s="1"/>
  <c r="O47" i="1" s="1"/>
  <c r="M33" i="1"/>
  <c r="N33" i="1" s="1"/>
  <c r="O33" i="1" s="1"/>
  <c r="M54" i="1"/>
  <c r="N54" i="1" s="1"/>
  <c r="O54" i="1" s="1"/>
  <c r="M34" i="1"/>
  <c r="N34" i="1" s="1"/>
  <c r="O34" i="1" s="1"/>
  <c r="M53" i="1"/>
  <c r="N53" i="1" s="1"/>
  <c r="O53" i="1" s="1"/>
  <c r="M36" i="1"/>
  <c r="N36" i="1" s="1"/>
  <c r="O36" i="1" s="1"/>
  <c r="M45" i="1"/>
  <c r="N45" i="1" s="1"/>
  <c r="O45" i="1" s="1"/>
  <c r="M74" i="1"/>
  <c r="N74" i="1" s="1"/>
  <c r="O74" i="1" s="1"/>
  <c r="M73" i="1"/>
  <c r="N73" i="1" s="1"/>
  <c r="O73" i="1" s="1"/>
  <c r="M46" i="1"/>
  <c r="N46" i="1" s="1"/>
  <c r="O46" i="1" s="1"/>
  <c r="M49" i="1"/>
  <c r="N49" i="1" s="1"/>
  <c r="O49" i="1" s="1"/>
  <c r="M80" i="1"/>
  <c r="N80" i="1" s="1"/>
  <c r="O80" i="1" s="1"/>
  <c r="H74" i="1" l="1"/>
  <c r="H54" i="1"/>
  <c r="H24" i="1"/>
  <c r="H18" i="1"/>
  <c r="H52" i="1"/>
  <c r="H43" i="1"/>
  <c r="H102" i="1"/>
  <c r="H105" i="1"/>
  <c r="H104" i="1"/>
  <c r="H107" i="1"/>
  <c r="H106" i="1"/>
  <c r="H109" i="1"/>
  <c r="H113" i="1"/>
  <c r="H108" i="1"/>
  <c r="H103" i="1"/>
  <c r="H114" i="1"/>
  <c r="P75" i="1"/>
  <c r="H75" i="1"/>
  <c r="P64" i="1"/>
  <c r="H64" i="1"/>
  <c r="P56" i="1"/>
  <c r="H56" i="1"/>
  <c r="H33" i="1"/>
  <c r="H16" i="1"/>
  <c r="H15" i="1"/>
  <c r="H42" i="1"/>
  <c r="H39" i="1"/>
  <c r="H94" i="1"/>
  <c r="H31" i="1"/>
  <c r="H85" i="1"/>
  <c r="H3" i="1"/>
  <c r="P78" i="1"/>
  <c r="H78" i="1"/>
  <c r="P93" i="1"/>
  <c r="H93" i="1"/>
  <c r="P55" i="1"/>
  <c r="H55" i="1"/>
  <c r="P70" i="1"/>
  <c r="H70" i="1"/>
  <c r="H41" i="1"/>
  <c r="H77" i="1"/>
  <c r="H37" i="1"/>
  <c r="H91" i="1"/>
  <c r="H4" i="1"/>
  <c r="P92" i="1"/>
  <c r="H92" i="1"/>
  <c r="P57" i="1"/>
  <c r="H57" i="1"/>
  <c r="P58" i="1"/>
  <c r="H58" i="1"/>
  <c r="P71" i="1"/>
  <c r="H71" i="1"/>
  <c r="H62" i="1"/>
  <c r="H35" i="1"/>
  <c r="H23" i="1"/>
  <c r="P96" i="1"/>
  <c r="H96" i="1"/>
  <c r="P76" i="1"/>
  <c r="H76" i="1"/>
  <c r="P60" i="1"/>
  <c r="H60" i="1"/>
  <c r="P65" i="1"/>
  <c r="H65" i="1"/>
  <c r="H89" i="1"/>
  <c r="H80" i="1"/>
  <c r="H36" i="1"/>
  <c r="H25" i="1"/>
  <c r="H83" i="1"/>
  <c r="H101" i="1"/>
  <c r="H9" i="1"/>
  <c r="H61" i="1"/>
  <c r="H27" i="1"/>
  <c r="H28" i="1"/>
  <c r="P95" i="1"/>
  <c r="H95" i="1"/>
  <c r="P97" i="1"/>
  <c r="H97" i="1"/>
  <c r="P26" i="1"/>
  <c r="H26" i="1"/>
  <c r="P79" i="1"/>
  <c r="H79" i="1"/>
  <c r="P63" i="1"/>
  <c r="H63" i="1"/>
  <c r="P69" i="1"/>
  <c r="H69" i="1"/>
  <c r="P86" i="1"/>
  <c r="H86" i="1"/>
  <c r="H81" i="1"/>
  <c r="H49" i="1"/>
  <c r="H53" i="1"/>
  <c r="H19" i="1"/>
  <c r="H14" i="1"/>
  <c r="H82" i="1"/>
  <c r="H40" i="1"/>
  <c r="H12" i="1"/>
  <c r="H51" i="1"/>
  <c r="H21" i="1"/>
  <c r="H2" i="1"/>
  <c r="P100" i="1"/>
  <c r="H100" i="1"/>
  <c r="P72" i="1"/>
  <c r="H72" i="1"/>
  <c r="P67" i="1"/>
  <c r="H67" i="1"/>
  <c r="H45" i="1"/>
  <c r="H13" i="1"/>
  <c r="H46" i="1"/>
  <c r="H32" i="1"/>
  <c r="H11" i="1"/>
  <c r="H50" i="1"/>
  <c r="H8" i="1"/>
  <c r="H29" i="1"/>
  <c r="H88" i="1"/>
  <c r="H7" i="1"/>
  <c r="P98" i="1"/>
  <c r="H98" i="1"/>
  <c r="P87" i="1"/>
  <c r="H87" i="1"/>
  <c r="P30" i="1"/>
  <c r="H30" i="1"/>
  <c r="P59" i="1"/>
  <c r="H59" i="1"/>
  <c r="P66" i="1"/>
  <c r="H66" i="1"/>
  <c r="H6" i="1"/>
  <c r="H47" i="1"/>
  <c r="H38" i="1"/>
  <c r="H73" i="1"/>
  <c r="H34" i="1"/>
  <c r="H20" i="1"/>
  <c r="H17" i="1"/>
  <c r="H48" i="1"/>
  <c r="H44" i="1"/>
  <c r="H10" i="1"/>
  <c r="H84" i="1"/>
  <c r="H5" i="1"/>
  <c r="P99" i="1"/>
  <c r="H99" i="1"/>
  <c r="P90" i="1"/>
  <c r="H90" i="1"/>
  <c r="P22" i="1"/>
  <c r="H22" i="1"/>
  <c r="P68" i="1"/>
  <c r="H68" i="1"/>
  <c r="P77" i="1"/>
  <c r="P2" i="1"/>
  <c r="P85" i="1"/>
  <c r="P7" i="1"/>
  <c r="P91" i="1"/>
  <c r="P5" i="1"/>
  <c r="P6" i="1"/>
  <c r="P3" i="1"/>
  <c r="P4" i="1"/>
  <c r="P88" i="1"/>
  <c r="P23" i="1"/>
  <c r="P84" i="1"/>
  <c r="P28" i="1"/>
  <c r="P50" i="1"/>
  <c r="P41" i="1"/>
  <c r="P48" i="1"/>
  <c r="P94" i="1"/>
  <c r="P31" i="1"/>
  <c r="P52" i="1"/>
  <c r="P9" i="1"/>
  <c r="P37" i="1"/>
  <c r="P27" i="1"/>
  <c r="P40" i="1"/>
  <c r="P12" i="1"/>
  <c r="P62" i="1"/>
  <c r="P35" i="1"/>
  <c r="P21" i="1"/>
  <c r="P42" i="1"/>
  <c r="P102" i="1"/>
  <c r="P8" i="1"/>
  <c r="P61" i="1"/>
  <c r="P44" i="1"/>
  <c r="P10" i="1"/>
  <c r="P51" i="1"/>
  <c r="P101" i="1"/>
  <c r="P43" i="1"/>
  <c r="P29" i="1"/>
  <c r="P39" i="1"/>
  <c r="P46" i="1"/>
  <c r="P34" i="1"/>
  <c r="P20" i="1"/>
  <c r="P17" i="1"/>
  <c r="P73" i="1"/>
  <c r="P54" i="1"/>
  <c r="P24" i="1"/>
  <c r="P18" i="1"/>
  <c r="P33" i="1"/>
  <c r="P16" i="1"/>
  <c r="P15" i="1"/>
  <c r="P81" i="1"/>
  <c r="P74" i="1"/>
  <c r="P45" i="1"/>
  <c r="P47" i="1"/>
  <c r="P13" i="1"/>
  <c r="P83" i="1"/>
  <c r="P38" i="1"/>
  <c r="P89" i="1"/>
  <c r="P82" i="1"/>
  <c r="P36" i="1"/>
  <c r="P25" i="1"/>
  <c r="P80" i="1"/>
  <c r="P53" i="1"/>
  <c r="P19" i="1"/>
  <c r="P14" i="1"/>
  <c r="P49" i="1"/>
  <c r="P32" i="1"/>
  <c r="P11" i="1"/>
  <c r="Q63" i="1" l="1"/>
  <c r="R63" i="1" s="1"/>
  <c r="S63" i="1" s="1"/>
  <c r="Q106" i="1"/>
  <c r="R106" i="1" s="1"/>
  <c r="S106" i="1" s="1"/>
  <c r="Q104" i="1"/>
  <c r="R104" i="1" s="1"/>
  <c r="S104" i="1" s="1"/>
  <c r="Q108" i="1"/>
  <c r="R108" i="1" s="1"/>
  <c r="S108" i="1" s="1"/>
  <c r="Q103" i="1"/>
  <c r="R103" i="1" s="1"/>
  <c r="S103" i="1" s="1"/>
  <c r="Q105" i="1"/>
  <c r="R105" i="1" s="1"/>
  <c r="S105" i="1" s="1"/>
  <c r="Q109" i="1"/>
  <c r="R109" i="1" s="1"/>
  <c r="S109" i="1" s="1"/>
  <c r="Q107" i="1"/>
  <c r="R107" i="1" s="1"/>
  <c r="S107" i="1" s="1"/>
  <c r="Q76" i="1"/>
  <c r="R76" i="1" s="1"/>
  <c r="S76" i="1" s="1"/>
  <c r="Q4" i="1"/>
  <c r="R4" i="1" s="1"/>
  <c r="S4" i="1" s="1"/>
  <c r="Q79" i="1"/>
  <c r="R79" i="1" s="1"/>
  <c r="S79" i="1" s="1"/>
  <c r="Q72" i="1"/>
  <c r="R72" i="1" s="1"/>
  <c r="S72" i="1" s="1"/>
  <c r="Q68" i="1"/>
  <c r="R68" i="1" s="1"/>
  <c r="S68" i="1" s="1"/>
  <c r="Q70" i="1"/>
  <c r="R70" i="1" s="1"/>
  <c r="S70" i="1" s="1"/>
  <c r="Q60" i="1"/>
  <c r="R60" i="1" s="1"/>
  <c r="S60" i="1" s="1"/>
  <c r="Q91" i="1"/>
  <c r="R91" i="1" s="1"/>
  <c r="S91" i="1" s="1"/>
  <c r="Q69" i="1"/>
  <c r="R69" i="1" s="1"/>
  <c r="S69" i="1" s="1"/>
  <c r="Q67" i="1"/>
  <c r="R67" i="1" s="1"/>
  <c r="S67" i="1" s="1"/>
  <c r="Q65" i="1"/>
  <c r="R65" i="1" s="1"/>
  <c r="S65" i="1" s="1"/>
  <c r="Q66" i="1"/>
  <c r="R66" i="1" s="1"/>
  <c r="S66" i="1" s="1"/>
  <c r="Q71" i="1"/>
  <c r="R71" i="1" s="1"/>
  <c r="S71" i="1" s="1"/>
  <c r="Q75" i="1"/>
  <c r="R75" i="1" s="1"/>
  <c r="S75" i="1" s="1"/>
  <c r="Q78" i="1"/>
  <c r="R78" i="1" s="1"/>
  <c r="S78" i="1" s="1"/>
  <c r="Q102" i="1"/>
  <c r="R102" i="1" s="1"/>
  <c r="S102" i="1" s="1"/>
  <c r="Q59" i="1"/>
  <c r="R59" i="1" s="1"/>
  <c r="S59" i="1" s="1"/>
  <c r="Q64" i="1"/>
  <c r="R64" i="1" s="1"/>
  <c r="S64" i="1" s="1"/>
  <c r="Q90" i="1"/>
  <c r="R90" i="1" s="1"/>
  <c r="S90" i="1" s="1"/>
  <c r="Q93" i="1"/>
  <c r="R93" i="1" s="1"/>
  <c r="S93" i="1" s="1"/>
  <c r="Q86" i="1"/>
  <c r="R86" i="1" s="1"/>
  <c r="S86" i="1" s="1"/>
  <c r="Q92" i="1"/>
  <c r="R92" i="1" s="1"/>
  <c r="S92" i="1" s="1"/>
  <c r="Q87" i="1"/>
  <c r="R87" i="1" s="1"/>
  <c r="S87" i="1" s="1"/>
  <c r="Q97" i="1"/>
  <c r="R97" i="1" s="1"/>
  <c r="S97" i="1" s="1"/>
  <c r="Q6" i="1"/>
  <c r="R6" i="1" s="1"/>
  <c r="S6" i="1" s="1"/>
  <c r="Q44" i="1"/>
  <c r="R44" i="1" s="1"/>
  <c r="S44" i="1" s="1"/>
  <c r="Q88" i="1"/>
  <c r="R88" i="1" s="1"/>
  <c r="S88" i="1" s="1"/>
  <c r="Q7" i="1"/>
  <c r="R7" i="1" s="1"/>
  <c r="S7" i="1" s="1"/>
  <c r="Q40" i="1"/>
  <c r="R40" i="1" s="1"/>
  <c r="S40" i="1" s="1"/>
  <c r="Q96" i="1"/>
  <c r="R96" i="1" s="1"/>
  <c r="S96" i="1" s="1"/>
  <c r="Q100" i="1"/>
  <c r="R100" i="1" s="1"/>
  <c r="S100" i="1" s="1"/>
  <c r="Q95" i="1"/>
  <c r="R95" i="1" s="1"/>
  <c r="S95" i="1" s="1"/>
  <c r="Q99" i="1"/>
  <c r="R99" i="1" s="1"/>
  <c r="S99" i="1" s="1"/>
  <c r="Q98" i="1"/>
  <c r="R98" i="1" s="1"/>
  <c r="S98" i="1" s="1"/>
  <c r="Q84" i="1"/>
  <c r="R84" i="1" s="1"/>
  <c r="S84" i="1" s="1"/>
  <c r="Q43" i="1"/>
  <c r="R43" i="1" s="1"/>
  <c r="S43" i="1" s="1"/>
  <c r="Q85" i="1"/>
  <c r="R85" i="1" s="1"/>
  <c r="S85" i="1" s="1"/>
  <c r="Q23" i="1"/>
  <c r="R23" i="1" s="1"/>
  <c r="S23" i="1" s="1"/>
  <c r="Q2" i="1"/>
  <c r="R2" i="1" s="1"/>
  <c r="S2" i="1" s="1"/>
  <c r="Q3" i="1"/>
  <c r="R3" i="1" s="1"/>
  <c r="S3" i="1" s="1"/>
  <c r="Q5" i="1"/>
  <c r="R5" i="1" s="1"/>
  <c r="S5" i="1" s="1"/>
  <c r="Q39" i="1"/>
  <c r="R39" i="1" s="1"/>
  <c r="S39" i="1" s="1"/>
  <c r="Q57" i="1"/>
  <c r="R57" i="1" s="1"/>
  <c r="S57" i="1" s="1"/>
  <c r="Q56" i="1"/>
  <c r="R56" i="1" s="1"/>
  <c r="S56" i="1" s="1"/>
  <c r="Q58" i="1"/>
  <c r="R58" i="1" s="1"/>
  <c r="S58" i="1" s="1"/>
  <c r="Q55" i="1"/>
  <c r="R55" i="1" s="1"/>
  <c r="S55" i="1" s="1"/>
  <c r="Q26" i="1"/>
  <c r="R26" i="1" s="1"/>
  <c r="S26" i="1" s="1"/>
  <c r="Q30" i="1"/>
  <c r="R30" i="1" s="1"/>
  <c r="S30" i="1" s="1"/>
  <c r="Q22" i="1"/>
  <c r="R22" i="1" s="1"/>
  <c r="S22" i="1" s="1"/>
  <c r="Q28" i="1"/>
  <c r="R28" i="1" s="1"/>
  <c r="S28" i="1" s="1"/>
  <c r="Q52" i="1"/>
  <c r="R52" i="1" s="1"/>
  <c r="S52" i="1" s="1"/>
  <c r="Q48" i="1"/>
  <c r="R48" i="1" s="1"/>
  <c r="S48" i="1" s="1"/>
  <c r="Q41" i="1"/>
  <c r="R41" i="1" s="1"/>
  <c r="S41" i="1" s="1"/>
  <c r="Q42" i="1"/>
  <c r="R42" i="1" s="1"/>
  <c r="S42" i="1" s="1"/>
  <c r="Q37" i="1"/>
  <c r="R37" i="1" s="1"/>
  <c r="S37" i="1" s="1"/>
  <c r="Q50" i="1"/>
  <c r="R50" i="1" s="1"/>
  <c r="S50" i="1" s="1"/>
  <c r="Q10" i="1"/>
  <c r="R10" i="1" s="1"/>
  <c r="S10" i="1" s="1"/>
  <c r="Q8" i="1"/>
  <c r="R8" i="1" s="1"/>
  <c r="S8" i="1" s="1"/>
  <c r="Q62" i="1"/>
  <c r="R62" i="1" s="1"/>
  <c r="S62" i="1" s="1"/>
  <c r="Q94" i="1"/>
  <c r="R94" i="1" s="1"/>
  <c r="S94" i="1" s="1"/>
  <c r="Q29" i="1"/>
  <c r="R29" i="1" s="1"/>
  <c r="S29" i="1" s="1"/>
  <c r="Q101" i="1"/>
  <c r="R101" i="1" s="1"/>
  <c r="S101" i="1" s="1"/>
  <c r="Q12" i="1"/>
  <c r="R12" i="1" s="1"/>
  <c r="S12" i="1" s="1"/>
  <c r="Q77" i="1"/>
  <c r="R77" i="1" s="1"/>
  <c r="S77" i="1" s="1"/>
  <c r="Q9" i="1"/>
  <c r="R9" i="1" s="1"/>
  <c r="S9" i="1" s="1"/>
  <c r="Q21" i="1"/>
  <c r="R21" i="1" s="1"/>
  <c r="S21" i="1" s="1"/>
  <c r="Q51" i="1"/>
  <c r="R51" i="1" s="1"/>
  <c r="S51" i="1" s="1"/>
  <c r="Q35" i="1"/>
  <c r="R35" i="1" s="1"/>
  <c r="S35" i="1" s="1"/>
  <c r="Q61" i="1"/>
  <c r="R61" i="1" s="1"/>
  <c r="S61" i="1" s="1"/>
  <c r="Q27" i="1"/>
  <c r="R27" i="1" s="1"/>
  <c r="S27" i="1" s="1"/>
  <c r="Q31" i="1"/>
  <c r="R31" i="1" s="1"/>
  <c r="S31" i="1" s="1"/>
  <c r="Q11" i="1"/>
  <c r="R11" i="1" s="1"/>
  <c r="S11" i="1" s="1"/>
  <c r="Q82" i="1"/>
  <c r="R82" i="1" s="1"/>
  <c r="S82" i="1" s="1"/>
  <c r="Q45" i="1"/>
  <c r="R45" i="1" s="1"/>
  <c r="S45" i="1" s="1"/>
  <c r="Q49" i="1"/>
  <c r="R49" i="1" s="1"/>
  <c r="S49" i="1" s="1"/>
  <c r="Q81" i="1"/>
  <c r="R81" i="1" s="1"/>
  <c r="S81" i="1" s="1"/>
  <c r="Q32" i="1"/>
  <c r="R32" i="1" s="1"/>
  <c r="S32" i="1" s="1"/>
  <c r="Q36" i="1"/>
  <c r="R36" i="1" s="1"/>
  <c r="S36" i="1" s="1"/>
  <c r="Q83" i="1"/>
  <c r="R83" i="1" s="1"/>
  <c r="S83" i="1" s="1"/>
  <c r="Q19" i="1"/>
  <c r="R19" i="1" s="1"/>
  <c r="S19" i="1" s="1"/>
  <c r="Q74" i="1"/>
  <c r="R74" i="1" s="1"/>
  <c r="S74" i="1" s="1"/>
  <c r="Q18" i="1"/>
  <c r="R18" i="1" s="1"/>
  <c r="S18" i="1" s="1"/>
  <c r="Q24" i="1"/>
  <c r="R24" i="1" s="1"/>
  <c r="S24" i="1" s="1"/>
  <c r="Q17" i="1"/>
  <c r="R17" i="1" s="1"/>
  <c r="S17" i="1" s="1"/>
  <c r="Q15" i="1"/>
  <c r="R15" i="1" s="1"/>
  <c r="S15" i="1" s="1"/>
  <c r="Q16" i="1"/>
  <c r="R16" i="1" s="1"/>
  <c r="S16" i="1" s="1"/>
  <c r="Q54" i="1"/>
  <c r="R54" i="1" s="1"/>
  <c r="S54" i="1" s="1"/>
  <c r="Q20" i="1"/>
  <c r="R20" i="1" s="1"/>
  <c r="S20" i="1" s="1"/>
  <c r="Q46" i="1"/>
  <c r="R46" i="1" s="1"/>
  <c r="S46" i="1" s="1"/>
  <c r="Q25" i="1"/>
  <c r="R25" i="1" s="1"/>
  <c r="S25" i="1" s="1"/>
  <c r="Q80" i="1"/>
  <c r="R80" i="1" s="1"/>
  <c r="S80" i="1" s="1"/>
  <c r="Q73" i="1"/>
  <c r="R73" i="1" s="1"/>
  <c r="S73" i="1" s="1"/>
  <c r="Q14" i="1"/>
  <c r="R14" i="1" s="1"/>
  <c r="S14" i="1" s="1"/>
  <c r="Q47" i="1"/>
  <c r="R47" i="1" s="1"/>
  <c r="S47" i="1" s="1"/>
  <c r="Q34" i="1"/>
  <c r="R34" i="1" s="1"/>
  <c r="S34" i="1" s="1"/>
  <c r="Q38" i="1"/>
  <c r="R38" i="1" s="1"/>
  <c r="S38" i="1" s="1"/>
  <c r="Q53" i="1"/>
  <c r="R53" i="1" s="1"/>
  <c r="S53" i="1" s="1"/>
  <c r="Q13" i="1"/>
  <c r="R13" i="1" s="1"/>
  <c r="S13" i="1" s="1"/>
  <c r="Q33" i="1"/>
  <c r="R33" i="1" s="1"/>
  <c r="S33" i="1" s="1"/>
  <c r="Q89" i="1"/>
  <c r="R89" i="1" s="1"/>
  <c r="S89" i="1" s="1"/>
</calcChain>
</file>

<file path=xl/sharedStrings.xml><?xml version="1.0" encoding="utf-8"?>
<sst xmlns="http://schemas.openxmlformats.org/spreadsheetml/2006/main" count="581" uniqueCount="305">
  <si>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</si>
  <si>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</si>
  <si>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</si>
  <si>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</si>
  <si>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</si>
  <si>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</si>
  <si>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</si>
  <si>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</si>
  <si>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</si>
  <si>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</si>
  <si>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</si>
  <si>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</si>
  <si>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</si>
  <si>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</si>
  <si>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</si>
  <si>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</si>
  <si>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</si>
  <si>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</si>
  <si>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</si>
  <si>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>Wyong</t>
  </si>
  <si>
    <t xml:space="preserve">Dont Over Think     </t>
  </si>
  <si>
    <t xml:space="preserve">Bell Serenade       </t>
  </si>
  <si>
    <t xml:space="preserve">Belle Of Clonmel    </t>
  </si>
  <si>
    <t xml:space="preserve">City Of Love        </t>
  </si>
  <si>
    <t xml:space="preserve">Denials             </t>
  </si>
  <si>
    <t>Sale</t>
  </si>
  <si>
    <t xml:space="preserve">The Mayor           </t>
  </si>
  <si>
    <t xml:space="preserve">Beaverbrook         </t>
  </si>
  <si>
    <t xml:space="preserve">Eagle Ridge         </t>
  </si>
  <si>
    <t xml:space="preserve">Lagerfeld           </t>
  </si>
  <si>
    <t xml:space="preserve">Scuba               </t>
  </si>
  <si>
    <t xml:space="preserve">Grandioso           </t>
  </si>
  <si>
    <t xml:space="preserve">Esposito Gold       </t>
  </si>
  <si>
    <t>Ipswich</t>
  </si>
  <si>
    <t xml:space="preserve">Rains Aplenty       </t>
  </si>
  <si>
    <t xml:space="preserve">Senchels Voice      </t>
  </si>
  <si>
    <t xml:space="preserve">Dawson Diva         </t>
  </si>
  <si>
    <t xml:space="preserve">Mishani Roman       </t>
  </si>
  <si>
    <t xml:space="preserve">Poetic Attacks      </t>
  </si>
  <si>
    <t xml:space="preserve">Soaring Heart       </t>
  </si>
  <si>
    <t>Gawler</t>
  </si>
  <si>
    <t xml:space="preserve">Immutable           </t>
  </si>
  <si>
    <t xml:space="preserve">Sweet Kaiser        </t>
  </si>
  <si>
    <t xml:space="preserve">Exalted Craftsman   </t>
  </si>
  <si>
    <t xml:space="preserve">Manchurian          </t>
  </si>
  <si>
    <t xml:space="preserve">Mutachatter         </t>
  </si>
  <si>
    <t xml:space="preserve">Silent Elation      </t>
  </si>
  <si>
    <t xml:space="preserve">Valaroma            </t>
  </si>
  <si>
    <t xml:space="preserve">Burst Of Faith      </t>
  </si>
  <si>
    <t xml:space="preserve">Mcauliffe           </t>
  </si>
  <si>
    <t xml:space="preserve">Better Take Cover   </t>
  </si>
  <si>
    <t xml:space="preserve">Royal Anthem        </t>
  </si>
  <si>
    <t xml:space="preserve">Jawhara             </t>
  </si>
  <si>
    <t xml:space="preserve">White Lioness       </t>
  </si>
  <si>
    <t xml:space="preserve">Forgot My Sock      </t>
  </si>
  <si>
    <t xml:space="preserve">Guest List          </t>
  </si>
  <si>
    <t xml:space="preserve">Marina              </t>
  </si>
  <si>
    <t xml:space="preserve">Ambishop            </t>
  </si>
  <si>
    <t xml:space="preserve">Hinchin Miss        </t>
  </si>
  <si>
    <t xml:space="preserve">La La Luchie        </t>
  </si>
  <si>
    <t xml:space="preserve">Star Flight         </t>
  </si>
  <si>
    <t xml:space="preserve">Kaldero             </t>
  </si>
  <si>
    <t xml:space="preserve">Aboukir Bay         </t>
  </si>
  <si>
    <t xml:space="preserve">Bounding Badger     </t>
  </si>
  <si>
    <t xml:space="preserve">Dawn Thunder        </t>
  </si>
  <si>
    <t xml:space="preserve">Lexiloo             </t>
  </si>
  <si>
    <t xml:space="preserve">Sonic Power         </t>
  </si>
  <si>
    <t xml:space="preserve">Brave Maddie        </t>
  </si>
  <si>
    <t xml:space="preserve">Fontein Ali         </t>
  </si>
  <si>
    <t xml:space="preserve">Shes Proper         </t>
  </si>
  <si>
    <t xml:space="preserve">Superior Rose       </t>
  </si>
  <si>
    <t xml:space="preserve">Trust In Time       </t>
  </si>
  <si>
    <t xml:space="preserve">Abinger             </t>
  </si>
  <si>
    <t xml:space="preserve">Annanicolesnitz     </t>
  </si>
  <si>
    <t xml:space="preserve">Annenkova           </t>
  </si>
  <si>
    <t xml:space="preserve">Ensisheim           </t>
  </si>
  <si>
    <t xml:space="preserve">My Cherry           </t>
  </si>
  <si>
    <t xml:space="preserve">Troopers Ploy       </t>
  </si>
  <si>
    <t xml:space="preserve">Indian Mo           </t>
  </si>
  <si>
    <t xml:space="preserve">Lostarc             </t>
  </si>
  <si>
    <t xml:space="preserve">Out Of Kilter       </t>
  </si>
  <si>
    <t xml:space="preserve">Sasko               </t>
  </si>
  <si>
    <t xml:space="preserve">Trystoff            </t>
  </si>
  <si>
    <t xml:space="preserve">Boom Tune           </t>
  </si>
  <si>
    <t xml:space="preserve">Our Golden Patriot  </t>
  </si>
  <si>
    <t xml:space="preserve">Waltzing Wodka      </t>
  </si>
  <si>
    <t xml:space="preserve">Online Girl         </t>
  </si>
  <si>
    <t xml:space="preserve">Vindex              </t>
  </si>
  <si>
    <t xml:space="preserve">Enfield Opp         </t>
  </si>
  <si>
    <t xml:space="preserve">Hotel Amour         </t>
  </si>
  <si>
    <t xml:space="preserve">Kaapfever           </t>
  </si>
  <si>
    <t xml:space="preserve">Regal Cannon        </t>
  </si>
  <si>
    <t xml:space="preserve">Sansa               </t>
  </si>
  <si>
    <t xml:space="preserve">Full Of Theories    </t>
  </si>
  <si>
    <t xml:space="preserve">Taking On Tyson     </t>
  </si>
  <si>
    <t xml:space="preserve">Chesterton          </t>
  </si>
  <si>
    <t xml:space="preserve">Maglev              </t>
  </si>
  <si>
    <t xml:space="preserve">Manestream          </t>
  </si>
  <si>
    <t xml:space="preserve">Bellissima          </t>
  </si>
  <si>
    <t xml:space="preserve">Indrabeel           </t>
  </si>
  <si>
    <t xml:space="preserve">Plenty Of Pluck     </t>
  </si>
  <si>
    <t xml:space="preserve">Think Im Dreaming   </t>
  </si>
  <si>
    <t xml:space="preserve">Mandlakazi          </t>
  </si>
  <si>
    <t xml:space="preserve">Reacher             </t>
  </si>
  <si>
    <t xml:space="preserve">Rocking Ossie       </t>
  </si>
  <si>
    <t xml:space="preserve">Never In Doubt      </t>
  </si>
  <si>
    <t xml:space="preserve">Clearfield          </t>
  </si>
  <si>
    <t xml:space="preserve">Kiras Beat          </t>
  </si>
  <si>
    <t xml:space="preserve">Skyreigns           </t>
  </si>
  <si>
    <t xml:space="preserve">Wakata              </t>
  </si>
  <si>
    <t xml:space="preserve">Alma Bubbles        </t>
  </si>
  <si>
    <t xml:space="preserve">Gothic Romance      </t>
  </si>
  <si>
    <t xml:space="preserve">Kemsrey             </t>
  </si>
  <si>
    <t xml:space="preserve">Bring Euro          </t>
  </si>
  <si>
    <t xml:space="preserve">Lady In Purple      </t>
  </si>
  <si>
    <t xml:space="preserve">Jardine             </t>
  </si>
  <si>
    <t xml:space="preserve">Grand Armada        </t>
  </si>
  <si>
    <t xml:space="preserve">Itz A Bullet        </t>
  </si>
  <si>
    <t xml:space="preserve">Hes Got Skills      </t>
  </si>
  <si>
    <t xml:space="preserve">Belzelady           </t>
  </si>
  <si>
    <t xml:space="preserve">Ewan Mine           </t>
  </si>
  <si>
    <t xml:space="preserve">Sweet Mischief      </t>
  </si>
  <si>
    <t xml:space="preserve">Abundance Of Heart  </t>
  </si>
  <si>
    <t xml:space="preserve">Happy Go Plucky     </t>
  </si>
  <si>
    <t xml:space="preserve">Wallangarra         </t>
  </si>
  <si>
    <t xml:space="preserve">Fratellino          </t>
  </si>
  <si>
    <t xml:space="preserve">Nadacheva           </t>
  </si>
  <si>
    <t xml:space="preserve">Macquarie Magic     </t>
  </si>
  <si>
    <t xml:space="preserve">Lucky Ima Cugat     </t>
  </si>
  <si>
    <t xml:space="preserve">Lightning Lockie    </t>
  </si>
  <si>
    <t xml:space="preserve">Innocent Lily       </t>
  </si>
  <si>
    <t xml:space="preserve">Queen Annabel       </t>
  </si>
  <si>
    <t xml:space="preserve">Coral Rose          </t>
  </si>
  <si>
    <t xml:space="preserve">Light On Ice        </t>
  </si>
  <si>
    <t xml:space="preserve">Mahlani             </t>
  </si>
  <si>
    <t xml:space="preserve">Raspberry Rose      </t>
  </si>
  <si>
    <t xml:space="preserve">Pageantry           </t>
  </si>
  <si>
    <t xml:space="preserve">The Overdraft       </t>
  </si>
  <si>
    <t xml:space="preserve">Lonely Hearts Club  </t>
  </si>
  <si>
    <t xml:space="preserve">Miss Severina       </t>
  </si>
  <si>
    <t xml:space="preserve">Wicked Queen        </t>
  </si>
  <si>
    <t xml:space="preserve">Lets Get Nauti Gal  </t>
  </si>
  <si>
    <t xml:space="preserve">French Toast        </t>
  </si>
  <si>
    <t xml:space="preserve">Midnight Delight    </t>
  </si>
  <si>
    <t xml:space="preserve">Glamorous Miss      </t>
  </si>
  <si>
    <t xml:space="preserve">Chosen Angel        </t>
  </si>
  <si>
    <t xml:space="preserve">Gracena             </t>
  </si>
  <si>
    <t xml:space="preserve">Millenia            </t>
  </si>
  <si>
    <t xml:space="preserve">Star Patriot        </t>
  </si>
  <si>
    <t xml:space="preserve">Exalted Jenni       </t>
  </si>
  <si>
    <t xml:space="preserve">Harlem Child        </t>
  </si>
  <si>
    <t xml:space="preserve">Red Quirina         </t>
  </si>
  <si>
    <t xml:space="preserve">Eleazar             </t>
  </si>
  <si>
    <t xml:space="preserve">Nines Enough        </t>
  </si>
  <si>
    <t xml:space="preserve">Progression         </t>
  </si>
  <si>
    <t xml:space="preserve">Miss Casier         </t>
  </si>
  <si>
    <t xml:space="preserve">Dlast Za            </t>
  </si>
  <si>
    <t xml:space="preserve">Monkstone           </t>
  </si>
  <si>
    <t xml:space="preserve">Kronos              </t>
  </si>
  <si>
    <t xml:space="preserve">Emperors Chariot    </t>
  </si>
  <si>
    <t xml:space="preserve">Stanborough         </t>
  </si>
  <si>
    <t xml:space="preserve">Gauteng Gal         </t>
  </si>
  <si>
    <t xml:space="preserve">Rosewedge           </t>
  </si>
  <si>
    <t xml:space="preserve">Streetshavenoname   </t>
  </si>
  <si>
    <t xml:space="preserve">Red Gucci           </t>
  </si>
  <si>
    <t xml:space="preserve">Soldiers Opera      </t>
  </si>
  <si>
    <t xml:space="preserve">Motion Granted      </t>
  </si>
  <si>
    <t xml:space="preserve">Cool Sequence       </t>
  </si>
  <si>
    <t xml:space="preserve">Canberra            </t>
  </si>
  <si>
    <t xml:space="preserve">Char Char           </t>
  </si>
  <si>
    <t xml:space="preserve">Malmoosa            </t>
  </si>
  <si>
    <t xml:space="preserve">Awake The Stars     </t>
  </si>
  <si>
    <t xml:space="preserve">Geometrist          </t>
  </si>
  <si>
    <t xml:space="preserve">Kylies Fame         </t>
  </si>
  <si>
    <t xml:space="preserve">Excellent Spirit    </t>
  </si>
  <si>
    <t xml:space="preserve">Just Live On        </t>
  </si>
  <si>
    <t xml:space="preserve">Presumption         </t>
  </si>
  <si>
    <t xml:space="preserve">Graceful Wolf       </t>
  </si>
  <si>
    <t xml:space="preserve">Red Raider          </t>
  </si>
  <si>
    <t xml:space="preserve">Pat The Weapon      </t>
  </si>
  <si>
    <t xml:space="preserve">Chapal              </t>
  </si>
  <si>
    <t xml:space="preserve">The Hun             </t>
  </si>
  <si>
    <t xml:space="preserve">My Three Sons       </t>
  </si>
  <si>
    <t xml:space="preserve">Dependable          </t>
  </si>
  <si>
    <t xml:space="preserve">Mr Mile             </t>
  </si>
  <si>
    <t xml:space="preserve">Never Been Another  </t>
  </si>
  <si>
    <t xml:space="preserve">Ladies Gem          </t>
  </si>
  <si>
    <t xml:space="preserve">Pharisee            </t>
  </si>
  <si>
    <t xml:space="preserve">Remembering Sam     </t>
  </si>
  <si>
    <t xml:space="preserve">Just Gorgeous       </t>
  </si>
  <si>
    <t xml:space="preserve">Ripplebrook         </t>
  </si>
  <si>
    <t xml:space="preserve">Rushard             </t>
  </si>
  <si>
    <t xml:space="preserve">Buckler             </t>
  </si>
  <si>
    <t xml:space="preserve">Rossman             </t>
  </si>
  <si>
    <t xml:space="preserve">Viking Raid         </t>
  </si>
  <si>
    <t xml:space="preserve">Toorak Belle        </t>
  </si>
  <si>
    <t xml:space="preserve">The Armani          </t>
  </si>
  <si>
    <t xml:space="preserve">Treaty Of Paris     </t>
  </si>
  <si>
    <t xml:space="preserve">Chavish             </t>
  </si>
  <si>
    <t xml:space="preserve">Biantic             </t>
  </si>
  <si>
    <t xml:space="preserve">Suilven             </t>
  </si>
  <si>
    <t xml:space="preserve">Driving Wheels      </t>
  </si>
  <si>
    <t xml:space="preserve">Topending           </t>
  </si>
  <si>
    <t xml:space="preserve">The Danger          </t>
  </si>
  <si>
    <t xml:space="preserve">Real Princess       </t>
  </si>
  <si>
    <t xml:space="preserve">Sonador Fire        </t>
  </si>
  <si>
    <t xml:space="preserve">Anyportinastorm     </t>
  </si>
  <si>
    <t xml:space="preserve">Red Dazzle          </t>
  </si>
  <si>
    <t xml:space="preserve">Ilgattino           </t>
  </si>
  <si>
    <t xml:space="preserve">Rug Rat             </t>
  </si>
  <si>
    <t xml:space="preserve">Willochra           </t>
  </si>
  <si>
    <t xml:space="preserve">Arctic Blaze        </t>
  </si>
  <si>
    <t xml:space="preserve">Tuckers Daughter    </t>
  </si>
  <si>
    <t xml:space="preserve">Siliconni           </t>
  </si>
  <si>
    <t xml:space="preserve">Sheanna             </t>
  </si>
  <si>
    <t xml:space="preserve">Leningrad           </t>
  </si>
  <si>
    <t xml:space="preserve">Barbary             </t>
  </si>
  <si>
    <t xml:space="preserve">The Patrician       </t>
  </si>
  <si>
    <t xml:space="preserve">Bodhi Blue          </t>
  </si>
  <si>
    <t xml:space="preserve">Frogmarch           </t>
  </si>
  <si>
    <t xml:space="preserve">Mount Darragh       </t>
  </si>
  <si>
    <t>Bunbury</t>
  </si>
  <si>
    <t xml:space="preserve">Montagna            </t>
  </si>
  <si>
    <t xml:space="preserve">Luna Rossa          </t>
  </si>
  <si>
    <t xml:space="preserve">Son Of Xena         </t>
  </si>
  <si>
    <t xml:space="preserve">Flirt With Hal      </t>
  </si>
  <si>
    <t xml:space="preserve">Oakhurst Rebel      </t>
  </si>
  <si>
    <t xml:space="preserve">Im Silk             </t>
  </si>
  <si>
    <t xml:space="preserve">Hail Caesar         </t>
  </si>
  <si>
    <t xml:space="preserve">Palace Rogue        </t>
  </si>
  <si>
    <t xml:space="preserve">Across The Sea      </t>
  </si>
  <si>
    <t xml:space="preserve">Kendels Flood       </t>
  </si>
  <si>
    <t xml:space="preserve">Poles Apart         </t>
  </si>
  <si>
    <t xml:space="preserve">Corrilya            </t>
  </si>
  <si>
    <t xml:space="preserve">Seattle Park        </t>
  </si>
  <si>
    <t xml:space="preserve">Manny               </t>
  </si>
  <si>
    <t xml:space="preserve">Nova Joe            </t>
  </si>
  <si>
    <t xml:space="preserve">Sassoon             </t>
  </si>
  <si>
    <t xml:space="preserve">Bianajeuney         </t>
  </si>
  <si>
    <t xml:space="preserve">Castleton           </t>
  </si>
  <si>
    <t xml:space="preserve">I Am Wanted         </t>
  </si>
  <si>
    <t xml:space="preserve">Pamando             </t>
  </si>
  <si>
    <t xml:space="preserve">Smoking Bullet      </t>
  </si>
  <si>
    <t xml:space="preserve">Reliable Dame       </t>
  </si>
  <si>
    <t xml:space="preserve">Pena Ajena          </t>
  </si>
  <si>
    <t xml:space="preserve">Cadogan             </t>
  </si>
  <si>
    <t xml:space="preserve">Collins Creek       </t>
  </si>
  <si>
    <t xml:space="preserve">Aderito             </t>
  </si>
  <si>
    <t xml:space="preserve">Hirtshals           </t>
  </si>
  <si>
    <t xml:space="preserve">Canalasso           </t>
  </si>
  <si>
    <t xml:space="preserve">Mishani Electra     </t>
  </si>
  <si>
    <t xml:space="preserve">Adoradancer         </t>
  </si>
  <si>
    <t xml:space="preserve">Send Us A Sign      </t>
  </si>
  <si>
    <t xml:space="preserve">Lwazi               </t>
  </si>
  <si>
    <t xml:space="preserve">Balwarra Gold       </t>
  </si>
  <si>
    <t xml:space="preserve">Wanted By All       </t>
  </si>
  <si>
    <t xml:space="preserve">Lady Alcatraz       </t>
  </si>
  <si>
    <t xml:space="preserve">With Hope           </t>
  </si>
  <si>
    <t xml:space="preserve">Ballista            </t>
  </si>
  <si>
    <t xml:space="preserve">Exalted Honey       </t>
  </si>
  <si>
    <t xml:space="preserve">Bit Spensive        </t>
  </si>
  <si>
    <t xml:space="preserve">Sweet Varden        </t>
  </si>
  <si>
    <t xml:space="preserve">Equidame            </t>
  </si>
  <si>
    <t xml:space="preserve">Rustydustysunshine  </t>
  </si>
  <si>
    <t xml:space="preserve">Cerro Blanco        </t>
  </si>
  <si>
    <t xml:space="preserve">Jaws And Mine       </t>
  </si>
  <si>
    <t xml:space="preserve">Dr Sykes            </t>
  </si>
  <si>
    <t xml:space="preserve">Lets Twist          </t>
  </si>
  <si>
    <t xml:space="preserve">Kostyazilch         </t>
  </si>
  <si>
    <t xml:space="preserve">Daisy Express       </t>
  </si>
  <si>
    <t xml:space="preserve">Lord Conrad         </t>
  </si>
  <si>
    <t xml:space="preserve">Portonian           </t>
  </si>
  <si>
    <t xml:space="preserve">Racy Ava            </t>
  </si>
  <si>
    <t xml:space="preserve">Scoreline           </t>
  </si>
  <si>
    <t xml:space="preserve">Stormy Grace        </t>
  </si>
  <si>
    <t xml:space="preserve">The Cobbla          </t>
  </si>
  <si>
    <t xml:space="preserve">Gradual Incline     </t>
  </si>
  <si>
    <t xml:space="preserve">Fair Nakita         </t>
  </si>
  <si>
    <t xml:space="preserve">Wicked Hunter       </t>
  </si>
  <si>
    <t xml:space="preserve">Arfa Chance         </t>
  </si>
  <si>
    <t xml:space="preserve">Light The Fuse      </t>
  </si>
  <si>
    <t xml:space="preserve">Formula Won         </t>
  </si>
  <si>
    <t xml:space="preserve">Just Dougie         </t>
  </si>
  <si>
    <t xml:space="preserve">My Name Is Sue      </t>
  </si>
  <si>
    <t xml:space="preserve">The Anaesthetist    </t>
  </si>
  <si>
    <t xml:space="preserve">Murray The Bulldog  </t>
  </si>
  <si>
    <t xml:space="preserve">Round The Point     </t>
  </si>
  <si>
    <t xml:space="preserve">Amelie Argot        </t>
  </si>
  <si>
    <t xml:space="preserve">Truth And Lies      </t>
  </si>
  <si>
    <t xml:space="preserve">What A Drop         </t>
  </si>
  <si>
    <t xml:space="preserve">Macroy              </t>
  </si>
  <si>
    <t xml:space="preserve">African Gypsy       </t>
  </si>
  <si>
    <t xml:space="preserve">Chaser              </t>
  </si>
  <si>
    <t xml:space="preserve">In The Boot         </t>
  </si>
  <si>
    <t xml:space="preserve">Elizas Dream        </t>
  </si>
  <si>
    <t xml:space="preserve">Superior Smile      </t>
  </si>
  <si>
    <t xml:space="preserve">Men Of Mukinbudin   </t>
  </si>
  <si>
    <t xml:space="preserve">Yeah Bravo          </t>
  </si>
  <si>
    <t xml:space="preserve">Absolute Magic      </t>
  </si>
  <si>
    <t xml:space="preserve">Miss Meika          </t>
  </si>
  <si>
    <t xml:space="preserve">Niaychi             </t>
  </si>
  <si>
    <t xml:space="preserve">Snitz N Giggles     </t>
  </si>
  <si>
    <t xml:space="preserve">Backtobeverley      </t>
  </si>
  <si>
    <t xml:space="preserve">Im Gunna            </t>
  </si>
  <si>
    <t xml:space="preserve">Key To The World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</si>
</sst>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center"/>
    </xf>
    <xf numFmtId="20" fontId="20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82"/>
  <sheetViews>
    <sheetView tabSelected="1" topLeftCell="B1" workbookViewId="0">
      <pane ySplit="1" topLeftCell="A2" activePane="bottomLeft" state="frozen"/>
      <selection activeCell="B1" sqref="B1"/>
      <selection pane="bottomLeft" activeCell="B258" sqref="A258:XFD258"/>
    </sheetView>
  </sheetViews>
  <sheetFormatPr defaultRowHeight="15" x14ac:dyDescent="0.25"/>
  <cols>
    <col min="1" max="1" width="9.7109375" style="12" hidden="1" customWidth="1"/>
    <col min="2" max="2" width="7.85546875" style="12" bestFit="1" customWidth="1"/>
    <col min="3" max="3" width="8.5703125" style="12" bestFit="1" customWidth="1"/>
    <col min="4" max="4" width="5.85546875" style="12" bestFit="1" customWidth="1"/>
    <col min="5" max="5" width="5.7109375" style="12" bestFit="1" customWidth="1"/>
    <col min="6" max="6" width="22" style="12" bestFit="1" customWidth="1"/>
    <col min="7" max="7" width="9.42578125" style="13" bestFit="1" customWidth="1"/>
    <col min="8" max="8" width="8.7109375" style="13" bestFit="1" customWidth="1"/>
    <col min="9" max="9" width="10.85546875" style="13" hidden="1" customWidth="1"/>
    <col min="10" max="10" width="9.5703125" style="13" hidden="1" customWidth="1"/>
    <col min="11" max="11" width="14" style="13" hidden="1" customWidth="1"/>
    <col min="12" max="13" width="7.5703125" style="13" hidden="1" customWidth="1"/>
    <col min="14" max="14" width="8.5703125" style="14" hidden="1" customWidth="1"/>
    <col min="15" max="15" width="8.85546875" style="13" hidden="1" customWidth="1"/>
    <col min="16" max="16" width="16" style="13" hidden="1" customWidth="1"/>
    <col min="17" max="17" width="15" style="13" hidden="1" customWidth="1"/>
    <col min="18" max="18" width="14" style="13" hidden="1" customWidth="1"/>
    <col min="19" max="19" width="10.7109375" style="15" customWidth="1"/>
    <col min="20" max="16384" width="9.140625" style="9"/>
  </cols>
  <sheetData>
    <row r="1" spans="1:19" s="4" customFormat="1" x14ac:dyDescent="0.2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x14ac:dyDescent="0.25">
      <c r="A2" s="1">
        <v>1</v>
      </c>
      <c r="B2" s="5">
        <v>0.53472222222222221</v>
      </c>
      <c r="C2" s="1" t="s">
        <v>19</v>
      </c>
      <c r="D2" s="1">
        <v>1</v>
      </c>
      <c r="E2" s="1">
        <v>2</v>
      </c>
      <c r="F2" s="1" t="s">
        <v>21</v>
      </c>
      <c r="G2" s="2">
        <v>68.638766666666598</v>
      </c>
      <c r="H2" s="6">
        <f>1+COUNTIFS(A:A,A2,O:O,"&lt;"&amp;O2)</f>
        <v>1</v>
      </c>
      <c r="I2" s="2">
        <f>AVERAGEIF(A:A,A2,G:G)</f>
        <v>51.82442666666666</v>
      </c>
      <c r="J2" s="2">
        <f>G2-I2</f>
        <v>16.814339999999937</v>
      </c>
      <c r="K2" s="2">
        <f>90+J2</f>
        <v>106.81433999999993</v>
      </c>
      <c r="L2" s="2">
        <f>EXP(0.06*K2)</f>
        <v>607.20132000479373</v>
      </c>
      <c r="M2" s="2">
        <f>SUMIF(A:A,A2,L:L)</f>
        <v>1316.9259168347692</v>
      </c>
      <c r="N2" s="3">
        <f>L2/M2</f>
        <v>0.46107477439900479</v>
      </c>
      <c r="O2" s="7">
        <f>1/N2</f>
        <v>2.1688456092690513</v>
      </c>
      <c r="P2" s="3">
        <f>IF(O2&gt;21,"",N2)</f>
        <v>0.46107477439900479</v>
      </c>
      <c r="Q2" s="3">
        <f>IF(ISNUMBER(P2),SUMIF(A:A,A2,P:P),"")</f>
        <v>0.99999999999999989</v>
      </c>
      <c r="R2" s="3">
        <f>IFERROR(P2*(1/Q2),"")</f>
        <v>0.46107477439900491</v>
      </c>
      <c r="S2" s="8">
        <f>IFERROR(1/R2,"")</f>
        <v>2.1688456092690509</v>
      </c>
    </row>
    <row r="3" spans="1:19" x14ac:dyDescent="0.25">
      <c r="A3" s="1">
        <v>1</v>
      </c>
      <c r="B3" s="5">
        <v>0.53472222222222221</v>
      </c>
      <c r="C3" s="1" t="s">
        <v>19</v>
      </c>
      <c r="D3" s="1">
        <v>1</v>
      </c>
      <c r="E3" s="1">
        <v>4</v>
      </c>
      <c r="F3" s="1" t="s">
        <v>23</v>
      </c>
      <c r="G3" s="2">
        <v>52.920566666666701</v>
      </c>
      <c r="H3" s="6">
        <f>1+COUNTIFS(A:A,A3,O:O,"&lt;"&amp;O3)</f>
        <v>2</v>
      </c>
      <c r="I3" s="2">
        <f>AVERAGEIF(A:A,A3,G:G)</f>
        <v>51.82442666666666</v>
      </c>
      <c r="J3" s="2">
        <f>G3-I3</f>
        <v>1.096140000000041</v>
      </c>
      <c r="K3" s="2">
        <f>90+J3</f>
        <v>91.096140000000048</v>
      </c>
      <c r="L3" s="2">
        <f>EXP(0.06*K3)</f>
        <v>236.45747924698443</v>
      </c>
      <c r="M3" s="2">
        <f>SUMIF(A:A,A3,L:L)</f>
        <v>1316.9259168347692</v>
      </c>
      <c r="N3" s="3">
        <f>L3/M3</f>
        <v>0.17955260521815067</v>
      </c>
      <c r="O3" s="7">
        <f>1/N3</f>
        <v>5.5693984433421724</v>
      </c>
      <c r="P3" s="3">
        <f>IF(O3&gt;21,"",N3)</f>
        <v>0.17955260521815067</v>
      </c>
      <c r="Q3" s="3">
        <f>IF(ISNUMBER(P3),SUMIF(A:A,A3,P:P),"")</f>
        <v>0.99999999999999989</v>
      </c>
      <c r="R3" s="3">
        <f>IFERROR(P3*(1/Q3),"")</f>
        <v>0.1795526052181507</v>
      </c>
      <c r="S3" s="8">
        <f>IFERROR(1/R3,"")</f>
        <v>5.5693984433421715</v>
      </c>
    </row>
    <row r="4" spans="1:19" x14ac:dyDescent="0.25">
      <c r="A4" s="1">
        <v>1</v>
      </c>
      <c r="B4" s="5">
        <v>0.53472222222222221</v>
      </c>
      <c r="C4" s="1" t="s">
        <v>19</v>
      </c>
      <c r="D4" s="1">
        <v>1</v>
      </c>
      <c r="E4" s="1">
        <v>3</v>
      </c>
      <c r="F4" s="1" t="s">
        <v>22</v>
      </c>
      <c r="G4" s="2">
        <v>50.161199999999994</v>
      </c>
      <c r="H4" s="6">
        <f>1+COUNTIFS(A:A,A4,O:O,"&lt;"&amp;O4)</f>
        <v>3</v>
      </c>
      <c r="I4" s="2">
        <f>AVERAGEIF(A:A,A4,G:G)</f>
        <v>51.82442666666666</v>
      </c>
      <c r="J4" s="2">
        <f>G4-I4</f>
        <v>-1.6632266666666666</v>
      </c>
      <c r="K4" s="2">
        <f>90+J4</f>
        <v>88.336773333333326</v>
      </c>
      <c r="L4" s="2">
        <f>EXP(0.06*K4)</f>
        <v>200.37816375993421</v>
      </c>
      <c r="M4" s="2">
        <f>SUMIF(A:A,A4,L:L)</f>
        <v>1316.9259168347692</v>
      </c>
      <c r="N4" s="3">
        <f>L4/M4</f>
        <v>0.15215598781861855</v>
      </c>
      <c r="O4" s="7">
        <f>1/N4</f>
        <v>6.5722027396784126</v>
      </c>
      <c r="P4" s="3">
        <f>IF(O4&gt;21,"",N4)</f>
        <v>0.15215598781861855</v>
      </c>
      <c r="Q4" s="3">
        <f>IF(ISNUMBER(P4),SUMIF(A:A,A4,P:P),"")</f>
        <v>0.99999999999999989</v>
      </c>
      <c r="R4" s="3">
        <f>IFERROR(P4*(1/Q4),"")</f>
        <v>0.15215598781861858</v>
      </c>
      <c r="S4" s="8">
        <f>IFERROR(1/R4,"")</f>
        <v>6.5722027396784108</v>
      </c>
    </row>
    <row r="5" spans="1:19" x14ac:dyDescent="0.25">
      <c r="A5" s="1">
        <v>1</v>
      </c>
      <c r="B5" s="5">
        <v>0.53472222222222221</v>
      </c>
      <c r="C5" s="1" t="s">
        <v>19</v>
      </c>
      <c r="D5" s="1">
        <v>1</v>
      </c>
      <c r="E5" s="1">
        <v>1</v>
      </c>
      <c r="F5" s="1" t="s">
        <v>20</v>
      </c>
      <c r="G5" s="2">
        <v>45.062799999999996</v>
      </c>
      <c r="H5" s="6">
        <f>1+COUNTIFS(A:A,A5,O:O,"&lt;"&amp;O5)</f>
        <v>4</v>
      </c>
      <c r="I5" s="2">
        <f>AVERAGEIF(A:A,A5,G:G)</f>
        <v>51.82442666666666</v>
      </c>
      <c r="J5" s="2">
        <f>G5-I5</f>
        <v>-6.7616266666666647</v>
      </c>
      <c r="K5" s="2">
        <f>90+J5</f>
        <v>83.238373333333328</v>
      </c>
      <c r="L5" s="2">
        <f>EXP(0.06*K5)</f>
        <v>147.56996466062557</v>
      </c>
      <c r="M5" s="2">
        <f>SUMIF(A:A,A5,L:L)</f>
        <v>1316.9259168347692</v>
      </c>
      <c r="N5" s="3">
        <f>L5/M5</f>
        <v>0.11205639039689486</v>
      </c>
      <c r="O5" s="7">
        <f>1/N5</f>
        <v>8.9240782828902407</v>
      </c>
      <c r="P5" s="3">
        <f>IF(O5&gt;21,"",N5)</f>
        <v>0.11205639039689486</v>
      </c>
      <c r="Q5" s="3">
        <f>IF(ISNUMBER(P5),SUMIF(A:A,A5,P:P),"")</f>
        <v>0.99999999999999989</v>
      </c>
      <c r="R5" s="3">
        <f>IFERROR(P5*(1/Q5),"")</f>
        <v>0.11205639039689488</v>
      </c>
      <c r="S5" s="8">
        <f>IFERROR(1/R5,"")</f>
        <v>8.924078282890239</v>
      </c>
    </row>
    <row r="6" spans="1:19" x14ac:dyDescent="0.25">
      <c r="A6" s="1">
        <v>1</v>
      </c>
      <c r="B6" s="5">
        <v>0.53472222222222221</v>
      </c>
      <c r="C6" s="1" t="s">
        <v>19</v>
      </c>
      <c r="D6" s="1">
        <v>1</v>
      </c>
      <c r="E6" s="1">
        <v>5</v>
      </c>
      <c r="F6" s="1" t="s">
        <v>24</v>
      </c>
      <c r="G6" s="2">
        <v>42.338799999999999</v>
      </c>
      <c r="H6" s="6">
        <f>1+COUNTIFS(A:A,A6,O:O,"&lt;"&amp;O6)</f>
        <v>5</v>
      </c>
      <c r="I6" s="2">
        <f>AVERAGEIF(A:A,A6,G:G)</f>
        <v>51.82442666666666</v>
      </c>
      <c r="J6" s="2">
        <f>G6-I6</f>
        <v>-9.4856266666666613</v>
      </c>
      <c r="K6" s="2">
        <f>90+J6</f>
        <v>80.514373333333339</v>
      </c>
      <c r="L6" s="2">
        <f>EXP(0.06*K6)</f>
        <v>125.31898916243101</v>
      </c>
      <c r="M6" s="2">
        <f>SUMIF(A:A,A6,L:L)</f>
        <v>1316.9259168347692</v>
      </c>
      <c r="N6" s="3">
        <f>L6/M6</f>
        <v>9.5160242167330975E-2</v>
      </c>
      <c r="O6" s="7">
        <f>1/N6</f>
        <v>10.50859032327374</v>
      </c>
      <c r="P6" s="3">
        <f>IF(O6&gt;21,"",N6)</f>
        <v>9.5160242167330975E-2</v>
      </c>
      <c r="Q6" s="3">
        <f>IF(ISNUMBER(P6),SUMIF(A:A,A6,P:P),"")</f>
        <v>0.99999999999999989</v>
      </c>
      <c r="R6" s="3">
        <f>IFERROR(P6*(1/Q6),"")</f>
        <v>9.5160242167331002E-2</v>
      </c>
      <c r="S6" s="8">
        <f>IFERROR(1/R6,"")</f>
        <v>10.508590323273737</v>
      </c>
    </row>
    <row r="7" spans="1:19" x14ac:dyDescent="0.25">
      <c r="A7" s="1">
        <v>2</v>
      </c>
      <c r="B7" s="5">
        <v>0.54166666666666663</v>
      </c>
      <c r="C7" s="1" t="s">
        <v>25</v>
      </c>
      <c r="D7" s="1">
        <v>1</v>
      </c>
      <c r="E7" s="1">
        <v>1</v>
      </c>
      <c r="F7" s="1" t="s">
        <v>26</v>
      </c>
      <c r="G7" s="2">
        <v>61.300633333333302</v>
      </c>
      <c r="H7" s="6">
        <f>1+COUNTIFS(A:A,A7,O:O,"&lt;"&amp;O7)</f>
        <v>1</v>
      </c>
      <c r="I7" s="2">
        <f>AVERAGEIF(A:A,A7,G:G)</f>
        <v>49.336457142857135</v>
      </c>
      <c r="J7" s="2">
        <f>G7-I7</f>
        <v>11.964176190476167</v>
      </c>
      <c r="K7" s="2">
        <f>90+J7</f>
        <v>101.96417619047617</v>
      </c>
      <c r="L7" s="2">
        <f>EXP(0.06*K7)</f>
        <v>453.88804532386757</v>
      </c>
      <c r="M7" s="2">
        <f>SUMIF(A:A,A7,L:L)</f>
        <v>1798.6212309121097</v>
      </c>
      <c r="N7" s="3">
        <f>L7/M7</f>
        <v>0.25235332349195816</v>
      </c>
      <c r="O7" s="7">
        <f>1/N7</f>
        <v>3.9626979592042795</v>
      </c>
      <c r="P7" s="3">
        <f>IF(O7&gt;21,"",N7)</f>
        <v>0.25235332349195816</v>
      </c>
      <c r="Q7" s="3">
        <f>IF(ISNUMBER(P7),SUMIF(A:A,A7,P:P),"")</f>
        <v>0.95754442721804978</v>
      </c>
      <c r="R7" s="3">
        <f>IFERROR(P7*(1/Q7),"")</f>
        <v>0.2635421567071507</v>
      </c>
      <c r="S7" s="8">
        <f>IFERROR(1/R7,"")</f>
        <v>3.7944593475843971</v>
      </c>
    </row>
    <row r="8" spans="1:19" x14ac:dyDescent="0.25">
      <c r="A8" s="1">
        <v>2</v>
      </c>
      <c r="B8" s="5">
        <v>0.54166666666666663</v>
      </c>
      <c r="C8" s="1" t="s">
        <v>25</v>
      </c>
      <c r="D8" s="1">
        <v>1</v>
      </c>
      <c r="E8" s="1">
        <v>4</v>
      </c>
      <c r="F8" s="1" t="s">
        <v>29</v>
      </c>
      <c r="G8" s="2">
        <v>60.4699666666667</v>
      </c>
      <c r="H8" s="6">
        <f>1+COUNTIFS(A:A,A8,O:O,"&lt;"&amp;O8)</f>
        <v>2</v>
      </c>
      <c r="I8" s="2">
        <f>AVERAGEIF(A:A,A8,G:G)</f>
        <v>49.336457142857135</v>
      </c>
      <c r="J8" s="2">
        <f>G8-I8</f>
        <v>11.133509523809565</v>
      </c>
      <c r="K8" s="2">
        <f>90+J8</f>
        <v>101.13350952380956</v>
      </c>
      <c r="L8" s="2">
        <f>EXP(0.06*K8)</f>
        <v>431.82074993415688</v>
      </c>
      <c r="M8" s="2">
        <f>SUMIF(A:A,A8,L:L)</f>
        <v>1798.6212309121097</v>
      </c>
      <c r="N8" s="3">
        <f>L8/M8</f>
        <v>0.24008431709391845</v>
      </c>
      <c r="O8" s="7">
        <f>1/N8</f>
        <v>4.165203342327481</v>
      </c>
      <c r="P8" s="3">
        <f>IF(O8&gt;21,"",N8)</f>
        <v>0.24008431709391845</v>
      </c>
      <c r="Q8" s="3">
        <f>IF(ISNUMBER(P8),SUMIF(A:A,A8,P:P),"")</f>
        <v>0.95754442721804978</v>
      </c>
      <c r="R8" s="3">
        <f>IFERROR(P8*(1/Q8),"")</f>
        <v>0.25072916751386093</v>
      </c>
      <c r="S8" s="8">
        <f>IFERROR(1/R8,"")</f>
        <v>3.9883672486756754</v>
      </c>
    </row>
    <row r="9" spans="1:19" x14ac:dyDescent="0.25">
      <c r="A9" s="1">
        <v>2</v>
      </c>
      <c r="B9" s="5">
        <v>0.54166666666666663</v>
      </c>
      <c r="C9" s="1" t="s">
        <v>25</v>
      </c>
      <c r="D9" s="1">
        <v>1</v>
      </c>
      <c r="E9" s="1">
        <v>2</v>
      </c>
      <c r="F9" s="1" t="s">
        <v>27</v>
      </c>
      <c r="G9" s="2">
        <v>51.577833333333302</v>
      </c>
      <c r="H9" s="6">
        <f>1+COUNTIFS(A:A,A9,O:O,"&lt;"&amp;O9)</f>
        <v>3</v>
      </c>
      <c r="I9" s="2">
        <f>AVERAGEIF(A:A,A9,G:G)</f>
        <v>49.336457142857135</v>
      </c>
      <c r="J9" s="2">
        <f>G9-I9</f>
        <v>2.2413761904761671</v>
      </c>
      <c r="K9" s="2">
        <f>90+J9</f>
        <v>92.24137619047616</v>
      </c>
      <c r="L9" s="2">
        <f>EXP(0.06*K9)</f>
        <v>253.2767011244207</v>
      </c>
      <c r="M9" s="2">
        <f>SUMIF(A:A,A9,L:L)</f>
        <v>1798.6212309121097</v>
      </c>
      <c r="N9" s="3">
        <f>L9/M9</f>
        <v>0.14081714191485442</v>
      </c>
      <c r="O9" s="7">
        <f>1/N9</f>
        <v>7.1014081552986887</v>
      </c>
      <c r="P9" s="3">
        <f>IF(O9&gt;21,"",N9)</f>
        <v>0.14081714191485442</v>
      </c>
      <c r="Q9" s="3">
        <f>IF(ISNUMBER(P9),SUMIF(A:A,A9,P:P),"")</f>
        <v>0.95754442721804978</v>
      </c>
      <c r="R9" s="3">
        <f>IFERROR(P9*(1/Q9),"")</f>
        <v>0.14706068764242086</v>
      </c>
      <c r="S9" s="8">
        <f>IFERROR(1/R9,"")</f>
        <v>6.7999138045070708</v>
      </c>
    </row>
    <row r="10" spans="1:19" x14ac:dyDescent="0.25">
      <c r="A10" s="1">
        <v>2</v>
      </c>
      <c r="B10" s="5">
        <v>0.54166666666666663</v>
      </c>
      <c r="C10" s="1" t="s">
        <v>25</v>
      </c>
      <c r="D10" s="1">
        <v>1</v>
      </c>
      <c r="E10" s="1">
        <v>3</v>
      </c>
      <c r="F10" s="1" t="s">
        <v>28</v>
      </c>
      <c r="G10" s="2">
        <v>51.564799999999899</v>
      </c>
      <c r="H10" s="6">
        <f>1+COUNTIFS(A:A,A10,O:O,"&lt;"&amp;O10)</f>
        <v>4</v>
      </c>
      <c r="I10" s="2">
        <f>AVERAGEIF(A:A,A10,G:G)</f>
        <v>49.336457142857135</v>
      </c>
      <c r="J10" s="2">
        <f>G10-I10</f>
        <v>2.2283428571427635</v>
      </c>
      <c r="K10" s="2">
        <f>90+J10</f>
        <v>92.228342857142763</v>
      </c>
      <c r="L10" s="2">
        <f>EXP(0.06*K10)</f>
        <v>253.07871616634844</v>
      </c>
      <c r="M10" s="2">
        <f>SUMIF(A:A,A10,L:L)</f>
        <v>1798.6212309121097</v>
      </c>
      <c r="N10" s="3">
        <f>L10/M10</f>
        <v>0.14070706595518623</v>
      </c>
      <c r="O10" s="7">
        <f>1/N10</f>
        <v>7.106963628383026</v>
      </c>
      <c r="P10" s="3">
        <f>IF(O10&gt;21,"",N10)</f>
        <v>0.14070706595518623</v>
      </c>
      <c r="Q10" s="3">
        <f>IF(ISNUMBER(P10),SUMIF(A:A,A10,P:P),"")</f>
        <v>0.95754442721804978</v>
      </c>
      <c r="R10" s="3">
        <f>IFERROR(P10*(1/Q10),"")</f>
        <v>0.14694573113853518</v>
      </c>
      <c r="S10" s="8">
        <f>IFERROR(1/R10,"")</f>
        <v>6.8052334167995374</v>
      </c>
    </row>
    <row r="11" spans="1:19" x14ac:dyDescent="0.25">
      <c r="A11" s="10">
        <v>2</v>
      </c>
      <c r="B11" s="11">
        <v>0.54166666666666663</v>
      </c>
      <c r="C11" s="10" t="s">
        <v>25</v>
      </c>
      <c r="D11" s="10">
        <v>1</v>
      </c>
      <c r="E11" s="10">
        <v>6</v>
      </c>
      <c r="F11" s="10" t="s">
        <v>31</v>
      </c>
      <c r="G11" s="2">
        <v>45.273533333333297</v>
      </c>
      <c r="H11" s="6">
        <f>1+COUNTIFS(A:A,A11,O:O,"&lt;"&amp;O11)</f>
        <v>5</v>
      </c>
      <c r="I11" s="2">
        <f>AVERAGEIF(A:A,A11,G:G)</f>
        <v>49.336457142857135</v>
      </c>
      <c r="J11" s="2">
        <f>G11-I11</f>
        <v>-4.0629238095238378</v>
      </c>
      <c r="K11" s="2">
        <f>90+J11</f>
        <v>85.937076190476162</v>
      </c>
      <c r="L11" s="2">
        <f>EXP(0.06*K11)</f>
        <v>173.50814984063302</v>
      </c>
      <c r="M11" s="2">
        <f>SUMIF(A:A,A11,L:L)</f>
        <v>1798.6212309121097</v>
      </c>
      <c r="N11" s="3">
        <f>L11/M11</f>
        <v>9.6467308880060457E-2</v>
      </c>
      <c r="O11" s="7">
        <f>1/N11</f>
        <v>10.366206040258861</v>
      </c>
      <c r="P11" s="3">
        <f>IF(O11&gt;21,"",N11)</f>
        <v>9.6467308880060457E-2</v>
      </c>
      <c r="Q11" s="3">
        <f>IF(ISNUMBER(P11),SUMIF(A:A,A11,P:P),"")</f>
        <v>0.95754442721804978</v>
      </c>
      <c r="R11" s="3">
        <f>IFERROR(P11*(1/Q11),"")</f>
        <v>0.10074447319413321</v>
      </c>
      <c r="S11" s="8">
        <f>IFERROR(1/R11,"")</f>
        <v>9.9261028252439587</v>
      </c>
    </row>
    <row r="12" spans="1:19" x14ac:dyDescent="0.25">
      <c r="A12" s="1">
        <v>2</v>
      </c>
      <c r="B12" s="5">
        <v>0.54166666666666663</v>
      </c>
      <c r="C12" s="1" t="s">
        <v>25</v>
      </c>
      <c r="D12" s="1">
        <v>1</v>
      </c>
      <c r="E12" s="1">
        <v>5</v>
      </c>
      <c r="F12" s="1" t="s">
        <v>30</v>
      </c>
      <c r="G12" s="2">
        <v>43.573999999999998</v>
      </c>
      <c r="H12" s="6">
        <f>1+COUNTIFS(A:A,A12,O:O,"&lt;"&amp;O12)</f>
        <v>6</v>
      </c>
      <c r="I12" s="2">
        <f>AVERAGEIF(A:A,A12,G:G)</f>
        <v>49.336457142857135</v>
      </c>
      <c r="J12" s="2">
        <f>G12-I12</f>
        <v>-5.7624571428571372</v>
      </c>
      <c r="K12" s="2">
        <f>90+J12</f>
        <v>84.23754285714287</v>
      </c>
      <c r="L12" s="2">
        <f>EXP(0.06*K12)</f>
        <v>156.6873739465332</v>
      </c>
      <c r="M12" s="2">
        <f>SUMIF(A:A,A12,L:L)</f>
        <v>1798.6212309121097</v>
      </c>
      <c r="N12" s="3">
        <f>L12/M12</f>
        <v>8.7115269882072119E-2</v>
      </c>
      <c r="O12" s="7">
        <f>1/N12</f>
        <v>11.479043815782232</v>
      </c>
      <c r="P12" s="3">
        <f>IF(O12&gt;21,"",N12)</f>
        <v>8.7115269882072119E-2</v>
      </c>
      <c r="Q12" s="3">
        <f>IF(ISNUMBER(P12),SUMIF(A:A,A12,P:P),"")</f>
        <v>0.95754442721804978</v>
      </c>
      <c r="R12" s="3">
        <f>IFERROR(P12*(1/Q12),"")</f>
        <v>9.0977783803899079E-2</v>
      </c>
      <c r="S12" s="8">
        <f>IFERROR(1/R12,"")</f>
        <v>10.991694435594095</v>
      </c>
    </row>
    <row r="13" spans="1:19" x14ac:dyDescent="0.25">
      <c r="A13" s="10">
        <v>2</v>
      </c>
      <c r="B13" s="11">
        <v>0.54166666666666663</v>
      </c>
      <c r="C13" s="10" t="s">
        <v>25</v>
      </c>
      <c r="D13" s="10">
        <v>1</v>
      </c>
      <c r="E13" s="10">
        <v>7</v>
      </c>
      <c r="F13" s="10" t="s">
        <v>32</v>
      </c>
      <c r="G13" s="2">
        <v>31.594433333333399</v>
      </c>
      <c r="H13" s="6">
        <f>1+COUNTIFS(A:A,A13,O:O,"&lt;"&amp;O13)</f>
        <v>7</v>
      </c>
      <c r="I13" s="2">
        <f>AVERAGEIF(A:A,A13,G:G)</f>
        <v>49.336457142857135</v>
      </c>
      <c r="J13" s="2">
        <f>G13-I13</f>
        <v>-17.742023809523737</v>
      </c>
      <c r="K13" s="2">
        <f>90+J13</f>
        <v>72.257976190476256</v>
      </c>
      <c r="L13" s="2">
        <f>EXP(0.06*K13)</f>
        <v>76.361494576149994</v>
      </c>
      <c r="M13" s="2">
        <f>SUMIF(A:A,A13,L:L)</f>
        <v>1798.6212309121097</v>
      </c>
      <c r="N13" s="3">
        <f>L13/M13</f>
        <v>4.2455572781950238E-2</v>
      </c>
      <c r="O13" s="7">
        <f>1/N13</f>
        <v>23.554033887045911</v>
      </c>
      <c r="P13" s="3" t="str">
        <f>IF(O13&gt;21,"",N13)</f>
        <v/>
      </c>
      <c r="Q13" s="3" t="str">
        <f>IF(ISNUMBER(P13),SUMIF(A:A,A13,P:P),"")</f>
        <v/>
      </c>
      <c r="R13" s="3" t="str">
        <f>IFERROR(P13*(1/Q13),"")</f>
        <v/>
      </c>
      <c r="S13" s="8" t="str">
        <f>IFERROR(1/R13,"")</f>
        <v/>
      </c>
    </row>
    <row r="14" spans="1:19" x14ac:dyDescent="0.25">
      <c r="A14" s="10">
        <v>3</v>
      </c>
      <c r="B14" s="11">
        <v>0.54722222222222217</v>
      </c>
      <c r="C14" s="10" t="s">
        <v>33</v>
      </c>
      <c r="D14" s="10">
        <v>1</v>
      </c>
      <c r="E14" s="10">
        <v>2</v>
      </c>
      <c r="F14" s="10" t="s">
        <v>34</v>
      </c>
      <c r="G14" s="2">
        <v>74.922533333333291</v>
      </c>
      <c r="H14" s="6">
        <f>1+COUNTIFS(A:A,A14,O:O,"&lt;"&amp;O14)</f>
        <v>1</v>
      </c>
      <c r="I14" s="2">
        <f>AVERAGEIF(A:A,A14,G:G)</f>
        <v>49.363566666666649</v>
      </c>
      <c r="J14" s="2">
        <f>G14-I14</f>
        <v>25.558966666666642</v>
      </c>
      <c r="K14" s="2">
        <f>90+J14</f>
        <v>115.55896666666663</v>
      </c>
      <c r="L14" s="2">
        <f>EXP(0.06*K14)</f>
        <v>1026.1179703819334</v>
      </c>
      <c r="M14" s="2">
        <f>SUMIF(A:A,A14,L:L)</f>
        <v>1876.1784782305435</v>
      </c>
      <c r="N14" s="3">
        <f>L14/M14</f>
        <v>0.54691916695989562</v>
      </c>
      <c r="O14" s="7">
        <f>1/N14</f>
        <v>1.8284237606054274</v>
      </c>
      <c r="P14" s="3">
        <f>IF(O14&gt;21,"",N14)</f>
        <v>0.54691916695989562</v>
      </c>
      <c r="Q14" s="3">
        <f>IF(ISNUMBER(P14),SUMIF(A:A,A14,P:P),"")</f>
        <v>1.0000000000000002</v>
      </c>
      <c r="R14" s="3">
        <f>IFERROR(P14*(1/Q14),"")</f>
        <v>0.54691916695989551</v>
      </c>
      <c r="S14" s="8">
        <f>IFERROR(1/R14,"")</f>
        <v>1.8284237606054279</v>
      </c>
    </row>
    <row r="15" spans="1:19" x14ac:dyDescent="0.25">
      <c r="A15" s="10">
        <v>3</v>
      </c>
      <c r="B15" s="11">
        <v>0.54722222222222217</v>
      </c>
      <c r="C15" s="10" t="s">
        <v>33</v>
      </c>
      <c r="D15" s="10">
        <v>1</v>
      </c>
      <c r="E15" s="10">
        <v>5</v>
      </c>
      <c r="F15" s="10" t="s">
        <v>37</v>
      </c>
      <c r="G15" s="2">
        <v>49.300733333333305</v>
      </c>
      <c r="H15" s="6">
        <f>1+COUNTIFS(A:A,A15,O:O,"&lt;"&amp;O15)</f>
        <v>2</v>
      </c>
      <c r="I15" s="2">
        <f>AVERAGEIF(A:A,A15,G:G)</f>
        <v>49.363566666666649</v>
      </c>
      <c r="J15" s="2">
        <f>G15-I15</f>
        <v>-6.2833333333344399E-2</v>
      </c>
      <c r="K15" s="2">
        <f>90+J15</f>
        <v>89.937166666666656</v>
      </c>
      <c r="L15" s="2">
        <f>EXP(0.06*K15)</f>
        <v>220.57328545332925</v>
      </c>
      <c r="M15" s="2">
        <f>SUMIF(A:A,A15,L:L)</f>
        <v>1876.1784782305435</v>
      </c>
      <c r="N15" s="3">
        <f>L15/M15</f>
        <v>0.11756519329725802</v>
      </c>
      <c r="O15" s="7">
        <f>1/N15</f>
        <v>8.5059189029830229</v>
      </c>
      <c r="P15" s="3">
        <f>IF(O15&gt;21,"",N15)</f>
        <v>0.11756519329725802</v>
      </c>
      <c r="Q15" s="3">
        <f>IF(ISNUMBER(P15),SUMIF(A:A,A15,P:P),"")</f>
        <v>1.0000000000000002</v>
      </c>
      <c r="R15" s="3">
        <f>IFERROR(P15*(1/Q15),"")</f>
        <v>0.11756519329725799</v>
      </c>
      <c r="S15" s="8">
        <f>IFERROR(1/R15,"")</f>
        <v>8.5059189029830247</v>
      </c>
    </row>
    <row r="16" spans="1:19" x14ac:dyDescent="0.25">
      <c r="A16" s="10">
        <v>3</v>
      </c>
      <c r="B16" s="11">
        <v>0.54722222222222217</v>
      </c>
      <c r="C16" s="10" t="s">
        <v>33</v>
      </c>
      <c r="D16" s="10">
        <v>1</v>
      </c>
      <c r="E16" s="10">
        <v>6</v>
      </c>
      <c r="F16" s="10" t="s">
        <v>38</v>
      </c>
      <c r="G16" s="2">
        <v>48.473133333333301</v>
      </c>
      <c r="H16" s="6">
        <f>1+COUNTIFS(A:A,A16,O:O,"&lt;"&amp;O16)</f>
        <v>3</v>
      </c>
      <c r="I16" s="2">
        <f>AVERAGEIF(A:A,A16,G:G)</f>
        <v>49.363566666666649</v>
      </c>
      <c r="J16" s="2">
        <f>G16-I16</f>
        <v>-0.89043333333334829</v>
      </c>
      <c r="K16" s="2">
        <f>90+J16</f>
        <v>89.109566666666652</v>
      </c>
      <c r="L16" s="2">
        <f>EXP(0.06*K16)</f>
        <v>209.88798843279426</v>
      </c>
      <c r="M16" s="2">
        <f>SUMIF(A:A,A16,L:L)</f>
        <v>1876.1784782305435</v>
      </c>
      <c r="N16" s="3">
        <f>L16/M16</f>
        <v>0.11186994780514872</v>
      </c>
      <c r="O16" s="7">
        <f>1/N16</f>
        <v>8.9389511626640434</v>
      </c>
      <c r="P16" s="3">
        <f>IF(O16&gt;21,"",N16)</f>
        <v>0.11186994780514872</v>
      </c>
      <c r="Q16" s="3">
        <f>IF(ISNUMBER(P16),SUMIF(A:A,A16,P:P),"")</f>
        <v>1.0000000000000002</v>
      </c>
      <c r="R16" s="3">
        <f>IFERROR(P16*(1/Q16),"")</f>
        <v>0.1118699478051487</v>
      </c>
      <c r="S16" s="8">
        <f>IFERROR(1/R16,"")</f>
        <v>8.9389511626640452</v>
      </c>
    </row>
    <row r="17" spans="1:19" x14ac:dyDescent="0.25">
      <c r="A17" s="10">
        <v>3</v>
      </c>
      <c r="B17" s="11">
        <v>0.54722222222222217</v>
      </c>
      <c r="C17" s="10" t="s">
        <v>33</v>
      </c>
      <c r="D17" s="10">
        <v>1</v>
      </c>
      <c r="E17" s="10">
        <v>4</v>
      </c>
      <c r="F17" s="10" t="s">
        <v>36</v>
      </c>
      <c r="G17" s="2">
        <v>45.950400000000002</v>
      </c>
      <c r="H17" s="6">
        <f>1+COUNTIFS(A:A,A17,O:O,"&lt;"&amp;O17)</f>
        <v>4</v>
      </c>
      <c r="I17" s="2">
        <f>AVERAGEIF(A:A,A17,G:G)</f>
        <v>49.363566666666649</v>
      </c>
      <c r="J17" s="2">
        <f>G17-I17</f>
        <v>-3.4131666666666476</v>
      </c>
      <c r="K17" s="2">
        <f>90+J17</f>
        <v>86.586833333333345</v>
      </c>
      <c r="L17" s="2">
        <f>EXP(0.06*K17)</f>
        <v>180.40602408439312</v>
      </c>
      <c r="M17" s="2">
        <f>SUMIF(A:A,A17,L:L)</f>
        <v>1876.1784782305435</v>
      </c>
      <c r="N17" s="3">
        <f>L17/M17</f>
        <v>9.6156109974429069E-2</v>
      </c>
      <c r="O17" s="7">
        <f>1/N17</f>
        <v>10.399755150930414</v>
      </c>
      <c r="P17" s="3">
        <f>IF(O17&gt;21,"",N17)</f>
        <v>9.6156109974429069E-2</v>
      </c>
      <c r="Q17" s="3">
        <f>IF(ISNUMBER(P17),SUMIF(A:A,A17,P:P),"")</f>
        <v>1.0000000000000002</v>
      </c>
      <c r="R17" s="3">
        <f>IFERROR(P17*(1/Q17),"")</f>
        <v>9.6156109974429041E-2</v>
      </c>
      <c r="S17" s="8">
        <f>IFERROR(1/R17,"")</f>
        <v>10.399755150930416</v>
      </c>
    </row>
    <row r="18" spans="1:19" x14ac:dyDescent="0.25">
      <c r="A18" s="10">
        <v>3</v>
      </c>
      <c r="B18" s="11">
        <v>0.54722222222222217</v>
      </c>
      <c r="C18" s="10" t="s">
        <v>33</v>
      </c>
      <c r="D18" s="10">
        <v>1</v>
      </c>
      <c r="E18" s="10">
        <v>3</v>
      </c>
      <c r="F18" s="10" t="s">
        <v>35</v>
      </c>
      <c r="G18" s="2">
        <v>42.103366666666695</v>
      </c>
      <c r="H18" s="6">
        <f>1+COUNTIFS(A:A,A18,O:O,"&lt;"&amp;O18)</f>
        <v>5</v>
      </c>
      <c r="I18" s="2">
        <f>AVERAGEIF(A:A,A18,G:G)</f>
        <v>49.363566666666649</v>
      </c>
      <c r="J18" s="2">
        <f>G18-I18</f>
        <v>-7.2601999999999549</v>
      </c>
      <c r="K18" s="2">
        <f>90+J18</f>
        <v>82.739800000000045</v>
      </c>
      <c r="L18" s="2">
        <f>EXP(0.06*K18)</f>
        <v>143.22087227278175</v>
      </c>
      <c r="M18" s="2">
        <f>SUMIF(A:A,A18,L:L)</f>
        <v>1876.1784782305435</v>
      </c>
      <c r="N18" s="3">
        <f>L18/M18</f>
        <v>7.6336486072399595E-2</v>
      </c>
      <c r="O18" s="7">
        <f>1/N18</f>
        <v>13.099895625947111</v>
      </c>
      <c r="P18" s="3">
        <f>IF(O18&gt;21,"",N18)</f>
        <v>7.6336486072399595E-2</v>
      </c>
      <c r="Q18" s="3">
        <f>IF(ISNUMBER(P18),SUMIF(A:A,A18,P:P),"")</f>
        <v>1.0000000000000002</v>
      </c>
      <c r="R18" s="3">
        <f>IFERROR(P18*(1/Q18),"")</f>
        <v>7.6336486072399581E-2</v>
      </c>
      <c r="S18" s="8">
        <f>IFERROR(1/R18,"")</f>
        <v>13.099895625947113</v>
      </c>
    </row>
    <row r="19" spans="1:19" x14ac:dyDescent="0.25">
      <c r="A19" s="10">
        <v>3</v>
      </c>
      <c r="B19" s="11">
        <v>0.54722222222222217</v>
      </c>
      <c r="C19" s="10" t="s">
        <v>33</v>
      </c>
      <c r="D19" s="10">
        <v>1</v>
      </c>
      <c r="E19" s="10">
        <v>7</v>
      </c>
      <c r="F19" s="10" t="s">
        <v>39</v>
      </c>
      <c r="G19" s="2">
        <v>35.431233333333303</v>
      </c>
      <c r="H19" s="6">
        <f>1+COUNTIFS(A:A,A19,O:O,"&lt;"&amp;O19)</f>
        <v>6</v>
      </c>
      <c r="I19" s="2">
        <f>AVERAGEIF(A:A,A19,G:G)</f>
        <v>49.363566666666649</v>
      </c>
      <c r="J19" s="2">
        <f>G19-I19</f>
        <v>-13.932333333333347</v>
      </c>
      <c r="K19" s="2">
        <f>90+J19</f>
        <v>76.067666666666653</v>
      </c>
      <c r="L19" s="2">
        <f>EXP(0.06*K19)</f>
        <v>95.97233760531212</v>
      </c>
      <c r="M19" s="2">
        <f>SUMIF(A:A,A19,L:L)</f>
        <v>1876.1784782305435</v>
      </c>
      <c r="N19" s="3">
        <f>L19/M19</f>
        <v>5.1153095890869242E-2</v>
      </c>
      <c r="O19" s="7">
        <f>1/N19</f>
        <v>19.549158903957924</v>
      </c>
      <c r="P19" s="3">
        <f>IF(O19&gt;21,"",N19)</f>
        <v>5.1153095890869242E-2</v>
      </c>
      <c r="Q19" s="3">
        <f>IF(ISNUMBER(P19),SUMIF(A:A,A19,P:P),"")</f>
        <v>1.0000000000000002</v>
      </c>
      <c r="R19" s="3">
        <f>IFERROR(P19*(1/Q19),"")</f>
        <v>5.1153095890869228E-2</v>
      </c>
      <c r="S19" s="8">
        <f>IFERROR(1/R19,"")</f>
        <v>19.549158903957931</v>
      </c>
    </row>
    <row r="20" spans="1:19" x14ac:dyDescent="0.25">
      <c r="A20" s="10">
        <v>4</v>
      </c>
      <c r="B20" s="11">
        <v>0.55208333333333337</v>
      </c>
      <c r="C20" s="10" t="s">
        <v>40</v>
      </c>
      <c r="D20" s="10">
        <v>1</v>
      </c>
      <c r="E20" s="10">
        <v>1</v>
      </c>
      <c r="F20" s="10" t="s">
        <v>41</v>
      </c>
      <c r="G20" s="2">
        <v>67.001833333333309</v>
      </c>
      <c r="H20" s="6">
        <f>1+COUNTIFS(A:A,A20,O:O,"&lt;"&amp;O20)</f>
        <v>1</v>
      </c>
      <c r="I20" s="2">
        <f>AVERAGEIF(A:A,A20,G:G)</f>
        <v>49.317533333333344</v>
      </c>
      <c r="J20" s="2">
        <f>G20-I20</f>
        <v>17.684299999999965</v>
      </c>
      <c r="K20" s="2">
        <f>90+J20</f>
        <v>107.68429999999996</v>
      </c>
      <c r="L20" s="2">
        <f>EXP(0.06*K20)</f>
        <v>639.73754096454422</v>
      </c>
      <c r="M20" s="2">
        <f>SUMIF(A:A,A20,L:L)</f>
        <v>2414.1929362273772</v>
      </c>
      <c r="N20" s="3">
        <f>L20/M20</f>
        <v>0.26499022980501813</v>
      </c>
      <c r="O20" s="7">
        <f>1/N20</f>
        <v>3.7737240378100272</v>
      </c>
      <c r="P20" s="3">
        <f>IF(O20&gt;21,"",N20)</f>
        <v>0.26499022980501813</v>
      </c>
      <c r="Q20" s="3">
        <f>IF(ISNUMBER(P20),SUMIF(A:A,A20,P:P),"")</f>
        <v>0.93398071284896367</v>
      </c>
      <c r="R20" s="3">
        <f>IFERROR(P20*(1/Q20),"")</f>
        <v>0.28372130833056119</v>
      </c>
      <c r="S20" s="8">
        <f>IFERROR(1/R20,"")</f>
        <v>3.5245854669290781</v>
      </c>
    </row>
    <row r="21" spans="1:19" x14ac:dyDescent="0.25">
      <c r="A21" s="1">
        <v>4</v>
      </c>
      <c r="B21" s="5">
        <v>0.55208333333333337</v>
      </c>
      <c r="C21" s="1" t="s">
        <v>40</v>
      </c>
      <c r="D21" s="1">
        <v>1</v>
      </c>
      <c r="E21" s="1">
        <v>5</v>
      </c>
      <c r="F21" s="1" t="s">
        <v>45</v>
      </c>
      <c r="G21" s="2">
        <v>57.418766666666698</v>
      </c>
      <c r="H21" s="6">
        <f>1+COUNTIFS(A:A,A21,O:O,"&lt;"&amp;O21)</f>
        <v>2</v>
      </c>
      <c r="I21" s="2">
        <f>AVERAGEIF(A:A,A21,G:G)</f>
        <v>49.317533333333344</v>
      </c>
      <c r="J21" s="2">
        <f>G21-I21</f>
        <v>8.1012333333333544</v>
      </c>
      <c r="K21" s="2">
        <f>90+J21</f>
        <v>98.101233333333354</v>
      </c>
      <c r="L21" s="2">
        <f>EXP(0.06*K21)</f>
        <v>359.9891888402824</v>
      </c>
      <c r="M21" s="2">
        <f>SUMIF(A:A,A21,L:L)</f>
        <v>2414.1929362273772</v>
      </c>
      <c r="N21" s="3">
        <f>L21/M21</f>
        <v>0.1491136782973245</v>
      </c>
      <c r="O21" s="7">
        <f>1/N21</f>
        <v>6.7062928861968976</v>
      </c>
      <c r="P21" s="3">
        <f>IF(O21&gt;21,"",N21)</f>
        <v>0.1491136782973245</v>
      </c>
      <c r="Q21" s="3">
        <f>IF(ISNUMBER(P21),SUMIF(A:A,A21,P:P),"")</f>
        <v>0.93398071284896367</v>
      </c>
      <c r="R21" s="3">
        <f>IFERROR(P21*(1/Q21),"")</f>
        <v>0.1596539160241075</v>
      </c>
      <c r="S21" s="8">
        <f>IFERROR(1/R21,"")</f>
        <v>6.263548210424112</v>
      </c>
    </row>
    <row r="22" spans="1:19" x14ac:dyDescent="0.25">
      <c r="A22" s="1">
        <v>4</v>
      </c>
      <c r="B22" s="5">
        <v>0.55208333333333337</v>
      </c>
      <c r="C22" s="1" t="s">
        <v>40</v>
      </c>
      <c r="D22" s="1">
        <v>1</v>
      </c>
      <c r="E22" s="1">
        <v>8</v>
      </c>
      <c r="F22" s="1" t="s">
        <v>48</v>
      </c>
      <c r="G22" s="2">
        <v>55.214366666666606</v>
      </c>
      <c r="H22" s="6">
        <f>1+COUNTIFS(A:A,A22,O:O,"&lt;"&amp;O22)</f>
        <v>3</v>
      </c>
      <c r="I22" s="2">
        <f>AVERAGEIF(A:A,A22,G:G)</f>
        <v>49.317533333333344</v>
      </c>
      <c r="J22" s="2">
        <f>G22-I22</f>
        <v>5.8968333333332623</v>
      </c>
      <c r="K22" s="2">
        <f>90+J22</f>
        <v>95.896833333333262</v>
      </c>
      <c r="L22" s="2">
        <f>EXP(0.06*K22)</f>
        <v>315.39001001178639</v>
      </c>
      <c r="M22" s="2">
        <f>SUMIF(A:A,A22,L:L)</f>
        <v>2414.1929362273772</v>
      </c>
      <c r="N22" s="3">
        <f>L22/M22</f>
        <v>0.13063993572305019</v>
      </c>
      <c r="O22" s="7">
        <f>1/N22</f>
        <v>7.6546271587269263</v>
      </c>
      <c r="P22" s="3">
        <f>IF(O22&gt;21,"",N22)</f>
        <v>0.13063993572305019</v>
      </c>
      <c r="Q22" s="3">
        <f>IF(ISNUMBER(P22),SUMIF(A:A,A22,P:P),"")</f>
        <v>0.93398071284896367</v>
      </c>
      <c r="R22" s="3">
        <f>IFERROR(P22*(1/Q22),"")</f>
        <v>0.13987433993637113</v>
      </c>
      <c r="S22" s="8">
        <f>IFERROR(1/R22,"")</f>
        <v>7.1492741303008129</v>
      </c>
    </row>
    <row r="23" spans="1:19" x14ac:dyDescent="0.25">
      <c r="A23" s="1">
        <v>4</v>
      </c>
      <c r="B23" s="5">
        <v>0.55208333333333337</v>
      </c>
      <c r="C23" s="1" t="s">
        <v>40</v>
      </c>
      <c r="D23" s="1">
        <v>1</v>
      </c>
      <c r="E23" s="1">
        <v>6</v>
      </c>
      <c r="F23" s="1" t="s">
        <v>46</v>
      </c>
      <c r="G23" s="2">
        <v>53.668166666666693</v>
      </c>
      <c r="H23" s="6">
        <f>1+COUNTIFS(A:A,A23,O:O,"&lt;"&amp;O23)</f>
        <v>4</v>
      </c>
      <c r="I23" s="2">
        <f>AVERAGEIF(A:A,A23,G:G)</f>
        <v>49.317533333333344</v>
      </c>
      <c r="J23" s="2">
        <f>G23-I23</f>
        <v>4.3506333333333487</v>
      </c>
      <c r="K23" s="2">
        <f>90+J23</f>
        <v>94.350633333333349</v>
      </c>
      <c r="L23" s="2">
        <f>EXP(0.06*K23)</f>
        <v>287.44685759385641</v>
      </c>
      <c r="M23" s="2">
        <f>SUMIF(A:A,A23,L:L)</f>
        <v>2414.1929362273772</v>
      </c>
      <c r="N23" s="3">
        <f>L23/M23</f>
        <v>0.11906540412757784</v>
      </c>
      <c r="O23" s="7">
        <f>1/N23</f>
        <v>8.3987452722077549</v>
      </c>
      <c r="P23" s="3">
        <f>IF(O23&gt;21,"",N23)</f>
        <v>0.11906540412757784</v>
      </c>
      <c r="Q23" s="3">
        <f>IF(ISNUMBER(P23),SUMIF(A:A,A23,P:P),"")</f>
        <v>0.93398071284896367</v>
      </c>
      <c r="R23" s="3">
        <f>IFERROR(P23*(1/Q23),"")</f>
        <v>0.1274816519116195</v>
      </c>
      <c r="S23" s="8">
        <f>IFERROR(1/R23,"")</f>
        <v>7.8442660963734623</v>
      </c>
    </row>
    <row r="24" spans="1:19" x14ac:dyDescent="0.25">
      <c r="A24" s="10">
        <v>4</v>
      </c>
      <c r="B24" s="11">
        <v>0.55208333333333337</v>
      </c>
      <c r="C24" s="10" t="s">
        <v>40</v>
      </c>
      <c r="D24" s="10">
        <v>1</v>
      </c>
      <c r="E24" s="10">
        <v>2</v>
      </c>
      <c r="F24" s="10" t="s">
        <v>42</v>
      </c>
      <c r="G24" s="2">
        <v>51.740866666666697</v>
      </c>
      <c r="H24" s="6">
        <f>1+COUNTIFS(A:A,A24,O:O,"&lt;"&amp;O24)</f>
        <v>5</v>
      </c>
      <c r="I24" s="2">
        <f>AVERAGEIF(A:A,A24,G:G)</f>
        <v>49.317533333333344</v>
      </c>
      <c r="J24" s="2">
        <f>G24-I24</f>
        <v>2.4233333333333533</v>
      </c>
      <c r="K24" s="2">
        <f>90+J24</f>
        <v>92.423333333333346</v>
      </c>
      <c r="L24" s="2">
        <f>EXP(0.06*K24)</f>
        <v>256.05698055366543</v>
      </c>
      <c r="M24" s="2">
        <f>SUMIF(A:A,A24,L:L)</f>
        <v>2414.1929362273772</v>
      </c>
      <c r="N24" s="3">
        <f>L24/M24</f>
        <v>0.10606318025012607</v>
      </c>
      <c r="O24" s="7">
        <f>1/N24</f>
        <v>9.4283425939305783</v>
      </c>
      <c r="P24" s="3">
        <f>IF(O24&gt;21,"",N24)</f>
        <v>0.10606318025012607</v>
      </c>
      <c r="Q24" s="3">
        <f>IF(ISNUMBER(P24),SUMIF(A:A,A24,P:P),"")</f>
        <v>0.93398071284896367</v>
      </c>
      <c r="R24" s="3">
        <f>IFERROR(P24*(1/Q24),"")</f>
        <v>0.11356035386062389</v>
      </c>
      <c r="S24" s="8">
        <f>IFERROR(1/R24,"")</f>
        <v>8.8058901368635283</v>
      </c>
    </row>
    <row r="25" spans="1:19" x14ac:dyDescent="0.25">
      <c r="A25" s="10">
        <v>4</v>
      </c>
      <c r="B25" s="11">
        <v>0.55208333333333337</v>
      </c>
      <c r="C25" s="10" t="s">
        <v>40</v>
      </c>
      <c r="D25" s="10">
        <v>1</v>
      </c>
      <c r="E25" s="10">
        <v>3</v>
      </c>
      <c r="F25" s="10" t="s">
        <v>43</v>
      </c>
      <c r="G25" s="2">
        <v>50.166999999999994</v>
      </c>
      <c r="H25" s="6">
        <f>1+COUNTIFS(A:A,A25,O:O,"&lt;"&amp;O25)</f>
        <v>6</v>
      </c>
      <c r="I25" s="2">
        <f>AVERAGEIF(A:A,A25,G:G)</f>
        <v>49.317533333333344</v>
      </c>
      <c r="J25" s="2">
        <f>G25-I25</f>
        <v>0.84946666666665038</v>
      </c>
      <c r="K25" s="2">
        <f>90+J25</f>
        <v>90.849466666666643</v>
      </c>
      <c r="L25" s="2">
        <f>EXP(0.06*K25)</f>
        <v>232.9835848974495</v>
      </c>
      <c r="M25" s="2">
        <f>SUMIF(A:A,A25,L:L)</f>
        <v>2414.1929362273772</v>
      </c>
      <c r="N25" s="3">
        <f>L25/M25</f>
        <v>9.6505785184480497E-2</v>
      </c>
      <c r="O25" s="7">
        <f>1/N25</f>
        <v>10.362073093218189</v>
      </c>
      <c r="P25" s="3">
        <f>IF(O25&gt;21,"",N25)</f>
        <v>9.6505785184480497E-2</v>
      </c>
      <c r="Q25" s="3">
        <f>IF(ISNUMBER(P25),SUMIF(A:A,A25,P:P),"")</f>
        <v>0.93398071284896367</v>
      </c>
      <c r="R25" s="3">
        <f>IFERROR(P25*(1/Q25),"")</f>
        <v>0.10332738551966938</v>
      </c>
      <c r="S25" s="8">
        <f>IFERROR(1/R25,"")</f>
        <v>9.6779764141969906</v>
      </c>
    </row>
    <row r="26" spans="1:19" x14ac:dyDescent="0.25">
      <c r="A26" s="1">
        <v>4</v>
      </c>
      <c r="B26" s="5">
        <v>0.55208333333333337</v>
      </c>
      <c r="C26" s="1" t="s">
        <v>40</v>
      </c>
      <c r="D26" s="1">
        <v>1</v>
      </c>
      <c r="E26" s="1">
        <v>9</v>
      </c>
      <c r="F26" s="1" t="s">
        <v>49</v>
      </c>
      <c r="G26" s="2">
        <v>44.234366666666702</v>
      </c>
      <c r="H26" s="6">
        <f>1+COUNTIFS(A:A,A26,O:O,"&lt;"&amp;O26)</f>
        <v>7</v>
      </c>
      <c r="I26" s="2">
        <f>AVERAGEIF(A:A,A26,G:G)</f>
        <v>49.317533333333344</v>
      </c>
      <c r="J26" s="2">
        <f>G26-I26</f>
        <v>-5.0831666666666422</v>
      </c>
      <c r="K26" s="2">
        <f>90+J26</f>
        <v>84.916833333333358</v>
      </c>
      <c r="L26" s="2">
        <f>EXP(0.06*K26)</f>
        <v>163.20547667099422</v>
      </c>
      <c r="M26" s="2">
        <f>SUMIF(A:A,A26,L:L)</f>
        <v>2414.1929362273772</v>
      </c>
      <c r="N26" s="3">
        <f>L26/M26</f>
        <v>6.7602499461386439E-2</v>
      </c>
      <c r="O26" s="7">
        <f>1/N26</f>
        <v>14.792352471689089</v>
      </c>
      <c r="P26" s="3">
        <f>IF(O26&gt;21,"",N26)</f>
        <v>6.7602499461386439E-2</v>
      </c>
      <c r="Q26" s="3">
        <f>IF(ISNUMBER(P26),SUMIF(A:A,A26,P:P),"")</f>
        <v>0.93398071284896367</v>
      </c>
      <c r="R26" s="3">
        <f>IFERROR(P26*(1/Q26),"")</f>
        <v>7.2381044417047402E-2</v>
      </c>
      <c r="S26" s="8">
        <f>IFERROR(1/R26,"")</f>
        <v>13.815771906221306</v>
      </c>
    </row>
    <row r="27" spans="1:19" x14ac:dyDescent="0.25">
      <c r="A27" s="1">
        <v>4</v>
      </c>
      <c r="B27" s="5">
        <v>0.55208333333333337</v>
      </c>
      <c r="C27" s="1" t="s">
        <v>40</v>
      </c>
      <c r="D27" s="1">
        <v>1</v>
      </c>
      <c r="E27" s="1">
        <v>4</v>
      </c>
      <c r="F27" s="1" t="s">
        <v>44</v>
      </c>
      <c r="G27" s="2">
        <v>33.8479666666667</v>
      </c>
      <c r="H27" s="6">
        <f>1+COUNTIFS(A:A,A27,O:O,"&lt;"&amp;O27)</f>
        <v>8</v>
      </c>
      <c r="I27" s="2">
        <f>AVERAGEIF(A:A,A27,G:G)</f>
        <v>49.317533333333344</v>
      </c>
      <c r="J27" s="2">
        <f>G27-I27</f>
        <v>-15.469566666666644</v>
      </c>
      <c r="K27" s="2">
        <f>90+J27</f>
        <v>74.530433333333349</v>
      </c>
      <c r="L27" s="2">
        <f>EXP(0.06*K27)</f>
        <v>87.516382114060207</v>
      </c>
      <c r="M27" s="2">
        <f>SUMIF(A:A,A27,L:L)</f>
        <v>2414.1929362273772</v>
      </c>
      <c r="N27" s="3">
        <f>L27/M27</f>
        <v>3.625078211471397E-2</v>
      </c>
      <c r="O27" s="7">
        <f>1/N27</f>
        <v>27.585611721025632</v>
      </c>
      <c r="P27" s="3" t="str">
        <f>IF(O27&gt;21,"",N27)</f>
        <v/>
      </c>
      <c r="Q27" s="3" t="str">
        <f>IF(ISNUMBER(P27),SUMIF(A:A,A27,P:P),"")</f>
        <v/>
      </c>
      <c r="R27" s="3" t="str">
        <f>IFERROR(P27*(1/Q27),"")</f>
        <v/>
      </c>
      <c r="S27" s="8" t="str">
        <f>IFERROR(1/R27,"")</f>
        <v/>
      </c>
    </row>
    <row r="28" spans="1:19" x14ac:dyDescent="0.25">
      <c r="A28" s="1">
        <v>4</v>
      </c>
      <c r="B28" s="5">
        <v>0.55208333333333337</v>
      </c>
      <c r="C28" s="1" t="s">
        <v>40</v>
      </c>
      <c r="D28" s="1">
        <v>1</v>
      </c>
      <c r="E28" s="1">
        <v>7</v>
      </c>
      <c r="F28" s="1" t="s">
        <v>47</v>
      </c>
      <c r="G28" s="2">
        <v>30.5644666666667</v>
      </c>
      <c r="H28" s="6">
        <f>1+COUNTIFS(A:A,A28,O:O,"&lt;"&amp;O28)</f>
        <v>9</v>
      </c>
      <c r="I28" s="2">
        <f>AVERAGEIF(A:A,A28,G:G)</f>
        <v>49.317533333333344</v>
      </c>
      <c r="J28" s="2">
        <f>G28-I28</f>
        <v>-18.753066666666644</v>
      </c>
      <c r="K28" s="2">
        <f>90+J28</f>
        <v>71.246933333333359</v>
      </c>
      <c r="L28" s="2">
        <f>EXP(0.06*K28)</f>
        <v>71.866914580738523</v>
      </c>
      <c r="M28" s="2">
        <f>SUMIF(A:A,A28,L:L)</f>
        <v>2414.1929362273772</v>
      </c>
      <c r="N28" s="3">
        <f>L28/M28</f>
        <v>2.9768505036322352E-2</v>
      </c>
      <c r="O28" s="7">
        <f>1/N28</f>
        <v>33.592550206328454</v>
      </c>
      <c r="P28" s="3" t="str">
        <f>IF(O28&gt;21,"",N28)</f>
        <v/>
      </c>
      <c r="Q28" s="3" t="str">
        <f>IF(ISNUMBER(P28),SUMIF(A:A,A28,P:P),"")</f>
        <v/>
      </c>
      <c r="R28" s="3" t="str">
        <f>IFERROR(P28*(1/Q28),"")</f>
        <v/>
      </c>
      <c r="S28" s="8" t="str">
        <f>IFERROR(1/R28,"")</f>
        <v/>
      </c>
    </row>
    <row r="29" spans="1:19" x14ac:dyDescent="0.25">
      <c r="A29" s="1">
        <v>5</v>
      </c>
      <c r="B29" s="5">
        <v>0.55902777777777779</v>
      </c>
      <c r="C29" s="1" t="s">
        <v>19</v>
      </c>
      <c r="D29" s="1">
        <v>2</v>
      </c>
      <c r="E29" s="1">
        <v>5</v>
      </c>
      <c r="F29" s="1" t="s">
        <v>52</v>
      </c>
      <c r="G29" s="2">
        <v>64.170466666666698</v>
      </c>
      <c r="H29" s="6">
        <f>1+COUNTIFS(A:A,A29,O:O,"&lt;"&amp;O29)</f>
        <v>1</v>
      </c>
      <c r="I29" s="2">
        <f>AVERAGEIF(A:A,A29,G:G)</f>
        <v>49.267666666666663</v>
      </c>
      <c r="J29" s="2">
        <f>G29-I29</f>
        <v>14.902800000000035</v>
      </c>
      <c r="K29" s="2">
        <f>90+J29</f>
        <v>104.90280000000004</v>
      </c>
      <c r="L29" s="2">
        <f>EXP(0.06*K29)</f>
        <v>541.40520981970724</v>
      </c>
      <c r="M29" s="2">
        <f>SUMIF(A:A,A29,L:L)</f>
        <v>1083.2034819011151</v>
      </c>
      <c r="N29" s="3">
        <f>L29/M29</f>
        <v>0.49981856490111592</v>
      </c>
      <c r="O29" s="7">
        <f>1/N29</f>
        <v>2.0007260038406938</v>
      </c>
      <c r="P29" s="3">
        <f>IF(O29&gt;21,"",N29)</f>
        <v>0.49981856490111592</v>
      </c>
      <c r="Q29" s="3">
        <f>IF(ISNUMBER(P29),SUMIF(A:A,A29,P:P),"")</f>
        <v>0.96312244271448266</v>
      </c>
      <c r="R29" s="3">
        <f>IFERROR(P29*(1/Q29),"")</f>
        <v>0.51895640962577694</v>
      </c>
      <c r="S29" s="8">
        <f>IFERROR(1/R29,"")</f>
        <v>1.926944116021434</v>
      </c>
    </row>
    <row r="30" spans="1:19" x14ac:dyDescent="0.25">
      <c r="A30" s="1">
        <v>5</v>
      </c>
      <c r="B30" s="5">
        <v>0.55902777777777779</v>
      </c>
      <c r="C30" s="1" t="s">
        <v>19</v>
      </c>
      <c r="D30" s="1">
        <v>2</v>
      </c>
      <c r="E30" s="1">
        <v>1</v>
      </c>
      <c r="F30" s="1" t="s">
        <v>50</v>
      </c>
      <c r="G30" s="2">
        <v>62.906099999999995</v>
      </c>
      <c r="H30" s="6">
        <f>1+COUNTIFS(A:A,A30,O:O,"&lt;"&amp;O30)</f>
        <v>2</v>
      </c>
      <c r="I30" s="2">
        <f>AVERAGEIF(A:A,A30,G:G)</f>
        <v>49.267666666666663</v>
      </c>
      <c r="J30" s="2">
        <f>G30-I30</f>
        <v>13.638433333333332</v>
      </c>
      <c r="K30" s="2">
        <f>90+J30</f>
        <v>103.63843333333332</v>
      </c>
      <c r="L30" s="2">
        <f>EXP(0.06*K30)</f>
        <v>501.85237362572764</v>
      </c>
      <c r="M30" s="2">
        <f>SUMIF(A:A,A30,L:L)</f>
        <v>1083.2034819011151</v>
      </c>
      <c r="N30" s="3">
        <f>L30/M30</f>
        <v>0.46330387781336674</v>
      </c>
      <c r="O30" s="7">
        <f>1/N30</f>
        <v>2.1584105980715127</v>
      </c>
      <c r="P30" s="3">
        <f>IF(O30&gt;21,"",N30)</f>
        <v>0.46330387781336674</v>
      </c>
      <c r="Q30" s="3">
        <f>IF(ISNUMBER(P30),SUMIF(A:A,A30,P:P),"")</f>
        <v>0.96312244271448266</v>
      </c>
      <c r="R30" s="3">
        <f>IFERROR(P30*(1/Q30),"")</f>
        <v>0.48104359037422312</v>
      </c>
      <c r="S30" s="8">
        <f>IFERROR(1/R30,"")</f>
        <v>2.0788136875954626</v>
      </c>
    </row>
    <row r="31" spans="1:19" x14ac:dyDescent="0.25">
      <c r="A31" s="1">
        <v>5</v>
      </c>
      <c r="B31" s="5">
        <v>0.55902777777777779</v>
      </c>
      <c r="C31" s="1" t="s">
        <v>19</v>
      </c>
      <c r="D31" s="1">
        <v>2</v>
      </c>
      <c r="E31" s="1">
        <v>6</v>
      </c>
      <c r="F31" s="1" t="s">
        <v>53</v>
      </c>
      <c r="G31" s="2">
        <v>20.726433333333301</v>
      </c>
      <c r="H31" s="6">
        <f>1+COUNTIFS(A:A,A31,O:O,"&lt;"&amp;O31)</f>
        <v>3</v>
      </c>
      <c r="I31" s="2">
        <f>AVERAGEIF(A:A,A31,G:G)</f>
        <v>49.267666666666663</v>
      </c>
      <c r="J31" s="2">
        <f>G31-I31</f>
        <v>-28.541233333333363</v>
      </c>
      <c r="K31" s="2">
        <f>90+J31</f>
        <v>61.458766666666634</v>
      </c>
      <c r="L31" s="2">
        <f>EXP(0.06*K31)</f>
        <v>39.945898455680101</v>
      </c>
      <c r="M31" s="2">
        <f>SUMIF(A:A,A31,L:L)</f>
        <v>1083.2034819011151</v>
      </c>
      <c r="N31" s="3">
        <f>L31/M31</f>
        <v>3.6877557285517233E-2</v>
      </c>
      <c r="O31" s="7">
        <f>1/N31</f>
        <v>27.116763517108705</v>
      </c>
      <c r="P31" s="3" t="str">
        <f>IF(O31&gt;21,"",N31)</f>
        <v/>
      </c>
      <c r="Q31" s="3" t="str">
        <f>IF(ISNUMBER(P31),SUMIF(A:A,A31,P:P),"")</f>
        <v/>
      </c>
      <c r="R31" s="3" t="str">
        <f>IFERROR(P31*(1/Q31),"")</f>
        <v/>
      </c>
      <c r="S31" s="8" t="str">
        <f>IFERROR(1/R31,"")</f>
        <v/>
      </c>
    </row>
    <row r="32" spans="1:19" x14ac:dyDescent="0.25">
      <c r="A32" s="10">
        <v>6</v>
      </c>
      <c r="B32" s="11">
        <v>0.57638888888888895</v>
      </c>
      <c r="C32" s="10" t="s">
        <v>40</v>
      </c>
      <c r="D32" s="10">
        <v>2</v>
      </c>
      <c r="E32" s="10">
        <v>4</v>
      </c>
      <c r="F32" s="10" t="s">
        <v>56</v>
      </c>
      <c r="G32" s="2">
        <v>62.8335333333333</v>
      </c>
      <c r="H32" s="6">
        <f>1+COUNTIFS(A:A,A32,O:O,"&lt;"&amp;O32)</f>
        <v>1</v>
      </c>
      <c r="I32" s="2">
        <f>AVERAGEIF(A:A,A32,G:G)</f>
        <v>48.600361904761883</v>
      </c>
      <c r="J32" s="2">
        <f>G32-I32</f>
        <v>14.233171428571417</v>
      </c>
      <c r="K32" s="2">
        <f>90+J32</f>
        <v>104.23317142857141</v>
      </c>
      <c r="L32" s="2">
        <f>EXP(0.06*K32)</f>
        <v>520.08397333176003</v>
      </c>
      <c r="M32" s="2">
        <f>SUMIF(A:A,A32,L:L)</f>
        <v>1820.7071976213128</v>
      </c>
      <c r="N32" s="3">
        <f>L32/M32</f>
        <v>0.28564943007378157</v>
      </c>
      <c r="O32" s="7">
        <f>1/N32</f>
        <v>3.5007946619802666</v>
      </c>
      <c r="P32" s="3">
        <f>IF(O32&gt;21,"",N32)</f>
        <v>0.28564943007378157</v>
      </c>
      <c r="Q32" s="3">
        <f>IF(ISNUMBER(P32),SUMIF(A:A,A32,P:P),"")</f>
        <v>1</v>
      </c>
      <c r="R32" s="3">
        <f>IFERROR(P32*(1/Q32),"")</f>
        <v>0.28564943007378157</v>
      </c>
      <c r="S32" s="8">
        <f>IFERROR(1/R32,"")</f>
        <v>3.5007946619802666</v>
      </c>
    </row>
    <row r="33" spans="1:19" x14ac:dyDescent="0.25">
      <c r="A33" s="10">
        <v>6</v>
      </c>
      <c r="B33" s="11">
        <v>0.57638888888888895</v>
      </c>
      <c r="C33" s="10" t="s">
        <v>40</v>
      </c>
      <c r="D33" s="10">
        <v>2</v>
      </c>
      <c r="E33" s="10">
        <v>7</v>
      </c>
      <c r="F33" s="10" t="s">
        <v>58</v>
      </c>
      <c r="G33" s="2">
        <v>58.7483</v>
      </c>
      <c r="H33" s="6">
        <f>1+COUNTIFS(A:A,A33,O:O,"&lt;"&amp;O33)</f>
        <v>2</v>
      </c>
      <c r="I33" s="2">
        <f>AVERAGEIF(A:A,A33,G:G)</f>
        <v>48.600361904761883</v>
      </c>
      <c r="J33" s="2">
        <f>G33-I33</f>
        <v>10.147938095238118</v>
      </c>
      <c r="K33" s="2">
        <f>90+J33</f>
        <v>100.14793809523812</v>
      </c>
      <c r="L33" s="2">
        <f>EXP(0.06*K33)</f>
        <v>407.02568262086021</v>
      </c>
      <c r="M33" s="2">
        <f>SUMIF(A:A,A33,L:L)</f>
        <v>1820.7071976213128</v>
      </c>
      <c r="N33" s="3">
        <f>L33/M33</f>
        <v>0.22355361869971424</v>
      </c>
      <c r="O33" s="7">
        <f>1/N33</f>
        <v>4.4731997890100725</v>
      </c>
      <c r="P33" s="3">
        <f>IF(O33&gt;21,"",N33)</f>
        <v>0.22355361869971424</v>
      </c>
      <c r="Q33" s="3">
        <f>IF(ISNUMBER(P33),SUMIF(A:A,A33,P:P),"")</f>
        <v>1</v>
      </c>
      <c r="R33" s="3">
        <f>IFERROR(P33*(1/Q33),"")</f>
        <v>0.22355361869971424</v>
      </c>
      <c r="S33" s="8">
        <f>IFERROR(1/R33,"")</f>
        <v>4.4731997890100725</v>
      </c>
    </row>
    <row r="34" spans="1:19" x14ac:dyDescent="0.25">
      <c r="A34" s="10">
        <v>6</v>
      </c>
      <c r="B34" s="11">
        <v>0.57638888888888895</v>
      </c>
      <c r="C34" s="10" t="s">
        <v>40</v>
      </c>
      <c r="D34" s="10">
        <v>2</v>
      </c>
      <c r="E34" s="10">
        <v>8</v>
      </c>
      <c r="F34" s="10" t="s">
        <v>59</v>
      </c>
      <c r="G34" s="2">
        <v>53.653799999999997</v>
      </c>
      <c r="H34" s="6">
        <f>1+COUNTIFS(A:A,A34,O:O,"&lt;"&amp;O34)</f>
        <v>3</v>
      </c>
      <c r="I34" s="2">
        <f>AVERAGEIF(A:A,A34,G:G)</f>
        <v>48.600361904761883</v>
      </c>
      <c r="J34" s="2">
        <f>G34-I34</f>
        <v>5.0534380952381142</v>
      </c>
      <c r="K34" s="2">
        <f>90+J34</f>
        <v>95.053438095238107</v>
      </c>
      <c r="L34" s="2">
        <f>EXP(0.06*K34)</f>
        <v>299.82719310691675</v>
      </c>
      <c r="M34" s="2">
        <f>SUMIF(A:A,A34,L:L)</f>
        <v>1820.7071976213128</v>
      </c>
      <c r="N34" s="3">
        <f>L34/M34</f>
        <v>0.16467622773097726</v>
      </c>
      <c r="O34" s="7">
        <f>1/N34</f>
        <v>6.0725219042158685</v>
      </c>
      <c r="P34" s="3">
        <f>IF(O34&gt;21,"",N34)</f>
        <v>0.16467622773097726</v>
      </c>
      <c r="Q34" s="3">
        <f>IF(ISNUMBER(P34),SUMIF(A:A,A34,P:P),"")</f>
        <v>1</v>
      </c>
      <c r="R34" s="3">
        <f>IFERROR(P34*(1/Q34),"")</f>
        <v>0.16467622773097726</v>
      </c>
      <c r="S34" s="8">
        <f>IFERROR(1/R34,"")</f>
        <v>6.0725219042158685</v>
      </c>
    </row>
    <row r="35" spans="1:19" x14ac:dyDescent="0.25">
      <c r="A35" s="1">
        <v>6</v>
      </c>
      <c r="B35" s="5">
        <v>0.57638888888888895</v>
      </c>
      <c r="C35" s="1" t="s">
        <v>40</v>
      </c>
      <c r="D35" s="1">
        <v>2</v>
      </c>
      <c r="E35" s="1">
        <v>1</v>
      </c>
      <c r="F35" s="1" t="s">
        <v>54</v>
      </c>
      <c r="G35" s="2">
        <v>47.0790333333333</v>
      </c>
      <c r="H35" s="6">
        <f>1+COUNTIFS(A:A,A35,O:O,"&lt;"&amp;O35)</f>
        <v>4</v>
      </c>
      <c r="I35" s="2">
        <f>AVERAGEIF(A:A,A35,G:G)</f>
        <v>48.600361904761883</v>
      </c>
      <c r="J35" s="2">
        <f>G35-I35</f>
        <v>-1.5213285714285831</v>
      </c>
      <c r="K35" s="2">
        <f>90+J35</f>
        <v>88.478671428571417</v>
      </c>
      <c r="L35" s="2">
        <f>EXP(0.06*K35)</f>
        <v>202.09144353081803</v>
      </c>
      <c r="M35" s="2">
        <f>SUMIF(A:A,A35,L:L)</f>
        <v>1820.7071976213128</v>
      </c>
      <c r="N35" s="3">
        <f>L35/M35</f>
        <v>0.11099612490950939</v>
      </c>
      <c r="O35" s="7">
        <f>1/N35</f>
        <v>9.0093235310265047</v>
      </c>
      <c r="P35" s="3">
        <f>IF(O35&gt;21,"",N35)</f>
        <v>0.11099612490950939</v>
      </c>
      <c r="Q35" s="3">
        <f>IF(ISNUMBER(P35),SUMIF(A:A,A35,P:P),"")</f>
        <v>1</v>
      </c>
      <c r="R35" s="3">
        <f>IFERROR(P35*(1/Q35),"")</f>
        <v>0.11099612490950939</v>
      </c>
      <c r="S35" s="8">
        <f>IFERROR(1/R35,"")</f>
        <v>9.0093235310265047</v>
      </c>
    </row>
    <row r="36" spans="1:19" x14ac:dyDescent="0.25">
      <c r="A36" s="10">
        <v>6</v>
      </c>
      <c r="B36" s="11">
        <v>0.57638888888888895</v>
      </c>
      <c r="C36" s="10" t="s">
        <v>40</v>
      </c>
      <c r="D36" s="10">
        <v>2</v>
      </c>
      <c r="E36" s="10">
        <v>10</v>
      </c>
      <c r="F36" s="10" t="s">
        <v>60</v>
      </c>
      <c r="G36" s="2">
        <v>44.0172666666666</v>
      </c>
      <c r="H36" s="6">
        <f>1+COUNTIFS(A:A,A36,O:O,"&lt;"&amp;O36)</f>
        <v>5</v>
      </c>
      <c r="I36" s="2">
        <f>AVERAGEIF(A:A,A36,G:G)</f>
        <v>48.600361904761883</v>
      </c>
      <c r="J36" s="2">
        <f>G36-I36</f>
        <v>-4.5830952380952823</v>
      </c>
      <c r="K36" s="2">
        <f>90+J36</f>
        <v>85.416904761904718</v>
      </c>
      <c r="L36" s="2">
        <f>EXP(0.06*K36)</f>
        <v>168.17654415674352</v>
      </c>
      <c r="M36" s="2">
        <f>SUMIF(A:A,A36,L:L)</f>
        <v>1820.7071976213128</v>
      </c>
      <c r="N36" s="3">
        <f>L36/M36</f>
        <v>9.2368802834667765E-2</v>
      </c>
      <c r="O36" s="7">
        <f>1/N36</f>
        <v>10.826166078929422</v>
      </c>
      <c r="P36" s="3">
        <f>IF(O36&gt;21,"",N36)</f>
        <v>9.2368802834667765E-2</v>
      </c>
      <c r="Q36" s="3">
        <f>IF(ISNUMBER(P36),SUMIF(A:A,A36,P:P),"")</f>
        <v>1</v>
      </c>
      <c r="R36" s="3">
        <f>IFERROR(P36*(1/Q36),"")</f>
        <v>9.2368802834667765E-2</v>
      </c>
      <c r="S36" s="8">
        <f>IFERROR(1/R36,"")</f>
        <v>10.826166078929422</v>
      </c>
    </row>
    <row r="37" spans="1:19" x14ac:dyDescent="0.25">
      <c r="A37" s="1">
        <v>6</v>
      </c>
      <c r="B37" s="5">
        <v>0.57638888888888895</v>
      </c>
      <c r="C37" s="1" t="s">
        <v>40</v>
      </c>
      <c r="D37" s="1">
        <v>2</v>
      </c>
      <c r="E37" s="1">
        <v>2</v>
      </c>
      <c r="F37" s="1" t="s">
        <v>55</v>
      </c>
      <c r="G37" s="2">
        <v>39.941400000000002</v>
      </c>
      <c r="H37" s="6">
        <f>1+COUNTIFS(A:A,A37,O:O,"&lt;"&amp;O37)</f>
        <v>6</v>
      </c>
      <c r="I37" s="2">
        <f>AVERAGEIF(A:A,A37,G:G)</f>
        <v>48.600361904761883</v>
      </c>
      <c r="J37" s="2">
        <f>G37-I37</f>
        <v>-8.6589619047618811</v>
      </c>
      <c r="K37" s="2">
        <f>90+J37</f>
        <v>81.341038095238119</v>
      </c>
      <c r="L37" s="2">
        <f>EXP(0.06*K37)</f>
        <v>131.69152892874266</v>
      </c>
      <c r="M37" s="2">
        <f>SUMIF(A:A,A37,L:L)</f>
        <v>1820.7071976213128</v>
      </c>
      <c r="N37" s="3">
        <f>L37/M37</f>
        <v>7.2329877698507919E-2</v>
      </c>
      <c r="O37" s="7">
        <f>1/N37</f>
        <v>13.825545290817336</v>
      </c>
      <c r="P37" s="3">
        <f>IF(O37&gt;21,"",N37)</f>
        <v>7.2329877698507919E-2</v>
      </c>
      <c r="Q37" s="3">
        <f>IF(ISNUMBER(P37),SUMIF(A:A,A37,P:P),"")</f>
        <v>1</v>
      </c>
      <c r="R37" s="3">
        <f>IFERROR(P37*(1/Q37),"")</f>
        <v>7.2329877698507919E-2</v>
      </c>
      <c r="S37" s="8">
        <f>IFERROR(1/R37,"")</f>
        <v>13.825545290817336</v>
      </c>
    </row>
    <row r="38" spans="1:19" x14ac:dyDescent="0.25">
      <c r="A38" s="10">
        <v>6</v>
      </c>
      <c r="B38" s="11">
        <v>0.57638888888888895</v>
      </c>
      <c r="C38" s="10" t="s">
        <v>40</v>
      </c>
      <c r="D38" s="10">
        <v>2</v>
      </c>
      <c r="E38" s="10">
        <v>5</v>
      </c>
      <c r="F38" s="10" t="s">
        <v>57</v>
      </c>
      <c r="G38" s="2">
        <v>33.929200000000002</v>
      </c>
      <c r="H38" s="6">
        <f>1+COUNTIFS(A:A,A38,O:O,"&lt;"&amp;O38)</f>
        <v>7</v>
      </c>
      <c r="I38" s="2">
        <f>AVERAGEIF(A:A,A38,G:G)</f>
        <v>48.600361904761883</v>
      </c>
      <c r="J38" s="2">
        <f>G38-I38</f>
        <v>-14.671161904761881</v>
      </c>
      <c r="K38" s="2">
        <f>90+J38</f>
        <v>75.328838095238126</v>
      </c>
      <c r="L38" s="2">
        <f>EXP(0.06*K38)</f>
        <v>91.810831945471691</v>
      </c>
      <c r="M38" s="2">
        <f>SUMIF(A:A,A38,L:L)</f>
        <v>1820.7071976213128</v>
      </c>
      <c r="N38" s="3">
        <f>L38/M38</f>
        <v>5.042591805284187E-2</v>
      </c>
      <c r="O38" s="7">
        <f>1/N38</f>
        <v>19.831071770514701</v>
      </c>
      <c r="P38" s="3">
        <f>IF(O38&gt;21,"",N38)</f>
        <v>5.042591805284187E-2</v>
      </c>
      <c r="Q38" s="3">
        <f>IF(ISNUMBER(P38),SUMIF(A:A,A38,P:P),"")</f>
        <v>1</v>
      </c>
      <c r="R38" s="3">
        <f>IFERROR(P38*(1/Q38),"")</f>
        <v>5.042591805284187E-2</v>
      </c>
      <c r="S38" s="8">
        <f>IFERROR(1/R38,"")</f>
        <v>19.831071770514701</v>
      </c>
    </row>
    <row r="39" spans="1:19" x14ac:dyDescent="0.25">
      <c r="A39" s="1">
        <v>7</v>
      </c>
      <c r="B39" s="5">
        <v>0.58333333333333337</v>
      </c>
      <c r="C39" s="1" t="s">
        <v>19</v>
      </c>
      <c r="D39" s="1">
        <v>3</v>
      </c>
      <c r="E39" s="1">
        <v>2</v>
      </c>
      <c r="F39" s="1" t="s">
        <v>62</v>
      </c>
      <c r="G39" s="2">
        <v>75.990966666666708</v>
      </c>
      <c r="H39" s="6">
        <f>1+COUNTIFS(A:A,A39,O:O,"&lt;"&amp;O39)</f>
        <v>1</v>
      </c>
      <c r="I39" s="2">
        <f>AVERAGEIF(A:A,A39,G:G)</f>
        <v>48.879777777777782</v>
      </c>
      <c r="J39" s="2">
        <f>G39-I39</f>
        <v>27.111188888888925</v>
      </c>
      <c r="K39" s="2">
        <f>90+J39</f>
        <v>117.11118888888893</v>
      </c>
      <c r="L39" s="2">
        <f>EXP(0.06*K39)</f>
        <v>1126.2753684033528</v>
      </c>
      <c r="M39" s="2">
        <f>SUMIF(A:A,A39,L:L)</f>
        <v>2153.4495034509655</v>
      </c>
      <c r="N39" s="3">
        <f>L39/M39</f>
        <v>0.52300988093682421</v>
      </c>
      <c r="O39" s="7">
        <f>1/N39</f>
        <v>1.9120097658743711</v>
      </c>
      <c r="P39" s="3">
        <f>IF(O39&gt;21,"",N39)</f>
        <v>0.52300988093682421</v>
      </c>
      <c r="Q39" s="3">
        <f>IF(ISNUMBER(P39),SUMIF(A:A,A39,P:P),"")</f>
        <v>0.97293102179024893</v>
      </c>
      <c r="R39" s="3">
        <f>IFERROR(P39*(1/Q39),"")</f>
        <v>0.53756111093513703</v>
      </c>
      <c r="S39" s="8">
        <f>IFERROR(1/R39,"")</f>
        <v>1.8602536151850866</v>
      </c>
    </row>
    <row r="40" spans="1:19" x14ac:dyDescent="0.25">
      <c r="A40" s="1">
        <v>7</v>
      </c>
      <c r="B40" s="5">
        <v>0.58333333333333337</v>
      </c>
      <c r="C40" s="1" t="s">
        <v>19</v>
      </c>
      <c r="D40" s="1">
        <v>3</v>
      </c>
      <c r="E40" s="1">
        <v>3</v>
      </c>
      <c r="F40" s="1" t="s">
        <v>63</v>
      </c>
      <c r="G40" s="2">
        <v>60.670500000000004</v>
      </c>
      <c r="H40" s="6">
        <f>1+COUNTIFS(A:A,A40,O:O,"&lt;"&amp;O40)</f>
        <v>2</v>
      </c>
      <c r="I40" s="2">
        <f>AVERAGEIF(A:A,A40,G:G)</f>
        <v>48.879777777777782</v>
      </c>
      <c r="J40" s="2">
        <f>G40-I40</f>
        <v>11.790722222222222</v>
      </c>
      <c r="K40" s="2">
        <f>90+J40</f>
        <v>101.79072222222223</v>
      </c>
      <c r="L40" s="2">
        <f>EXP(0.06*K40)</f>
        <v>449.18881976183116</v>
      </c>
      <c r="M40" s="2">
        <f>SUMIF(A:A,A40,L:L)</f>
        <v>2153.4495034509655</v>
      </c>
      <c r="N40" s="3">
        <f>L40/M40</f>
        <v>0.20859036584883603</v>
      </c>
      <c r="O40" s="7">
        <f>1/N40</f>
        <v>4.7940852681791304</v>
      </c>
      <c r="P40" s="3">
        <f>IF(O40&gt;21,"",N40)</f>
        <v>0.20859036584883603</v>
      </c>
      <c r="Q40" s="3">
        <f>IF(ISNUMBER(P40),SUMIF(A:A,A40,P:P),"")</f>
        <v>0.97293102179024893</v>
      </c>
      <c r="R40" s="3">
        <f>IFERROR(P40*(1/Q40),"")</f>
        <v>0.21439378658624511</v>
      </c>
      <c r="S40" s="8">
        <f>IFERROR(1/R40,"")</f>
        <v>4.6643142785191012</v>
      </c>
    </row>
    <row r="41" spans="1:19" x14ac:dyDescent="0.25">
      <c r="A41" s="1">
        <v>7</v>
      </c>
      <c r="B41" s="5">
        <v>0.58333333333333337</v>
      </c>
      <c r="C41" s="1" t="s">
        <v>19</v>
      </c>
      <c r="D41" s="1">
        <v>3</v>
      </c>
      <c r="E41" s="1">
        <v>6</v>
      </c>
      <c r="F41" s="1" t="s">
        <v>65</v>
      </c>
      <c r="G41" s="2">
        <v>52.876800000000003</v>
      </c>
      <c r="H41" s="6">
        <f>1+COUNTIFS(A:A,A41,O:O,"&lt;"&amp;O41)</f>
        <v>3</v>
      </c>
      <c r="I41" s="2">
        <f>AVERAGEIF(A:A,A41,G:G)</f>
        <v>48.879777777777782</v>
      </c>
      <c r="J41" s="2">
        <f>G41-I41</f>
        <v>3.9970222222222205</v>
      </c>
      <c r="K41" s="2">
        <f>90+J41</f>
        <v>93.997022222222228</v>
      </c>
      <c r="L41" s="2">
        <f>EXP(0.06*K41)</f>
        <v>281.41243496170699</v>
      </c>
      <c r="M41" s="2">
        <f>SUMIF(A:A,A41,L:L)</f>
        <v>2153.4495034509655</v>
      </c>
      <c r="N41" s="3">
        <f>L41/M41</f>
        <v>0.13067983925823912</v>
      </c>
      <c r="O41" s="7">
        <f>1/N41</f>
        <v>7.6522897921834714</v>
      </c>
      <c r="P41" s="3">
        <f>IF(O41&gt;21,"",N41)</f>
        <v>0.13067983925823912</v>
      </c>
      <c r="Q41" s="3">
        <f>IF(ISNUMBER(P41),SUMIF(A:A,A41,P:P),"")</f>
        <v>0.97293102179024893</v>
      </c>
      <c r="R41" s="3">
        <f>IFERROR(P41*(1/Q41),"")</f>
        <v>0.13431562601198666</v>
      </c>
      <c r="S41" s="8">
        <f>IFERROR(1/R41,"")</f>
        <v>7.4451501265441564</v>
      </c>
    </row>
    <row r="42" spans="1:19" x14ac:dyDescent="0.25">
      <c r="A42" s="1">
        <v>7</v>
      </c>
      <c r="B42" s="5">
        <v>0.58333333333333337</v>
      </c>
      <c r="C42" s="1" t="s">
        <v>19</v>
      </c>
      <c r="D42" s="1">
        <v>3</v>
      </c>
      <c r="E42" s="1">
        <v>7</v>
      </c>
      <c r="F42" s="1" t="s">
        <v>66</v>
      </c>
      <c r="G42" s="2">
        <v>38.584699999999998</v>
      </c>
      <c r="H42" s="6">
        <f>1+COUNTIFS(A:A,A42,O:O,"&lt;"&amp;O42)</f>
        <v>4</v>
      </c>
      <c r="I42" s="2">
        <f>AVERAGEIF(A:A,A42,G:G)</f>
        <v>48.879777777777782</v>
      </c>
      <c r="J42" s="2">
        <f>G42-I42</f>
        <v>-10.295077777777784</v>
      </c>
      <c r="K42" s="2">
        <f>90+J42</f>
        <v>79.704922222222223</v>
      </c>
      <c r="L42" s="2">
        <f>EXP(0.06*K42)</f>
        <v>119.37804822372718</v>
      </c>
      <c r="M42" s="2">
        <f>SUMIF(A:A,A42,L:L)</f>
        <v>2153.4495034509655</v>
      </c>
      <c r="N42" s="3">
        <f>L42/M42</f>
        <v>5.5435731384655351E-2</v>
      </c>
      <c r="O42" s="7">
        <f>1/N42</f>
        <v>18.038906947240182</v>
      </c>
      <c r="P42" s="3">
        <f>IF(O42&gt;21,"",N42)</f>
        <v>5.5435731384655351E-2</v>
      </c>
      <c r="Q42" s="3">
        <f>IF(ISNUMBER(P42),SUMIF(A:A,A42,P:P),"")</f>
        <v>0.97293102179024893</v>
      </c>
      <c r="R42" s="3">
        <f>IFERROR(P42*(1/Q42),"")</f>
        <v>5.6978069506562166E-2</v>
      </c>
      <c r="S42" s="8">
        <f>IFERROR(1/R42,"")</f>
        <v>17.55061216815761</v>
      </c>
    </row>
    <row r="43" spans="1:19" x14ac:dyDescent="0.25">
      <c r="A43" s="1">
        <v>7</v>
      </c>
      <c r="B43" s="5">
        <v>0.58333333333333337</v>
      </c>
      <c r="C43" s="1" t="s">
        <v>19</v>
      </c>
      <c r="D43" s="1">
        <v>3</v>
      </c>
      <c r="E43" s="1">
        <v>1</v>
      </c>
      <c r="F43" s="1" t="s">
        <v>61</v>
      </c>
      <c r="G43" s="2">
        <v>38.518266666666698</v>
      </c>
      <c r="H43" s="6">
        <f>1+COUNTIFS(A:A,A43,O:O,"&lt;"&amp;O43)</f>
        <v>5</v>
      </c>
      <c r="I43" s="2">
        <f>AVERAGEIF(A:A,A43,G:G)</f>
        <v>48.879777777777782</v>
      </c>
      <c r="J43" s="2">
        <f>G43-I43</f>
        <v>-10.361511111111085</v>
      </c>
      <c r="K43" s="2">
        <f>90+J43</f>
        <v>79.638488888888915</v>
      </c>
      <c r="L43" s="2">
        <f>EXP(0.06*K43)</f>
        <v>118.90315441563409</v>
      </c>
      <c r="M43" s="2">
        <f>SUMIF(A:A,A43,L:L)</f>
        <v>2153.4495034509655</v>
      </c>
      <c r="N43" s="3">
        <f>L43/M43</f>
        <v>5.5215204361694262E-2</v>
      </c>
      <c r="O43" s="7">
        <f>1/N43</f>
        <v>18.110953523768057</v>
      </c>
      <c r="P43" s="3">
        <f>IF(O43&gt;21,"",N43)</f>
        <v>5.5215204361694262E-2</v>
      </c>
      <c r="Q43" s="3">
        <f>IF(ISNUMBER(P43),SUMIF(A:A,A43,P:P),"")</f>
        <v>0.97293102179024893</v>
      </c>
      <c r="R43" s="3">
        <f>IFERROR(P43*(1/Q43),"")</f>
        <v>5.6751406960069091E-2</v>
      </c>
      <c r="S43" s="8">
        <f>IFERROR(1/R43,"")</f>
        <v>17.620708517475361</v>
      </c>
    </row>
    <row r="44" spans="1:19" x14ac:dyDescent="0.25">
      <c r="A44" s="1">
        <v>7</v>
      </c>
      <c r="B44" s="5">
        <v>0.58333333333333337</v>
      </c>
      <c r="C44" s="1" t="s">
        <v>19</v>
      </c>
      <c r="D44" s="1">
        <v>3</v>
      </c>
      <c r="E44" s="1">
        <v>5</v>
      </c>
      <c r="F44" s="1" t="s">
        <v>64</v>
      </c>
      <c r="G44" s="2">
        <v>26.637433333333298</v>
      </c>
      <c r="H44" s="6">
        <f>1+COUNTIFS(A:A,A44,O:O,"&lt;"&amp;O44)</f>
        <v>6</v>
      </c>
      <c r="I44" s="2">
        <f>AVERAGEIF(A:A,A44,G:G)</f>
        <v>48.879777777777782</v>
      </c>
      <c r="J44" s="2">
        <f>G44-I44</f>
        <v>-22.242344444444484</v>
      </c>
      <c r="K44" s="2">
        <f>90+J44</f>
        <v>67.757655555555516</v>
      </c>
      <c r="L44" s="2">
        <f>EXP(0.06*K44)</f>
        <v>58.29167768471342</v>
      </c>
      <c r="M44" s="2">
        <f>SUMIF(A:A,A44,L:L)</f>
        <v>2153.4495034509655</v>
      </c>
      <c r="N44" s="3">
        <f>L44/M44</f>
        <v>2.7068978209751057E-2</v>
      </c>
      <c r="O44" s="7">
        <f>1/N44</f>
        <v>36.942657836998443</v>
      </c>
      <c r="P44" s="3" t="str">
        <f>IF(O44&gt;21,"",N44)</f>
        <v/>
      </c>
      <c r="Q44" s="3" t="str">
        <f>IF(ISNUMBER(P44),SUMIF(A:A,A44,P:P),"")</f>
        <v/>
      </c>
      <c r="R44" s="3" t="str">
        <f>IFERROR(P44*(1/Q44),"")</f>
        <v/>
      </c>
      <c r="S44" s="8" t="str">
        <f>IFERROR(1/R44,"")</f>
        <v/>
      </c>
    </row>
    <row r="45" spans="1:19" x14ac:dyDescent="0.25">
      <c r="A45" s="10">
        <v>8</v>
      </c>
      <c r="B45" s="11">
        <v>0.59027777777777779</v>
      </c>
      <c r="C45" s="10" t="s">
        <v>25</v>
      </c>
      <c r="D45" s="10">
        <v>3</v>
      </c>
      <c r="E45" s="10">
        <v>8</v>
      </c>
      <c r="F45" s="10" t="s">
        <v>73</v>
      </c>
      <c r="G45" s="2">
        <v>65.314033333333299</v>
      </c>
      <c r="H45" s="6">
        <f>1+COUNTIFS(A:A,A45,O:O,"&lt;"&amp;O45)</f>
        <v>1</v>
      </c>
      <c r="I45" s="2">
        <f>AVERAGEIF(A:A,A45,G:G)</f>
        <v>47.492343333333324</v>
      </c>
      <c r="J45" s="2">
        <f>G45-I45</f>
        <v>17.821689999999975</v>
      </c>
      <c r="K45" s="2">
        <f>90+J45</f>
        <v>107.82168999999998</v>
      </c>
      <c r="L45" s="2">
        <f>EXP(0.06*K45)</f>
        <v>645.03294950830161</v>
      </c>
      <c r="M45" s="2">
        <f>SUMIF(A:A,A45,L:L)</f>
        <v>2684.4019851217586</v>
      </c>
      <c r="N45" s="3">
        <f>L45/M45</f>
        <v>0.24028925365253906</v>
      </c>
      <c r="O45" s="7">
        <f>1/N45</f>
        <v>4.1616509469292007</v>
      </c>
      <c r="P45" s="3">
        <f>IF(O45&gt;21,"",N45)</f>
        <v>0.24028925365253906</v>
      </c>
      <c r="Q45" s="3">
        <f>IF(ISNUMBER(P45),SUMIF(A:A,A45,P:P),"")</f>
        <v>0.97996550733773236</v>
      </c>
      <c r="R45" s="3">
        <f>IFERROR(P45*(1/Q45),"")</f>
        <v>0.245201746238326</v>
      </c>
      <c r="S45" s="8">
        <f>IFERROR(1/R45,"")</f>
        <v>4.0782743815700284</v>
      </c>
    </row>
    <row r="46" spans="1:19" x14ac:dyDescent="0.25">
      <c r="A46" s="10">
        <v>8</v>
      </c>
      <c r="B46" s="11">
        <v>0.59027777777777779</v>
      </c>
      <c r="C46" s="10" t="s">
        <v>25</v>
      </c>
      <c r="D46" s="10">
        <v>3</v>
      </c>
      <c r="E46" s="10">
        <v>10</v>
      </c>
      <c r="F46" s="10" t="s">
        <v>75</v>
      </c>
      <c r="G46" s="2">
        <v>58.900833333333303</v>
      </c>
      <c r="H46" s="6">
        <f>1+COUNTIFS(A:A,A46,O:O,"&lt;"&amp;O46)</f>
        <v>2</v>
      </c>
      <c r="I46" s="2">
        <f>AVERAGEIF(A:A,A46,G:G)</f>
        <v>47.492343333333324</v>
      </c>
      <c r="J46" s="2">
        <f>G46-I46</f>
        <v>11.408489999999979</v>
      </c>
      <c r="K46" s="2">
        <f>90+J46</f>
        <v>101.40848999999997</v>
      </c>
      <c r="L46" s="2">
        <f>EXP(0.06*K46)</f>
        <v>439.0043842818917</v>
      </c>
      <c r="M46" s="2">
        <f>SUMIF(A:A,A46,L:L)</f>
        <v>2684.4019851217586</v>
      </c>
      <c r="N46" s="3">
        <f>L46/M46</f>
        <v>0.16353898809308898</v>
      </c>
      <c r="O46" s="7">
        <f>1/N46</f>
        <v>6.1147498321977158</v>
      </c>
      <c r="P46" s="3">
        <f>IF(O46&gt;21,"",N46)</f>
        <v>0.16353898809308898</v>
      </c>
      <c r="Q46" s="3">
        <f>IF(ISNUMBER(P46),SUMIF(A:A,A46,P:P),"")</f>
        <v>0.97996550733773236</v>
      </c>
      <c r="R46" s="3">
        <f>IFERROR(P46*(1/Q46),"")</f>
        <v>0.16688239215416323</v>
      </c>
      <c r="S46" s="8">
        <f>IFERROR(1/R46,"")</f>
        <v>5.9922439215529479</v>
      </c>
    </row>
    <row r="47" spans="1:19" x14ac:dyDescent="0.25">
      <c r="A47" s="10">
        <v>8</v>
      </c>
      <c r="B47" s="11">
        <v>0.59027777777777779</v>
      </c>
      <c r="C47" s="10" t="s">
        <v>25</v>
      </c>
      <c r="D47" s="10">
        <v>3</v>
      </c>
      <c r="E47" s="10">
        <v>4</v>
      </c>
      <c r="F47" s="10" t="s">
        <v>70</v>
      </c>
      <c r="G47" s="2">
        <v>54.5901</v>
      </c>
      <c r="H47" s="6">
        <f>1+COUNTIFS(A:A,A47,O:O,"&lt;"&amp;O47)</f>
        <v>3</v>
      </c>
      <c r="I47" s="2">
        <f>AVERAGEIF(A:A,A47,G:G)</f>
        <v>47.492343333333324</v>
      </c>
      <c r="J47" s="2">
        <f>G47-I47</f>
        <v>7.097756666666676</v>
      </c>
      <c r="K47" s="2">
        <f>90+J47</f>
        <v>97.097756666666669</v>
      </c>
      <c r="L47" s="2">
        <f>EXP(0.06*K47)</f>
        <v>338.9543372736494</v>
      </c>
      <c r="M47" s="2">
        <f>SUMIF(A:A,A47,L:L)</f>
        <v>2684.4019851217586</v>
      </c>
      <c r="N47" s="3">
        <f>L47/M47</f>
        <v>0.12626809961857302</v>
      </c>
      <c r="O47" s="7">
        <f>1/N47</f>
        <v>7.9196566909676376</v>
      </c>
      <c r="P47" s="3">
        <f>IF(O47&gt;21,"",N47)</f>
        <v>0.12626809961857302</v>
      </c>
      <c r="Q47" s="3">
        <f>IF(ISNUMBER(P47),SUMIF(A:A,A47,P:P),"")</f>
        <v>0.97996550733773236</v>
      </c>
      <c r="R47" s="3">
        <f>IFERROR(P47*(1/Q47),"")</f>
        <v>0.12884953467556726</v>
      </c>
      <c r="S47" s="8">
        <f>IFERROR(1/R47,"")</f>
        <v>7.7609903871047683</v>
      </c>
    </row>
    <row r="48" spans="1:19" x14ac:dyDescent="0.25">
      <c r="A48" s="1">
        <v>8</v>
      </c>
      <c r="B48" s="5">
        <v>0.59027777777777779</v>
      </c>
      <c r="C48" s="1" t="s">
        <v>25</v>
      </c>
      <c r="D48" s="1">
        <v>3</v>
      </c>
      <c r="E48" s="1">
        <v>2</v>
      </c>
      <c r="F48" s="1" t="s">
        <v>68</v>
      </c>
      <c r="G48" s="2">
        <v>52.127533333333297</v>
      </c>
      <c r="H48" s="6">
        <f>1+COUNTIFS(A:A,A48,O:O,"&lt;"&amp;O48)</f>
        <v>4</v>
      </c>
      <c r="I48" s="2">
        <f>AVERAGEIF(A:A,A48,G:G)</f>
        <v>47.492343333333324</v>
      </c>
      <c r="J48" s="2">
        <f>G48-I48</f>
        <v>4.6351899999999731</v>
      </c>
      <c r="K48" s="2">
        <f>90+J48</f>
        <v>94.635189999999966</v>
      </c>
      <c r="L48" s="2">
        <f>EXP(0.06*K48)</f>
        <v>292.3966877479275</v>
      </c>
      <c r="M48" s="2">
        <f>SUMIF(A:A,A48,L:L)</f>
        <v>2684.4019851217586</v>
      </c>
      <c r="N48" s="3">
        <f>L48/M48</f>
        <v>0.10892433002528309</v>
      </c>
      <c r="O48" s="7">
        <f>1/N48</f>
        <v>9.1806853415383305</v>
      </c>
      <c r="P48" s="3">
        <f>IF(O48&gt;21,"",N48)</f>
        <v>0.10892433002528309</v>
      </c>
      <c r="Q48" s="3">
        <f>IF(ISNUMBER(P48),SUMIF(A:A,A48,P:P),"")</f>
        <v>0.97996550733773236</v>
      </c>
      <c r="R48" s="3">
        <f>IFERROR(P48*(1/Q48),"")</f>
        <v>0.11115118767924526</v>
      </c>
      <c r="S48" s="8">
        <f>IFERROR(1/R48,"")</f>
        <v>8.9967549684286947</v>
      </c>
    </row>
    <row r="49" spans="1:19" x14ac:dyDescent="0.25">
      <c r="A49" s="10">
        <v>8</v>
      </c>
      <c r="B49" s="11">
        <v>0.59027777777777779</v>
      </c>
      <c r="C49" s="10" t="s">
        <v>25</v>
      </c>
      <c r="D49" s="10">
        <v>3</v>
      </c>
      <c r="E49" s="10">
        <v>9</v>
      </c>
      <c r="F49" s="10" t="s">
        <v>74</v>
      </c>
      <c r="G49" s="2">
        <v>48.826166666666602</v>
      </c>
      <c r="H49" s="6">
        <f>1+COUNTIFS(A:A,A49,O:O,"&lt;"&amp;O49)</f>
        <v>5</v>
      </c>
      <c r="I49" s="2">
        <f>AVERAGEIF(A:A,A49,G:G)</f>
        <v>47.492343333333324</v>
      </c>
      <c r="J49" s="2">
        <f>G49-I49</f>
        <v>1.3338233333332781</v>
      </c>
      <c r="K49" s="2">
        <f>90+J49</f>
        <v>91.333823333333271</v>
      </c>
      <c r="L49" s="2">
        <f>EXP(0.06*K49)</f>
        <v>239.85375897110902</v>
      </c>
      <c r="M49" s="2">
        <f>SUMIF(A:A,A49,L:L)</f>
        <v>2684.4019851217586</v>
      </c>
      <c r="N49" s="3">
        <f>L49/M49</f>
        <v>8.9350909550988789E-2</v>
      </c>
      <c r="O49" s="7">
        <f>1/N49</f>
        <v>11.191827873104552</v>
      </c>
      <c r="P49" s="3">
        <f>IF(O49&gt;21,"",N49)</f>
        <v>8.9350909550988789E-2</v>
      </c>
      <c r="Q49" s="3">
        <f>IF(ISNUMBER(P49),SUMIF(A:A,A49,P:P),"")</f>
        <v>0.97996550733773236</v>
      </c>
      <c r="R49" s="3">
        <f>IFERROR(P49*(1/Q49),"")</f>
        <v>9.1177606642225573E-2</v>
      </c>
      <c r="S49" s="8">
        <f>IFERROR(1/R49,"")</f>
        <v>10.967605279703477</v>
      </c>
    </row>
    <row r="50" spans="1:19" x14ac:dyDescent="0.25">
      <c r="A50" s="1">
        <v>8</v>
      </c>
      <c r="B50" s="5">
        <v>0.59027777777777779</v>
      </c>
      <c r="C50" s="1" t="s">
        <v>25</v>
      </c>
      <c r="D50" s="1">
        <v>3</v>
      </c>
      <c r="E50" s="1">
        <v>1</v>
      </c>
      <c r="F50" s="1" t="s">
        <v>67</v>
      </c>
      <c r="G50" s="2">
        <v>46.200800000000001</v>
      </c>
      <c r="H50" s="6">
        <f>1+COUNTIFS(A:A,A50,O:O,"&lt;"&amp;O50)</f>
        <v>6</v>
      </c>
      <c r="I50" s="2">
        <f>AVERAGEIF(A:A,A50,G:G)</f>
        <v>47.492343333333324</v>
      </c>
      <c r="J50" s="2">
        <f>G50-I50</f>
        <v>-1.2915433333333226</v>
      </c>
      <c r="K50" s="2">
        <f>90+J50</f>
        <v>88.708456666666677</v>
      </c>
      <c r="L50" s="2">
        <f>EXP(0.06*K50)</f>
        <v>204.89699716233315</v>
      </c>
      <c r="M50" s="2">
        <f>SUMIF(A:A,A50,L:L)</f>
        <v>2684.4019851217586</v>
      </c>
      <c r="N50" s="3">
        <f>L50/M50</f>
        <v>7.6328731053683624E-2</v>
      </c>
      <c r="O50" s="7">
        <f>1/N50</f>
        <v>13.101226578713574</v>
      </c>
      <c r="P50" s="3">
        <f>IF(O50&gt;21,"",N50)</f>
        <v>7.6328731053683624E-2</v>
      </c>
      <c r="Q50" s="3">
        <f>IF(ISNUMBER(P50),SUMIF(A:A,A50,P:P),"")</f>
        <v>0.97996550733773236</v>
      </c>
      <c r="R50" s="3">
        <f>IFERROR(P50*(1/Q50),"")</f>
        <v>7.7889201693481555E-2</v>
      </c>
      <c r="S50" s="8">
        <f>IFERROR(1/R50,"")</f>
        <v>12.838750150955633</v>
      </c>
    </row>
    <row r="51" spans="1:19" x14ac:dyDescent="0.25">
      <c r="A51" s="1">
        <v>8</v>
      </c>
      <c r="B51" s="5">
        <v>0.59027777777777779</v>
      </c>
      <c r="C51" s="1" t="s">
        <v>25</v>
      </c>
      <c r="D51" s="1">
        <v>3</v>
      </c>
      <c r="E51" s="1">
        <v>11</v>
      </c>
      <c r="F51" s="1" t="s">
        <v>76</v>
      </c>
      <c r="G51" s="2">
        <v>43.469366666666701</v>
      </c>
      <c r="H51" s="6">
        <f>1+COUNTIFS(A:A,A51,O:O,"&lt;"&amp;O51)</f>
        <v>7</v>
      </c>
      <c r="I51" s="2">
        <f>AVERAGEIF(A:A,A51,G:G)</f>
        <v>47.492343333333324</v>
      </c>
      <c r="J51" s="2">
        <f>G51-I51</f>
        <v>-4.0229766666666222</v>
      </c>
      <c r="K51" s="2">
        <f>90+J51</f>
        <v>85.977023333333378</v>
      </c>
      <c r="L51" s="2">
        <f>EXP(0.06*K51)</f>
        <v>173.92451791366554</v>
      </c>
      <c r="M51" s="2">
        <f>SUMIF(A:A,A51,L:L)</f>
        <v>2684.4019851217586</v>
      </c>
      <c r="N51" s="3">
        <f>L51/M51</f>
        <v>6.4790787250806142E-2</v>
      </c>
      <c r="O51" s="7">
        <f>1/N51</f>
        <v>15.434293090605374</v>
      </c>
      <c r="P51" s="3">
        <f>IF(O51&gt;21,"",N51)</f>
        <v>6.4790787250806142E-2</v>
      </c>
      <c r="Q51" s="3">
        <f>IF(ISNUMBER(P51),SUMIF(A:A,A51,P:P),"")</f>
        <v>0.97996550733773236</v>
      </c>
      <c r="R51" s="3">
        <f>IFERROR(P51*(1/Q51),"")</f>
        <v>6.6115375251138142E-2</v>
      </c>
      <c r="S51" s="8">
        <f>IFERROR(1/R51,"")</f>
        <v>15.125074858934353</v>
      </c>
    </row>
    <row r="52" spans="1:19" x14ac:dyDescent="0.25">
      <c r="A52" s="1">
        <v>8</v>
      </c>
      <c r="B52" s="5">
        <v>0.59027777777777779</v>
      </c>
      <c r="C52" s="1" t="s">
        <v>25</v>
      </c>
      <c r="D52" s="1">
        <v>3</v>
      </c>
      <c r="E52" s="1">
        <v>3</v>
      </c>
      <c r="F52" s="1" t="s">
        <v>69</v>
      </c>
      <c r="G52" s="2">
        <v>41.548000000000002</v>
      </c>
      <c r="H52" s="6">
        <f>1+COUNTIFS(A:A,A52,O:O,"&lt;"&amp;O52)</f>
        <v>8</v>
      </c>
      <c r="I52" s="2">
        <f>AVERAGEIF(A:A,A52,G:G)</f>
        <v>47.492343333333324</v>
      </c>
      <c r="J52" s="2">
        <f>G52-I52</f>
        <v>-5.9443433333333218</v>
      </c>
      <c r="K52" s="2">
        <f>90+J52</f>
        <v>84.055656666666678</v>
      </c>
      <c r="L52" s="2">
        <f>EXP(0.06*K52)</f>
        <v>154.98671444692334</v>
      </c>
      <c r="M52" s="2">
        <f>SUMIF(A:A,A52,L:L)</f>
        <v>2684.4019851217586</v>
      </c>
      <c r="N52" s="3">
        <f>L52/M52</f>
        <v>5.7736030335968289E-2</v>
      </c>
      <c r="O52" s="7">
        <f>1/N52</f>
        <v>17.320207055818692</v>
      </c>
      <c r="P52" s="3">
        <f>IF(O52&gt;21,"",N52)</f>
        <v>5.7736030335968289E-2</v>
      </c>
      <c r="Q52" s="3">
        <f>IF(ISNUMBER(P52),SUMIF(A:A,A52,P:P),"")</f>
        <v>0.97996550733773236</v>
      </c>
      <c r="R52" s="3">
        <f>IFERROR(P52*(1/Q52),"")</f>
        <v>5.8916390325634505E-2</v>
      </c>
      <c r="S52" s="8">
        <f>IFERROR(1/R52,"")</f>
        <v>16.973205494649939</v>
      </c>
    </row>
    <row r="53" spans="1:19" x14ac:dyDescent="0.25">
      <c r="A53" s="10">
        <v>8</v>
      </c>
      <c r="B53" s="11">
        <v>0.59027777777777779</v>
      </c>
      <c r="C53" s="10" t="s">
        <v>25</v>
      </c>
      <c r="D53" s="10">
        <v>3</v>
      </c>
      <c r="E53" s="10">
        <v>7</v>
      </c>
      <c r="F53" s="10" t="s">
        <v>72</v>
      </c>
      <c r="G53" s="2">
        <v>40.0390333333333</v>
      </c>
      <c r="H53" s="6">
        <f>1+COUNTIFS(A:A,A53,O:O,"&lt;"&amp;O53)</f>
        <v>9</v>
      </c>
      <c r="I53" s="2">
        <f>AVERAGEIF(A:A,A53,G:G)</f>
        <v>47.492343333333324</v>
      </c>
      <c r="J53" s="2">
        <f>G53-I53</f>
        <v>-7.4533100000000232</v>
      </c>
      <c r="K53" s="2">
        <f>90+J53</f>
        <v>82.546689999999984</v>
      </c>
      <c r="L53" s="2">
        <f>EXP(0.06*K53)</f>
        <v>141.57100594245881</v>
      </c>
      <c r="M53" s="2">
        <f>SUMIF(A:A,A53,L:L)</f>
        <v>2684.4019851217586</v>
      </c>
      <c r="N53" s="3">
        <f>L53/M53</f>
        <v>5.2738377756801375E-2</v>
      </c>
      <c r="O53" s="7">
        <f>1/N53</f>
        <v>18.96152370502211</v>
      </c>
      <c r="P53" s="3">
        <f>IF(O53&gt;21,"",N53)</f>
        <v>5.2738377756801375E-2</v>
      </c>
      <c r="Q53" s="3">
        <f>IF(ISNUMBER(P53),SUMIF(A:A,A53,P:P),"")</f>
        <v>0.97996550733773236</v>
      </c>
      <c r="R53" s="3">
        <f>IFERROR(P53*(1/Q53),"")</f>
        <v>5.3816565340218427E-2</v>
      </c>
      <c r="S53" s="8">
        <f>IFERROR(1/R53,"")</f>
        <v>18.581639197488432</v>
      </c>
    </row>
    <row r="54" spans="1:19" x14ac:dyDescent="0.25">
      <c r="A54" s="10">
        <v>8</v>
      </c>
      <c r="B54" s="11">
        <v>0.59027777777777779</v>
      </c>
      <c r="C54" s="10" t="s">
        <v>25</v>
      </c>
      <c r="D54" s="10">
        <v>3</v>
      </c>
      <c r="E54" s="10">
        <v>5</v>
      </c>
      <c r="F54" s="10" t="s">
        <v>71</v>
      </c>
      <c r="G54" s="2">
        <v>23.9075666666667</v>
      </c>
      <c r="H54" s="6">
        <f>1+COUNTIFS(A:A,A54,O:O,"&lt;"&amp;O54)</f>
        <v>10</v>
      </c>
      <c r="I54" s="2">
        <f>AVERAGEIF(A:A,A54,G:G)</f>
        <v>47.492343333333324</v>
      </c>
      <c r="J54" s="2">
        <f>G54-I54</f>
        <v>-23.584776666666624</v>
      </c>
      <c r="K54" s="2">
        <f>90+J54</f>
        <v>66.415223333333373</v>
      </c>
      <c r="L54" s="2">
        <f>EXP(0.06*K54)</f>
        <v>53.780631873498251</v>
      </c>
      <c r="M54" s="2">
        <f>SUMIF(A:A,A54,L:L)</f>
        <v>2684.4019851217586</v>
      </c>
      <c r="N54" s="3">
        <f>L54/M54</f>
        <v>2.0034492662267527E-2</v>
      </c>
      <c r="O54" s="7">
        <f>1/N54</f>
        <v>49.913916806257618</v>
      </c>
      <c r="P54" s="3" t="str">
        <f>IF(O54&gt;21,"",N54)</f>
        <v/>
      </c>
      <c r="Q54" s="3" t="str">
        <f>IF(ISNUMBER(P54),SUMIF(A:A,A54,P:P),"")</f>
        <v/>
      </c>
      <c r="R54" s="3" t="str">
        <f>IFERROR(P54*(1/Q54),"")</f>
        <v/>
      </c>
      <c r="S54" s="8" t="str">
        <f>IFERROR(1/R54,"")</f>
        <v/>
      </c>
    </row>
    <row r="55" spans="1:19" x14ac:dyDescent="0.25">
      <c r="A55" s="1">
        <v>9</v>
      </c>
      <c r="B55" s="5">
        <v>0.60069444444444442</v>
      </c>
      <c r="C55" s="1" t="s">
        <v>40</v>
      </c>
      <c r="D55" s="1">
        <v>3</v>
      </c>
      <c r="E55" s="1">
        <v>5</v>
      </c>
      <c r="F55" s="1" t="s">
        <v>80</v>
      </c>
      <c r="G55" s="2">
        <v>62.824400000000004</v>
      </c>
      <c r="H55" s="6">
        <f>1+COUNTIFS(A:A,A55,O:O,"&lt;"&amp;O55)</f>
        <v>1</v>
      </c>
      <c r="I55" s="2">
        <f>AVERAGEIF(A:A,A55,G:G)</f>
        <v>48.85505999999998</v>
      </c>
      <c r="J55" s="2">
        <f>G55-I55</f>
        <v>13.969340000000024</v>
      </c>
      <c r="K55" s="2">
        <f>90+J55</f>
        <v>103.96934000000002</v>
      </c>
      <c r="L55" s="2">
        <f>EXP(0.06*K55)</f>
        <v>511.91592368367958</v>
      </c>
      <c r="M55" s="2">
        <f>SUMIF(A:A,A55,L:L)</f>
        <v>2769.2757462436093</v>
      </c>
      <c r="N55" s="3">
        <f>L55/M55</f>
        <v>0.18485552562906354</v>
      </c>
      <c r="O55" s="7">
        <f>1/N55</f>
        <v>5.4096300156405874</v>
      </c>
      <c r="P55" s="3">
        <f>IF(O55&gt;21,"",N55)</f>
        <v>0.18485552562906354</v>
      </c>
      <c r="Q55" s="3">
        <f>IF(ISNUMBER(P55),SUMIF(A:A,A55,P:P),"")</f>
        <v>0.9613529124399971</v>
      </c>
      <c r="R55" s="3">
        <f>IFERROR(P55*(1/Q55),"")</f>
        <v>0.19228685245242993</v>
      </c>
      <c r="S55" s="8">
        <f>IFERROR(1/R55,"")</f>
        <v>5.2005635707589066</v>
      </c>
    </row>
    <row r="56" spans="1:19" x14ac:dyDescent="0.25">
      <c r="A56" s="1">
        <v>9</v>
      </c>
      <c r="B56" s="5">
        <v>0.60069444444444442</v>
      </c>
      <c r="C56" s="1" t="s">
        <v>40</v>
      </c>
      <c r="D56" s="1">
        <v>3</v>
      </c>
      <c r="E56" s="1">
        <v>6</v>
      </c>
      <c r="F56" s="1" t="s">
        <v>81</v>
      </c>
      <c r="G56" s="2">
        <v>59.911866666666704</v>
      </c>
      <c r="H56" s="6">
        <f>1+COUNTIFS(A:A,A56,O:O,"&lt;"&amp;O56)</f>
        <v>2</v>
      </c>
      <c r="I56" s="2">
        <f>AVERAGEIF(A:A,A56,G:G)</f>
        <v>48.85505999999998</v>
      </c>
      <c r="J56" s="2">
        <f>G56-I56</f>
        <v>11.056806666666724</v>
      </c>
      <c r="K56" s="2">
        <f>90+J56</f>
        <v>101.05680666666672</v>
      </c>
      <c r="L56" s="2">
        <f>EXP(0.06*K56)</f>
        <v>429.83800278722504</v>
      </c>
      <c r="M56" s="2">
        <f>SUMIF(A:A,A56,L:L)</f>
        <v>2769.2757462436093</v>
      </c>
      <c r="N56" s="3">
        <f>L56/M56</f>
        <v>0.15521675780040317</v>
      </c>
      <c r="O56" s="7">
        <f>1/N56</f>
        <v>6.4426033256404134</v>
      </c>
      <c r="P56" s="3">
        <f>IF(O56&gt;21,"",N56)</f>
        <v>0.15521675780040317</v>
      </c>
      <c r="Q56" s="3">
        <f>IF(ISNUMBER(P56),SUMIF(A:A,A56,P:P),"")</f>
        <v>0.9613529124399971</v>
      </c>
      <c r="R56" s="3">
        <f>IFERROR(P56*(1/Q56),"")</f>
        <v>0.16145658456107401</v>
      </c>
      <c r="S56" s="8">
        <f>IFERROR(1/R56,"")</f>
        <v>6.1936154708000224</v>
      </c>
    </row>
    <row r="57" spans="1:19" x14ac:dyDescent="0.25">
      <c r="A57" s="1">
        <v>9</v>
      </c>
      <c r="B57" s="5">
        <v>0.60069444444444442</v>
      </c>
      <c r="C57" s="1" t="s">
        <v>40</v>
      </c>
      <c r="D57" s="1">
        <v>3</v>
      </c>
      <c r="E57" s="1">
        <v>3</v>
      </c>
      <c r="F57" s="1" t="s">
        <v>79</v>
      </c>
      <c r="G57" s="2">
        <v>58.540400000000005</v>
      </c>
      <c r="H57" s="6">
        <f>1+COUNTIFS(A:A,A57,O:O,"&lt;"&amp;O57)</f>
        <v>3</v>
      </c>
      <c r="I57" s="2">
        <f>AVERAGEIF(A:A,A57,G:G)</f>
        <v>48.85505999999998</v>
      </c>
      <c r="J57" s="2">
        <f>G57-I57</f>
        <v>9.6853400000000249</v>
      </c>
      <c r="K57" s="2">
        <f>90+J57</f>
        <v>99.685340000000025</v>
      </c>
      <c r="L57" s="2">
        <f>EXP(0.06*K57)</f>
        <v>395.88366783391274</v>
      </c>
      <c r="M57" s="2">
        <f>SUMIF(A:A,A57,L:L)</f>
        <v>2769.2757462436093</v>
      </c>
      <c r="N57" s="3">
        <f>L57/M57</f>
        <v>0.14295566931928325</v>
      </c>
      <c r="O57" s="7">
        <f>1/N57</f>
        <v>6.99517553072035</v>
      </c>
      <c r="P57" s="3">
        <f>IF(O57&gt;21,"",N57)</f>
        <v>0.14295566931928325</v>
      </c>
      <c r="Q57" s="3">
        <f>IF(ISNUMBER(P57),SUMIF(A:A,A57,P:P),"")</f>
        <v>0.9613529124399971</v>
      </c>
      <c r="R57" s="3">
        <f>IFERROR(P57*(1/Q57),"")</f>
        <v>0.148702591389097</v>
      </c>
      <c r="S57" s="8">
        <f>IFERROR(1/R57,"")</f>
        <v>6.7248323694870109</v>
      </c>
    </row>
    <row r="58" spans="1:19" x14ac:dyDescent="0.25">
      <c r="A58" s="1">
        <v>9</v>
      </c>
      <c r="B58" s="5">
        <v>0.60069444444444442</v>
      </c>
      <c r="C58" s="1" t="s">
        <v>40</v>
      </c>
      <c r="D58" s="1">
        <v>3</v>
      </c>
      <c r="E58" s="1">
        <v>7</v>
      </c>
      <c r="F58" s="1" t="s">
        <v>82</v>
      </c>
      <c r="G58" s="2">
        <v>55.715599999999895</v>
      </c>
      <c r="H58" s="6">
        <f>1+COUNTIFS(A:A,A58,O:O,"&lt;"&amp;O58)</f>
        <v>4</v>
      </c>
      <c r="I58" s="2">
        <f>AVERAGEIF(A:A,A58,G:G)</f>
        <v>48.85505999999998</v>
      </c>
      <c r="J58" s="2">
        <f>G58-I58</f>
        <v>6.860539999999915</v>
      </c>
      <c r="K58" s="2">
        <f>90+J58</f>
        <v>96.860539999999915</v>
      </c>
      <c r="L58" s="2">
        <f>EXP(0.06*K58)</f>
        <v>334.16417027969072</v>
      </c>
      <c r="M58" s="2">
        <f>SUMIF(A:A,A58,L:L)</f>
        <v>2769.2757462436093</v>
      </c>
      <c r="N58" s="3">
        <f>L58/M58</f>
        <v>0.12066843496281239</v>
      </c>
      <c r="O58" s="7">
        <f>1/N58</f>
        <v>8.287171374255248</v>
      </c>
      <c r="P58" s="3">
        <f>IF(O58&gt;21,"",N58)</f>
        <v>0.12066843496281239</v>
      </c>
      <c r="Q58" s="3">
        <f>IF(ISNUMBER(P58),SUMIF(A:A,A58,P:P),"")</f>
        <v>0.9613529124399971</v>
      </c>
      <c r="R58" s="3">
        <f>IFERROR(P58*(1/Q58),"")</f>
        <v>0.12551939397213185</v>
      </c>
      <c r="S58" s="8">
        <f>IFERROR(1/R58,"")</f>
        <v>7.9668963365296568</v>
      </c>
    </row>
    <row r="59" spans="1:19" x14ac:dyDescent="0.25">
      <c r="A59" s="1">
        <v>9</v>
      </c>
      <c r="B59" s="5">
        <v>0.60069444444444442</v>
      </c>
      <c r="C59" s="1" t="s">
        <v>40</v>
      </c>
      <c r="D59" s="1">
        <v>3</v>
      </c>
      <c r="E59" s="1">
        <v>8</v>
      </c>
      <c r="F59" s="1" t="s">
        <v>83</v>
      </c>
      <c r="G59" s="2">
        <v>55.013999999999996</v>
      </c>
      <c r="H59" s="6">
        <f>1+COUNTIFS(A:A,A59,O:O,"&lt;"&amp;O59)</f>
        <v>5</v>
      </c>
      <c r="I59" s="2">
        <f>AVERAGEIF(A:A,A59,G:G)</f>
        <v>48.85505999999998</v>
      </c>
      <c r="J59" s="2">
        <f>G59-I59</f>
        <v>6.1589400000000154</v>
      </c>
      <c r="K59" s="2">
        <f>90+J59</f>
        <v>96.158940000000015</v>
      </c>
      <c r="L59" s="2">
        <f>EXP(0.06*K59)</f>
        <v>320.38916579495861</v>
      </c>
      <c r="M59" s="2">
        <f>SUMIF(A:A,A59,L:L)</f>
        <v>2769.2757462436093</v>
      </c>
      <c r="N59" s="3">
        <f>L59/M59</f>
        <v>0.11569420857765834</v>
      </c>
      <c r="O59" s="7">
        <f>1/N59</f>
        <v>8.6434750044446869</v>
      </c>
      <c r="P59" s="3">
        <f>IF(O59&gt;21,"",N59)</f>
        <v>0.11569420857765834</v>
      </c>
      <c r="Q59" s="3">
        <f>IF(ISNUMBER(P59),SUMIF(A:A,A59,P:P),"")</f>
        <v>0.9613529124399971</v>
      </c>
      <c r="R59" s="3">
        <f>IFERROR(P59*(1/Q59),"")</f>
        <v>0.12034520006187571</v>
      </c>
      <c r="S59" s="8">
        <f>IFERROR(1/R59,"")</f>
        <v>8.3094298691252177</v>
      </c>
    </row>
    <row r="60" spans="1:19" x14ac:dyDescent="0.25">
      <c r="A60" s="1">
        <v>9</v>
      </c>
      <c r="B60" s="5">
        <v>0.60069444444444442</v>
      </c>
      <c r="C60" s="1" t="s">
        <v>40</v>
      </c>
      <c r="D60" s="1">
        <v>3</v>
      </c>
      <c r="E60" s="1">
        <v>10</v>
      </c>
      <c r="F60" s="1" t="s">
        <v>85</v>
      </c>
      <c r="G60" s="2">
        <v>52.392000000000003</v>
      </c>
      <c r="H60" s="6">
        <f>1+COUNTIFS(A:A,A60,O:O,"&lt;"&amp;O60)</f>
        <v>6</v>
      </c>
      <c r="I60" s="2">
        <f>AVERAGEIF(A:A,A60,G:G)</f>
        <v>48.85505999999998</v>
      </c>
      <c r="J60" s="2">
        <f>G60-I60</f>
        <v>3.5369400000000226</v>
      </c>
      <c r="K60" s="2">
        <f>90+J60</f>
        <v>93.536940000000016</v>
      </c>
      <c r="L60" s="2">
        <f>EXP(0.06*K60)</f>
        <v>273.7503062906394</v>
      </c>
      <c r="M60" s="2">
        <f>SUMIF(A:A,A60,L:L)</f>
        <v>2769.2757462436093</v>
      </c>
      <c r="N60" s="3">
        <f>L60/M60</f>
        <v>9.8852671736272074E-2</v>
      </c>
      <c r="O60" s="7">
        <f>1/N60</f>
        <v>10.116064466804588</v>
      </c>
      <c r="P60" s="3">
        <f>IF(O60&gt;21,"",N60)</f>
        <v>9.8852671736272074E-2</v>
      </c>
      <c r="Q60" s="3">
        <f>IF(ISNUMBER(P60),SUMIF(A:A,A60,P:P),"")</f>
        <v>0.9613529124399971</v>
      </c>
      <c r="R60" s="3">
        <f>IFERROR(P60*(1/Q60),"")</f>
        <v>0.10282662116805306</v>
      </c>
      <c r="S60" s="8">
        <f>IFERROR(1/R60,"")</f>
        <v>9.7251080375933565</v>
      </c>
    </row>
    <row r="61" spans="1:19" x14ac:dyDescent="0.25">
      <c r="A61" s="1">
        <v>9</v>
      </c>
      <c r="B61" s="5">
        <v>0.60069444444444442</v>
      </c>
      <c r="C61" s="1" t="s">
        <v>40</v>
      </c>
      <c r="D61" s="1">
        <v>3</v>
      </c>
      <c r="E61" s="1">
        <v>2</v>
      </c>
      <c r="F61" s="1" t="s">
        <v>78</v>
      </c>
      <c r="G61" s="2">
        <v>47.205133333333301</v>
      </c>
      <c r="H61" s="6">
        <f>1+COUNTIFS(A:A,A61,O:O,"&lt;"&amp;O61)</f>
        <v>7</v>
      </c>
      <c r="I61" s="2">
        <f>AVERAGEIF(A:A,A61,G:G)</f>
        <v>48.85505999999998</v>
      </c>
      <c r="J61" s="2">
        <f>G61-I61</f>
        <v>-1.6499266666666799</v>
      </c>
      <c r="K61" s="2">
        <f>90+J61</f>
        <v>88.350073333333313</v>
      </c>
      <c r="L61" s="2">
        <f>EXP(0.06*K61)</f>
        <v>200.53812935239688</v>
      </c>
      <c r="M61" s="2">
        <f>SUMIF(A:A,A61,L:L)</f>
        <v>2769.2757462436093</v>
      </c>
      <c r="N61" s="3">
        <f>L61/M61</f>
        <v>7.2415370561930245E-2</v>
      </c>
      <c r="O61" s="7">
        <f>1/N61</f>
        <v>13.809222990094229</v>
      </c>
      <c r="P61" s="3">
        <f>IF(O61&gt;21,"",N61)</f>
        <v>7.2415370561930245E-2</v>
      </c>
      <c r="Q61" s="3">
        <f>IF(ISNUMBER(P61),SUMIF(A:A,A61,P:P),"")</f>
        <v>0.9613529124399971</v>
      </c>
      <c r="R61" s="3">
        <f>IFERROR(P61*(1/Q61),"")</f>
        <v>7.5326521223235021E-2</v>
      </c>
      <c r="S61" s="8">
        <f>IFERROR(1/R61,"")</f>
        <v>13.275536740060453</v>
      </c>
    </row>
    <row r="62" spans="1:19" x14ac:dyDescent="0.25">
      <c r="A62" s="1">
        <v>9</v>
      </c>
      <c r="B62" s="5">
        <v>0.60069444444444442</v>
      </c>
      <c r="C62" s="1" t="s">
        <v>40</v>
      </c>
      <c r="D62" s="1">
        <v>3</v>
      </c>
      <c r="E62" s="1">
        <v>1</v>
      </c>
      <c r="F62" s="1" t="s">
        <v>77</v>
      </c>
      <c r="G62" s="2">
        <v>46.8042333333333</v>
      </c>
      <c r="H62" s="6">
        <f>1+COUNTIFS(A:A,A62,O:O,"&lt;"&amp;O62)</f>
        <v>8</v>
      </c>
      <c r="I62" s="2">
        <f>AVERAGEIF(A:A,A62,G:G)</f>
        <v>48.85505999999998</v>
      </c>
      <c r="J62" s="2">
        <f>G62-I62</f>
        <v>-2.0508266666666799</v>
      </c>
      <c r="K62" s="2">
        <f>90+J62</f>
        <v>87.94917333333332</v>
      </c>
      <c r="L62" s="2">
        <f>EXP(0.06*K62)</f>
        <v>195.77193797823685</v>
      </c>
      <c r="M62" s="2">
        <f>SUMIF(A:A,A62,L:L)</f>
        <v>2769.2757462436093</v>
      </c>
      <c r="N62" s="3">
        <f>L62/M62</f>
        <v>7.0694273852573972E-2</v>
      </c>
      <c r="O62" s="7">
        <f>1/N62</f>
        <v>14.145417238253309</v>
      </c>
      <c r="P62" s="3">
        <f>IF(O62&gt;21,"",N62)</f>
        <v>7.0694273852573972E-2</v>
      </c>
      <c r="Q62" s="3">
        <f>IF(ISNUMBER(P62),SUMIF(A:A,A62,P:P),"")</f>
        <v>0.9613529124399971</v>
      </c>
      <c r="R62" s="3">
        <f>IFERROR(P62*(1/Q62),"")</f>
        <v>7.3536235172103198E-2</v>
      </c>
      <c r="S62" s="8">
        <f>IFERROR(1/R62,"")</f>
        <v>13.59873805967376</v>
      </c>
    </row>
    <row r="63" spans="1:19" x14ac:dyDescent="0.25">
      <c r="A63" s="1">
        <v>9</v>
      </c>
      <c r="B63" s="5">
        <v>0.60069444444444442</v>
      </c>
      <c r="C63" s="1" t="s">
        <v>40</v>
      </c>
      <c r="D63" s="1">
        <v>3</v>
      </c>
      <c r="E63" s="1">
        <v>11</v>
      </c>
      <c r="F63" s="1" t="s">
        <v>86</v>
      </c>
      <c r="G63" s="2">
        <v>27.035133333333299</v>
      </c>
      <c r="H63" s="6">
        <f>1+COUNTIFS(A:A,A63,O:O,"&lt;"&amp;O63)</f>
        <v>9</v>
      </c>
      <c r="I63" s="2">
        <f>AVERAGEIF(A:A,A63,G:G)</f>
        <v>48.85505999999998</v>
      </c>
      <c r="J63" s="2">
        <f>G63-I63</f>
        <v>-21.819926666666682</v>
      </c>
      <c r="K63" s="2">
        <f>90+J63</f>
        <v>68.180073333333326</v>
      </c>
      <c r="L63" s="2">
        <f>EXP(0.06*K63)</f>
        <v>59.78796580584347</v>
      </c>
      <c r="M63" s="2">
        <f>SUMIF(A:A,A63,L:L)</f>
        <v>2769.2757462436093</v>
      </c>
      <c r="N63" s="3">
        <f>L63/M63</f>
        <v>2.1589748109029229E-2</v>
      </c>
      <c r="O63" s="7">
        <f>1/N63</f>
        <v>46.318280090622345</v>
      </c>
      <c r="P63" s="3" t="str">
        <f>IF(O63&gt;21,"",N63)</f>
        <v/>
      </c>
      <c r="Q63" s="3" t="str">
        <f>IF(ISNUMBER(P63),SUMIF(A:A,A63,P:P),"")</f>
        <v/>
      </c>
      <c r="R63" s="3" t="str">
        <f>IFERROR(P63*(1/Q63),"")</f>
        <v/>
      </c>
      <c r="S63" s="8" t="str">
        <f>IFERROR(1/R63,"")</f>
        <v/>
      </c>
    </row>
    <row r="64" spans="1:19" x14ac:dyDescent="0.25">
      <c r="A64" s="1">
        <v>9</v>
      </c>
      <c r="B64" s="5">
        <v>0.60069444444444442</v>
      </c>
      <c r="C64" s="1" t="s">
        <v>40</v>
      </c>
      <c r="D64" s="1">
        <v>3</v>
      </c>
      <c r="E64" s="1">
        <v>9</v>
      </c>
      <c r="F64" s="1" t="s">
        <v>84</v>
      </c>
      <c r="G64" s="2">
        <v>23.1078333333333</v>
      </c>
      <c r="H64" s="6">
        <f>1+COUNTIFS(A:A,A64,O:O,"&lt;"&amp;O64)</f>
        <v>10</v>
      </c>
      <c r="I64" s="2">
        <f>AVERAGEIF(A:A,A64,G:G)</f>
        <v>48.85505999999998</v>
      </c>
      <c r="J64" s="2">
        <f>G64-I64</f>
        <v>-25.74722666666668</v>
      </c>
      <c r="K64" s="2">
        <f>90+J64</f>
        <v>64.252773333333323</v>
      </c>
      <c r="L64" s="2">
        <f>EXP(0.06*K64)</f>
        <v>47.236476437025637</v>
      </c>
      <c r="M64" s="2">
        <f>SUMIF(A:A,A64,L:L)</f>
        <v>2769.2757462436093</v>
      </c>
      <c r="N64" s="3">
        <f>L64/M64</f>
        <v>1.7057339450973659E-2</v>
      </c>
      <c r="O64" s="7">
        <f>1/N64</f>
        <v>58.625789964150506</v>
      </c>
      <c r="P64" s="3" t="str">
        <f>IF(O64&gt;21,"",N64)</f>
        <v/>
      </c>
      <c r="Q64" s="3" t="str">
        <f>IF(ISNUMBER(P64),SUMIF(A:A,A64,P:P),"")</f>
        <v/>
      </c>
      <c r="R64" s="3" t="str">
        <f>IFERROR(P64*(1/Q64),"")</f>
        <v/>
      </c>
      <c r="S64" s="8" t="str">
        <f>IFERROR(1/R64,"")</f>
        <v/>
      </c>
    </row>
    <row r="65" spans="1:19" x14ac:dyDescent="0.25">
      <c r="A65" s="1">
        <v>10</v>
      </c>
      <c r="B65" s="5">
        <v>0.60763888888888895</v>
      </c>
      <c r="C65" s="1" t="s">
        <v>19</v>
      </c>
      <c r="D65" s="1">
        <v>4</v>
      </c>
      <c r="E65" s="1">
        <v>4</v>
      </c>
      <c r="F65" s="1" t="s">
        <v>90</v>
      </c>
      <c r="G65" s="2">
        <v>64.360833333333304</v>
      </c>
      <c r="H65" s="6">
        <f>1+COUNTIFS(A:A,A65,O:O,"&lt;"&amp;O65)</f>
        <v>1</v>
      </c>
      <c r="I65" s="2">
        <f>AVERAGEIF(A:A,A65,G:G)</f>
        <v>51.372538095238092</v>
      </c>
      <c r="J65" s="2">
        <f>G65-I65</f>
        <v>12.988295238095212</v>
      </c>
      <c r="K65" s="2">
        <f>90+J65</f>
        <v>102.98829523809522</v>
      </c>
      <c r="L65" s="2">
        <f>EXP(0.06*K65)</f>
        <v>482.65287708092433</v>
      </c>
      <c r="M65" s="2">
        <f>SUMIF(A:A,A65,L:L)</f>
        <v>1727.097700343041</v>
      </c>
      <c r="N65" s="3">
        <f>L65/M65</f>
        <v>0.27945893100607944</v>
      </c>
      <c r="O65" s="7">
        <f>1/N65</f>
        <v>3.5783433236501061</v>
      </c>
      <c r="P65" s="3">
        <f>IF(O65&gt;21,"",N65)</f>
        <v>0.27945893100607944</v>
      </c>
      <c r="Q65" s="3">
        <f>IF(ISNUMBER(P65),SUMIF(A:A,A65,P:P),"")</f>
        <v>1</v>
      </c>
      <c r="R65" s="3">
        <f>IFERROR(P65*(1/Q65),"")</f>
        <v>0.27945893100607944</v>
      </c>
      <c r="S65" s="8">
        <f>IFERROR(1/R65,"")</f>
        <v>3.5783433236501061</v>
      </c>
    </row>
    <row r="66" spans="1:19" x14ac:dyDescent="0.25">
      <c r="A66" s="1">
        <v>10</v>
      </c>
      <c r="B66" s="5">
        <v>0.60763888888888895</v>
      </c>
      <c r="C66" s="1" t="s">
        <v>19</v>
      </c>
      <c r="D66" s="1">
        <v>4</v>
      </c>
      <c r="E66" s="1">
        <v>5</v>
      </c>
      <c r="F66" s="1" t="s">
        <v>91</v>
      </c>
      <c r="G66" s="2">
        <v>57.3806333333333</v>
      </c>
      <c r="H66" s="6">
        <f>1+COUNTIFS(A:A,A66,O:O,"&lt;"&amp;O66)</f>
        <v>2</v>
      </c>
      <c r="I66" s="2">
        <f>AVERAGEIF(A:A,A66,G:G)</f>
        <v>51.372538095238092</v>
      </c>
      <c r="J66" s="2">
        <f>G66-I66</f>
        <v>6.0080952380952084</v>
      </c>
      <c r="K66" s="2">
        <f>90+J66</f>
        <v>96.008095238095208</v>
      </c>
      <c r="L66" s="2">
        <f>EXP(0.06*K66)</f>
        <v>317.50250697496421</v>
      </c>
      <c r="M66" s="2">
        <f>SUMIF(A:A,A66,L:L)</f>
        <v>1727.097700343041</v>
      </c>
      <c r="N66" s="3">
        <f>L66/M66</f>
        <v>0.18383586922262762</v>
      </c>
      <c r="O66" s="7">
        <f>1/N66</f>
        <v>5.4396348450855747</v>
      </c>
      <c r="P66" s="3">
        <f>IF(O66&gt;21,"",N66)</f>
        <v>0.18383586922262762</v>
      </c>
      <c r="Q66" s="3">
        <f>IF(ISNUMBER(P66),SUMIF(A:A,A66,P:P),"")</f>
        <v>1</v>
      </c>
      <c r="R66" s="3">
        <f>IFERROR(P66*(1/Q66),"")</f>
        <v>0.18383586922262762</v>
      </c>
      <c r="S66" s="8">
        <f>IFERROR(1/R66,"")</f>
        <v>5.4396348450855747</v>
      </c>
    </row>
    <row r="67" spans="1:19" x14ac:dyDescent="0.25">
      <c r="A67" s="1">
        <v>10</v>
      </c>
      <c r="B67" s="5">
        <v>0.60763888888888895</v>
      </c>
      <c r="C67" s="1" t="s">
        <v>19</v>
      </c>
      <c r="D67" s="1">
        <v>4</v>
      </c>
      <c r="E67" s="1">
        <v>1</v>
      </c>
      <c r="F67" s="1" t="s">
        <v>87</v>
      </c>
      <c r="G67" s="2">
        <v>53.784399999999998</v>
      </c>
      <c r="H67" s="6">
        <f>1+COUNTIFS(A:A,A67,O:O,"&lt;"&amp;O67)</f>
        <v>3</v>
      </c>
      <c r="I67" s="2">
        <f>AVERAGEIF(A:A,A67,G:G)</f>
        <v>51.372538095238092</v>
      </c>
      <c r="J67" s="2">
        <f>G67-I67</f>
        <v>2.4118619047619063</v>
      </c>
      <c r="K67" s="2">
        <f>90+J67</f>
        <v>92.411861904761906</v>
      </c>
      <c r="L67" s="2">
        <f>EXP(0.06*K67)</f>
        <v>255.88080082985581</v>
      </c>
      <c r="M67" s="2">
        <f>SUMIF(A:A,A67,L:L)</f>
        <v>1727.097700343041</v>
      </c>
      <c r="N67" s="3">
        <f>L67/M67</f>
        <v>0.14815652917552496</v>
      </c>
      <c r="O67" s="7">
        <f>1/N67</f>
        <v>6.7496181610415125</v>
      </c>
      <c r="P67" s="3">
        <f>IF(O67&gt;21,"",N67)</f>
        <v>0.14815652917552496</v>
      </c>
      <c r="Q67" s="3">
        <f>IF(ISNUMBER(P67),SUMIF(A:A,A67,P:P),"")</f>
        <v>1</v>
      </c>
      <c r="R67" s="3">
        <f>IFERROR(P67*(1/Q67),"")</f>
        <v>0.14815652917552496</v>
      </c>
      <c r="S67" s="8">
        <f>IFERROR(1/R67,"")</f>
        <v>6.7496181610415125</v>
      </c>
    </row>
    <row r="68" spans="1:19" x14ac:dyDescent="0.25">
      <c r="A68" s="1">
        <v>10</v>
      </c>
      <c r="B68" s="5">
        <v>0.60763888888888895</v>
      </c>
      <c r="C68" s="1" t="s">
        <v>19</v>
      </c>
      <c r="D68" s="1">
        <v>4</v>
      </c>
      <c r="E68" s="1">
        <v>7</v>
      </c>
      <c r="F68" s="1" t="s">
        <v>51</v>
      </c>
      <c r="G68" s="2">
        <v>51.784933333333406</v>
      </c>
      <c r="H68" s="6">
        <f>1+COUNTIFS(A:A,A68,O:O,"&lt;"&amp;O68)</f>
        <v>4</v>
      </c>
      <c r="I68" s="2">
        <f>AVERAGEIF(A:A,A68,G:G)</f>
        <v>51.372538095238092</v>
      </c>
      <c r="J68" s="2">
        <f>G68-I68</f>
        <v>0.4123952380953142</v>
      </c>
      <c r="K68" s="2">
        <f>90+J68</f>
        <v>90.412395238095314</v>
      </c>
      <c r="L68" s="2">
        <f>EXP(0.06*K68)</f>
        <v>226.95317400492206</v>
      </c>
      <c r="M68" s="2">
        <f>SUMIF(A:A,A68,L:L)</f>
        <v>1727.097700343041</v>
      </c>
      <c r="N68" s="3">
        <f>L68/M68</f>
        <v>0.13140725852384841</v>
      </c>
      <c r="O68" s="7">
        <f>1/N68</f>
        <v>7.6099297042903862</v>
      </c>
      <c r="P68" s="3">
        <f>IF(O68&gt;21,"",N68)</f>
        <v>0.13140725852384841</v>
      </c>
      <c r="Q68" s="3">
        <f>IF(ISNUMBER(P68),SUMIF(A:A,A68,P:P),"")</f>
        <v>1</v>
      </c>
      <c r="R68" s="3">
        <f>IFERROR(P68*(1/Q68),"")</f>
        <v>0.13140725852384841</v>
      </c>
      <c r="S68" s="8">
        <f>IFERROR(1/R68,"")</f>
        <v>7.6099297042903862</v>
      </c>
    </row>
    <row r="69" spans="1:19" x14ac:dyDescent="0.25">
      <c r="A69" s="1">
        <v>10</v>
      </c>
      <c r="B69" s="5">
        <v>0.60763888888888895</v>
      </c>
      <c r="C69" s="1" t="s">
        <v>19</v>
      </c>
      <c r="D69" s="1">
        <v>4</v>
      </c>
      <c r="E69" s="1">
        <v>2</v>
      </c>
      <c r="F69" s="1" t="s">
        <v>88</v>
      </c>
      <c r="G69" s="2">
        <v>47.4172333333333</v>
      </c>
      <c r="H69" s="6">
        <f>1+COUNTIFS(A:A,A69,O:O,"&lt;"&amp;O69)</f>
        <v>5</v>
      </c>
      <c r="I69" s="2">
        <f>AVERAGEIF(A:A,A69,G:G)</f>
        <v>51.372538095238092</v>
      </c>
      <c r="J69" s="2">
        <f>G69-I69</f>
        <v>-3.9553047619047916</v>
      </c>
      <c r="K69" s="2">
        <f>90+J69</f>
        <v>86.044695238095215</v>
      </c>
      <c r="L69" s="2">
        <f>EXP(0.06*K69)</f>
        <v>174.63214173377264</v>
      </c>
      <c r="M69" s="2">
        <f>SUMIF(A:A,A69,L:L)</f>
        <v>1727.097700343041</v>
      </c>
      <c r="N69" s="3">
        <f>L69/M69</f>
        <v>0.10111306482492954</v>
      </c>
      <c r="O69" s="7">
        <f>1/N69</f>
        <v>9.8899187927043108</v>
      </c>
      <c r="P69" s="3">
        <f>IF(O69&gt;21,"",N69)</f>
        <v>0.10111306482492954</v>
      </c>
      <c r="Q69" s="3">
        <f>IF(ISNUMBER(P69),SUMIF(A:A,A69,P:P),"")</f>
        <v>1</v>
      </c>
      <c r="R69" s="3">
        <f>IFERROR(P69*(1/Q69),"")</f>
        <v>0.10111306482492954</v>
      </c>
      <c r="S69" s="8">
        <f>IFERROR(1/R69,"")</f>
        <v>9.8899187927043108</v>
      </c>
    </row>
    <row r="70" spans="1:19" x14ac:dyDescent="0.25">
      <c r="A70" s="1">
        <v>10</v>
      </c>
      <c r="B70" s="5">
        <v>0.60763888888888895</v>
      </c>
      <c r="C70" s="1" t="s">
        <v>19</v>
      </c>
      <c r="D70" s="1">
        <v>4</v>
      </c>
      <c r="E70" s="1">
        <v>8</v>
      </c>
      <c r="F70" s="1" t="s">
        <v>92</v>
      </c>
      <c r="G70" s="2">
        <v>47.142733333333297</v>
      </c>
      <c r="H70" s="6">
        <f>1+COUNTIFS(A:A,A70,O:O,"&lt;"&amp;O70)</f>
        <v>6</v>
      </c>
      <c r="I70" s="2">
        <f>AVERAGEIF(A:A,A70,G:G)</f>
        <v>51.372538095238092</v>
      </c>
      <c r="J70" s="2">
        <f>G70-I70</f>
        <v>-4.2298047619047949</v>
      </c>
      <c r="K70" s="2">
        <f>90+J70</f>
        <v>85.770195238095198</v>
      </c>
      <c r="L70" s="2">
        <f>EXP(0.06*K70)</f>
        <v>171.77950629599385</v>
      </c>
      <c r="M70" s="2">
        <f>SUMIF(A:A,A70,L:L)</f>
        <v>1727.097700343041</v>
      </c>
      <c r="N70" s="3">
        <f>L70/M70</f>
        <v>9.9461371676816276E-2</v>
      </c>
      <c r="O70" s="7">
        <f>1/N70</f>
        <v>10.054154523922504</v>
      </c>
      <c r="P70" s="3">
        <f>IF(O70&gt;21,"",N70)</f>
        <v>9.9461371676816276E-2</v>
      </c>
      <c r="Q70" s="3">
        <f>IF(ISNUMBER(P70),SUMIF(A:A,A70,P:P),"")</f>
        <v>1</v>
      </c>
      <c r="R70" s="3">
        <f>IFERROR(P70*(1/Q70),"")</f>
        <v>9.9461371676816276E-2</v>
      </c>
      <c r="S70" s="8">
        <f>IFERROR(1/R70,"")</f>
        <v>10.054154523922504</v>
      </c>
    </row>
    <row r="71" spans="1:19" x14ac:dyDescent="0.25">
      <c r="A71" s="1">
        <v>10</v>
      </c>
      <c r="B71" s="5">
        <v>0.60763888888888895</v>
      </c>
      <c r="C71" s="1" t="s">
        <v>19</v>
      </c>
      <c r="D71" s="1">
        <v>4</v>
      </c>
      <c r="E71" s="1">
        <v>3</v>
      </c>
      <c r="F71" s="1" t="s">
        <v>89</v>
      </c>
      <c r="G71" s="2">
        <v>37.736999999999995</v>
      </c>
      <c r="H71" s="6">
        <f>1+COUNTIFS(A:A,A71,O:O,"&lt;"&amp;O71)</f>
        <v>7</v>
      </c>
      <c r="I71" s="2">
        <f>AVERAGEIF(A:A,A71,G:G)</f>
        <v>51.372538095238092</v>
      </c>
      <c r="J71" s="2">
        <f>G71-I71</f>
        <v>-13.635538095238097</v>
      </c>
      <c r="K71" s="2">
        <f>90+J71</f>
        <v>76.364461904761896</v>
      </c>
      <c r="L71" s="2">
        <f>EXP(0.06*K71)</f>
        <v>97.69669342260805</v>
      </c>
      <c r="M71" s="2">
        <f>SUMIF(A:A,A71,L:L)</f>
        <v>1727.097700343041</v>
      </c>
      <c r="N71" s="3">
        <f>L71/M71</f>
        <v>5.656697557017374E-2</v>
      </c>
      <c r="O71" s="7">
        <f>1/N71</f>
        <v>17.678159207211944</v>
      </c>
      <c r="P71" s="3">
        <f>IF(O71&gt;21,"",N71)</f>
        <v>5.656697557017374E-2</v>
      </c>
      <c r="Q71" s="3">
        <f>IF(ISNUMBER(P71),SUMIF(A:A,A71,P:P),"")</f>
        <v>1</v>
      </c>
      <c r="R71" s="3">
        <f>IFERROR(P71*(1/Q71),"")</f>
        <v>5.656697557017374E-2</v>
      </c>
      <c r="S71" s="8">
        <f>IFERROR(1/R71,"")</f>
        <v>17.678159207211944</v>
      </c>
    </row>
    <row r="72" spans="1:19" x14ac:dyDescent="0.25">
      <c r="A72" s="1">
        <v>11</v>
      </c>
      <c r="B72" s="5">
        <v>0.61458333333333337</v>
      </c>
      <c r="C72" s="1" t="s">
        <v>25</v>
      </c>
      <c r="D72" s="1">
        <v>4</v>
      </c>
      <c r="E72" s="1">
        <v>1</v>
      </c>
      <c r="F72" s="1" t="s">
        <v>93</v>
      </c>
      <c r="G72" s="2">
        <v>69.631500000000003</v>
      </c>
      <c r="H72" s="6">
        <f>1+COUNTIFS(A:A,A72,O:O,"&lt;"&amp;O72)</f>
        <v>1</v>
      </c>
      <c r="I72" s="2">
        <f>AVERAGEIF(A:A,A72,G:G)</f>
        <v>49.470011111111091</v>
      </c>
      <c r="J72" s="2">
        <f>G72-I72</f>
        <v>20.161488888888911</v>
      </c>
      <c r="K72" s="2">
        <f>90+J72</f>
        <v>110.16148888888891</v>
      </c>
      <c r="L72" s="2">
        <f>EXP(0.06*K72)</f>
        <v>742.25238981835298</v>
      </c>
      <c r="M72" s="2">
        <f>SUMIF(A:A,A72,L:L)</f>
        <v>2724.8478711983585</v>
      </c>
      <c r="N72" s="3">
        <f>L72/M72</f>
        <v>0.27240140547439751</v>
      </c>
      <c r="O72" s="7">
        <f>1/N72</f>
        <v>3.6710530118538176</v>
      </c>
      <c r="P72" s="3">
        <f>IF(O72&gt;21,"",N72)</f>
        <v>0.27240140547439751</v>
      </c>
      <c r="Q72" s="3">
        <f>IF(ISNUMBER(P72),SUMIF(A:A,A72,P:P),"")</f>
        <v>0.95610854897493835</v>
      </c>
      <c r="R72" s="3">
        <f>IFERROR(P72*(1/Q72),"")</f>
        <v>0.28490635897612682</v>
      </c>
      <c r="S72" s="8">
        <f>IFERROR(1/R72,"")</f>
        <v>3.5099251683736306</v>
      </c>
    </row>
    <row r="73" spans="1:19" x14ac:dyDescent="0.25">
      <c r="A73" s="10">
        <v>11</v>
      </c>
      <c r="B73" s="11">
        <v>0.61458333333333337</v>
      </c>
      <c r="C73" s="10" t="s">
        <v>25</v>
      </c>
      <c r="D73" s="10">
        <v>4</v>
      </c>
      <c r="E73" s="10">
        <v>12</v>
      </c>
      <c r="F73" s="10" t="s">
        <v>101</v>
      </c>
      <c r="G73" s="2">
        <v>65.340166666666605</v>
      </c>
      <c r="H73" s="6">
        <f>1+COUNTIFS(A:A,A73,O:O,"&lt;"&amp;O73)</f>
        <v>2</v>
      </c>
      <c r="I73" s="2">
        <f>AVERAGEIF(A:A,A73,G:G)</f>
        <v>49.470011111111091</v>
      </c>
      <c r="J73" s="2">
        <f>G73-I73</f>
        <v>15.870155555555513</v>
      </c>
      <c r="K73" s="2">
        <f>90+J73</f>
        <v>105.87015555555551</v>
      </c>
      <c r="L73" s="2">
        <f>EXP(0.06*K73)</f>
        <v>573.75893448079648</v>
      </c>
      <c r="M73" s="2">
        <f>SUMIF(A:A,A73,L:L)</f>
        <v>2724.8478711983585</v>
      </c>
      <c r="N73" s="3">
        <f>L73/M73</f>
        <v>0.21056549268141841</v>
      </c>
      <c r="O73" s="7">
        <f>1/N73</f>
        <v>4.7491162358353796</v>
      </c>
      <c r="P73" s="3">
        <f>IF(O73&gt;21,"",N73)</f>
        <v>0.21056549268141841</v>
      </c>
      <c r="Q73" s="3">
        <f>IF(ISNUMBER(P73),SUMIF(A:A,A73,P:P),"")</f>
        <v>0.95610854897493835</v>
      </c>
      <c r="R73" s="3">
        <f>IFERROR(P73*(1/Q73),"")</f>
        <v>0.22023178530007873</v>
      </c>
      <c r="S73" s="8">
        <f>IFERROR(1/R73,"")</f>
        <v>4.5406706331578857</v>
      </c>
    </row>
    <row r="74" spans="1:19" x14ac:dyDescent="0.25">
      <c r="A74" s="10">
        <v>11</v>
      </c>
      <c r="B74" s="11">
        <v>0.61458333333333337</v>
      </c>
      <c r="C74" s="10" t="s">
        <v>25</v>
      </c>
      <c r="D74" s="10">
        <v>4</v>
      </c>
      <c r="E74" s="10">
        <v>10</v>
      </c>
      <c r="F74" s="10" t="s">
        <v>99</v>
      </c>
      <c r="G74" s="2">
        <v>59.946766666666598</v>
      </c>
      <c r="H74" s="6">
        <f>1+COUNTIFS(A:A,A74,O:O,"&lt;"&amp;O74)</f>
        <v>3</v>
      </c>
      <c r="I74" s="2">
        <f>AVERAGEIF(A:A,A74,G:G)</f>
        <v>49.470011111111091</v>
      </c>
      <c r="J74" s="2">
        <f>G74-I74</f>
        <v>10.476755555555506</v>
      </c>
      <c r="K74" s="2">
        <f>90+J74</f>
        <v>100.47675555555551</v>
      </c>
      <c r="L74" s="2">
        <f>EXP(0.06*K74)</f>
        <v>415.13564960241871</v>
      </c>
      <c r="M74" s="2">
        <f>SUMIF(A:A,A74,L:L)</f>
        <v>2724.8478711983585</v>
      </c>
      <c r="N74" s="3">
        <f>L74/M74</f>
        <v>0.15235186301239143</v>
      </c>
      <c r="O74" s="7">
        <f>1/N74</f>
        <v>6.5637530137630531</v>
      </c>
      <c r="P74" s="3">
        <f>IF(O74&gt;21,"",N74)</f>
        <v>0.15235186301239143</v>
      </c>
      <c r="Q74" s="3">
        <f>IF(ISNUMBER(P74),SUMIF(A:A,A74,P:P),"")</f>
        <v>0.95610854897493835</v>
      </c>
      <c r="R74" s="3">
        <f>IFERROR(P74*(1/Q74),"")</f>
        <v>0.15934578053478413</v>
      </c>
      <c r="S74" s="8">
        <f>IFERROR(1/R74,"")</f>
        <v>6.2756603698188709</v>
      </c>
    </row>
    <row r="75" spans="1:19" x14ac:dyDescent="0.25">
      <c r="A75" s="1">
        <v>11</v>
      </c>
      <c r="B75" s="5">
        <v>0.61458333333333337</v>
      </c>
      <c r="C75" s="1" t="s">
        <v>25</v>
      </c>
      <c r="D75" s="1">
        <v>4</v>
      </c>
      <c r="E75" s="1">
        <v>5</v>
      </c>
      <c r="F75" s="1" t="s">
        <v>96</v>
      </c>
      <c r="G75" s="2">
        <v>51.174666666666603</v>
      </c>
      <c r="H75" s="6">
        <f>1+COUNTIFS(A:A,A75,O:O,"&lt;"&amp;O75)</f>
        <v>4</v>
      </c>
      <c r="I75" s="2">
        <f>AVERAGEIF(A:A,A75,G:G)</f>
        <v>49.470011111111091</v>
      </c>
      <c r="J75" s="2">
        <f>G75-I75</f>
        <v>1.7046555555555116</v>
      </c>
      <c r="K75" s="2">
        <f>90+J75</f>
        <v>91.704655555555519</v>
      </c>
      <c r="L75" s="2">
        <f>EXP(0.06*K75)</f>
        <v>245.25030285643439</v>
      </c>
      <c r="M75" s="2">
        <f>SUMIF(A:A,A75,L:L)</f>
        <v>2724.8478711983585</v>
      </c>
      <c r="N75" s="3">
        <f>L75/M75</f>
        <v>9.0005135864181643E-2</v>
      </c>
      <c r="O75" s="7">
        <f>1/N75</f>
        <v>11.110477089985251</v>
      </c>
      <c r="P75" s="3">
        <f>IF(O75&gt;21,"",N75)</f>
        <v>9.0005135864181643E-2</v>
      </c>
      <c r="Q75" s="3">
        <f>IF(ISNUMBER(P75),SUMIF(A:A,A75,P:P),"")</f>
        <v>0.95610854897493835</v>
      </c>
      <c r="R75" s="3">
        <f>IFERROR(P75*(1/Q75),"")</f>
        <v>9.4136942882351402E-2</v>
      </c>
      <c r="S75" s="8">
        <f>IFERROR(1/R75,"")</f>
        <v>10.622822128925094</v>
      </c>
    </row>
    <row r="76" spans="1:19" x14ac:dyDescent="0.25">
      <c r="A76" s="1">
        <v>11</v>
      </c>
      <c r="B76" s="5">
        <v>0.61458333333333337</v>
      </c>
      <c r="C76" s="1" t="s">
        <v>25</v>
      </c>
      <c r="D76" s="1">
        <v>4</v>
      </c>
      <c r="E76" s="1">
        <v>3</v>
      </c>
      <c r="F76" s="1" t="s">
        <v>95</v>
      </c>
      <c r="G76" s="2">
        <v>49.111933333333305</v>
      </c>
      <c r="H76" s="6">
        <f>1+COUNTIFS(A:A,A76,O:O,"&lt;"&amp;O76)</f>
        <v>5</v>
      </c>
      <c r="I76" s="2">
        <f>AVERAGEIF(A:A,A76,G:G)</f>
        <v>49.470011111111091</v>
      </c>
      <c r="J76" s="2">
        <f>G76-I76</f>
        <v>-0.35807777777778682</v>
      </c>
      <c r="K76" s="2">
        <f>90+J76</f>
        <v>89.641922222222206</v>
      </c>
      <c r="L76" s="2">
        <f>EXP(0.06*K76)</f>
        <v>216.70030875243364</v>
      </c>
      <c r="M76" s="2">
        <f>SUMIF(A:A,A76,L:L)</f>
        <v>2724.8478711983585</v>
      </c>
      <c r="N76" s="3">
        <f>L76/M76</f>
        <v>7.9527488871197496E-2</v>
      </c>
      <c r="O76" s="7">
        <f>1/N76</f>
        <v>12.5742685226689</v>
      </c>
      <c r="P76" s="3">
        <f>IF(O76&gt;21,"",N76)</f>
        <v>7.9527488871197496E-2</v>
      </c>
      <c r="Q76" s="3">
        <f>IF(ISNUMBER(P76),SUMIF(A:A,A76,P:P),"")</f>
        <v>0.95610854897493835</v>
      </c>
      <c r="R76" s="3">
        <f>IFERROR(P76*(1/Q76),"")</f>
        <v>8.3178305388504681E-2</v>
      </c>
      <c r="S76" s="8">
        <f>IFERROR(1/R76,"")</f>
        <v>12.022365631630203</v>
      </c>
    </row>
    <row r="77" spans="1:19" x14ac:dyDescent="0.25">
      <c r="A77" s="1">
        <v>11</v>
      </c>
      <c r="B77" s="5">
        <v>0.61458333333333337</v>
      </c>
      <c r="C77" s="1" t="s">
        <v>25</v>
      </c>
      <c r="D77" s="1">
        <v>4</v>
      </c>
      <c r="E77" s="1">
        <v>9</v>
      </c>
      <c r="F77" s="1" t="s">
        <v>98</v>
      </c>
      <c r="G77" s="2">
        <v>48.857800000000005</v>
      </c>
      <c r="H77" s="6">
        <f>1+COUNTIFS(A:A,A77,O:O,"&lt;"&amp;O77)</f>
        <v>6</v>
      </c>
      <c r="I77" s="2">
        <f>AVERAGEIF(A:A,A77,G:G)</f>
        <v>49.470011111111091</v>
      </c>
      <c r="J77" s="2">
        <f>G77-I77</f>
        <v>-0.61221111111108684</v>
      </c>
      <c r="K77" s="2">
        <f>90+J77</f>
        <v>89.387788888888906</v>
      </c>
      <c r="L77" s="2">
        <f>EXP(0.06*K77)</f>
        <v>213.42112646466057</v>
      </c>
      <c r="M77" s="2">
        <f>SUMIF(A:A,A77,L:L)</f>
        <v>2724.8478711983585</v>
      </c>
      <c r="N77" s="3">
        <f>L77/M77</f>
        <v>7.8324052039940223E-2</v>
      </c>
      <c r="O77" s="7">
        <f>1/N77</f>
        <v>12.767470195363034</v>
      </c>
      <c r="P77" s="3">
        <f>IF(O77&gt;21,"",N77)</f>
        <v>7.8324052039940223E-2</v>
      </c>
      <c r="Q77" s="3">
        <f>IF(ISNUMBER(P77),SUMIF(A:A,A77,P:P),"")</f>
        <v>0.95610854897493835</v>
      </c>
      <c r="R77" s="3">
        <f>IFERROR(P77*(1/Q77),"")</f>
        <v>8.1919623168219644E-2</v>
      </c>
      <c r="S77" s="8">
        <f>IFERROR(1/R77,"")</f>
        <v>12.207087402569321</v>
      </c>
    </row>
    <row r="78" spans="1:19" x14ac:dyDescent="0.25">
      <c r="A78" s="1">
        <v>11</v>
      </c>
      <c r="B78" s="5">
        <v>0.61458333333333337</v>
      </c>
      <c r="C78" s="1" t="s">
        <v>25</v>
      </c>
      <c r="D78" s="1">
        <v>4</v>
      </c>
      <c r="E78" s="1">
        <v>6</v>
      </c>
      <c r="F78" s="1" t="s">
        <v>97</v>
      </c>
      <c r="G78" s="2">
        <v>47.669266666666701</v>
      </c>
      <c r="H78" s="6">
        <f>1+COUNTIFS(A:A,A78,O:O,"&lt;"&amp;O78)</f>
        <v>7</v>
      </c>
      <c r="I78" s="2">
        <f>AVERAGEIF(A:A,A78,G:G)</f>
        <v>49.470011111111091</v>
      </c>
      <c r="J78" s="2">
        <f>G78-I78</f>
        <v>-1.8007444444443905</v>
      </c>
      <c r="K78" s="2">
        <f>90+J78</f>
        <v>88.199255555555609</v>
      </c>
      <c r="L78" s="2">
        <f>EXP(0.06*K78)</f>
        <v>198.73163233381524</v>
      </c>
      <c r="M78" s="2">
        <f>SUMIF(A:A,A78,L:L)</f>
        <v>2724.8478711983585</v>
      </c>
      <c r="N78" s="3">
        <f>L78/M78</f>
        <v>7.2933111031411535E-2</v>
      </c>
      <c r="O78" s="7">
        <f>1/N78</f>
        <v>13.711193528674656</v>
      </c>
      <c r="P78" s="3">
        <f>IF(O78&gt;21,"",N78)</f>
        <v>7.2933111031411535E-2</v>
      </c>
      <c r="Q78" s="3">
        <f>IF(ISNUMBER(P78),SUMIF(A:A,A78,P:P),"")</f>
        <v>0.95610854897493835</v>
      </c>
      <c r="R78" s="3">
        <f>IFERROR(P78*(1/Q78),"")</f>
        <v>7.6281203749934537E-2</v>
      </c>
      <c r="S78" s="8">
        <f>IFERROR(1/R78,"")</f>
        <v>13.109389349415689</v>
      </c>
    </row>
    <row r="79" spans="1:19" x14ac:dyDescent="0.25">
      <c r="A79" s="1">
        <v>11</v>
      </c>
      <c r="B79" s="5">
        <v>0.61458333333333337</v>
      </c>
      <c r="C79" s="1" t="s">
        <v>25</v>
      </c>
      <c r="D79" s="1">
        <v>4</v>
      </c>
      <c r="E79" s="1">
        <v>2</v>
      </c>
      <c r="F79" s="1" t="s">
        <v>94</v>
      </c>
      <c r="G79" s="2">
        <v>32.288433333333302</v>
      </c>
      <c r="H79" s="6">
        <f>1+COUNTIFS(A:A,A79,O:O,"&lt;"&amp;O79)</f>
        <v>8</v>
      </c>
      <c r="I79" s="2">
        <f>AVERAGEIF(A:A,A79,G:G)</f>
        <v>49.470011111111091</v>
      </c>
      <c r="J79" s="2">
        <f>G79-I79</f>
        <v>-17.18157777777779</v>
      </c>
      <c r="K79" s="2">
        <f>90+J79</f>
        <v>72.81842222222221</v>
      </c>
      <c r="L79" s="2">
        <f>EXP(0.06*K79)</f>
        <v>78.972945622024142</v>
      </c>
      <c r="M79" s="2">
        <f>SUMIF(A:A,A79,L:L)</f>
        <v>2724.8478711983585</v>
      </c>
      <c r="N79" s="3">
        <f>L79/M79</f>
        <v>2.8982515485274668E-2</v>
      </c>
      <c r="O79" s="7">
        <f>1/N79</f>
        <v>34.503561311235266</v>
      </c>
      <c r="P79" s="3" t="str">
        <f>IF(O79&gt;21,"",N79)</f>
        <v/>
      </c>
      <c r="Q79" s="3" t="str">
        <f>IF(ISNUMBER(P79),SUMIF(A:A,A79,P:P),"")</f>
        <v/>
      </c>
      <c r="R79" s="3" t="str">
        <f>IFERROR(P79*(1/Q79),"")</f>
        <v/>
      </c>
      <c r="S79" s="8" t="str">
        <f>IFERROR(1/R79,"")</f>
        <v/>
      </c>
    </row>
    <row r="80" spans="1:19" x14ac:dyDescent="0.25">
      <c r="A80" s="10">
        <v>11</v>
      </c>
      <c r="B80" s="11">
        <v>0.61458333333333337</v>
      </c>
      <c r="C80" s="10" t="s">
        <v>25</v>
      </c>
      <c r="D80" s="10">
        <v>4</v>
      </c>
      <c r="E80" s="10">
        <v>11</v>
      </c>
      <c r="F80" s="10" t="s">
        <v>100</v>
      </c>
      <c r="G80" s="2">
        <v>21.209566666666699</v>
      </c>
      <c r="H80" s="6">
        <f>1+COUNTIFS(A:A,A80,O:O,"&lt;"&amp;O80)</f>
        <v>9</v>
      </c>
      <c r="I80" s="2">
        <f>AVERAGEIF(A:A,A80,G:G)</f>
        <v>49.470011111111091</v>
      </c>
      <c r="J80" s="2">
        <f>G80-I80</f>
        <v>-28.260444444444392</v>
      </c>
      <c r="K80" s="2">
        <f>90+J80</f>
        <v>61.739555555555611</v>
      </c>
      <c r="L80" s="2">
        <f>EXP(0.06*K80)</f>
        <v>40.624581267422549</v>
      </c>
      <c r="M80" s="2">
        <f>SUMIF(A:A,A80,L:L)</f>
        <v>2724.8478711983585</v>
      </c>
      <c r="N80" s="3">
        <f>L80/M80</f>
        <v>1.4908935539787144E-2</v>
      </c>
      <c r="O80" s="7">
        <f>1/N80</f>
        <v>67.073869716005035</v>
      </c>
      <c r="P80" s="3" t="str">
        <f>IF(O80&gt;21,"",N80)</f>
        <v/>
      </c>
      <c r="Q80" s="3" t="str">
        <f>IF(ISNUMBER(P80),SUMIF(A:A,A80,P:P),"")</f>
        <v/>
      </c>
      <c r="R80" s="3" t="str">
        <f>IFERROR(P80*(1/Q80),"")</f>
        <v/>
      </c>
      <c r="S80" s="8" t="str">
        <f>IFERROR(1/R80,"")</f>
        <v/>
      </c>
    </row>
    <row r="81" spans="1:19" x14ac:dyDescent="0.25">
      <c r="A81" s="10">
        <v>12</v>
      </c>
      <c r="B81" s="11">
        <v>0.62013888888888891</v>
      </c>
      <c r="C81" s="10" t="s">
        <v>33</v>
      </c>
      <c r="D81" s="10">
        <v>4</v>
      </c>
      <c r="E81" s="10">
        <v>3</v>
      </c>
      <c r="F81" s="10" t="s">
        <v>103</v>
      </c>
      <c r="G81" s="2">
        <v>74.547300000000007</v>
      </c>
      <c r="H81" s="6">
        <f>1+COUNTIFS(A:A,A81,O:O,"&lt;"&amp;O81)</f>
        <v>1</v>
      </c>
      <c r="I81" s="2">
        <f>AVERAGEIF(A:A,A81,G:G)</f>
        <v>49.556545238095225</v>
      </c>
      <c r="J81" s="2">
        <f>G81-I81</f>
        <v>24.990754761904782</v>
      </c>
      <c r="K81" s="2">
        <f>90+J81</f>
        <v>114.99075476190478</v>
      </c>
      <c r="L81" s="2">
        <f>EXP(0.06*K81)</f>
        <v>991.72443928210703</v>
      </c>
      <c r="M81" s="2">
        <f>SUMIF(A:A,A81,L:L)</f>
        <v>4557.7092351998936</v>
      </c>
      <c r="N81" s="3">
        <f>L81/M81</f>
        <v>0.21759273970855045</v>
      </c>
      <c r="O81" s="7">
        <f>1/N81</f>
        <v>4.5957415736362659</v>
      </c>
      <c r="P81" s="3">
        <f>IF(O81&gt;21,"",N81)</f>
        <v>0.21759273970855045</v>
      </c>
      <c r="Q81" s="3">
        <f>IF(ISNUMBER(P81),SUMIF(A:A,A81,P:P),"")</f>
        <v>0.90144320310934345</v>
      </c>
      <c r="R81" s="3">
        <f>IFERROR(P81*(1/Q81),"")</f>
        <v>0.24138263948078914</v>
      </c>
      <c r="S81" s="8">
        <f>IFERROR(1/R81,"")</f>
        <v>4.1428000048014502</v>
      </c>
    </row>
    <row r="82" spans="1:19" x14ac:dyDescent="0.25">
      <c r="A82" s="10">
        <v>12</v>
      </c>
      <c r="B82" s="11">
        <v>0.62013888888888891</v>
      </c>
      <c r="C82" s="10" t="s">
        <v>33</v>
      </c>
      <c r="D82" s="10">
        <v>4</v>
      </c>
      <c r="E82" s="10">
        <v>2</v>
      </c>
      <c r="F82" s="10" t="s">
        <v>102</v>
      </c>
      <c r="G82" s="2">
        <v>73.707300000000004</v>
      </c>
      <c r="H82" s="6">
        <f>1+COUNTIFS(A:A,A82,O:O,"&lt;"&amp;O82)</f>
        <v>2</v>
      </c>
      <c r="I82" s="2">
        <f>AVERAGEIF(A:A,A82,G:G)</f>
        <v>49.556545238095225</v>
      </c>
      <c r="J82" s="2">
        <f>G82-I82</f>
        <v>24.150754761904778</v>
      </c>
      <c r="K82" s="2">
        <f>90+J82</f>
        <v>114.15075476190478</v>
      </c>
      <c r="L82" s="2">
        <f>EXP(0.06*K82)</f>
        <v>942.98020011309063</v>
      </c>
      <c r="M82" s="2">
        <f>SUMIF(A:A,A82,L:L)</f>
        <v>4557.7092351998936</v>
      </c>
      <c r="N82" s="3">
        <f>L82/M82</f>
        <v>0.20689784087811233</v>
      </c>
      <c r="O82" s="7">
        <f>1/N82</f>
        <v>4.8333032174517472</v>
      </c>
      <c r="P82" s="3">
        <f>IF(O82&gt;21,"",N82)</f>
        <v>0.20689784087811233</v>
      </c>
      <c r="Q82" s="3">
        <f>IF(ISNUMBER(P82),SUMIF(A:A,A82,P:P),"")</f>
        <v>0.90144320310934345</v>
      </c>
      <c r="R82" s="3">
        <f>IFERROR(P82*(1/Q82),"")</f>
        <v>0.22951844349645176</v>
      </c>
      <c r="S82" s="8">
        <f>IFERROR(1/R82,"")</f>
        <v>4.3569483339383988</v>
      </c>
    </row>
    <row r="83" spans="1:19" x14ac:dyDescent="0.25">
      <c r="A83" s="10">
        <v>12</v>
      </c>
      <c r="B83" s="11">
        <v>0.62013888888888891</v>
      </c>
      <c r="C83" s="10" t="s">
        <v>33</v>
      </c>
      <c r="D83" s="10">
        <v>4</v>
      </c>
      <c r="E83" s="10">
        <v>5</v>
      </c>
      <c r="F83" s="10" t="s">
        <v>105</v>
      </c>
      <c r="G83" s="2">
        <v>65.216933333333202</v>
      </c>
      <c r="H83" s="6">
        <f>1+COUNTIFS(A:A,A83,O:O,"&lt;"&amp;O83)</f>
        <v>3</v>
      </c>
      <c r="I83" s="2">
        <f>AVERAGEIF(A:A,A83,G:G)</f>
        <v>49.556545238095225</v>
      </c>
      <c r="J83" s="2">
        <f>G83-I83</f>
        <v>15.660388095237977</v>
      </c>
      <c r="K83" s="2">
        <f>90+J83</f>
        <v>105.66038809523798</v>
      </c>
      <c r="L83" s="2">
        <f>EXP(0.06*K83)</f>
        <v>566.58283132702195</v>
      </c>
      <c r="M83" s="2">
        <f>SUMIF(A:A,A83,L:L)</f>
        <v>4557.7092351998936</v>
      </c>
      <c r="N83" s="3">
        <f>L83/M83</f>
        <v>0.12431307090658945</v>
      </c>
      <c r="O83" s="7">
        <f>1/N83</f>
        <v>8.0442063952503737</v>
      </c>
      <c r="P83" s="3">
        <f>IF(O83&gt;21,"",N83)</f>
        <v>0.12431307090658945</v>
      </c>
      <c r="Q83" s="3">
        <f>IF(ISNUMBER(P83),SUMIF(A:A,A83,P:P),"")</f>
        <v>0.90144320310934345</v>
      </c>
      <c r="R83" s="3">
        <f>IFERROR(P83*(1/Q83),"")</f>
        <v>0.13790449634297203</v>
      </c>
      <c r="S83" s="8">
        <f>IFERROR(1/R83,"")</f>
        <v>7.2513951794071625</v>
      </c>
    </row>
    <row r="84" spans="1:19" x14ac:dyDescent="0.25">
      <c r="A84" s="1">
        <v>12</v>
      </c>
      <c r="B84" s="5">
        <v>0.62013888888888891</v>
      </c>
      <c r="C84" s="1" t="s">
        <v>33</v>
      </c>
      <c r="D84" s="1">
        <v>4</v>
      </c>
      <c r="E84" s="1">
        <v>11</v>
      </c>
      <c r="F84" s="1" t="s">
        <v>110</v>
      </c>
      <c r="G84" s="2">
        <v>55.198733333333308</v>
      </c>
      <c r="H84" s="6">
        <f>1+COUNTIFS(A:A,A84,O:O,"&lt;"&amp;O84)</f>
        <v>4</v>
      </c>
      <c r="I84" s="2">
        <f>AVERAGEIF(A:A,A84,G:G)</f>
        <v>49.556545238095225</v>
      </c>
      <c r="J84" s="2">
        <f>G84-I84</f>
        <v>5.6421880952380832</v>
      </c>
      <c r="K84" s="2">
        <f>90+J84</f>
        <v>95.642188095238083</v>
      </c>
      <c r="L84" s="2">
        <f>EXP(0.06*K84)</f>
        <v>310.60788157490339</v>
      </c>
      <c r="M84" s="2">
        <f>SUMIF(A:A,A84,L:L)</f>
        <v>4557.7092351998936</v>
      </c>
      <c r="N84" s="3">
        <f>L84/M84</f>
        <v>6.8149999384785373E-2</v>
      </c>
      <c r="O84" s="7">
        <f>1/N84</f>
        <v>14.673514439139556</v>
      </c>
      <c r="P84" s="3">
        <f>IF(O84&gt;21,"",N84)</f>
        <v>6.8149999384785373E-2</v>
      </c>
      <c r="Q84" s="3">
        <f>IF(ISNUMBER(P84),SUMIF(A:A,A84,P:P),"")</f>
        <v>0.90144320310934345</v>
      </c>
      <c r="R84" s="3">
        <f>IFERROR(P84*(1/Q84),"")</f>
        <v>7.560099088851735E-2</v>
      </c>
      <c r="S84" s="8">
        <f>IFERROR(1/R84,"")</f>
        <v>13.227339856889163</v>
      </c>
    </row>
    <row r="85" spans="1:19" x14ac:dyDescent="0.25">
      <c r="A85" s="1">
        <v>12</v>
      </c>
      <c r="B85" s="5">
        <v>0.62013888888888891</v>
      </c>
      <c r="C85" s="1" t="s">
        <v>33</v>
      </c>
      <c r="D85" s="1">
        <v>4</v>
      </c>
      <c r="E85" s="1">
        <v>10</v>
      </c>
      <c r="F85" s="1" t="s">
        <v>109</v>
      </c>
      <c r="G85" s="2">
        <v>54.079299999999996</v>
      </c>
      <c r="H85" s="6">
        <f>1+COUNTIFS(A:A,A85,O:O,"&lt;"&amp;O85)</f>
        <v>5</v>
      </c>
      <c r="I85" s="2">
        <f>AVERAGEIF(A:A,A85,G:G)</f>
        <v>49.556545238095225</v>
      </c>
      <c r="J85" s="2">
        <f>G85-I85</f>
        <v>4.5227547619047712</v>
      </c>
      <c r="K85" s="2">
        <f>90+J85</f>
        <v>94.522754761904764</v>
      </c>
      <c r="L85" s="2">
        <f>EXP(0.06*K85)</f>
        <v>290.43078483417236</v>
      </c>
      <c r="M85" s="2">
        <f>SUMIF(A:A,A85,L:L)</f>
        <v>4557.7092351998936</v>
      </c>
      <c r="N85" s="3">
        <f>L85/M85</f>
        <v>6.3722973504130198E-2</v>
      </c>
      <c r="O85" s="7">
        <f>1/N85</f>
        <v>15.692927448452874</v>
      </c>
      <c r="P85" s="3">
        <f>IF(O85&gt;21,"",N85)</f>
        <v>6.3722973504130198E-2</v>
      </c>
      <c r="Q85" s="3">
        <f>IF(ISNUMBER(P85),SUMIF(A:A,A85,P:P),"")</f>
        <v>0.90144320310934345</v>
      </c>
      <c r="R85" s="3">
        <f>IFERROR(P85*(1/Q85),"")</f>
        <v>7.068994838979413E-2</v>
      </c>
      <c r="S85" s="8">
        <f>IFERROR(1/R85,"")</f>
        <v>14.146282785295895</v>
      </c>
    </row>
    <row r="86" spans="1:19" x14ac:dyDescent="0.25">
      <c r="A86" s="1">
        <v>12</v>
      </c>
      <c r="B86" s="5">
        <v>0.62013888888888891</v>
      </c>
      <c r="C86" s="1" t="s">
        <v>33</v>
      </c>
      <c r="D86" s="1">
        <v>4</v>
      </c>
      <c r="E86" s="1">
        <v>12</v>
      </c>
      <c r="F86" s="1" t="s">
        <v>111</v>
      </c>
      <c r="G86" s="2">
        <v>53.835866666666696</v>
      </c>
      <c r="H86" s="6">
        <f>1+COUNTIFS(A:A,A86,O:O,"&lt;"&amp;O86)</f>
        <v>6</v>
      </c>
      <c r="I86" s="2">
        <f>AVERAGEIF(A:A,A86,G:G)</f>
        <v>49.556545238095225</v>
      </c>
      <c r="J86" s="2">
        <f>G86-I86</f>
        <v>4.2793214285714711</v>
      </c>
      <c r="K86" s="2">
        <f>90+J86</f>
        <v>94.279321428571478</v>
      </c>
      <c r="L86" s="2">
        <f>EXP(0.06*K86)</f>
        <v>286.21958207089392</v>
      </c>
      <c r="M86" s="2">
        <f>SUMIF(A:A,A86,L:L)</f>
        <v>4557.7092351998936</v>
      </c>
      <c r="N86" s="3">
        <f>L86/M86</f>
        <v>6.2798999958219318E-2</v>
      </c>
      <c r="O86" s="7">
        <f>1/N86</f>
        <v>15.923820453594931</v>
      </c>
      <c r="P86" s="3">
        <f>IF(O86&gt;21,"",N86)</f>
        <v>6.2798999958219318E-2</v>
      </c>
      <c r="Q86" s="3">
        <f>IF(ISNUMBER(P86),SUMIF(A:A,A86,P:P),"")</f>
        <v>0.90144320310934345</v>
      </c>
      <c r="R86" s="3">
        <f>IFERROR(P86*(1/Q86),"")</f>
        <v>6.9664954754339536E-2</v>
      </c>
      <c r="S86" s="8">
        <f>IFERROR(1/R86,"")</f>
        <v>14.354419715426694</v>
      </c>
    </row>
    <row r="87" spans="1:19" x14ac:dyDescent="0.25">
      <c r="A87" s="1">
        <v>12</v>
      </c>
      <c r="B87" s="5">
        <v>0.62013888888888891</v>
      </c>
      <c r="C87" s="1" t="s">
        <v>33</v>
      </c>
      <c r="D87" s="1">
        <v>4</v>
      </c>
      <c r="E87" s="1">
        <v>15</v>
      </c>
      <c r="F87" s="1" t="s">
        <v>113</v>
      </c>
      <c r="G87" s="2">
        <v>51.704833333333298</v>
      </c>
      <c r="H87" s="6">
        <f>1+COUNTIFS(A:A,A87,O:O,"&lt;"&amp;O87)</f>
        <v>7</v>
      </c>
      <c r="I87" s="2">
        <f>AVERAGEIF(A:A,A87,G:G)</f>
        <v>49.556545238095225</v>
      </c>
      <c r="J87" s="2">
        <f>G87-I87</f>
        <v>2.1482880952380725</v>
      </c>
      <c r="K87" s="2">
        <f>90+J87</f>
        <v>92.148288095238073</v>
      </c>
      <c r="L87" s="2">
        <f>EXP(0.06*K87)</f>
        <v>251.86602157526198</v>
      </c>
      <c r="M87" s="2">
        <f>SUMIF(A:A,A87,L:L)</f>
        <v>4557.7092351998936</v>
      </c>
      <c r="N87" s="3">
        <f>L87/M87</f>
        <v>5.5261537886195491E-2</v>
      </c>
      <c r="O87" s="7">
        <f>1/N87</f>
        <v>18.0957685625648</v>
      </c>
      <c r="P87" s="3">
        <f>IF(O87&gt;21,"",N87)</f>
        <v>5.5261537886195491E-2</v>
      </c>
      <c r="Q87" s="3">
        <f>IF(ISNUMBER(P87),SUMIF(A:A,A87,P:P),"")</f>
        <v>0.90144320310934345</v>
      </c>
      <c r="R87" s="3">
        <f>IFERROR(P87*(1/Q87),"")</f>
        <v>6.13034051347685E-2</v>
      </c>
      <c r="S87" s="8">
        <f>IFERROR(1/R87,"")</f>
        <v>16.312307575763771</v>
      </c>
    </row>
    <row r="88" spans="1:19" x14ac:dyDescent="0.25">
      <c r="A88" s="1">
        <v>12</v>
      </c>
      <c r="B88" s="5">
        <v>0.62013888888888891</v>
      </c>
      <c r="C88" s="1" t="s">
        <v>33</v>
      </c>
      <c r="D88" s="1">
        <v>4</v>
      </c>
      <c r="E88" s="1">
        <v>8</v>
      </c>
      <c r="F88" s="1" t="s">
        <v>107</v>
      </c>
      <c r="G88" s="2">
        <v>50.685966666666701</v>
      </c>
      <c r="H88" s="6">
        <f>1+COUNTIFS(A:A,A88,O:O,"&lt;"&amp;O88)</f>
        <v>8</v>
      </c>
      <c r="I88" s="2">
        <f>AVERAGEIF(A:A,A88,G:G)</f>
        <v>49.556545238095225</v>
      </c>
      <c r="J88" s="2">
        <f>G88-I88</f>
        <v>1.1294214285714759</v>
      </c>
      <c r="K88" s="2">
        <f>90+J88</f>
        <v>91.129421428571476</v>
      </c>
      <c r="L88" s="2">
        <f>EXP(0.06*K88)</f>
        <v>236.93012956660456</v>
      </c>
      <c r="M88" s="2">
        <f>SUMIF(A:A,A88,L:L)</f>
        <v>4557.7092351998936</v>
      </c>
      <c r="N88" s="3">
        <f>L88/M88</f>
        <v>5.1984476705261608E-2</v>
      </c>
      <c r="O88" s="7">
        <f>1/N88</f>
        <v>19.236511808510425</v>
      </c>
      <c r="P88" s="3">
        <f>IF(O88&gt;21,"",N88)</f>
        <v>5.1984476705261608E-2</v>
      </c>
      <c r="Q88" s="3">
        <f>IF(ISNUMBER(P88),SUMIF(A:A,A88,P:P),"")</f>
        <v>0.90144320310934345</v>
      </c>
      <c r="R88" s="3">
        <f>IFERROR(P88*(1/Q88),"")</f>
        <v>5.7668055542436633E-2</v>
      </c>
      <c r="S88" s="8">
        <f>IFERROR(1/R88,"")</f>
        <v>17.340622821314348</v>
      </c>
    </row>
    <row r="89" spans="1:19" x14ac:dyDescent="0.25">
      <c r="A89" s="10">
        <v>12</v>
      </c>
      <c r="B89" s="11">
        <v>0.62013888888888891</v>
      </c>
      <c r="C89" s="10" t="s">
        <v>33</v>
      </c>
      <c r="D89" s="10">
        <v>4</v>
      </c>
      <c r="E89" s="10">
        <v>4</v>
      </c>
      <c r="F89" s="10" t="s">
        <v>104</v>
      </c>
      <c r="G89" s="2">
        <v>50.276066666666594</v>
      </c>
      <c r="H89" s="6">
        <f>1+COUNTIFS(A:A,A89,O:O,"&lt;"&amp;O89)</f>
        <v>9</v>
      </c>
      <c r="I89" s="2">
        <f>AVERAGEIF(A:A,A89,G:G)</f>
        <v>49.556545238095225</v>
      </c>
      <c r="J89" s="2">
        <f>G89-I89</f>
        <v>0.71952142857136892</v>
      </c>
      <c r="K89" s="2">
        <f>90+J89</f>
        <v>90.719521428571369</v>
      </c>
      <c r="L89" s="2">
        <f>EXP(0.06*K89)</f>
        <v>231.17414147557193</v>
      </c>
      <c r="M89" s="2">
        <f>SUMIF(A:A,A89,L:L)</f>
        <v>4557.7092351998936</v>
      </c>
      <c r="N89" s="3">
        <f>L89/M89</f>
        <v>5.0721564177499144E-2</v>
      </c>
      <c r="O89" s="7">
        <f>1/N89</f>
        <v>19.715480313275023</v>
      </c>
      <c r="P89" s="3">
        <f>IF(O89&gt;21,"",N89)</f>
        <v>5.0721564177499144E-2</v>
      </c>
      <c r="Q89" s="3">
        <f>IF(ISNUMBER(P89),SUMIF(A:A,A89,P:P),"")</f>
        <v>0.90144320310934345</v>
      </c>
      <c r="R89" s="3">
        <f>IFERROR(P89*(1/Q89),"")</f>
        <v>5.626706596993078E-2</v>
      </c>
      <c r="S89" s="8">
        <f>IFERROR(1/R89,"")</f>
        <v>17.772385724437839</v>
      </c>
    </row>
    <row r="90" spans="1:19" x14ac:dyDescent="0.25">
      <c r="A90" s="1">
        <v>12</v>
      </c>
      <c r="B90" s="5">
        <v>0.62013888888888891</v>
      </c>
      <c r="C90" s="1" t="s">
        <v>33</v>
      </c>
      <c r="D90" s="1">
        <v>4</v>
      </c>
      <c r="E90" s="1">
        <v>13</v>
      </c>
      <c r="F90" s="1" t="s">
        <v>112</v>
      </c>
      <c r="G90" s="2">
        <v>42.123766666666704</v>
      </c>
      <c r="H90" s="6">
        <f>1+COUNTIFS(A:A,A90,O:O,"&lt;"&amp;O90)</f>
        <v>10</v>
      </c>
      <c r="I90" s="2">
        <f>AVERAGEIF(A:A,A90,G:G)</f>
        <v>49.556545238095225</v>
      </c>
      <c r="J90" s="2">
        <f>G90-I90</f>
        <v>-7.4327785714285213</v>
      </c>
      <c r="K90" s="2">
        <f>90+J90</f>
        <v>82.567221428571486</v>
      </c>
      <c r="L90" s="2">
        <f>EXP(0.06*K90)</f>
        <v>141.74551270636331</v>
      </c>
      <c r="M90" s="2">
        <f>SUMIF(A:A,A90,L:L)</f>
        <v>4557.7092351998936</v>
      </c>
      <c r="N90" s="3">
        <f>L90/M90</f>
        <v>3.1100165761264627E-2</v>
      </c>
      <c r="O90" s="7">
        <f>1/N90</f>
        <v>32.154169456083856</v>
      </c>
      <c r="P90" s="3" t="str">
        <f>IF(O90&gt;21,"",N90)</f>
        <v/>
      </c>
      <c r="Q90" s="3" t="str">
        <f>IF(ISNUMBER(P90),SUMIF(A:A,A90,P:P),"")</f>
        <v/>
      </c>
      <c r="R90" s="3" t="str">
        <f>IFERROR(P90*(1/Q90),"")</f>
        <v/>
      </c>
      <c r="S90" s="8" t="str">
        <f>IFERROR(1/R90,"")</f>
        <v/>
      </c>
    </row>
    <row r="91" spans="1:19" x14ac:dyDescent="0.25">
      <c r="A91" s="1">
        <v>12</v>
      </c>
      <c r="B91" s="5">
        <v>0.62013888888888891</v>
      </c>
      <c r="C91" s="1" t="s">
        <v>33</v>
      </c>
      <c r="D91" s="1">
        <v>4</v>
      </c>
      <c r="E91" s="1">
        <v>9</v>
      </c>
      <c r="F91" s="1" t="s">
        <v>108</v>
      </c>
      <c r="G91" s="2">
        <v>40.997</v>
      </c>
      <c r="H91" s="6">
        <f>1+COUNTIFS(A:A,A91,O:O,"&lt;"&amp;O91)</f>
        <v>11</v>
      </c>
      <c r="I91" s="2">
        <f>AVERAGEIF(A:A,A91,G:G)</f>
        <v>49.556545238095225</v>
      </c>
      <c r="J91" s="2">
        <f>G91-I91</f>
        <v>-8.5595452380952253</v>
      </c>
      <c r="K91" s="2">
        <f>90+J91</f>
        <v>81.440454761904775</v>
      </c>
      <c r="L91" s="2">
        <f>EXP(0.06*K91)</f>
        <v>132.47941643713085</v>
      </c>
      <c r="M91" s="2">
        <f>SUMIF(A:A,A91,L:L)</f>
        <v>4557.7092351998936</v>
      </c>
      <c r="N91" s="3">
        <f>L91/M91</f>
        <v>2.9067105776290382E-2</v>
      </c>
      <c r="O91" s="7">
        <f>1/N91</f>
        <v>34.403149996986819</v>
      </c>
      <c r="P91" s="3" t="str">
        <f>IF(O91&gt;21,"",N91)</f>
        <v/>
      </c>
      <c r="Q91" s="3" t="str">
        <f>IF(ISNUMBER(P91),SUMIF(A:A,A91,P:P),"")</f>
        <v/>
      </c>
      <c r="R91" s="3" t="str">
        <f>IFERROR(P91*(1/Q91),"")</f>
        <v/>
      </c>
      <c r="S91" s="8" t="str">
        <f>IFERROR(1/R91,"")</f>
        <v/>
      </c>
    </row>
    <row r="92" spans="1:19" x14ac:dyDescent="0.25">
      <c r="A92" s="1">
        <v>12</v>
      </c>
      <c r="B92" s="5">
        <v>0.62013888888888891</v>
      </c>
      <c r="C92" s="1" t="s">
        <v>33</v>
      </c>
      <c r="D92" s="1">
        <v>4</v>
      </c>
      <c r="E92" s="1">
        <v>17</v>
      </c>
      <c r="F92" s="1" t="s">
        <v>115</v>
      </c>
      <c r="G92" s="2">
        <v>30.570700000000002</v>
      </c>
      <c r="H92" s="6">
        <f>1+COUNTIFS(A:A,A92,O:O,"&lt;"&amp;O92)</f>
        <v>12</v>
      </c>
      <c r="I92" s="2">
        <f>AVERAGEIF(A:A,A92,G:G)</f>
        <v>49.556545238095225</v>
      </c>
      <c r="J92" s="2">
        <f>G92-I92</f>
        <v>-18.985845238095223</v>
      </c>
      <c r="K92" s="2">
        <f>90+J92</f>
        <v>71.014154761904777</v>
      </c>
      <c r="L92" s="2">
        <f>EXP(0.06*K92)</f>
        <v>70.870146906016927</v>
      </c>
      <c r="M92" s="2">
        <f>SUMIF(A:A,A92,L:L)</f>
        <v>4557.7092351998936</v>
      </c>
      <c r="N92" s="3">
        <f>L92/M92</f>
        <v>1.5549510345828079E-2</v>
      </c>
      <c r="O92" s="7">
        <f>1/N92</f>
        <v>64.310706752788477</v>
      </c>
      <c r="P92" s="3" t="str">
        <f>IF(O92&gt;21,"",N92)</f>
        <v/>
      </c>
      <c r="Q92" s="3" t="str">
        <f>IF(ISNUMBER(P92),SUMIF(A:A,A92,P:P),"")</f>
        <v/>
      </c>
      <c r="R92" s="3" t="str">
        <f>IFERROR(P92*(1/Q92),"")</f>
        <v/>
      </c>
      <c r="S92" s="8" t="str">
        <f>IFERROR(1/R92,"")</f>
        <v/>
      </c>
    </row>
    <row r="93" spans="1:19" x14ac:dyDescent="0.25">
      <c r="A93" s="1">
        <v>12</v>
      </c>
      <c r="B93" s="5">
        <v>0.62013888888888891</v>
      </c>
      <c r="C93" s="1" t="s">
        <v>33</v>
      </c>
      <c r="D93" s="1">
        <v>4</v>
      </c>
      <c r="E93" s="1">
        <v>16</v>
      </c>
      <c r="F93" s="1" t="s">
        <v>114</v>
      </c>
      <c r="G93" s="2">
        <v>25.706499999999998</v>
      </c>
      <c r="H93" s="6">
        <f>1+COUNTIFS(A:A,A93,O:O,"&lt;"&amp;O93)</f>
        <v>13</v>
      </c>
      <c r="I93" s="2">
        <f>AVERAGEIF(A:A,A93,G:G)</f>
        <v>49.556545238095225</v>
      </c>
      <c r="J93" s="2">
        <f>G93-I93</f>
        <v>-23.850045238095227</v>
      </c>
      <c r="K93" s="2">
        <f>90+J93</f>
        <v>66.14995476190478</v>
      </c>
      <c r="L93" s="2">
        <f>EXP(0.06*K93)</f>
        <v>52.931429121056532</v>
      </c>
      <c r="M93" s="2">
        <f>SUMIF(A:A,A93,L:L)</f>
        <v>4557.7092351998936</v>
      </c>
      <c r="N93" s="3">
        <f>L93/M93</f>
        <v>1.1613603762227505E-2</v>
      </c>
      <c r="O93" s="7">
        <f>1/N93</f>
        <v>86.105916860400839</v>
      </c>
      <c r="P93" s="3" t="str">
        <f>IF(O93&gt;21,"",N93)</f>
        <v/>
      </c>
      <c r="Q93" s="3" t="str">
        <f>IF(ISNUMBER(P93),SUMIF(A:A,A93,P:P),"")</f>
        <v/>
      </c>
      <c r="R93" s="3" t="str">
        <f>IFERROR(P93*(1/Q93),"")</f>
        <v/>
      </c>
      <c r="S93" s="8" t="str">
        <f>IFERROR(1/R93,"")</f>
        <v/>
      </c>
    </row>
    <row r="94" spans="1:19" x14ac:dyDescent="0.25">
      <c r="A94" s="1">
        <v>12</v>
      </c>
      <c r="B94" s="5">
        <v>0.62013888888888891</v>
      </c>
      <c r="C94" s="1" t="s">
        <v>33</v>
      </c>
      <c r="D94" s="1">
        <v>4</v>
      </c>
      <c r="E94" s="1">
        <v>7</v>
      </c>
      <c r="F94" s="1" t="s">
        <v>106</v>
      </c>
      <c r="G94" s="2">
        <v>25.141366666666698</v>
      </c>
      <c r="H94" s="6">
        <f>1+COUNTIFS(A:A,A94,O:O,"&lt;"&amp;O94)</f>
        <v>14</v>
      </c>
      <c r="I94" s="2">
        <f>AVERAGEIF(A:A,A94,G:G)</f>
        <v>49.556545238095225</v>
      </c>
      <c r="J94" s="2">
        <f>G94-I94</f>
        <v>-24.415178571428527</v>
      </c>
      <c r="K94" s="2">
        <f>90+J94</f>
        <v>65.584821428571473</v>
      </c>
      <c r="L94" s="2">
        <f>EXP(0.06*K94)</f>
        <v>51.166718209697606</v>
      </c>
      <c r="M94" s="2">
        <f>SUMIF(A:A,A94,L:L)</f>
        <v>4557.7092351998936</v>
      </c>
      <c r="N94" s="3">
        <f>L94/M94</f>
        <v>1.1226411245045894E-2</v>
      </c>
      <c r="O94" s="7">
        <f>1/N94</f>
        <v>89.075660794208858</v>
      </c>
      <c r="P94" s="3" t="str">
        <f>IF(O94&gt;21,"",N94)</f>
        <v/>
      </c>
      <c r="Q94" s="3" t="str">
        <f>IF(ISNUMBER(P94),SUMIF(A:A,A94,P:P),"")</f>
        <v/>
      </c>
      <c r="R94" s="3" t="str">
        <f>IFERROR(P94*(1/Q94),"")</f>
        <v/>
      </c>
      <c r="S94" s="8" t="str">
        <f>IFERROR(1/R94,"")</f>
        <v/>
      </c>
    </row>
    <row r="95" spans="1:19" x14ac:dyDescent="0.25">
      <c r="A95" s="1">
        <v>13</v>
      </c>
      <c r="B95" s="5">
        <v>0.625</v>
      </c>
      <c r="C95" s="1" t="s">
        <v>40</v>
      </c>
      <c r="D95" s="1">
        <v>4</v>
      </c>
      <c r="E95" s="1">
        <v>6</v>
      </c>
      <c r="F95" s="1" t="s">
        <v>121</v>
      </c>
      <c r="G95" s="2">
        <v>65.974166666666704</v>
      </c>
      <c r="H95" s="6">
        <f>1+COUNTIFS(A:A,A95,O:O,"&lt;"&amp;O95)</f>
        <v>1</v>
      </c>
      <c r="I95" s="2">
        <f>AVERAGEIF(A:A,A95,G:G)</f>
        <v>51.514338095238088</v>
      </c>
      <c r="J95" s="2">
        <f>G95-I95</f>
        <v>14.459828571428616</v>
      </c>
      <c r="K95" s="2">
        <f>90+J95</f>
        <v>104.45982857142862</v>
      </c>
      <c r="L95" s="2">
        <f>EXP(0.06*K95)</f>
        <v>527.20513025952096</v>
      </c>
      <c r="M95" s="2">
        <f>SUMIF(A:A,A95,L:L)</f>
        <v>1868.9529402829087</v>
      </c>
      <c r="N95" s="3">
        <f>L95/M95</f>
        <v>0.28208582404419258</v>
      </c>
      <c r="O95" s="7">
        <f>1/N95</f>
        <v>3.5450203972083916</v>
      </c>
      <c r="P95" s="3">
        <f>IF(O95&gt;21,"",N95)</f>
        <v>0.28208582404419258</v>
      </c>
      <c r="Q95" s="3">
        <f>IF(ISNUMBER(P95),SUMIF(A:A,A95,P:P),"")</f>
        <v>0.96180161011113141</v>
      </c>
      <c r="R95" s="3">
        <f>IFERROR(P95*(1/Q95),"")</f>
        <v>0.29328899128334684</v>
      </c>
      <c r="S95" s="8">
        <f>IFERROR(1/R95,"")</f>
        <v>3.4096063259118337</v>
      </c>
    </row>
    <row r="96" spans="1:19" x14ac:dyDescent="0.25">
      <c r="A96" s="1">
        <v>13</v>
      </c>
      <c r="B96" s="5">
        <v>0.625</v>
      </c>
      <c r="C96" s="1" t="s">
        <v>40</v>
      </c>
      <c r="D96" s="1">
        <v>4</v>
      </c>
      <c r="E96" s="1">
        <v>1</v>
      </c>
      <c r="F96" s="1" t="s">
        <v>116</v>
      </c>
      <c r="G96" s="2">
        <v>64.937633333333295</v>
      </c>
      <c r="H96" s="6">
        <f>1+COUNTIFS(A:A,A96,O:O,"&lt;"&amp;O96)</f>
        <v>2</v>
      </c>
      <c r="I96" s="2">
        <f>AVERAGEIF(A:A,A96,G:G)</f>
        <v>51.514338095238088</v>
      </c>
      <c r="J96" s="2">
        <f>G96-I96</f>
        <v>13.423295238095207</v>
      </c>
      <c r="K96" s="2">
        <f>90+J96</f>
        <v>103.42329523809521</v>
      </c>
      <c r="L96" s="2">
        <f>EXP(0.06*K96)</f>
        <v>495.41595076475016</v>
      </c>
      <c r="M96" s="2">
        <f>SUMIF(A:A,A96,L:L)</f>
        <v>1868.9529402829087</v>
      </c>
      <c r="N96" s="3">
        <f>L96/M96</f>
        <v>0.26507673900540141</v>
      </c>
      <c r="O96" s="7">
        <f>1/N96</f>
        <v>3.7724924629453178</v>
      </c>
      <c r="P96" s="3">
        <f>IF(O96&gt;21,"",N96)</f>
        <v>0.26507673900540141</v>
      </c>
      <c r="Q96" s="3">
        <f>IF(ISNUMBER(P96),SUMIF(A:A,A96,P:P),"")</f>
        <v>0.96180161011113141</v>
      </c>
      <c r="R96" s="3">
        <f>IFERROR(P96*(1/Q96),"")</f>
        <v>0.2756043826696995</v>
      </c>
      <c r="S96" s="8">
        <f>IFERROR(1/R96,"")</f>
        <v>3.6283893249929151</v>
      </c>
    </row>
    <row r="97" spans="1:19" x14ac:dyDescent="0.25">
      <c r="A97" s="1">
        <v>13</v>
      </c>
      <c r="B97" s="5">
        <v>0.625</v>
      </c>
      <c r="C97" s="1" t="s">
        <v>40</v>
      </c>
      <c r="D97" s="1">
        <v>4</v>
      </c>
      <c r="E97" s="1">
        <v>2</v>
      </c>
      <c r="F97" s="1" t="s">
        <v>117</v>
      </c>
      <c r="G97" s="2">
        <v>50.801033333333301</v>
      </c>
      <c r="H97" s="6">
        <f>1+COUNTIFS(A:A,A97,O:O,"&lt;"&amp;O97)</f>
        <v>3</v>
      </c>
      <c r="I97" s="2">
        <f>AVERAGEIF(A:A,A97,G:G)</f>
        <v>51.514338095238088</v>
      </c>
      <c r="J97" s="2">
        <f>G97-I97</f>
        <v>-0.7133047619047872</v>
      </c>
      <c r="K97" s="2">
        <f>90+J97</f>
        <v>89.286695238095206</v>
      </c>
      <c r="L97" s="2">
        <f>EXP(0.06*K97)</f>
        <v>212.13051335552942</v>
      </c>
      <c r="M97" s="2">
        <f>SUMIF(A:A,A97,L:L)</f>
        <v>1868.9529402829087</v>
      </c>
      <c r="N97" s="3">
        <f>L97/M97</f>
        <v>0.11350232998559001</v>
      </c>
      <c r="O97" s="7">
        <f>1/N97</f>
        <v>8.8103918230309244</v>
      </c>
      <c r="P97" s="3">
        <f>IF(O97&gt;21,"",N97)</f>
        <v>0.11350232998559001</v>
      </c>
      <c r="Q97" s="3">
        <f>IF(ISNUMBER(P97),SUMIF(A:A,A97,P:P),"")</f>
        <v>0.96180161011113141</v>
      </c>
      <c r="R97" s="3">
        <f>IFERROR(P97*(1/Q97),"")</f>
        <v>0.1180101268207228</v>
      </c>
      <c r="S97" s="8">
        <f>IFERROR(1/R97,"")</f>
        <v>8.4738490411010901</v>
      </c>
    </row>
    <row r="98" spans="1:19" x14ac:dyDescent="0.25">
      <c r="A98" s="1">
        <v>13</v>
      </c>
      <c r="B98" s="5">
        <v>0.625</v>
      </c>
      <c r="C98" s="1" t="s">
        <v>40</v>
      </c>
      <c r="D98" s="1">
        <v>4</v>
      </c>
      <c r="E98" s="1">
        <v>3</v>
      </c>
      <c r="F98" s="1" t="s">
        <v>118</v>
      </c>
      <c r="G98" s="2">
        <v>49.369233333333298</v>
      </c>
      <c r="H98" s="6">
        <f>1+COUNTIFS(A:A,A98,O:O,"&lt;"&amp;O98)</f>
        <v>4</v>
      </c>
      <c r="I98" s="2">
        <f>AVERAGEIF(A:A,A98,G:G)</f>
        <v>51.514338095238088</v>
      </c>
      <c r="J98" s="2">
        <f>G98-I98</f>
        <v>-2.1451047619047898</v>
      </c>
      <c r="K98" s="2">
        <f>90+J98</f>
        <v>87.85489523809521</v>
      </c>
      <c r="L98" s="2">
        <f>EXP(0.06*K98)</f>
        <v>194.66764392023546</v>
      </c>
      <c r="M98" s="2">
        <f>SUMIF(A:A,A98,L:L)</f>
        <v>1868.9529402829087</v>
      </c>
      <c r="N98" s="3">
        <f>L98/M98</f>
        <v>0.1041586653812525</v>
      </c>
      <c r="O98" s="7">
        <f>1/N98</f>
        <v>9.6007374551094227</v>
      </c>
      <c r="P98" s="3">
        <f>IF(O98&gt;21,"",N98)</f>
        <v>0.1041586653812525</v>
      </c>
      <c r="Q98" s="3">
        <f>IF(ISNUMBER(P98),SUMIF(A:A,A98,P:P),"")</f>
        <v>0.96180161011113141</v>
      </c>
      <c r="R98" s="3">
        <f>IFERROR(P98*(1/Q98),"")</f>
        <v>0.10829537431239845</v>
      </c>
      <c r="S98" s="8">
        <f>IFERROR(1/R98,"")</f>
        <v>9.2340047425784881</v>
      </c>
    </row>
    <row r="99" spans="1:19" x14ac:dyDescent="0.25">
      <c r="A99" s="1">
        <v>13</v>
      </c>
      <c r="B99" s="5">
        <v>0.625</v>
      </c>
      <c r="C99" s="1" t="s">
        <v>40</v>
      </c>
      <c r="D99" s="1">
        <v>4</v>
      </c>
      <c r="E99" s="1">
        <v>5</v>
      </c>
      <c r="F99" s="1" t="s">
        <v>120</v>
      </c>
      <c r="G99" s="2">
        <v>48.723300000000002</v>
      </c>
      <c r="H99" s="6">
        <f>1+COUNTIFS(A:A,A99,O:O,"&lt;"&amp;O99)</f>
        <v>5</v>
      </c>
      <c r="I99" s="2">
        <f>AVERAGEIF(A:A,A99,G:G)</f>
        <v>51.514338095238088</v>
      </c>
      <c r="J99" s="2">
        <f>G99-I99</f>
        <v>-2.7910380952380862</v>
      </c>
      <c r="K99" s="2">
        <f>90+J99</f>
        <v>87.208961904761907</v>
      </c>
      <c r="L99" s="2">
        <f>EXP(0.06*K99)</f>
        <v>187.26743226748886</v>
      </c>
      <c r="M99" s="2">
        <f>SUMIF(A:A,A99,L:L)</f>
        <v>1868.9529402829087</v>
      </c>
      <c r="N99" s="3">
        <f>L99/M99</f>
        <v>0.10019911589595276</v>
      </c>
      <c r="O99" s="7">
        <f>1/N99</f>
        <v>9.9801279787578636</v>
      </c>
      <c r="P99" s="3">
        <f>IF(O99&gt;21,"",N99)</f>
        <v>0.10019911589595276</v>
      </c>
      <c r="Q99" s="3">
        <f>IF(ISNUMBER(P99),SUMIF(A:A,A99,P:P),"")</f>
        <v>0.96180161011113141</v>
      </c>
      <c r="R99" s="3">
        <f>IFERROR(P99*(1/Q99),"")</f>
        <v>0.10417856951224613</v>
      </c>
      <c r="S99" s="8">
        <f>IFERROR(1/R99,"")</f>
        <v>9.5989031590844665</v>
      </c>
    </row>
    <row r="100" spans="1:19" x14ac:dyDescent="0.25">
      <c r="A100" s="1">
        <v>13</v>
      </c>
      <c r="B100" s="5">
        <v>0.625</v>
      </c>
      <c r="C100" s="1" t="s">
        <v>40</v>
      </c>
      <c r="D100" s="1">
        <v>4</v>
      </c>
      <c r="E100" s="1">
        <v>4</v>
      </c>
      <c r="F100" s="1" t="s">
        <v>119</v>
      </c>
      <c r="G100" s="2">
        <v>48.144466666666602</v>
      </c>
      <c r="H100" s="6">
        <f>1+COUNTIFS(A:A,A100,O:O,"&lt;"&amp;O100)</f>
        <v>6</v>
      </c>
      <c r="I100" s="2">
        <f>AVERAGEIF(A:A,A100,G:G)</f>
        <v>51.514338095238088</v>
      </c>
      <c r="J100" s="2">
        <f>G100-I100</f>
        <v>-3.3698714285714857</v>
      </c>
      <c r="K100" s="2">
        <f>90+J100</f>
        <v>86.630128571428514</v>
      </c>
      <c r="L100" s="2">
        <f>EXP(0.06*K100)</f>
        <v>180.87527661851013</v>
      </c>
      <c r="M100" s="2">
        <f>SUMIF(A:A,A100,L:L)</f>
        <v>1868.9529402829087</v>
      </c>
      <c r="N100" s="3">
        <f>L100/M100</f>
        <v>9.6778935798742222E-2</v>
      </c>
      <c r="O100" s="7">
        <f>1/N100</f>
        <v>10.33282699119116</v>
      </c>
      <c r="P100" s="3">
        <f>IF(O100&gt;21,"",N100)</f>
        <v>9.6778935798742222E-2</v>
      </c>
      <c r="Q100" s="3">
        <f>IF(ISNUMBER(P100),SUMIF(A:A,A100,P:P),"")</f>
        <v>0.96180161011113141</v>
      </c>
      <c r="R100" s="3">
        <f>IFERROR(P100*(1/Q100),"")</f>
        <v>0.10062255540158628</v>
      </c>
      <c r="S100" s="8">
        <f>IFERROR(1/R100,"")</f>
        <v>9.9381296371274157</v>
      </c>
    </row>
    <row r="101" spans="1:19" x14ac:dyDescent="0.25">
      <c r="A101" s="1">
        <v>13</v>
      </c>
      <c r="B101" s="5">
        <v>0.625</v>
      </c>
      <c r="C101" s="1" t="s">
        <v>40</v>
      </c>
      <c r="D101" s="1">
        <v>4</v>
      </c>
      <c r="E101" s="1">
        <v>7</v>
      </c>
      <c r="F101" s="1" t="s">
        <v>122</v>
      </c>
      <c r="G101" s="2">
        <v>32.650533333333399</v>
      </c>
      <c r="H101" s="6">
        <f>1+COUNTIFS(A:A,A101,O:O,"&lt;"&amp;O101)</f>
        <v>7</v>
      </c>
      <c r="I101" s="2">
        <f>AVERAGEIF(A:A,A101,G:G)</f>
        <v>51.514338095238088</v>
      </c>
      <c r="J101" s="2">
        <f>G101-I101</f>
        <v>-18.863804761904689</v>
      </c>
      <c r="K101" s="2">
        <f>90+J101</f>
        <v>71.136195238095311</v>
      </c>
      <c r="L101" s="2">
        <f>EXP(0.06*K101)</f>
        <v>71.39099309687397</v>
      </c>
      <c r="M101" s="2">
        <f>SUMIF(A:A,A101,L:L)</f>
        <v>1868.9529402829087</v>
      </c>
      <c r="N101" s="3">
        <f>L101/M101</f>
        <v>3.8198389888868638E-2</v>
      </c>
      <c r="O101" s="7">
        <f>1/N101</f>
        <v>26.179113907924407</v>
      </c>
      <c r="P101" s="3" t="str">
        <f>IF(O101&gt;21,"",N101)</f>
        <v/>
      </c>
      <c r="Q101" s="3" t="str">
        <f>IF(ISNUMBER(P101),SUMIF(A:A,A101,P:P),"")</f>
        <v/>
      </c>
      <c r="R101" s="3" t="str">
        <f>IFERROR(P101*(1/Q101),"")</f>
        <v/>
      </c>
      <c r="S101" s="8" t="str">
        <f>IFERROR(1/R101,"")</f>
        <v/>
      </c>
    </row>
    <row r="102" spans="1:19" x14ac:dyDescent="0.25">
      <c r="A102" s="1">
        <v>14</v>
      </c>
      <c r="B102" s="5">
        <v>0.63194444444444442</v>
      </c>
      <c r="C102" s="1" t="s">
        <v>19</v>
      </c>
      <c r="D102" s="1">
        <v>5</v>
      </c>
      <c r="E102" s="1">
        <v>1</v>
      </c>
      <c r="F102" s="1" t="s">
        <v>123</v>
      </c>
      <c r="G102" s="2">
        <v>68.16640000000001</v>
      </c>
      <c r="H102" s="6">
        <f>1+COUNTIFS(A:A,A102,O:O,"&lt;"&amp;O102)</f>
        <v>1</v>
      </c>
      <c r="I102" s="2">
        <f>AVERAGEIF(A:A,A102,G:G)</f>
        <v>49.852757142857122</v>
      </c>
      <c r="J102" s="2">
        <f>G102-I102</f>
        <v>18.313642857142888</v>
      </c>
      <c r="K102" s="2">
        <f>90+J102</f>
        <v>108.3136428571429</v>
      </c>
      <c r="L102" s="2">
        <f>EXP(0.06*K102)</f>
        <v>664.35627972581062</v>
      </c>
      <c r="M102" s="2">
        <f>SUMIF(A:A,A102,L:L)</f>
        <v>1837.9972731080588</v>
      </c>
      <c r="N102" s="3">
        <f>L102/M102</f>
        <v>0.36145661881335778</v>
      </c>
      <c r="O102" s="7">
        <f>1/N102</f>
        <v>2.7665837280361472</v>
      </c>
      <c r="P102" s="3">
        <f>IF(O102&gt;21,"",N102)</f>
        <v>0.36145661881335778</v>
      </c>
      <c r="Q102" s="3">
        <f>IF(ISNUMBER(P102),SUMIF(A:A,A102,P:P),"")</f>
        <v>1</v>
      </c>
      <c r="R102" s="3">
        <f>IFERROR(P102*(1/Q102),"")</f>
        <v>0.36145661881335778</v>
      </c>
      <c r="S102" s="8">
        <f>IFERROR(1/R102,"")</f>
        <v>2.7665837280361472</v>
      </c>
    </row>
    <row r="103" spans="1:19" x14ac:dyDescent="0.25">
      <c r="A103" s="1">
        <v>14</v>
      </c>
      <c r="B103" s="5">
        <v>0.63194444444444442</v>
      </c>
      <c r="C103" s="1" t="s">
        <v>19</v>
      </c>
      <c r="D103" s="1">
        <v>5</v>
      </c>
      <c r="E103" s="1">
        <v>2</v>
      </c>
      <c r="F103" s="1" t="s">
        <v>124</v>
      </c>
      <c r="G103" s="2">
        <v>55.919166666666598</v>
      </c>
      <c r="H103" s="6">
        <f>1+COUNTIFS(A:A,A103,O:O,"&lt;"&amp;O103)</f>
        <v>2</v>
      </c>
      <c r="I103" s="2">
        <f>AVERAGEIF(A:A,A103,G:G)</f>
        <v>49.852757142857122</v>
      </c>
      <c r="J103" s="2">
        <f>G103-I103</f>
        <v>6.066409523809476</v>
      </c>
      <c r="K103" s="2">
        <f>90+J103</f>
        <v>96.066409523809483</v>
      </c>
      <c r="L103" s="2">
        <f>EXP(0.06*K103)</f>
        <v>318.61534859100323</v>
      </c>
      <c r="M103" s="2">
        <f>SUMIF(A:A,A103,L:L)</f>
        <v>1837.9972731080588</v>
      </c>
      <c r="N103" s="3">
        <f>L103/M103</f>
        <v>0.17334919548178856</v>
      </c>
      <c r="O103" s="7">
        <f>1/N103</f>
        <v>5.7687028614162585</v>
      </c>
      <c r="P103" s="3">
        <f>IF(O103&gt;21,"",N103)</f>
        <v>0.17334919548178856</v>
      </c>
      <c r="Q103" s="3">
        <f>IF(ISNUMBER(P103),SUMIF(A:A,A103,P:P),"")</f>
        <v>1</v>
      </c>
      <c r="R103" s="3">
        <f>IFERROR(P103*(1/Q103),"")</f>
        <v>0.17334919548178856</v>
      </c>
      <c r="S103" s="8">
        <f>IFERROR(1/R103,"")</f>
        <v>5.7687028614162585</v>
      </c>
    </row>
    <row r="104" spans="1:19" x14ac:dyDescent="0.25">
      <c r="A104" s="1">
        <v>14</v>
      </c>
      <c r="B104" s="5">
        <v>0.63194444444444442</v>
      </c>
      <c r="C104" s="1" t="s">
        <v>19</v>
      </c>
      <c r="D104" s="1">
        <v>5</v>
      </c>
      <c r="E104" s="1">
        <v>3</v>
      </c>
      <c r="F104" s="1" t="s">
        <v>125</v>
      </c>
      <c r="G104" s="2">
        <v>51.466299999999997</v>
      </c>
      <c r="H104" s="6">
        <f>1+COUNTIFS(A:A,A104,O:O,"&lt;"&amp;O104)</f>
        <v>3</v>
      </c>
      <c r="I104" s="2">
        <f>AVERAGEIF(A:A,A104,G:G)</f>
        <v>49.852757142857122</v>
      </c>
      <c r="J104" s="2">
        <f>G104-I104</f>
        <v>1.6135428571428747</v>
      </c>
      <c r="K104" s="2">
        <f>90+J104</f>
        <v>91.613542857142875</v>
      </c>
      <c r="L104" s="2">
        <f>EXP(0.06*K104)</f>
        <v>243.91323588694101</v>
      </c>
      <c r="M104" s="2">
        <f>SUMIF(A:A,A104,L:L)</f>
        <v>1837.9972731080588</v>
      </c>
      <c r="N104" s="3">
        <f>L104/M104</f>
        <v>0.13270598354832322</v>
      </c>
      <c r="O104" s="7">
        <f>1/N104</f>
        <v>7.535455246717361</v>
      </c>
      <c r="P104" s="3">
        <f>IF(O104&gt;21,"",N104)</f>
        <v>0.13270598354832322</v>
      </c>
      <c r="Q104" s="3">
        <f>IF(ISNUMBER(P104),SUMIF(A:A,A104,P:P),"")</f>
        <v>1</v>
      </c>
      <c r="R104" s="3">
        <f>IFERROR(P104*(1/Q104),"")</f>
        <v>0.13270598354832322</v>
      </c>
      <c r="S104" s="8">
        <f>IFERROR(1/R104,"")</f>
        <v>7.535455246717361</v>
      </c>
    </row>
    <row r="105" spans="1:19" x14ac:dyDescent="0.25">
      <c r="A105" s="1">
        <v>14</v>
      </c>
      <c r="B105" s="5">
        <v>0.63194444444444442</v>
      </c>
      <c r="C105" s="1" t="s">
        <v>19</v>
      </c>
      <c r="D105" s="1">
        <v>5</v>
      </c>
      <c r="E105" s="1">
        <v>4</v>
      </c>
      <c r="F105" s="1" t="s">
        <v>126</v>
      </c>
      <c r="G105" s="2">
        <v>46.493666666666698</v>
      </c>
      <c r="H105" s="6">
        <f>1+COUNTIFS(A:A,A105,O:O,"&lt;"&amp;O105)</f>
        <v>4</v>
      </c>
      <c r="I105" s="2">
        <f>AVERAGEIF(A:A,A105,G:G)</f>
        <v>49.852757142857122</v>
      </c>
      <c r="J105" s="2">
        <f>G105-I105</f>
        <v>-3.3590904761904241</v>
      </c>
      <c r="K105" s="2">
        <f>90+J105</f>
        <v>86.640909523809569</v>
      </c>
      <c r="L105" s="2">
        <f>EXP(0.06*K105)</f>
        <v>180.99231493261189</v>
      </c>
      <c r="M105" s="2">
        <f>SUMIF(A:A,A105,L:L)</f>
        <v>1837.9972731080588</v>
      </c>
      <c r="N105" s="3">
        <f>L105/M105</f>
        <v>9.8472569889373862E-2</v>
      </c>
      <c r="O105" s="7">
        <f>1/N105</f>
        <v>10.15511224215455</v>
      </c>
      <c r="P105" s="3">
        <f>IF(O105&gt;21,"",N105)</f>
        <v>9.8472569889373862E-2</v>
      </c>
      <c r="Q105" s="3">
        <f>IF(ISNUMBER(P105),SUMIF(A:A,A105,P:P),"")</f>
        <v>1</v>
      </c>
      <c r="R105" s="3">
        <f>IFERROR(P105*(1/Q105),"")</f>
        <v>9.8472569889373862E-2</v>
      </c>
      <c r="S105" s="8">
        <f>IFERROR(1/R105,"")</f>
        <v>10.15511224215455</v>
      </c>
    </row>
    <row r="106" spans="1:19" x14ac:dyDescent="0.25">
      <c r="A106" s="1">
        <v>14</v>
      </c>
      <c r="B106" s="5">
        <v>0.63194444444444442</v>
      </c>
      <c r="C106" s="1" t="s">
        <v>19</v>
      </c>
      <c r="D106" s="1">
        <v>5</v>
      </c>
      <c r="E106" s="1">
        <v>5</v>
      </c>
      <c r="F106" s="1" t="s">
        <v>127</v>
      </c>
      <c r="G106" s="2">
        <v>45.684066666666602</v>
      </c>
      <c r="H106" s="6">
        <f>1+COUNTIFS(A:A,A106,O:O,"&lt;"&amp;O106)</f>
        <v>5</v>
      </c>
      <c r="I106" s="2">
        <f>AVERAGEIF(A:A,A106,G:G)</f>
        <v>49.852757142857122</v>
      </c>
      <c r="J106" s="2">
        <f>G106-I106</f>
        <v>-4.1686904761905197</v>
      </c>
      <c r="K106" s="2">
        <f>90+J106</f>
        <v>85.83130952380948</v>
      </c>
      <c r="L106" s="2">
        <f>EXP(0.06*K106)</f>
        <v>172.41055347850624</v>
      </c>
      <c r="M106" s="2">
        <f>SUMIF(A:A,A106,L:L)</f>
        <v>1837.9972731080588</v>
      </c>
      <c r="N106" s="3">
        <f>L106/M106</f>
        <v>9.3803487089488158E-2</v>
      </c>
      <c r="O106" s="7">
        <f>1/N106</f>
        <v>10.660584494540208</v>
      </c>
      <c r="P106" s="3">
        <f>IF(O106&gt;21,"",N106)</f>
        <v>9.3803487089488158E-2</v>
      </c>
      <c r="Q106" s="3">
        <f>IF(ISNUMBER(P106),SUMIF(A:A,A106,P:P),"")</f>
        <v>1</v>
      </c>
      <c r="R106" s="3">
        <f>IFERROR(P106*(1/Q106),"")</f>
        <v>9.3803487089488158E-2</v>
      </c>
      <c r="S106" s="8">
        <f>IFERROR(1/R106,"")</f>
        <v>10.660584494540208</v>
      </c>
    </row>
    <row r="107" spans="1:19" x14ac:dyDescent="0.25">
      <c r="A107" s="1">
        <v>14</v>
      </c>
      <c r="B107" s="5">
        <v>0.63194444444444442</v>
      </c>
      <c r="C107" s="1" t="s">
        <v>19</v>
      </c>
      <c r="D107" s="1">
        <v>5</v>
      </c>
      <c r="E107" s="1">
        <v>7</v>
      </c>
      <c r="F107" s="1" t="s">
        <v>129</v>
      </c>
      <c r="G107" s="2">
        <v>43.277533333333302</v>
      </c>
      <c r="H107" s="6">
        <f>1+COUNTIFS(A:A,A107,O:O,"&lt;"&amp;O107)</f>
        <v>6</v>
      </c>
      <c r="I107" s="2">
        <f>AVERAGEIF(A:A,A107,G:G)</f>
        <v>49.852757142857122</v>
      </c>
      <c r="J107" s="2">
        <f>G107-I107</f>
        <v>-6.5752238095238198</v>
      </c>
      <c r="K107" s="2">
        <f>90+J107</f>
        <v>83.42477619047618</v>
      </c>
      <c r="L107" s="2">
        <f>EXP(0.06*K107)</f>
        <v>149.22967639288638</v>
      </c>
      <c r="M107" s="2">
        <f>SUMIF(A:A,A107,L:L)</f>
        <v>1837.9972731080588</v>
      </c>
      <c r="N107" s="3">
        <f>L107/M107</f>
        <v>8.1191456905993414E-2</v>
      </c>
      <c r="O107" s="7">
        <f>1/N107</f>
        <v>12.316566768321923</v>
      </c>
      <c r="P107" s="3">
        <f>IF(O107&gt;21,"",N107)</f>
        <v>8.1191456905993414E-2</v>
      </c>
      <c r="Q107" s="3">
        <f>IF(ISNUMBER(P107),SUMIF(A:A,A107,P:P),"")</f>
        <v>1</v>
      </c>
      <c r="R107" s="3">
        <f>IFERROR(P107*(1/Q107),"")</f>
        <v>8.1191456905993414E-2</v>
      </c>
      <c r="S107" s="8">
        <f>IFERROR(1/R107,"")</f>
        <v>12.316566768321923</v>
      </c>
    </row>
    <row r="108" spans="1:19" x14ac:dyDescent="0.25">
      <c r="A108" s="1">
        <v>14</v>
      </c>
      <c r="B108" s="5">
        <v>0.63194444444444442</v>
      </c>
      <c r="C108" s="1" t="s">
        <v>19</v>
      </c>
      <c r="D108" s="1">
        <v>5</v>
      </c>
      <c r="E108" s="1">
        <v>6</v>
      </c>
      <c r="F108" s="1" t="s">
        <v>128</v>
      </c>
      <c r="G108" s="2">
        <v>37.962166666666704</v>
      </c>
      <c r="H108" s="6">
        <f>1+COUNTIFS(A:A,A108,O:O,"&lt;"&amp;O108)</f>
        <v>7</v>
      </c>
      <c r="I108" s="2">
        <f>AVERAGEIF(A:A,A108,G:G)</f>
        <v>49.852757142857122</v>
      </c>
      <c r="J108" s="2">
        <f>G108-I108</f>
        <v>-11.890590476190418</v>
      </c>
      <c r="K108" s="2">
        <f>90+J108</f>
        <v>78.109409523809575</v>
      </c>
      <c r="L108" s="2">
        <f>EXP(0.06*K108)</f>
        <v>108.47986410029945</v>
      </c>
      <c r="M108" s="2">
        <f>SUMIF(A:A,A108,L:L)</f>
        <v>1837.9972731080588</v>
      </c>
      <c r="N108" s="3">
        <f>L108/M108</f>
        <v>5.9020688271675004E-2</v>
      </c>
      <c r="O108" s="7">
        <f>1/N108</f>
        <v>16.943211427778561</v>
      </c>
      <c r="P108" s="3">
        <f>IF(O108&gt;21,"",N108)</f>
        <v>5.9020688271675004E-2</v>
      </c>
      <c r="Q108" s="3">
        <f>IF(ISNUMBER(P108),SUMIF(A:A,A108,P:P),"")</f>
        <v>1</v>
      </c>
      <c r="R108" s="3">
        <f>IFERROR(P108*(1/Q108),"")</f>
        <v>5.9020688271675004E-2</v>
      </c>
      <c r="S108" s="8">
        <f>IFERROR(1/R108,"")</f>
        <v>16.943211427778561</v>
      </c>
    </row>
    <row r="109" spans="1:19" x14ac:dyDescent="0.25">
      <c r="A109" s="1">
        <v>15</v>
      </c>
      <c r="B109" s="5">
        <v>0.63888888888888895</v>
      </c>
      <c r="C109" s="1" t="s">
        <v>25</v>
      </c>
      <c r="D109" s="1">
        <v>5</v>
      </c>
      <c r="E109" s="1">
        <v>2</v>
      </c>
      <c r="F109" s="1" t="s">
        <v>131</v>
      </c>
      <c r="G109" s="2">
        <v>63.048266666666699</v>
      </c>
      <c r="H109" s="6">
        <f>1+COUNTIFS(A:A,A109,O:O,"&lt;"&amp;O109)</f>
        <v>1</v>
      </c>
      <c r="I109" s="2">
        <f>AVERAGEIF(A:A,A109,G:G)</f>
        <v>52.882899999999999</v>
      </c>
      <c r="J109" s="2">
        <f>G109-I109</f>
        <v>10.165366666666699</v>
      </c>
      <c r="K109" s="2">
        <f>90+J109</f>
        <v>100.1653666666667</v>
      </c>
      <c r="L109" s="2">
        <f>EXP(0.06*K109)</f>
        <v>407.45153781445265</v>
      </c>
      <c r="M109" s="2">
        <f>SUMIF(A:A,A109,L:L)</f>
        <v>1675.0280484858629</v>
      </c>
      <c r="N109" s="3">
        <f>L109/M109</f>
        <v>0.24325057612185502</v>
      </c>
      <c r="O109" s="7">
        <f>1/N109</f>
        <v>4.1109871801456928</v>
      </c>
      <c r="P109" s="3">
        <f>IF(O109&gt;21,"",N109)</f>
        <v>0.24325057612185502</v>
      </c>
      <c r="Q109" s="3">
        <f>IF(ISNUMBER(P109),SUMIF(A:A,A109,P:P),"")</f>
        <v>1</v>
      </c>
      <c r="R109" s="3">
        <f>IFERROR(P109*(1/Q109),"")</f>
        <v>0.24325057612185502</v>
      </c>
      <c r="S109" s="8">
        <f>IFERROR(1/R109,"")</f>
        <v>4.1109871801456928</v>
      </c>
    </row>
    <row r="110" spans="1:19" x14ac:dyDescent="0.25">
      <c r="A110" s="1">
        <v>15</v>
      </c>
      <c r="B110" s="5">
        <v>0.63888888888888895</v>
      </c>
      <c r="C110" s="1" t="s">
        <v>25</v>
      </c>
      <c r="D110" s="1">
        <v>5</v>
      </c>
      <c r="E110" s="1">
        <v>6</v>
      </c>
      <c r="F110" s="1" t="s">
        <v>135</v>
      </c>
      <c r="G110" s="2">
        <v>61.770500000000098</v>
      </c>
      <c r="H110" s="6">
        <f>1+COUNTIFS(A:A,A110,O:O,"&lt;"&amp;O110)</f>
        <v>2</v>
      </c>
      <c r="I110" s="2">
        <f>AVERAGEIF(A:A,A110,G:G)</f>
        <v>52.882899999999999</v>
      </c>
      <c r="J110" s="2">
        <f>G110-I110</f>
        <v>8.8876000000000985</v>
      </c>
      <c r="K110" s="2">
        <f>90+J110</f>
        <v>98.887600000000106</v>
      </c>
      <c r="L110" s="2">
        <f>EXP(0.06*K110)</f>
        <v>377.38126899538224</v>
      </c>
      <c r="M110" s="2">
        <f>SUMIF(A:A,A110,L:L)</f>
        <v>1675.0280484858629</v>
      </c>
      <c r="N110" s="3">
        <f>L110/M110</f>
        <v>0.22529847744132706</v>
      </c>
      <c r="O110" s="7">
        <f>1/N110</f>
        <v>4.4385564046273824</v>
      </c>
      <c r="P110" s="3">
        <f>IF(O110&gt;21,"",N110)</f>
        <v>0.22529847744132706</v>
      </c>
      <c r="Q110" s="3">
        <f>IF(ISNUMBER(P110),SUMIF(A:A,A110,P:P),"")</f>
        <v>1</v>
      </c>
      <c r="R110" s="3">
        <f>IFERROR(P110*(1/Q110),"")</f>
        <v>0.22529847744132706</v>
      </c>
      <c r="S110" s="8">
        <f>IFERROR(1/R110,"")</f>
        <v>4.4385564046273824</v>
      </c>
    </row>
    <row r="111" spans="1:19" x14ac:dyDescent="0.25">
      <c r="A111" s="1">
        <v>15</v>
      </c>
      <c r="B111" s="5">
        <v>0.63888888888888895</v>
      </c>
      <c r="C111" s="1" t="s">
        <v>25</v>
      </c>
      <c r="D111" s="1">
        <v>5</v>
      </c>
      <c r="E111" s="1">
        <v>8</v>
      </c>
      <c r="F111" s="1" t="s">
        <v>136</v>
      </c>
      <c r="G111" s="2">
        <v>51.630699999999898</v>
      </c>
      <c r="H111" s="6">
        <f>1+COUNTIFS(A:A,A111,O:O,"&lt;"&amp;O111)</f>
        <v>3</v>
      </c>
      <c r="I111" s="2">
        <f>AVERAGEIF(A:A,A111,G:G)</f>
        <v>52.882899999999999</v>
      </c>
      <c r="J111" s="2">
        <f>G111-I111</f>
        <v>-1.2522000000001015</v>
      </c>
      <c r="K111" s="2">
        <f>90+J111</f>
        <v>88.747799999999899</v>
      </c>
      <c r="L111" s="2">
        <f>EXP(0.06*K111)</f>
        <v>205.38124835063931</v>
      </c>
      <c r="M111" s="2">
        <f>SUMIF(A:A,A111,L:L)</f>
        <v>1675.0280484858629</v>
      </c>
      <c r="N111" s="3">
        <f>L111/M111</f>
        <v>0.12261361744735745</v>
      </c>
      <c r="O111" s="7">
        <f>1/N111</f>
        <v>8.1557009801895521</v>
      </c>
      <c r="P111" s="3">
        <f>IF(O111&gt;21,"",N111)</f>
        <v>0.12261361744735745</v>
      </c>
      <c r="Q111" s="3">
        <f>IF(ISNUMBER(P111),SUMIF(A:A,A111,P:P),"")</f>
        <v>1</v>
      </c>
      <c r="R111" s="3">
        <f>IFERROR(P111*(1/Q111),"")</f>
        <v>0.12261361744735745</v>
      </c>
      <c r="S111" s="8">
        <f>IFERROR(1/R111,"")</f>
        <v>8.1557009801895521</v>
      </c>
    </row>
    <row r="112" spans="1:19" x14ac:dyDescent="0.25">
      <c r="A112" s="1">
        <v>15</v>
      </c>
      <c r="B112" s="5">
        <v>0.63888888888888895</v>
      </c>
      <c r="C112" s="1" t="s">
        <v>25</v>
      </c>
      <c r="D112" s="1">
        <v>5</v>
      </c>
      <c r="E112" s="1">
        <v>5</v>
      </c>
      <c r="F112" s="1" t="s">
        <v>134</v>
      </c>
      <c r="G112" s="2">
        <v>50.728399999999993</v>
      </c>
      <c r="H112" s="6">
        <f>1+COUNTIFS(A:A,A112,O:O,"&lt;"&amp;O112)</f>
        <v>4</v>
      </c>
      <c r="I112" s="2">
        <f>AVERAGEIF(A:A,A112,G:G)</f>
        <v>52.882899999999999</v>
      </c>
      <c r="J112" s="2">
        <f>G112-I112</f>
        <v>-2.1545000000000059</v>
      </c>
      <c r="K112" s="2">
        <f>90+J112</f>
        <v>87.845499999999987</v>
      </c>
      <c r="L112" s="2">
        <f>EXP(0.06*K112)</f>
        <v>194.55793791271853</v>
      </c>
      <c r="M112" s="2">
        <f>SUMIF(A:A,A112,L:L)</f>
        <v>1675.0280484858629</v>
      </c>
      <c r="N112" s="3">
        <f>L112/M112</f>
        <v>0.11615204777531257</v>
      </c>
      <c r="O112" s="7">
        <f>1/N112</f>
        <v>8.6094048202613269</v>
      </c>
      <c r="P112" s="3">
        <f>IF(O112&gt;21,"",N112)</f>
        <v>0.11615204777531257</v>
      </c>
      <c r="Q112" s="3">
        <f>IF(ISNUMBER(P112),SUMIF(A:A,A112,P:P),"")</f>
        <v>1</v>
      </c>
      <c r="R112" s="3">
        <f>IFERROR(P112*(1/Q112),"")</f>
        <v>0.11615204777531257</v>
      </c>
      <c r="S112" s="8">
        <f>IFERROR(1/R112,"")</f>
        <v>8.6094048202613269</v>
      </c>
    </row>
    <row r="113" spans="1:19" x14ac:dyDescent="0.25">
      <c r="A113" s="1">
        <v>15</v>
      </c>
      <c r="B113" s="5">
        <v>0.63888888888888895</v>
      </c>
      <c r="C113" s="1" t="s">
        <v>25</v>
      </c>
      <c r="D113" s="1">
        <v>5</v>
      </c>
      <c r="E113" s="1">
        <v>3</v>
      </c>
      <c r="F113" s="1" t="s">
        <v>132</v>
      </c>
      <c r="G113" s="2">
        <v>50.296033333333298</v>
      </c>
      <c r="H113" s="6">
        <f>1+COUNTIFS(A:A,A113,O:O,"&lt;"&amp;O113)</f>
        <v>5</v>
      </c>
      <c r="I113" s="2">
        <f>AVERAGEIF(A:A,A113,G:G)</f>
        <v>52.882899999999999</v>
      </c>
      <c r="J113" s="2">
        <f>G113-I113</f>
        <v>-2.5868666666667011</v>
      </c>
      <c r="K113" s="2">
        <f>90+J113</f>
        <v>87.413133333333292</v>
      </c>
      <c r="L113" s="2">
        <f>EXP(0.06*K113)</f>
        <v>189.57562093743599</v>
      </c>
      <c r="M113" s="2">
        <f>SUMIF(A:A,A113,L:L)</f>
        <v>1675.0280484858629</v>
      </c>
      <c r="N113" s="3">
        <f>L113/M113</f>
        <v>0.11317757998667685</v>
      </c>
      <c r="O113" s="7">
        <f>1/N113</f>
        <v>8.8356722251679081</v>
      </c>
      <c r="P113" s="3">
        <f>IF(O113&gt;21,"",N113)</f>
        <v>0.11317757998667685</v>
      </c>
      <c r="Q113" s="3">
        <f>IF(ISNUMBER(P113),SUMIF(A:A,A113,P:P),"")</f>
        <v>1</v>
      </c>
      <c r="R113" s="3">
        <f>IFERROR(P113*(1/Q113),"")</f>
        <v>0.11317757998667685</v>
      </c>
      <c r="S113" s="8">
        <f>IFERROR(1/R113,"")</f>
        <v>8.8356722251679081</v>
      </c>
    </row>
    <row r="114" spans="1:19" x14ac:dyDescent="0.25">
      <c r="A114" s="1">
        <v>15</v>
      </c>
      <c r="B114" s="5">
        <v>0.63888888888888895</v>
      </c>
      <c r="C114" s="1" t="s">
        <v>25</v>
      </c>
      <c r="D114" s="1">
        <v>5</v>
      </c>
      <c r="E114" s="1">
        <v>1</v>
      </c>
      <c r="F114" s="1" t="s">
        <v>130</v>
      </c>
      <c r="G114" s="2">
        <v>47.967399999999998</v>
      </c>
      <c r="H114" s="6">
        <f>1+COUNTIFS(A:A,A114,O:O,"&lt;"&amp;O114)</f>
        <v>6</v>
      </c>
      <c r="I114" s="2">
        <f>AVERAGEIF(A:A,A114,G:G)</f>
        <v>52.882899999999999</v>
      </c>
      <c r="J114" s="2">
        <f>G114-I114</f>
        <v>-4.9155000000000015</v>
      </c>
      <c r="K114" s="2">
        <f>90+J114</f>
        <v>85.084499999999991</v>
      </c>
      <c r="L114" s="2">
        <f>EXP(0.06*K114)</f>
        <v>164.8556100204558</v>
      </c>
      <c r="M114" s="2">
        <f>SUMIF(A:A,A114,L:L)</f>
        <v>1675.0280484858629</v>
      </c>
      <c r="N114" s="3">
        <f>L114/M114</f>
        <v>9.8419611641414953E-2</v>
      </c>
      <c r="O114" s="7">
        <f>1/N114</f>
        <v>10.160576569265796</v>
      </c>
      <c r="P114" s="3">
        <f>IF(O114&gt;21,"",N114)</f>
        <v>9.8419611641414953E-2</v>
      </c>
      <c r="Q114" s="3">
        <f>IF(ISNUMBER(P114),SUMIF(A:A,A114,P:P),"")</f>
        <v>1</v>
      </c>
      <c r="R114" s="3">
        <f>IFERROR(P114*(1/Q114),"")</f>
        <v>9.8419611641414953E-2</v>
      </c>
      <c r="S114" s="8">
        <f>IFERROR(1/R114,"")</f>
        <v>10.160576569265796</v>
      </c>
    </row>
    <row r="115" spans="1:19" x14ac:dyDescent="0.25">
      <c r="A115" s="1">
        <v>15</v>
      </c>
      <c r="B115" s="5">
        <v>0.63888888888888895</v>
      </c>
      <c r="C115" s="1" t="s">
        <v>25</v>
      </c>
      <c r="D115" s="1">
        <v>5</v>
      </c>
      <c r="E115" s="1">
        <v>4</v>
      </c>
      <c r="F115" s="1" t="s">
        <v>133</v>
      </c>
      <c r="G115" s="2">
        <v>44.739000000000004</v>
      </c>
      <c r="H115" s="6">
        <f>1+COUNTIFS(A:A,A115,O:O,"&lt;"&amp;O115)</f>
        <v>7</v>
      </c>
      <c r="I115" s="2">
        <f>AVERAGEIF(A:A,A115,G:G)</f>
        <v>52.882899999999999</v>
      </c>
      <c r="J115" s="2">
        <f>G115-I115</f>
        <v>-8.143899999999995</v>
      </c>
      <c r="K115" s="2">
        <f>90+J115</f>
        <v>81.856099999999998</v>
      </c>
      <c r="L115" s="2">
        <f>EXP(0.06*K115)</f>
        <v>135.82482445477822</v>
      </c>
      <c r="M115" s="2">
        <f>SUMIF(A:A,A115,L:L)</f>
        <v>1675.0280484858629</v>
      </c>
      <c r="N115" s="3">
        <f>L115/M115</f>
        <v>8.1088089586056011E-2</v>
      </c>
      <c r="O115" s="7">
        <f>1/N115</f>
        <v>12.332267353995734</v>
      </c>
      <c r="P115" s="3">
        <f>IF(O115&gt;21,"",N115)</f>
        <v>8.1088089586056011E-2</v>
      </c>
      <c r="Q115" s="3">
        <f>IF(ISNUMBER(P115),SUMIF(A:A,A115,P:P),"")</f>
        <v>1</v>
      </c>
      <c r="R115" s="3">
        <f>IFERROR(P115*(1/Q115),"")</f>
        <v>8.1088089586056011E-2</v>
      </c>
      <c r="S115" s="8">
        <f>IFERROR(1/R115,"")</f>
        <v>12.332267353995734</v>
      </c>
    </row>
    <row r="116" spans="1:19" x14ac:dyDescent="0.25">
      <c r="A116" s="1">
        <v>16</v>
      </c>
      <c r="B116" s="5">
        <v>0.64444444444444449</v>
      </c>
      <c r="C116" s="1" t="s">
        <v>33</v>
      </c>
      <c r="D116" s="1">
        <v>5</v>
      </c>
      <c r="E116" s="1">
        <v>5</v>
      </c>
      <c r="F116" s="1" t="s">
        <v>139</v>
      </c>
      <c r="G116" s="2">
        <v>65.0726333333333</v>
      </c>
      <c r="H116" s="6">
        <f>1+COUNTIFS(A:A,A116,O:O,"&lt;"&amp;O116)</f>
        <v>1</v>
      </c>
      <c r="I116" s="2">
        <f>AVERAGEIF(A:A,A116,G:G)</f>
        <v>51.267279166666654</v>
      </c>
      <c r="J116" s="2">
        <f>G116-I116</f>
        <v>13.805354166666646</v>
      </c>
      <c r="K116" s="2">
        <f>90+J116</f>
        <v>103.80535416666665</v>
      </c>
      <c r="L116" s="2">
        <f>EXP(0.06*K116)</f>
        <v>506.90380405632101</v>
      </c>
      <c r="M116" s="2">
        <f>SUMIF(A:A,A116,L:L)</f>
        <v>2180.4377390595309</v>
      </c>
      <c r="N116" s="3">
        <f>L116/M116</f>
        <v>0.23247799970429761</v>
      </c>
      <c r="O116" s="7">
        <f>1/N116</f>
        <v>4.3014822962687163</v>
      </c>
      <c r="P116" s="3">
        <f>IF(O116&gt;21,"",N116)</f>
        <v>0.23247799970429761</v>
      </c>
      <c r="Q116" s="3">
        <f>IF(ISNUMBER(P116),SUMIF(A:A,A116,P:P),"")</f>
        <v>0.98024822036038706</v>
      </c>
      <c r="R116" s="3">
        <f>IFERROR(P116*(1/Q116),"")</f>
        <v>0.23716237874813723</v>
      </c>
      <c r="S116" s="8">
        <f>IFERROR(1/R116,"")</f>
        <v>4.2165203658291208</v>
      </c>
    </row>
    <row r="117" spans="1:19" x14ac:dyDescent="0.25">
      <c r="A117" s="1">
        <v>16</v>
      </c>
      <c r="B117" s="5">
        <v>0.64444444444444449</v>
      </c>
      <c r="C117" s="1" t="s">
        <v>33</v>
      </c>
      <c r="D117" s="1">
        <v>5</v>
      </c>
      <c r="E117" s="1">
        <v>6</v>
      </c>
      <c r="F117" s="1" t="s">
        <v>140</v>
      </c>
      <c r="G117" s="2">
        <v>63.118566666666595</v>
      </c>
      <c r="H117" s="6">
        <f>1+COUNTIFS(A:A,A117,O:O,"&lt;"&amp;O117)</f>
        <v>2</v>
      </c>
      <c r="I117" s="2">
        <f>AVERAGEIF(A:A,A117,G:G)</f>
        <v>51.267279166666654</v>
      </c>
      <c r="J117" s="2">
        <f>G117-I117</f>
        <v>11.851287499999941</v>
      </c>
      <c r="K117" s="2">
        <f>90+J117</f>
        <v>101.85128749999994</v>
      </c>
      <c r="L117" s="2">
        <f>EXP(0.06*K117)</f>
        <v>450.82410394412352</v>
      </c>
      <c r="M117" s="2">
        <f>SUMIF(A:A,A117,L:L)</f>
        <v>2180.4377390595309</v>
      </c>
      <c r="N117" s="3">
        <f>L117/M117</f>
        <v>0.20675853103632921</v>
      </c>
      <c r="O117" s="7">
        <f>1/N117</f>
        <v>4.8365598023343068</v>
      </c>
      <c r="P117" s="3">
        <f>IF(O117&gt;21,"",N117)</f>
        <v>0.20675853103632921</v>
      </c>
      <c r="Q117" s="3">
        <f>IF(ISNUMBER(P117),SUMIF(A:A,A117,P:P),"")</f>
        <v>0.98024822036038706</v>
      </c>
      <c r="R117" s="3">
        <f>IFERROR(P117*(1/Q117),"")</f>
        <v>0.21092466861129794</v>
      </c>
      <c r="S117" s="8">
        <f>IFERROR(1/R117,"")</f>
        <v>4.7410291389047901</v>
      </c>
    </row>
    <row r="118" spans="1:19" x14ac:dyDescent="0.25">
      <c r="A118" s="1">
        <v>16</v>
      </c>
      <c r="B118" s="5">
        <v>0.64444444444444449</v>
      </c>
      <c r="C118" s="1" t="s">
        <v>33</v>
      </c>
      <c r="D118" s="1">
        <v>5</v>
      </c>
      <c r="E118" s="1">
        <v>7</v>
      </c>
      <c r="F118" s="1" t="s">
        <v>141</v>
      </c>
      <c r="G118" s="2">
        <v>57.541766666666703</v>
      </c>
      <c r="H118" s="6">
        <f>1+COUNTIFS(A:A,A118,O:O,"&lt;"&amp;O118)</f>
        <v>3</v>
      </c>
      <c r="I118" s="2">
        <f>AVERAGEIF(A:A,A118,G:G)</f>
        <v>51.267279166666654</v>
      </c>
      <c r="J118" s="2">
        <f>G118-I118</f>
        <v>6.2744875000000491</v>
      </c>
      <c r="K118" s="2">
        <f>90+J118</f>
        <v>96.274487500000049</v>
      </c>
      <c r="L118" s="2">
        <f>EXP(0.06*K118)</f>
        <v>322.61809330541973</v>
      </c>
      <c r="M118" s="2">
        <f>SUMIF(A:A,A118,L:L)</f>
        <v>2180.4377390595309</v>
      </c>
      <c r="N118" s="3">
        <f>L118/M118</f>
        <v>0.14796024097646179</v>
      </c>
      <c r="O118" s="7">
        <f>1/N118</f>
        <v>6.7585723935059328</v>
      </c>
      <c r="P118" s="3">
        <f>IF(O118&gt;21,"",N118)</f>
        <v>0.14796024097646179</v>
      </c>
      <c r="Q118" s="3">
        <f>IF(ISNUMBER(P118),SUMIF(A:A,A118,P:P),"")</f>
        <v>0.98024822036038706</v>
      </c>
      <c r="R118" s="3">
        <f>IFERROR(P118*(1/Q118),"")</f>
        <v>0.15094160632300294</v>
      </c>
      <c r="S118" s="8">
        <f>IFERROR(1/R118,"")</f>
        <v>6.6250785609110334</v>
      </c>
    </row>
    <row r="119" spans="1:19" x14ac:dyDescent="0.25">
      <c r="A119" s="1">
        <v>16</v>
      </c>
      <c r="B119" s="5">
        <v>0.64444444444444449</v>
      </c>
      <c r="C119" s="1" t="s">
        <v>33</v>
      </c>
      <c r="D119" s="1">
        <v>5</v>
      </c>
      <c r="E119" s="1">
        <v>10</v>
      </c>
      <c r="F119" s="1" t="s">
        <v>144</v>
      </c>
      <c r="G119" s="2">
        <v>55.000266666666697</v>
      </c>
      <c r="H119" s="6">
        <f>1+COUNTIFS(A:A,A119,O:O,"&lt;"&amp;O119)</f>
        <v>4</v>
      </c>
      <c r="I119" s="2">
        <f>AVERAGEIF(A:A,A119,G:G)</f>
        <v>51.267279166666654</v>
      </c>
      <c r="J119" s="2">
        <f>G119-I119</f>
        <v>3.7329875000000428</v>
      </c>
      <c r="K119" s="2">
        <f>90+J119</f>
        <v>93.732987500000036</v>
      </c>
      <c r="L119" s="2">
        <f>EXP(0.06*K119)</f>
        <v>276.98940323880498</v>
      </c>
      <c r="M119" s="2">
        <f>SUMIF(A:A,A119,L:L)</f>
        <v>2180.4377390595309</v>
      </c>
      <c r="N119" s="3">
        <f>L119/M119</f>
        <v>0.12703385117443269</v>
      </c>
      <c r="O119" s="7">
        <f>1/N119</f>
        <v>7.8719175302878934</v>
      </c>
      <c r="P119" s="3">
        <f>IF(O119&gt;21,"",N119)</f>
        <v>0.12703385117443269</v>
      </c>
      <c r="Q119" s="3">
        <f>IF(ISNUMBER(P119),SUMIF(A:A,A119,P:P),"")</f>
        <v>0.98024822036038706</v>
      </c>
      <c r="R119" s="3">
        <f>IFERROR(P119*(1/Q119),"")</f>
        <v>0.12959355450574431</v>
      </c>
      <c r="S119" s="8">
        <f>IFERROR(1/R119,"")</f>
        <v>7.7164331498884415</v>
      </c>
    </row>
    <row r="120" spans="1:19" x14ac:dyDescent="0.25">
      <c r="A120" s="1">
        <v>16</v>
      </c>
      <c r="B120" s="5">
        <v>0.64444444444444449</v>
      </c>
      <c r="C120" s="1" t="s">
        <v>33</v>
      </c>
      <c r="D120" s="1">
        <v>5</v>
      </c>
      <c r="E120" s="1">
        <v>9</v>
      </c>
      <c r="F120" s="1" t="s">
        <v>143</v>
      </c>
      <c r="G120" s="2">
        <v>53.862533333333296</v>
      </c>
      <c r="H120" s="6">
        <f>1+COUNTIFS(A:A,A120,O:O,"&lt;"&amp;O120)</f>
        <v>5</v>
      </c>
      <c r="I120" s="2">
        <f>AVERAGEIF(A:A,A120,G:G)</f>
        <v>51.267279166666654</v>
      </c>
      <c r="J120" s="2">
        <f>G120-I120</f>
        <v>2.595254166666642</v>
      </c>
      <c r="K120" s="2">
        <f>90+J120</f>
        <v>92.595254166666649</v>
      </c>
      <c r="L120" s="2">
        <f>EXP(0.06*K120)</f>
        <v>258.7119420766594</v>
      </c>
      <c r="M120" s="2">
        <f>SUMIF(A:A,A120,L:L)</f>
        <v>2180.4377390595309</v>
      </c>
      <c r="N120" s="3">
        <f>L120/M120</f>
        <v>0.1186513778596803</v>
      </c>
      <c r="O120" s="7">
        <f>1/N120</f>
        <v>8.4280521477181818</v>
      </c>
      <c r="P120" s="3">
        <f>IF(O120&gt;21,"",N120)</f>
        <v>0.1186513778596803</v>
      </c>
      <c r="Q120" s="3">
        <f>IF(ISNUMBER(P120),SUMIF(A:A,A120,P:P),"")</f>
        <v>0.98024822036038706</v>
      </c>
      <c r="R120" s="3">
        <f>IFERROR(P120*(1/Q120),"")</f>
        <v>0.12104217625211118</v>
      </c>
      <c r="S120" s="8">
        <f>IFERROR(1/R120,"")</f>
        <v>8.2615831189052855</v>
      </c>
    </row>
    <row r="121" spans="1:19" x14ac:dyDescent="0.25">
      <c r="A121" s="1">
        <v>16</v>
      </c>
      <c r="B121" s="5">
        <v>0.64444444444444449</v>
      </c>
      <c r="C121" s="1" t="s">
        <v>33</v>
      </c>
      <c r="D121" s="1">
        <v>5</v>
      </c>
      <c r="E121" s="1">
        <v>8</v>
      </c>
      <c r="F121" s="1" t="s">
        <v>142</v>
      </c>
      <c r="G121" s="2">
        <v>47.952833333333402</v>
      </c>
      <c r="H121" s="6">
        <f>1+COUNTIFS(A:A,A121,O:O,"&lt;"&amp;O121)</f>
        <v>6</v>
      </c>
      <c r="I121" s="2">
        <f>AVERAGEIF(A:A,A121,G:G)</f>
        <v>51.267279166666654</v>
      </c>
      <c r="J121" s="2">
        <f>G121-I121</f>
        <v>-3.3144458333332523</v>
      </c>
      <c r="K121" s="2">
        <f>90+J121</f>
        <v>86.685554166666748</v>
      </c>
      <c r="L121" s="2">
        <f>EXP(0.06*K121)</f>
        <v>181.47778508718199</v>
      </c>
      <c r="M121" s="2">
        <f>SUMIF(A:A,A121,L:L)</f>
        <v>2180.4377390595309</v>
      </c>
      <c r="N121" s="3">
        <f>L121/M121</f>
        <v>8.3229978016000225E-2</v>
      </c>
      <c r="O121" s="7">
        <f>1/N121</f>
        <v>12.014901647670252</v>
      </c>
      <c r="P121" s="3">
        <f>IF(O121&gt;21,"",N121)</f>
        <v>8.3229978016000225E-2</v>
      </c>
      <c r="Q121" s="3">
        <f>IF(ISNUMBER(P121),SUMIF(A:A,A121,P:P),"")</f>
        <v>0.98024822036038706</v>
      </c>
      <c r="R121" s="3">
        <f>IFERROR(P121*(1/Q121),"")</f>
        <v>8.4907043223603929E-2</v>
      </c>
      <c r="S121" s="8">
        <f>IFERROR(1/R121,"")</f>
        <v>11.77758595793385</v>
      </c>
    </row>
    <row r="122" spans="1:19" x14ac:dyDescent="0.25">
      <c r="A122" s="1">
        <v>16</v>
      </c>
      <c r="B122" s="5">
        <v>0.64444444444444449</v>
      </c>
      <c r="C122" s="1" t="s">
        <v>33</v>
      </c>
      <c r="D122" s="1">
        <v>5</v>
      </c>
      <c r="E122" s="1">
        <v>2</v>
      </c>
      <c r="F122" s="1" t="s">
        <v>137</v>
      </c>
      <c r="G122" s="2">
        <v>43.609533333333303</v>
      </c>
      <c r="H122" s="6">
        <f>1+COUNTIFS(A:A,A122,O:O,"&lt;"&amp;O122)</f>
        <v>7</v>
      </c>
      <c r="I122" s="2">
        <f>AVERAGEIF(A:A,A122,G:G)</f>
        <v>51.267279166666654</v>
      </c>
      <c r="J122" s="2">
        <f>G122-I122</f>
        <v>-7.657745833333351</v>
      </c>
      <c r="K122" s="2">
        <f>90+J122</f>
        <v>82.342254166666649</v>
      </c>
      <c r="L122" s="2">
        <f>EXP(0.06*K122)</f>
        <v>139.84508161122093</v>
      </c>
      <c r="M122" s="2">
        <f>SUMIF(A:A,A122,L:L)</f>
        <v>2180.4377390595309</v>
      </c>
      <c r="N122" s="3">
        <f>L122/M122</f>
        <v>6.4136241593185359E-2</v>
      </c>
      <c r="O122" s="7">
        <f>1/N122</f>
        <v>15.591808549415415</v>
      </c>
      <c r="P122" s="3">
        <f>IF(O122&gt;21,"",N122)</f>
        <v>6.4136241593185359E-2</v>
      </c>
      <c r="Q122" s="3">
        <f>IF(ISNUMBER(P122),SUMIF(A:A,A122,P:P),"")</f>
        <v>0.98024822036038706</v>
      </c>
      <c r="R122" s="3">
        <f>IFERROR(P122*(1/Q122),"")</f>
        <v>6.5428572336102525E-2</v>
      </c>
      <c r="S122" s="8">
        <f>IFERROR(1/R122,"")</f>
        <v>15.283842582764329</v>
      </c>
    </row>
    <row r="123" spans="1:19" x14ac:dyDescent="0.25">
      <c r="A123" s="1">
        <v>16</v>
      </c>
      <c r="B123" s="5">
        <v>0.64444444444444449</v>
      </c>
      <c r="C123" s="1" t="s">
        <v>33</v>
      </c>
      <c r="D123" s="1">
        <v>5</v>
      </c>
      <c r="E123" s="1">
        <v>3</v>
      </c>
      <c r="F123" s="1" t="s">
        <v>138</v>
      </c>
      <c r="G123" s="2">
        <v>23.9801</v>
      </c>
      <c r="H123" s="6">
        <f>1+COUNTIFS(A:A,A123,O:O,"&lt;"&amp;O123)</f>
        <v>8</v>
      </c>
      <c r="I123" s="2">
        <f>AVERAGEIF(A:A,A123,G:G)</f>
        <v>51.267279166666654</v>
      </c>
      <c r="J123" s="2">
        <f>G123-I123</f>
        <v>-27.287179166666654</v>
      </c>
      <c r="K123" s="2">
        <f>90+J123</f>
        <v>62.712820833333346</v>
      </c>
      <c r="L123" s="2">
        <f>EXP(0.06*K123)</f>
        <v>43.067525739799237</v>
      </c>
      <c r="M123" s="2">
        <f>SUMIF(A:A,A123,L:L)</f>
        <v>2180.4377390595309</v>
      </c>
      <c r="N123" s="3">
        <f>L123/M123</f>
        <v>1.9751779639612721E-2</v>
      </c>
      <c r="O123" s="7">
        <f>1/N123</f>
        <v>50.628349356149826</v>
      </c>
      <c r="P123" s="3" t="str">
        <f>IF(O123&gt;21,"",N123)</f>
        <v/>
      </c>
      <c r="Q123" s="3" t="str">
        <f>IF(ISNUMBER(P123),SUMIF(A:A,A123,P:P),"")</f>
        <v/>
      </c>
      <c r="R123" s="3" t="str">
        <f>IFERROR(P123*(1/Q123),"")</f>
        <v/>
      </c>
      <c r="S123" s="8" t="str">
        <f>IFERROR(1/R123,"")</f>
        <v/>
      </c>
    </row>
    <row r="124" spans="1:19" x14ac:dyDescent="0.25">
      <c r="A124" s="1">
        <v>17</v>
      </c>
      <c r="B124" s="5">
        <v>0.64930555555555558</v>
      </c>
      <c r="C124" s="1" t="s">
        <v>40</v>
      </c>
      <c r="D124" s="1">
        <v>5</v>
      </c>
      <c r="E124" s="1">
        <v>2</v>
      </c>
      <c r="F124" s="1" t="s">
        <v>146</v>
      </c>
      <c r="G124" s="2">
        <v>71.386899999999997</v>
      </c>
      <c r="H124" s="6">
        <f>1+COUNTIFS(A:A,A124,O:O,"&lt;"&amp;O124)</f>
        <v>1</v>
      </c>
      <c r="I124" s="2">
        <f>AVERAGEIF(A:A,A124,G:G)</f>
        <v>52.109490476190444</v>
      </c>
      <c r="J124" s="2">
        <f>G124-I124</f>
        <v>19.277409523809553</v>
      </c>
      <c r="K124" s="2">
        <f>90+J124</f>
        <v>109.27740952380955</v>
      </c>
      <c r="L124" s="2">
        <f>EXP(0.06*K124)</f>
        <v>703.90582185039329</v>
      </c>
      <c r="M124" s="2">
        <f>SUMIF(A:A,A124,L:L)</f>
        <v>1931.5726336596326</v>
      </c>
      <c r="N124" s="3">
        <f>L124/M124</f>
        <v>0.36442109894503216</v>
      </c>
      <c r="O124" s="7">
        <f>1/N124</f>
        <v>2.744078218563399</v>
      </c>
      <c r="P124" s="3">
        <f>IF(O124&gt;21,"",N124)</f>
        <v>0.36442109894503216</v>
      </c>
      <c r="Q124" s="3">
        <f>IF(ISNUMBER(P124),SUMIF(A:A,A124,P:P),"")</f>
        <v>0.97260890216098628</v>
      </c>
      <c r="R124" s="3">
        <f>IFERROR(P124*(1/Q124),"")</f>
        <v>0.37468410800615221</v>
      </c>
      <c r="S124" s="8">
        <f>IFERROR(1/R124,"")</f>
        <v>2.6689149036008226</v>
      </c>
    </row>
    <row r="125" spans="1:19" x14ac:dyDescent="0.25">
      <c r="A125" s="1">
        <v>17</v>
      </c>
      <c r="B125" s="5">
        <v>0.64930555555555558</v>
      </c>
      <c r="C125" s="1" t="s">
        <v>40</v>
      </c>
      <c r="D125" s="1">
        <v>5</v>
      </c>
      <c r="E125" s="1">
        <v>4</v>
      </c>
      <c r="F125" s="1" t="s">
        <v>148</v>
      </c>
      <c r="G125" s="2">
        <v>55.860433333333305</v>
      </c>
      <c r="H125" s="6">
        <f>1+COUNTIFS(A:A,A125,O:O,"&lt;"&amp;O125)</f>
        <v>2</v>
      </c>
      <c r="I125" s="2">
        <f>AVERAGEIF(A:A,A125,G:G)</f>
        <v>52.109490476190444</v>
      </c>
      <c r="J125" s="2">
        <f>G125-I125</f>
        <v>3.75094285714286</v>
      </c>
      <c r="K125" s="2">
        <f>90+J125</f>
        <v>93.75094285714286</v>
      </c>
      <c r="L125" s="2">
        <f>EXP(0.06*K125)</f>
        <v>277.28797065606187</v>
      </c>
      <c r="M125" s="2">
        <f>SUMIF(A:A,A125,L:L)</f>
        <v>1931.5726336596326</v>
      </c>
      <c r="N125" s="3">
        <f>L125/M125</f>
        <v>0.14355554941296786</v>
      </c>
      <c r="O125" s="7">
        <f>1/N125</f>
        <v>6.9659445705110903</v>
      </c>
      <c r="P125" s="3">
        <f>IF(O125&gt;21,"",N125)</f>
        <v>0.14355554941296786</v>
      </c>
      <c r="Q125" s="3">
        <f>IF(ISNUMBER(P125),SUMIF(A:A,A125,P:P),"")</f>
        <v>0.97260890216098628</v>
      </c>
      <c r="R125" s="3">
        <f>IFERROR(P125*(1/Q125),"")</f>
        <v>0.1475984325189803</v>
      </c>
      <c r="S125" s="8">
        <f>IFERROR(1/R125,"")</f>
        <v>6.7751397012390751</v>
      </c>
    </row>
    <row r="126" spans="1:19" x14ac:dyDescent="0.25">
      <c r="A126" s="1">
        <v>17</v>
      </c>
      <c r="B126" s="5">
        <v>0.64930555555555558</v>
      </c>
      <c r="C126" s="1" t="s">
        <v>40</v>
      </c>
      <c r="D126" s="1">
        <v>5</v>
      </c>
      <c r="E126" s="1">
        <v>1</v>
      </c>
      <c r="F126" s="1" t="s">
        <v>145</v>
      </c>
      <c r="G126" s="2">
        <v>53.433599999999906</v>
      </c>
      <c r="H126" s="6">
        <f>1+COUNTIFS(A:A,A126,O:O,"&lt;"&amp;O126)</f>
        <v>3</v>
      </c>
      <c r="I126" s="2">
        <f>AVERAGEIF(A:A,A126,G:G)</f>
        <v>52.109490476190444</v>
      </c>
      <c r="J126" s="2">
        <f>G126-I126</f>
        <v>1.3241095238094616</v>
      </c>
      <c r="K126" s="2">
        <f>90+J126</f>
        <v>91.324109523809454</v>
      </c>
      <c r="L126" s="2">
        <f>EXP(0.06*K126)</f>
        <v>239.7140060773618</v>
      </c>
      <c r="M126" s="2">
        <f>SUMIF(A:A,A126,L:L)</f>
        <v>1931.5726336596326</v>
      </c>
      <c r="N126" s="3">
        <f>L126/M126</f>
        <v>0.12410302460290625</v>
      </c>
      <c r="O126" s="7">
        <f>1/N126</f>
        <v>8.0578213399690348</v>
      </c>
      <c r="P126" s="3">
        <f>IF(O126&gt;21,"",N126)</f>
        <v>0.12410302460290625</v>
      </c>
      <c r="Q126" s="3">
        <f>IF(ISNUMBER(P126),SUMIF(A:A,A126,P:P),"")</f>
        <v>0.97260890216098628</v>
      </c>
      <c r="R126" s="3">
        <f>IFERROR(P126*(1/Q126),"")</f>
        <v>0.12759807598631737</v>
      </c>
      <c r="S126" s="8">
        <f>IFERROR(1/R126,"")</f>
        <v>7.83710876727665</v>
      </c>
    </row>
    <row r="127" spans="1:19" x14ac:dyDescent="0.25">
      <c r="A127" s="1">
        <v>17</v>
      </c>
      <c r="B127" s="5">
        <v>0.64930555555555558</v>
      </c>
      <c r="C127" s="1" t="s">
        <v>40</v>
      </c>
      <c r="D127" s="1">
        <v>5</v>
      </c>
      <c r="E127" s="1">
        <v>6</v>
      </c>
      <c r="F127" s="1" t="s">
        <v>150</v>
      </c>
      <c r="G127" s="2">
        <v>52.214000000000006</v>
      </c>
      <c r="H127" s="6">
        <f>1+COUNTIFS(A:A,A127,O:O,"&lt;"&amp;O127)</f>
        <v>4</v>
      </c>
      <c r="I127" s="2">
        <f>AVERAGEIF(A:A,A127,G:G)</f>
        <v>52.109490476190444</v>
      </c>
      <c r="J127" s="2">
        <f>G127-I127</f>
        <v>0.10450952380956124</v>
      </c>
      <c r="K127" s="2">
        <f>90+J127</f>
        <v>90.104509523809554</v>
      </c>
      <c r="L127" s="2">
        <f>EXP(0.06*K127)</f>
        <v>222.79912292177531</v>
      </c>
      <c r="M127" s="2">
        <f>SUMIF(A:A,A127,L:L)</f>
        <v>1931.5726336596326</v>
      </c>
      <c r="N127" s="3">
        <f>L127/M127</f>
        <v>0.11534597200191817</v>
      </c>
      <c r="O127" s="7">
        <f>1/N127</f>
        <v>8.6695701864939885</v>
      </c>
      <c r="P127" s="3">
        <f>IF(O127&gt;21,"",N127)</f>
        <v>0.11534597200191817</v>
      </c>
      <c r="Q127" s="3">
        <f>IF(ISNUMBER(P127),SUMIF(A:A,A127,P:P),"")</f>
        <v>0.97260890216098628</v>
      </c>
      <c r="R127" s="3">
        <f>IFERROR(P127*(1/Q127),"")</f>
        <v>0.11859440289476816</v>
      </c>
      <c r="S127" s="8">
        <f>IFERROR(1/R127,"")</f>
        <v>8.4321011412935363</v>
      </c>
    </row>
    <row r="128" spans="1:19" x14ac:dyDescent="0.25">
      <c r="A128" s="1">
        <v>17</v>
      </c>
      <c r="B128" s="5">
        <v>0.64930555555555558</v>
      </c>
      <c r="C128" s="1" t="s">
        <v>40</v>
      </c>
      <c r="D128" s="1">
        <v>5</v>
      </c>
      <c r="E128" s="1">
        <v>3</v>
      </c>
      <c r="F128" s="1" t="s">
        <v>147</v>
      </c>
      <c r="G128" s="2">
        <v>52.029966666666603</v>
      </c>
      <c r="H128" s="6">
        <f>1+COUNTIFS(A:A,A128,O:O,"&lt;"&amp;O128)</f>
        <v>5</v>
      </c>
      <c r="I128" s="2">
        <f>AVERAGEIF(A:A,A128,G:G)</f>
        <v>52.109490476190444</v>
      </c>
      <c r="J128" s="2">
        <f>G128-I128</f>
        <v>-7.9523809523841749E-2</v>
      </c>
      <c r="K128" s="2">
        <f>90+J128</f>
        <v>89.920476190476165</v>
      </c>
      <c r="L128" s="2">
        <f>EXP(0.06*K128)</f>
        <v>220.35250762824398</v>
      </c>
      <c r="M128" s="2">
        <f>SUMIF(A:A,A128,L:L)</f>
        <v>1931.5726336596326</v>
      </c>
      <c r="N128" s="3">
        <f>L128/M128</f>
        <v>0.11407932779144606</v>
      </c>
      <c r="O128" s="7">
        <f>1/N128</f>
        <v>8.7658300531727225</v>
      </c>
      <c r="P128" s="3">
        <f>IF(O128&gt;21,"",N128)</f>
        <v>0.11407932779144606</v>
      </c>
      <c r="Q128" s="3">
        <f>IF(ISNUMBER(P128),SUMIF(A:A,A128,P:P),"")</f>
        <v>0.97260890216098628</v>
      </c>
      <c r="R128" s="3">
        <f>IFERROR(P128*(1/Q128),"")</f>
        <v>0.11729208681719801</v>
      </c>
      <c r="S128" s="8">
        <f>IFERROR(1/R128,"")</f>
        <v>8.5257243445461022</v>
      </c>
    </row>
    <row r="129" spans="1:19" x14ac:dyDescent="0.25">
      <c r="A129" s="1">
        <v>17</v>
      </c>
      <c r="B129" s="5">
        <v>0.64930555555555558</v>
      </c>
      <c r="C129" s="1" t="s">
        <v>40</v>
      </c>
      <c r="D129" s="1">
        <v>5</v>
      </c>
      <c r="E129" s="1">
        <v>5</v>
      </c>
      <c r="F129" s="1" t="s">
        <v>149</v>
      </c>
      <c r="G129" s="2">
        <v>51.589500000000001</v>
      </c>
      <c r="H129" s="6">
        <f>1+COUNTIFS(A:A,A129,O:O,"&lt;"&amp;O129)</f>
        <v>6</v>
      </c>
      <c r="I129" s="2">
        <f>AVERAGEIF(A:A,A129,G:G)</f>
        <v>52.109490476190444</v>
      </c>
      <c r="J129" s="2">
        <f>G129-I129</f>
        <v>-0.51999047619044347</v>
      </c>
      <c r="K129" s="2">
        <f>90+J129</f>
        <v>89.480009523809557</v>
      </c>
      <c r="L129" s="2">
        <f>EXP(0.06*K129)</f>
        <v>214.60530953406379</v>
      </c>
      <c r="M129" s="2">
        <f>SUMIF(A:A,A129,L:L)</f>
        <v>1931.5726336596326</v>
      </c>
      <c r="N129" s="3">
        <f>L129/M129</f>
        <v>0.11110392940671572</v>
      </c>
      <c r="O129" s="7">
        <f>1/N129</f>
        <v>9.0005817556580006</v>
      </c>
      <c r="P129" s="3">
        <f>IF(O129&gt;21,"",N129)</f>
        <v>0.11110392940671572</v>
      </c>
      <c r="Q129" s="3">
        <f>IF(ISNUMBER(P129),SUMIF(A:A,A129,P:P),"")</f>
        <v>0.97260890216098628</v>
      </c>
      <c r="R129" s="3">
        <f>IFERROR(P129*(1/Q129),"")</f>
        <v>0.11423289377658379</v>
      </c>
      <c r="S129" s="8">
        <f>IFERROR(1/R129,"")</f>
        <v>8.7540459401807311</v>
      </c>
    </row>
    <row r="130" spans="1:19" x14ac:dyDescent="0.25">
      <c r="A130" s="1">
        <v>17</v>
      </c>
      <c r="B130" s="5">
        <v>0.64930555555555558</v>
      </c>
      <c r="C130" s="1" t="s">
        <v>40</v>
      </c>
      <c r="D130" s="1">
        <v>5</v>
      </c>
      <c r="E130" s="1">
        <v>7</v>
      </c>
      <c r="F130" s="1" t="s">
        <v>151</v>
      </c>
      <c r="G130" s="2">
        <v>28.252033333333298</v>
      </c>
      <c r="H130" s="6">
        <f>1+COUNTIFS(A:A,A130,O:O,"&lt;"&amp;O130)</f>
        <v>7</v>
      </c>
      <c r="I130" s="2">
        <f>AVERAGEIF(A:A,A130,G:G)</f>
        <v>52.109490476190444</v>
      </c>
      <c r="J130" s="2">
        <f>G130-I130</f>
        <v>-23.857457142857147</v>
      </c>
      <c r="K130" s="2">
        <f>90+J130</f>
        <v>66.142542857142857</v>
      </c>
      <c r="L130" s="2">
        <f>EXP(0.06*K130)</f>
        <v>52.90789499173269</v>
      </c>
      <c r="M130" s="2">
        <f>SUMIF(A:A,A130,L:L)</f>
        <v>1931.5726336596326</v>
      </c>
      <c r="N130" s="3">
        <f>L130/M130</f>
        <v>2.7391097839013868E-2</v>
      </c>
      <c r="O130" s="7">
        <f>1/N130</f>
        <v>36.508211751033706</v>
      </c>
      <c r="P130" s="3" t="str">
        <f>IF(O130&gt;21,"",N130)</f>
        <v/>
      </c>
      <c r="Q130" s="3" t="str">
        <f>IF(ISNUMBER(P130),SUMIF(A:A,A130,P:P),"")</f>
        <v/>
      </c>
      <c r="R130" s="3" t="str">
        <f>IFERROR(P130*(1/Q130),"")</f>
        <v/>
      </c>
      <c r="S130" s="8" t="str">
        <f>IFERROR(1/R130,"")</f>
        <v/>
      </c>
    </row>
    <row r="131" spans="1:19" x14ac:dyDescent="0.25">
      <c r="A131" s="1">
        <v>18</v>
      </c>
      <c r="B131" s="5">
        <v>0.65625</v>
      </c>
      <c r="C131" s="1" t="s">
        <v>19</v>
      </c>
      <c r="D131" s="1">
        <v>6</v>
      </c>
      <c r="E131" s="1">
        <v>1</v>
      </c>
      <c r="F131" s="1" t="s">
        <v>152</v>
      </c>
      <c r="G131" s="2">
        <v>62.053233333333303</v>
      </c>
      <c r="H131" s="6">
        <f>1+COUNTIFS(A:A,A131,O:O,"&lt;"&amp;O131)</f>
        <v>1</v>
      </c>
      <c r="I131" s="2">
        <f>AVERAGEIF(A:A,A131,G:G)</f>
        <v>52.549053333333333</v>
      </c>
      <c r="J131" s="2">
        <f>G131-I131</f>
        <v>9.5041799999999697</v>
      </c>
      <c r="K131" s="2">
        <f>90+J131</f>
        <v>99.504179999999963</v>
      </c>
      <c r="L131" s="2">
        <f>EXP(0.06*K131)</f>
        <v>391.60387268611953</v>
      </c>
      <c r="M131" s="2">
        <f>SUMIF(A:A,A131,L:L)</f>
        <v>1259.6411825009925</v>
      </c>
      <c r="N131" s="3">
        <f>L131/M131</f>
        <v>0.3108852569496004</v>
      </c>
      <c r="O131" s="7">
        <f>1/N131</f>
        <v>3.2166208517315327</v>
      </c>
      <c r="P131" s="3">
        <f>IF(O131&gt;21,"",N131)</f>
        <v>0.3108852569496004</v>
      </c>
      <c r="Q131" s="3">
        <f>IF(ISNUMBER(P131),SUMIF(A:A,A131,P:P),"")</f>
        <v>1</v>
      </c>
      <c r="R131" s="3">
        <f>IFERROR(P131*(1/Q131),"")</f>
        <v>0.3108852569496004</v>
      </c>
      <c r="S131" s="8">
        <f>IFERROR(1/R131,"")</f>
        <v>3.2166208517315327</v>
      </c>
    </row>
    <row r="132" spans="1:19" x14ac:dyDescent="0.25">
      <c r="A132" s="1">
        <v>18</v>
      </c>
      <c r="B132" s="5">
        <v>0.65625</v>
      </c>
      <c r="C132" s="1" t="s">
        <v>19</v>
      </c>
      <c r="D132" s="1">
        <v>6</v>
      </c>
      <c r="E132" s="1">
        <v>2</v>
      </c>
      <c r="F132" s="1" t="s">
        <v>153</v>
      </c>
      <c r="G132" s="2">
        <v>58.746299999999998</v>
      </c>
      <c r="H132" s="6">
        <f>1+COUNTIFS(A:A,A132,O:O,"&lt;"&amp;O132)</f>
        <v>2</v>
      </c>
      <c r="I132" s="2">
        <f>AVERAGEIF(A:A,A132,G:G)</f>
        <v>52.549053333333333</v>
      </c>
      <c r="J132" s="2">
        <f>G132-I132</f>
        <v>6.1972466666666648</v>
      </c>
      <c r="K132" s="2">
        <f>90+J132</f>
        <v>96.197246666666672</v>
      </c>
      <c r="L132" s="2">
        <f>EXP(0.06*K132)</f>
        <v>321.12639515305654</v>
      </c>
      <c r="M132" s="2">
        <f>SUMIF(A:A,A132,L:L)</f>
        <v>1259.6411825009925</v>
      </c>
      <c r="N132" s="3">
        <f>L132/M132</f>
        <v>0.2549348176402636</v>
      </c>
      <c r="O132" s="7">
        <f>1/N132</f>
        <v>3.9225713037404395</v>
      </c>
      <c r="P132" s="3">
        <f>IF(O132&gt;21,"",N132)</f>
        <v>0.2549348176402636</v>
      </c>
      <c r="Q132" s="3">
        <f>IF(ISNUMBER(P132),SUMIF(A:A,A132,P:P),"")</f>
        <v>1</v>
      </c>
      <c r="R132" s="3">
        <f>IFERROR(P132*(1/Q132),"")</f>
        <v>0.2549348176402636</v>
      </c>
      <c r="S132" s="8">
        <f>IFERROR(1/R132,"")</f>
        <v>3.9225713037404395</v>
      </c>
    </row>
    <row r="133" spans="1:19" x14ac:dyDescent="0.25">
      <c r="A133" s="1">
        <v>18</v>
      </c>
      <c r="B133" s="5">
        <v>0.65625</v>
      </c>
      <c r="C133" s="1" t="s">
        <v>19</v>
      </c>
      <c r="D133" s="1">
        <v>6</v>
      </c>
      <c r="E133" s="1">
        <v>3</v>
      </c>
      <c r="F133" s="1" t="s">
        <v>154</v>
      </c>
      <c r="G133" s="2">
        <v>55.2781333333334</v>
      </c>
      <c r="H133" s="6">
        <f>1+COUNTIFS(A:A,A133,O:O,"&lt;"&amp;O133)</f>
        <v>3</v>
      </c>
      <c r="I133" s="2">
        <f>AVERAGEIF(A:A,A133,G:G)</f>
        <v>52.549053333333333</v>
      </c>
      <c r="J133" s="2">
        <f>G133-I133</f>
        <v>2.7290800000000672</v>
      </c>
      <c r="K133" s="2">
        <f>90+J133</f>
        <v>92.729080000000067</v>
      </c>
      <c r="L133" s="2">
        <f>EXP(0.06*K133)</f>
        <v>260.79764497294258</v>
      </c>
      <c r="M133" s="2">
        <f>SUMIF(A:A,A133,L:L)</f>
        <v>1259.6411825009925</v>
      </c>
      <c r="N133" s="3">
        <f>L133/M133</f>
        <v>0.20704121824211402</v>
      </c>
      <c r="O133" s="7">
        <f>1/N133</f>
        <v>4.8299561241501188</v>
      </c>
      <c r="P133" s="3">
        <f>IF(O133&gt;21,"",N133)</f>
        <v>0.20704121824211402</v>
      </c>
      <c r="Q133" s="3">
        <f>IF(ISNUMBER(P133),SUMIF(A:A,A133,P:P),"")</f>
        <v>1</v>
      </c>
      <c r="R133" s="3">
        <f>IFERROR(P133*(1/Q133),"")</f>
        <v>0.20704121824211402</v>
      </c>
      <c r="S133" s="8">
        <f>IFERROR(1/R133,"")</f>
        <v>4.8299561241501188</v>
      </c>
    </row>
    <row r="134" spans="1:19" x14ac:dyDescent="0.25">
      <c r="A134" s="1">
        <v>18</v>
      </c>
      <c r="B134" s="5">
        <v>0.65625</v>
      </c>
      <c r="C134" s="1" t="s">
        <v>19</v>
      </c>
      <c r="D134" s="1">
        <v>6</v>
      </c>
      <c r="E134" s="1">
        <v>4</v>
      </c>
      <c r="F134" s="1" t="s">
        <v>155</v>
      </c>
      <c r="G134" s="2">
        <v>51.523300000000006</v>
      </c>
      <c r="H134" s="6">
        <f>1+COUNTIFS(A:A,A134,O:O,"&lt;"&amp;O134)</f>
        <v>4</v>
      </c>
      <c r="I134" s="2">
        <f>AVERAGEIF(A:A,A134,G:G)</f>
        <v>52.549053333333333</v>
      </c>
      <c r="J134" s="2">
        <f>G134-I134</f>
        <v>-1.0257533333333271</v>
      </c>
      <c r="K134" s="2">
        <f>90+J134</f>
        <v>88.974246666666673</v>
      </c>
      <c r="L134" s="2">
        <f>EXP(0.06*K134)</f>
        <v>208.19076524795386</v>
      </c>
      <c r="M134" s="2">
        <f>SUMIF(A:A,A134,L:L)</f>
        <v>1259.6411825009925</v>
      </c>
      <c r="N134" s="3">
        <f>L134/M134</f>
        <v>0.16527783319579567</v>
      </c>
      <c r="O134" s="7">
        <f>1/N134</f>
        <v>6.0504181393481504</v>
      </c>
      <c r="P134" s="3">
        <f>IF(O134&gt;21,"",N134)</f>
        <v>0.16527783319579567</v>
      </c>
      <c r="Q134" s="3">
        <f>IF(ISNUMBER(P134),SUMIF(A:A,A134,P:P),"")</f>
        <v>1</v>
      </c>
      <c r="R134" s="3">
        <f>IFERROR(P134*(1/Q134),"")</f>
        <v>0.16527783319579567</v>
      </c>
      <c r="S134" s="8">
        <f>IFERROR(1/R134,"")</f>
        <v>6.0504181393481504</v>
      </c>
    </row>
    <row r="135" spans="1:19" x14ac:dyDescent="0.25">
      <c r="A135" s="1">
        <v>18</v>
      </c>
      <c r="B135" s="5">
        <v>0.65625</v>
      </c>
      <c r="C135" s="1" t="s">
        <v>19</v>
      </c>
      <c r="D135" s="1">
        <v>6</v>
      </c>
      <c r="E135" s="1">
        <v>8</v>
      </c>
      <c r="F135" s="1" t="s">
        <v>156</v>
      </c>
      <c r="G135" s="2">
        <v>35.144300000000001</v>
      </c>
      <c r="H135" s="6">
        <f>1+COUNTIFS(A:A,A135,O:O,"&lt;"&amp;O135)</f>
        <v>5</v>
      </c>
      <c r="I135" s="2">
        <f>AVERAGEIF(A:A,A135,G:G)</f>
        <v>52.549053333333333</v>
      </c>
      <c r="J135" s="2">
        <f>G135-I135</f>
        <v>-17.404753333333332</v>
      </c>
      <c r="K135" s="2">
        <f>90+J135</f>
        <v>72.595246666666668</v>
      </c>
      <c r="L135" s="2">
        <f>EXP(0.06*K135)</f>
        <v>77.922504440919937</v>
      </c>
      <c r="M135" s="2">
        <f>SUMIF(A:A,A135,L:L)</f>
        <v>1259.6411825009925</v>
      </c>
      <c r="N135" s="3">
        <f>L135/M135</f>
        <v>6.1860873972226248E-2</v>
      </c>
      <c r="O135" s="7">
        <f>1/N135</f>
        <v>16.165306692061467</v>
      </c>
      <c r="P135" s="3">
        <f>IF(O135&gt;21,"",N135)</f>
        <v>6.1860873972226248E-2</v>
      </c>
      <c r="Q135" s="3">
        <f>IF(ISNUMBER(P135),SUMIF(A:A,A135,P:P),"")</f>
        <v>1</v>
      </c>
      <c r="R135" s="3">
        <f>IFERROR(P135*(1/Q135),"")</f>
        <v>6.1860873972226248E-2</v>
      </c>
      <c r="S135" s="8">
        <f>IFERROR(1/R135,"")</f>
        <v>16.165306692061467</v>
      </c>
    </row>
    <row r="136" spans="1:19" x14ac:dyDescent="0.25">
      <c r="A136" s="1">
        <v>19</v>
      </c>
      <c r="B136" s="5">
        <v>0.66319444444444442</v>
      </c>
      <c r="C136" s="1" t="s">
        <v>25</v>
      </c>
      <c r="D136" s="1">
        <v>6</v>
      </c>
      <c r="E136" s="1">
        <v>6</v>
      </c>
      <c r="F136" s="1" t="s">
        <v>162</v>
      </c>
      <c r="G136" s="2">
        <v>65.536666666666605</v>
      </c>
      <c r="H136" s="6">
        <f>1+COUNTIFS(A:A,A136,O:O,"&lt;"&amp;O136)</f>
        <v>1</v>
      </c>
      <c r="I136" s="2">
        <f>AVERAGEIF(A:A,A136,G:G)</f>
        <v>49.016203703703695</v>
      </c>
      <c r="J136" s="2">
        <f>G136-I136</f>
        <v>16.52046296296291</v>
      </c>
      <c r="K136" s="2">
        <f>90+J136</f>
        <v>106.52046296296291</v>
      </c>
      <c r="L136" s="2">
        <f>EXP(0.06*K136)</f>
        <v>596.58860844766275</v>
      </c>
      <c r="M136" s="2">
        <f>SUMIF(A:A,A136,L:L)</f>
        <v>2198.5593400612374</v>
      </c>
      <c r="N136" s="3">
        <f>L136/M136</f>
        <v>0.27135433534900438</v>
      </c>
      <c r="O136" s="7">
        <f>1/N136</f>
        <v>3.6852184385181928</v>
      </c>
      <c r="P136" s="3">
        <f>IF(O136&gt;21,"",N136)</f>
        <v>0.27135433534900438</v>
      </c>
      <c r="Q136" s="3">
        <f>IF(ISNUMBER(P136),SUMIF(A:A,A136,P:P),"")</f>
        <v>1</v>
      </c>
      <c r="R136" s="3">
        <f>IFERROR(P136*(1/Q136),"")</f>
        <v>0.27135433534900438</v>
      </c>
      <c r="S136" s="8">
        <f>IFERROR(1/R136,"")</f>
        <v>3.6852184385181928</v>
      </c>
    </row>
    <row r="137" spans="1:19" x14ac:dyDescent="0.25">
      <c r="A137" s="1">
        <v>19</v>
      </c>
      <c r="B137" s="5">
        <v>0.66319444444444442</v>
      </c>
      <c r="C137" s="1" t="s">
        <v>25</v>
      </c>
      <c r="D137" s="1">
        <v>6</v>
      </c>
      <c r="E137" s="1">
        <v>2</v>
      </c>
      <c r="F137" s="1" t="s">
        <v>158</v>
      </c>
      <c r="G137" s="2">
        <v>52.707300000000004</v>
      </c>
      <c r="H137" s="6">
        <f>1+COUNTIFS(A:A,A137,O:O,"&lt;"&amp;O137)</f>
        <v>2</v>
      </c>
      <c r="I137" s="2">
        <f>AVERAGEIF(A:A,A137,G:G)</f>
        <v>49.016203703703695</v>
      </c>
      <c r="J137" s="2">
        <f>G137-I137</f>
        <v>3.6910962962963083</v>
      </c>
      <c r="K137" s="2">
        <f>90+J137</f>
        <v>93.691096296296308</v>
      </c>
      <c r="L137" s="2">
        <f>EXP(0.06*K137)</f>
        <v>276.29407228150217</v>
      </c>
      <c r="M137" s="2">
        <f>SUMIF(A:A,A137,L:L)</f>
        <v>2198.5593400612374</v>
      </c>
      <c r="N137" s="3">
        <f>L137/M137</f>
        <v>0.12567050943178382</v>
      </c>
      <c r="O137" s="7">
        <f>1/N137</f>
        <v>7.9573163546601027</v>
      </c>
      <c r="P137" s="3">
        <f>IF(O137&gt;21,"",N137)</f>
        <v>0.12567050943178382</v>
      </c>
      <c r="Q137" s="3">
        <f>IF(ISNUMBER(P137),SUMIF(A:A,A137,P:P),"")</f>
        <v>1</v>
      </c>
      <c r="R137" s="3">
        <f>IFERROR(P137*(1/Q137),"")</f>
        <v>0.12567050943178382</v>
      </c>
      <c r="S137" s="8">
        <f>IFERROR(1/R137,"")</f>
        <v>7.9573163546601027</v>
      </c>
    </row>
    <row r="138" spans="1:19" x14ac:dyDescent="0.25">
      <c r="A138" s="1">
        <v>19</v>
      </c>
      <c r="B138" s="5">
        <v>0.66319444444444442</v>
      </c>
      <c r="C138" s="1" t="s">
        <v>25</v>
      </c>
      <c r="D138" s="1">
        <v>6</v>
      </c>
      <c r="E138" s="1">
        <v>8</v>
      </c>
      <c r="F138" s="1" t="s">
        <v>164</v>
      </c>
      <c r="G138" s="2">
        <v>51.789300000000004</v>
      </c>
      <c r="H138" s="6">
        <f>1+COUNTIFS(A:A,A138,O:O,"&lt;"&amp;O138)</f>
        <v>3</v>
      </c>
      <c r="I138" s="2">
        <f>AVERAGEIF(A:A,A138,G:G)</f>
        <v>49.016203703703695</v>
      </c>
      <c r="J138" s="2">
        <f>G138-I138</f>
        <v>2.773096296296309</v>
      </c>
      <c r="K138" s="2">
        <f>90+J138</f>
        <v>92.773096296296302</v>
      </c>
      <c r="L138" s="2">
        <f>EXP(0.06*K138)</f>
        <v>261.48731605996159</v>
      </c>
      <c r="M138" s="2">
        <f>SUMIF(A:A,A138,L:L)</f>
        <v>2198.5593400612374</v>
      </c>
      <c r="N138" s="3">
        <f>L138/M138</f>
        <v>0.11893575547188927</v>
      </c>
      <c r="O138" s="7">
        <f>1/N138</f>
        <v>8.4079005176567971</v>
      </c>
      <c r="P138" s="3">
        <f>IF(O138&gt;21,"",N138)</f>
        <v>0.11893575547188927</v>
      </c>
      <c r="Q138" s="3">
        <f>IF(ISNUMBER(P138),SUMIF(A:A,A138,P:P),"")</f>
        <v>1</v>
      </c>
      <c r="R138" s="3">
        <f>IFERROR(P138*(1/Q138),"")</f>
        <v>0.11893575547188927</v>
      </c>
      <c r="S138" s="8">
        <f>IFERROR(1/R138,"")</f>
        <v>8.4079005176567971</v>
      </c>
    </row>
    <row r="139" spans="1:19" x14ac:dyDescent="0.25">
      <c r="A139" s="1">
        <v>19</v>
      </c>
      <c r="B139" s="5">
        <v>0.66319444444444442</v>
      </c>
      <c r="C139" s="1" t="s">
        <v>25</v>
      </c>
      <c r="D139" s="1">
        <v>6</v>
      </c>
      <c r="E139" s="1">
        <v>9</v>
      </c>
      <c r="F139" s="1" t="s">
        <v>165</v>
      </c>
      <c r="G139" s="2">
        <v>46.8714333333334</v>
      </c>
      <c r="H139" s="6">
        <f>1+COUNTIFS(A:A,A139,O:O,"&lt;"&amp;O139)</f>
        <v>4</v>
      </c>
      <c r="I139" s="2">
        <f>AVERAGEIF(A:A,A139,G:G)</f>
        <v>49.016203703703695</v>
      </c>
      <c r="J139" s="2">
        <f>G139-I139</f>
        <v>-2.1447703703702956</v>
      </c>
      <c r="K139" s="2">
        <f>90+J139</f>
        <v>87.855229629629704</v>
      </c>
      <c r="L139" s="2">
        <f>EXP(0.06*K139)</f>
        <v>194.67154967214682</v>
      </c>
      <c r="M139" s="2">
        <f>SUMIF(A:A,A139,L:L)</f>
        <v>2198.5593400612374</v>
      </c>
      <c r="N139" s="3">
        <f>L139/M139</f>
        <v>8.854505135473148E-2</v>
      </c>
      <c r="O139" s="7">
        <f>1/N139</f>
        <v>11.293685922590683</v>
      </c>
      <c r="P139" s="3">
        <f>IF(O139&gt;21,"",N139)</f>
        <v>8.854505135473148E-2</v>
      </c>
      <c r="Q139" s="3">
        <f>IF(ISNUMBER(P139),SUMIF(A:A,A139,P:P),"")</f>
        <v>1</v>
      </c>
      <c r="R139" s="3">
        <f>IFERROR(P139*(1/Q139),"")</f>
        <v>8.854505135473148E-2</v>
      </c>
      <c r="S139" s="8">
        <f>IFERROR(1/R139,"")</f>
        <v>11.293685922590683</v>
      </c>
    </row>
    <row r="140" spans="1:19" x14ac:dyDescent="0.25">
      <c r="A140" s="1">
        <v>19</v>
      </c>
      <c r="B140" s="5">
        <v>0.66319444444444442</v>
      </c>
      <c r="C140" s="1" t="s">
        <v>25</v>
      </c>
      <c r="D140" s="1">
        <v>6</v>
      </c>
      <c r="E140" s="1">
        <v>5</v>
      </c>
      <c r="F140" s="1" t="s">
        <v>161</v>
      </c>
      <c r="G140" s="2">
        <v>46.6392666666667</v>
      </c>
      <c r="H140" s="6">
        <f>1+COUNTIFS(A:A,A140,O:O,"&lt;"&amp;O140)</f>
        <v>5</v>
      </c>
      <c r="I140" s="2">
        <f>AVERAGEIF(A:A,A140,G:G)</f>
        <v>49.016203703703695</v>
      </c>
      <c r="J140" s="2">
        <f>G140-I140</f>
        <v>-2.3769370370369955</v>
      </c>
      <c r="K140" s="2">
        <f>90+J140</f>
        <v>87.623062962963004</v>
      </c>
      <c r="L140" s="2">
        <f>EXP(0.06*K140)</f>
        <v>191.97857509946977</v>
      </c>
      <c r="M140" s="2">
        <f>SUMIF(A:A,A140,L:L)</f>
        <v>2198.5593400612374</v>
      </c>
      <c r="N140" s="3">
        <f>L140/M140</f>
        <v>8.7320169895492794E-2</v>
      </c>
      <c r="O140" s="7">
        <f>1/N140</f>
        <v>11.452107814229265</v>
      </c>
      <c r="P140" s="3">
        <f>IF(O140&gt;21,"",N140)</f>
        <v>8.7320169895492794E-2</v>
      </c>
      <c r="Q140" s="3">
        <f>IF(ISNUMBER(P140),SUMIF(A:A,A140,P:P),"")</f>
        <v>1</v>
      </c>
      <c r="R140" s="3">
        <f>IFERROR(P140*(1/Q140),"")</f>
        <v>8.7320169895492794E-2</v>
      </c>
      <c r="S140" s="8">
        <f>IFERROR(1/R140,"")</f>
        <v>11.452107814229265</v>
      </c>
    </row>
    <row r="141" spans="1:19" x14ac:dyDescent="0.25">
      <c r="A141" s="1">
        <v>19</v>
      </c>
      <c r="B141" s="5">
        <v>0.66319444444444442</v>
      </c>
      <c r="C141" s="1" t="s">
        <v>25</v>
      </c>
      <c r="D141" s="1">
        <v>6</v>
      </c>
      <c r="E141" s="1">
        <v>3</v>
      </c>
      <c r="F141" s="1" t="s">
        <v>159</v>
      </c>
      <c r="G141" s="2">
        <v>46.619033333333299</v>
      </c>
      <c r="H141" s="6">
        <f>1+COUNTIFS(A:A,A141,O:O,"&lt;"&amp;O141)</f>
        <v>6</v>
      </c>
      <c r="I141" s="2">
        <f>AVERAGEIF(A:A,A141,G:G)</f>
        <v>49.016203703703695</v>
      </c>
      <c r="J141" s="2">
        <f>G141-I141</f>
        <v>-2.3971703703703966</v>
      </c>
      <c r="K141" s="2">
        <f>90+J141</f>
        <v>87.602829629629611</v>
      </c>
      <c r="L141" s="2">
        <f>EXP(0.06*K141)</f>
        <v>191.74565452069609</v>
      </c>
      <c r="M141" s="2">
        <f>SUMIF(A:A,A141,L:L)</f>
        <v>2198.5593400612374</v>
      </c>
      <c r="N141" s="3">
        <f>L141/M141</f>
        <v>8.7214227529267108E-2</v>
      </c>
      <c r="O141" s="7">
        <f>1/N141</f>
        <v>11.466019115567157</v>
      </c>
      <c r="P141" s="3">
        <f>IF(O141&gt;21,"",N141)</f>
        <v>8.7214227529267108E-2</v>
      </c>
      <c r="Q141" s="3">
        <f>IF(ISNUMBER(P141),SUMIF(A:A,A141,P:P),"")</f>
        <v>1</v>
      </c>
      <c r="R141" s="3">
        <f>IFERROR(P141*(1/Q141),"")</f>
        <v>8.7214227529267108E-2</v>
      </c>
      <c r="S141" s="8">
        <f>IFERROR(1/R141,"")</f>
        <v>11.466019115567157</v>
      </c>
    </row>
    <row r="142" spans="1:19" x14ac:dyDescent="0.25">
      <c r="A142" s="1">
        <v>19</v>
      </c>
      <c r="B142" s="5">
        <v>0.66319444444444442</v>
      </c>
      <c r="C142" s="1" t="s">
        <v>25</v>
      </c>
      <c r="D142" s="1">
        <v>6</v>
      </c>
      <c r="E142" s="1">
        <v>4</v>
      </c>
      <c r="F142" s="1" t="s">
        <v>160</v>
      </c>
      <c r="G142" s="2">
        <v>46.3500333333333</v>
      </c>
      <c r="H142" s="6">
        <f>1+COUNTIFS(A:A,A142,O:O,"&lt;"&amp;O142)</f>
        <v>7</v>
      </c>
      <c r="I142" s="2">
        <f>AVERAGEIF(A:A,A142,G:G)</f>
        <v>49.016203703703695</v>
      </c>
      <c r="J142" s="2">
        <f>G142-I142</f>
        <v>-2.6661703703703949</v>
      </c>
      <c r="K142" s="2">
        <f>90+J142</f>
        <v>87.333829629629605</v>
      </c>
      <c r="L142" s="2">
        <f>EXP(0.06*K142)</f>
        <v>188.67572066569764</v>
      </c>
      <c r="M142" s="2">
        <f>SUMIF(A:A,A142,L:L)</f>
        <v>2198.5593400612374</v>
      </c>
      <c r="N142" s="3">
        <f>L142/M142</f>
        <v>8.5817888663602029E-2</v>
      </c>
      <c r="O142" s="7">
        <f>1/N142</f>
        <v>11.652582178057363</v>
      </c>
      <c r="P142" s="3">
        <f>IF(O142&gt;21,"",N142)</f>
        <v>8.5817888663602029E-2</v>
      </c>
      <c r="Q142" s="3">
        <f>IF(ISNUMBER(P142),SUMIF(A:A,A142,P:P),"")</f>
        <v>1</v>
      </c>
      <c r="R142" s="3">
        <f>IFERROR(P142*(1/Q142),"")</f>
        <v>8.5817888663602029E-2</v>
      </c>
      <c r="S142" s="8">
        <f>IFERROR(1/R142,"")</f>
        <v>11.652582178057363</v>
      </c>
    </row>
    <row r="143" spans="1:19" x14ac:dyDescent="0.25">
      <c r="A143" s="1">
        <v>19</v>
      </c>
      <c r="B143" s="5">
        <v>0.66319444444444442</v>
      </c>
      <c r="C143" s="1" t="s">
        <v>25</v>
      </c>
      <c r="D143" s="1">
        <v>6</v>
      </c>
      <c r="E143" s="1">
        <v>7</v>
      </c>
      <c r="F143" s="1" t="s">
        <v>163</v>
      </c>
      <c r="G143" s="2">
        <v>43.6015333333333</v>
      </c>
      <c r="H143" s="6">
        <f>1+COUNTIFS(A:A,A143,O:O,"&lt;"&amp;O143)</f>
        <v>8</v>
      </c>
      <c r="I143" s="2">
        <f>AVERAGEIF(A:A,A143,G:G)</f>
        <v>49.016203703703695</v>
      </c>
      <c r="J143" s="2">
        <f>G143-I143</f>
        <v>-5.4146703703703949</v>
      </c>
      <c r="K143" s="2">
        <f>90+J143</f>
        <v>84.585329629629598</v>
      </c>
      <c r="L143" s="2">
        <f>EXP(0.06*K143)</f>
        <v>159.9913542406313</v>
      </c>
      <c r="M143" s="2">
        <f>SUMIF(A:A,A143,L:L)</f>
        <v>2198.5593400612374</v>
      </c>
      <c r="N143" s="3">
        <f>L143/M143</f>
        <v>7.2770996590965337E-2</v>
      </c>
      <c r="O143" s="7">
        <f>1/N143</f>
        <v>13.741738423905987</v>
      </c>
      <c r="P143" s="3">
        <f>IF(O143&gt;21,"",N143)</f>
        <v>7.2770996590965337E-2</v>
      </c>
      <c r="Q143" s="3">
        <f>IF(ISNUMBER(P143),SUMIF(A:A,A143,P:P),"")</f>
        <v>1</v>
      </c>
      <c r="R143" s="3">
        <f>IFERROR(P143*(1/Q143),"")</f>
        <v>7.2770996590965337E-2</v>
      </c>
      <c r="S143" s="8">
        <f>IFERROR(1/R143,"")</f>
        <v>13.741738423905987</v>
      </c>
    </row>
    <row r="144" spans="1:19" x14ac:dyDescent="0.25">
      <c r="A144" s="1">
        <v>19</v>
      </c>
      <c r="B144" s="5">
        <v>0.66319444444444442</v>
      </c>
      <c r="C144" s="1" t="s">
        <v>25</v>
      </c>
      <c r="D144" s="1">
        <v>6</v>
      </c>
      <c r="E144" s="1">
        <v>1</v>
      </c>
      <c r="F144" s="1" t="s">
        <v>157</v>
      </c>
      <c r="G144" s="2">
        <v>41.031266666666696</v>
      </c>
      <c r="H144" s="6">
        <f>1+COUNTIFS(A:A,A144,O:O,"&lt;"&amp;O144)</f>
        <v>9</v>
      </c>
      <c r="I144" s="2">
        <f>AVERAGEIF(A:A,A144,G:G)</f>
        <v>49.016203703703695</v>
      </c>
      <c r="J144" s="2">
        <f>G144-I144</f>
        <v>-7.9849370370369996</v>
      </c>
      <c r="K144" s="2">
        <f>90+J144</f>
        <v>82.015062962963</v>
      </c>
      <c r="L144" s="2">
        <f>EXP(0.06*K144)</f>
        <v>137.12648907346968</v>
      </c>
      <c r="M144" s="2">
        <f>SUMIF(A:A,A144,L:L)</f>
        <v>2198.5593400612374</v>
      </c>
      <c r="N144" s="3">
        <f>L144/M144</f>
        <v>6.2371065713263958E-2</v>
      </c>
      <c r="O144" s="7">
        <f>1/N144</f>
        <v>16.033075410275345</v>
      </c>
      <c r="P144" s="3">
        <f>IF(O144&gt;21,"",N144)</f>
        <v>6.2371065713263958E-2</v>
      </c>
      <c r="Q144" s="3">
        <f>IF(ISNUMBER(P144),SUMIF(A:A,A144,P:P),"")</f>
        <v>1</v>
      </c>
      <c r="R144" s="3">
        <f>IFERROR(P144*(1/Q144),"")</f>
        <v>6.2371065713263958E-2</v>
      </c>
      <c r="S144" s="8">
        <f>IFERROR(1/R144,"")</f>
        <v>16.033075410275345</v>
      </c>
    </row>
    <row r="145" spans="1:19" x14ac:dyDescent="0.25">
      <c r="A145" s="1">
        <v>20</v>
      </c>
      <c r="B145" s="5">
        <v>0.66875000000000007</v>
      </c>
      <c r="C145" s="1" t="s">
        <v>33</v>
      </c>
      <c r="D145" s="1">
        <v>6</v>
      </c>
      <c r="E145" s="1">
        <v>4</v>
      </c>
      <c r="F145" s="1" t="s">
        <v>169</v>
      </c>
      <c r="G145" s="2">
        <v>66.484399999999994</v>
      </c>
      <c r="H145" s="6">
        <f>1+COUNTIFS(A:A,A145,O:O,"&lt;"&amp;O145)</f>
        <v>1</v>
      </c>
      <c r="I145" s="2">
        <f>AVERAGEIF(A:A,A145,G:G)</f>
        <v>51.665300000000009</v>
      </c>
      <c r="J145" s="2">
        <f>G145-I145</f>
        <v>14.819099999999985</v>
      </c>
      <c r="K145" s="2">
        <f>90+J145</f>
        <v>104.81909999999999</v>
      </c>
      <c r="L145" s="2">
        <f>EXP(0.06*K145)</f>
        <v>538.6930886922238</v>
      </c>
      <c r="M145" s="2">
        <f>SUMIF(A:A,A145,L:L)</f>
        <v>2241.9019379833107</v>
      </c>
      <c r="N145" s="3">
        <f>L145/M145</f>
        <v>0.24028396584410908</v>
      </c>
      <c r="O145" s="7">
        <f>1/N145</f>
        <v>4.1617425302892572</v>
      </c>
      <c r="P145" s="3">
        <f>IF(O145&gt;21,"",N145)</f>
        <v>0.24028396584410908</v>
      </c>
      <c r="Q145" s="3">
        <f>IF(ISNUMBER(P145),SUMIF(A:A,A145,P:P),"")</f>
        <v>0.98470406028705804</v>
      </c>
      <c r="R145" s="3">
        <f>IFERROR(P145*(1/Q145),"")</f>
        <v>0.24401642639115573</v>
      </c>
      <c r="S145" s="8">
        <f>IFERROR(1/R145,"")</f>
        <v>4.0980847674451661</v>
      </c>
    </row>
    <row r="146" spans="1:19" x14ac:dyDescent="0.25">
      <c r="A146" s="1">
        <v>20</v>
      </c>
      <c r="B146" s="5">
        <v>0.66875000000000007</v>
      </c>
      <c r="C146" s="1" t="s">
        <v>33</v>
      </c>
      <c r="D146" s="1">
        <v>6</v>
      </c>
      <c r="E146" s="1">
        <v>2</v>
      </c>
      <c r="F146" s="1" t="s">
        <v>167</v>
      </c>
      <c r="G146" s="2">
        <v>63.281100000000002</v>
      </c>
      <c r="H146" s="6">
        <f>1+COUNTIFS(A:A,A146,O:O,"&lt;"&amp;O146)</f>
        <v>2</v>
      </c>
      <c r="I146" s="2">
        <f>AVERAGEIF(A:A,A146,G:G)</f>
        <v>51.665300000000009</v>
      </c>
      <c r="J146" s="2">
        <f>G146-I146</f>
        <v>11.615799999999993</v>
      </c>
      <c r="K146" s="2">
        <f>90+J146</f>
        <v>101.61579999999999</v>
      </c>
      <c r="L146" s="2">
        <f>EXP(0.06*K146)</f>
        <v>444.49908657390336</v>
      </c>
      <c r="M146" s="2">
        <f>SUMIF(A:A,A146,L:L)</f>
        <v>2241.9019379833107</v>
      </c>
      <c r="N146" s="3">
        <f>L146/M146</f>
        <v>0.19826874630107585</v>
      </c>
      <c r="O146" s="7">
        <f>1/N146</f>
        <v>5.0436592688263433</v>
      </c>
      <c r="P146" s="3">
        <f>IF(O146&gt;21,"",N146)</f>
        <v>0.19826874630107585</v>
      </c>
      <c r="Q146" s="3">
        <f>IF(ISNUMBER(P146),SUMIF(A:A,A146,P:P),"")</f>
        <v>0.98470406028705804</v>
      </c>
      <c r="R146" s="3">
        <f>IFERROR(P146*(1/Q146),"")</f>
        <v>0.20134856176309168</v>
      </c>
      <c r="S146" s="8">
        <f>IFERROR(1/R146,"")</f>
        <v>4.9665117607177542</v>
      </c>
    </row>
    <row r="147" spans="1:19" x14ac:dyDescent="0.25">
      <c r="A147" s="1">
        <v>20</v>
      </c>
      <c r="B147" s="5">
        <v>0.66875000000000007</v>
      </c>
      <c r="C147" s="1" t="s">
        <v>33</v>
      </c>
      <c r="D147" s="1">
        <v>6</v>
      </c>
      <c r="E147" s="1">
        <v>6</v>
      </c>
      <c r="F147" s="1" t="s">
        <v>171</v>
      </c>
      <c r="G147" s="2">
        <v>59.869799999999998</v>
      </c>
      <c r="H147" s="6">
        <f>1+COUNTIFS(A:A,A147,O:O,"&lt;"&amp;O147)</f>
        <v>3</v>
      </c>
      <c r="I147" s="2">
        <f>AVERAGEIF(A:A,A147,G:G)</f>
        <v>51.665300000000009</v>
      </c>
      <c r="J147" s="2">
        <f>G147-I147</f>
        <v>8.2044999999999888</v>
      </c>
      <c r="K147" s="2">
        <f>90+J147</f>
        <v>98.204499999999996</v>
      </c>
      <c r="L147" s="2">
        <f>EXP(0.06*K147)</f>
        <v>362.22660621542065</v>
      </c>
      <c r="M147" s="2">
        <f>SUMIF(A:A,A147,L:L)</f>
        <v>2241.9019379833107</v>
      </c>
      <c r="N147" s="3">
        <f>L147/M147</f>
        <v>0.16157111962767623</v>
      </c>
      <c r="O147" s="7">
        <f>1/N147</f>
        <v>6.18922492029761</v>
      </c>
      <c r="P147" s="3">
        <f>IF(O147&gt;21,"",N147)</f>
        <v>0.16157111962767623</v>
      </c>
      <c r="Q147" s="3">
        <f>IF(ISNUMBER(P147),SUMIF(A:A,A147,P:P),"")</f>
        <v>0.98470406028705804</v>
      </c>
      <c r="R147" s="3">
        <f>IFERROR(P147*(1/Q147),"")</f>
        <v>0.16408089104514861</v>
      </c>
      <c r="S147" s="8">
        <f>IFERROR(1/R147,"")</f>
        <v>6.0945549090468996</v>
      </c>
    </row>
    <row r="148" spans="1:19" x14ac:dyDescent="0.25">
      <c r="A148" s="1">
        <v>20</v>
      </c>
      <c r="B148" s="5">
        <v>0.66875000000000007</v>
      </c>
      <c r="C148" s="1" t="s">
        <v>33</v>
      </c>
      <c r="D148" s="1">
        <v>6</v>
      </c>
      <c r="E148" s="1">
        <v>5</v>
      </c>
      <c r="F148" s="1" t="s">
        <v>170</v>
      </c>
      <c r="G148" s="2">
        <v>56.325433333333393</v>
      </c>
      <c r="H148" s="6">
        <f>1+COUNTIFS(A:A,A148,O:O,"&lt;"&amp;O148)</f>
        <v>4</v>
      </c>
      <c r="I148" s="2">
        <f>AVERAGEIF(A:A,A148,G:G)</f>
        <v>51.665300000000009</v>
      </c>
      <c r="J148" s="2">
        <f>G148-I148</f>
        <v>4.6601333333333841</v>
      </c>
      <c r="K148" s="2">
        <f>90+J148</f>
        <v>94.660133333333391</v>
      </c>
      <c r="L148" s="2">
        <f>EXP(0.06*K148)</f>
        <v>292.83461625097175</v>
      </c>
      <c r="M148" s="2">
        <f>SUMIF(A:A,A148,L:L)</f>
        <v>2241.9019379833107</v>
      </c>
      <c r="N148" s="3">
        <f>L148/M148</f>
        <v>0.13061883362944471</v>
      </c>
      <c r="O148" s="7">
        <f>1/N148</f>
        <v>7.6558638001386603</v>
      </c>
      <c r="P148" s="3">
        <f>IF(O148&gt;21,"",N148)</f>
        <v>0.13061883362944471</v>
      </c>
      <c r="Q148" s="3">
        <f>IF(ISNUMBER(P148),SUMIF(A:A,A148,P:P),"")</f>
        <v>0.98470406028705804</v>
      </c>
      <c r="R148" s="3">
        <f>IFERROR(P148*(1/Q148),"")</f>
        <v>0.13264780648042326</v>
      </c>
      <c r="S148" s="8">
        <f>IFERROR(1/R148,"")</f>
        <v>7.538760169001244</v>
      </c>
    </row>
    <row r="149" spans="1:19" x14ac:dyDescent="0.25">
      <c r="A149" s="1">
        <v>20</v>
      </c>
      <c r="B149" s="5">
        <v>0.66875000000000007</v>
      </c>
      <c r="C149" s="1" t="s">
        <v>33</v>
      </c>
      <c r="D149" s="1">
        <v>6</v>
      </c>
      <c r="E149" s="1">
        <v>8</v>
      </c>
      <c r="F149" s="1" t="s">
        <v>173</v>
      </c>
      <c r="G149" s="2">
        <v>51.087266666666601</v>
      </c>
      <c r="H149" s="6">
        <f>1+COUNTIFS(A:A,A149,O:O,"&lt;"&amp;O149)</f>
        <v>5</v>
      </c>
      <c r="I149" s="2">
        <f>AVERAGEIF(A:A,A149,G:G)</f>
        <v>51.665300000000009</v>
      </c>
      <c r="J149" s="2">
        <f>G149-I149</f>
        <v>-0.57803333333340845</v>
      </c>
      <c r="K149" s="2">
        <f>90+J149</f>
        <v>89.421966666666592</v>
      </c>
      <c r="L149" s="2">
        <f>EXP(0.06*K149)</f>
        <v>213.85923110442587</v>
      </c>
      <c r="M149" s="2">
        <f>SUMIF(A:A,A149,L:L)</f>
        <v>2241.9019379833107</v>
      </c>
      <c r="N149" s="3">
        <f>L149/M149</f>
        <v>9.5391875746716037E-2</v>
      </c>
      <c r="O149" s="7">
        <f>1/N149</f>
        <v>10.483073030822817</v>
      </c>
      <c r="P149" s="3">
        <f>IF(O149&gt;21,"",N149)</f>
        <v>9.5391875746716037E-2</v>
      </c>
      <c r="Q149" s="3">
        <f>IF(ISNUMBER(P149),SUMIF(A:A,A149,P:P),"")</f>
        <v>0.98470406028705804</v>
      </c>
      <c r="R149" s="3">
        <f>IFERROR(P149*(1/Q149),"")</f>
        <v>9.6873649245345528E-2</v>
      </c>
      <c r="S149" s="8">
        <f>IFERROR(1/R149,"")</f>
        <v>10.322724577736983</v>
      </c>
    </row>
    <row r="150" spans="1:19" x14ac:dyDescent="0.25">
      <c r="A150" s="1">
        <v>20</v>
      </c>
      <c r="B150" s="5">
        <v>0.66875000000000007</v>
      </c>
      <c r="C150" s="1" t="s">
        <v>33</v>
      </c>
      <c r="D150" s="1">
        <v>6</v>
      </c>
      <c r="E150" s="1">
        <v>1</v>
      </c>
      <c r="F150" s="1" t="s">
        <v>166</v>
      </c>
      <c r="G150" s="2">
        <v>50.144466666666702</v>
      </c>
      <c r="H150" s="6">
        <f>1+COUNTIFS(A:A,A150,O:O,"&lt;"&amp;O150)</f>
        <v>6</v>
      </c>
      <c r="I150" s="2">
        <f>AVERAGEIF(A:A,A150,G:G)</f>
        <v>51.665300000000009</v>
      </c>
      <c r="J150" s="2">
        <f>G150-I150</f>
        <v>-1.5208333333333073</v>
      </c>
      <c r="K150" s="2">
        <f>90+J150</f>
        <v>88.479166666666686</v>
      </c>
      <c r="L150" s="2">
        <f>EXP(0.06*K150)</f>
        <v>202.09744862292982</v>
      </c>
      <c r="M150" s="2">
        <f>SUMIF(A:A,A150,L:L)</f>
        <v>2241.9019379833107</v>
      </c>
      <c r="N150" s="3">
        <f>L150/M150</f>
        <v>9.0145534556576257E-2</v>
      </c>
      <c r="O150" s="7">
        <f>1/N150</f>
        <v>11.093172888917641</v>
      </c>
      <c r="P150" s="3">
        <f>IF(O150&gt;21,"",N150)</f>
        <v>9.0145534556576257E-2</v>
      </c>
      <c r="Q150" s="3">
        <f>IF(ISNUMBER(P150),SUMIF(A:A,A150,P:P),"")</f>
        <v>0.98470406028705804</v>
      </c>
      <c r="R150" s="3">
        <f>IFERROR(P150*(1/Q150),"")</f>
        <v>9.154581380551767E-2</v>
      </c>
      <c r="S150" s="8">
        <f>IFERROR(1/R150,"")</f>
        <v>10.923492385183513</v>
      </c>
    </row>
    <row r="151" spans="1:19" x14ac:dyDescent="0.25">
      <c r="A151" s="1">
        <v>20</v>
      </c>
      <c r="B151" s="5">
        <v>0.66875000000000007</v>
      </c>
      <c r="C151" s="1" t="s">
        <v>33</v>
      </c>
      <c r="D151" s="1">
        <v>6</v>
      </c>
      <c r="E151" s="1">
        <v>3</v>
      </c>
      <c r="F151" s="1" t="s">
        <v>168</v>
      </c>
      <c r="G151" s="2">
        <v>45.549433333333397</v>
      </c>
      <c r="H151" s="6">
        <f>1+COUNTIFS(A:A,A151,O:O,"&lt;"&amp;O151)</f>
        <v>7</v>
      </c>
      <c r="I151" s="2">
        <f>AVERAGEIF(A:A,A151,G:G)</f>
        <v>51.665300000000009</v>
      </c>
      <c r="J151" s="2">
        <f>G151-I151</f>
        <v>-6.1158666666666122</v>
      </c>
      <c r="K151" s="2">
        <f>90+J151</f>
        <v>83.884133333333381</v>
      </c>
      <c r="L151" s="2">
        <f>EXP(0.06*K151)</f>
        <v>153.3998636377149</v>
      </c>
      <c r="M151" s="2">
        <f>SUMIF(A:A,A151,L:L)</f>
        <v>2241.9019379833107</v>
      </c>
      <c r="N151" s="3">
        <f>L151/M151</f>
        <v>6.8423984581459804E-2</v>
      </c>
      <c r="O151" s="7">
        <f>1/N151</f>
        <v>14.614758349968419</v>
      </c>
      <c r="P151" s="3">
        <f>IF(O151&gt;21,"",N151)</f>
        <v>6.8423984581459804E-2</v>
      </c>
      <c r="Q151" s="3">
        <f>IF(ISNUMBER(P151),SUMIF(A:A,A151,P:P),"")</f>
        <v>0.98470406028705804</v>
      </c>
      <c r="R151" s="3">
        <f>IFERROR(P151*(1/Q151),"")</f>
        <v>6.9486851269317446E-2</v>
      </c>
      <c r="S151" s="8">
        <f>IFERROR(1/R151,"")</f>
        <v>14.391211887328087</v>
      </c>
    </row>
    <row r="152" spans="1:19" x14ac:dyDescent="0.25">
      <c r="A152" s="1">
        <v>20</v>
      </c>
      <c r="B152" s="5">
        <v>0.66875000000000007</v>
      </c>
      <c r="C152" s="1" t="s">
        <v>33</v>
      </c>
      <c r="D152" s="1">
        <v>6</v>
      </c>
      <c r="E152" s="1">
        <v>9</v>
      </c>
      <c r="F152" s="1" t="s">
        <v>174</v>
      </c>
      <c r="G152" s="2">
        <v>20.580499999999997</v>
      </c>
      <c r="H152" s="6">
        <f>1+COUNTIFS(A:A,A152,O:O,"&lt;"&amp;O152)</f>
        <v>8</v>
      </c>
      <c r="I152" s="2">
        <f>AVERAGEIF(A:A,A152,G:G)</f>
        <v>51.665300000000009</v>
      </c>
      <c r="J152" s="2">
        <f>G152-I152</f>
        <v>-31.084800000000012</v>
      </c>
      <c r="K152" s="2">
        <f>90+J152</f>
        <v>58.915199999999984</v>
      </c>
      <c r="L152" s="2">
        <f>EXP(0.06*K152)</f>
        <v>34.291996885720359</v>
      </c>
      <c r="M152" s="2">
        <f>SUMIF(A:A,A152,L:L)</f>
        <v>2241.9019379833107</v>
      </c>
      <c r="N152" s="3">
        <f>L152/M152</f>
        <v>1.5295939712941912E-2</v>
      </c>
      <c r="O152" s="7">
        <f>1/N152</f>
        <v>65.376826711332996</v>
      </c>
      <c r="P152" s="3" t="str">
        <f>IF(O152&gt;21,"",N152)</f>
        <v/>
      </c>
      <c r="Q152" s="3" t="str">
        <f>IF(ISNUMBER(P152),SUMIF(A:A,A152,P:P),"")</f>
        <v/>
      </c>
      <c r="R152" s="3" t="str">
        <f>IFERROR(P152*(1/Q152),"")</f>
        <v/>
      </c>
      <c r="S152" s="8" t="str">
        <f>IFERROR(1/R152,"")</f>
        <v/>
      </c>
    </row>
    <row r="153" spans="1:19" x14ac:dyDescent="0.25">
      <c r="A153" s="1">
        <v>21</v>
      </c>
      <c r="B153" s="5">
        <v>0.67361111111111116</v>
      </c>
      <c r="C153" s="1" t="s">
        <v>40</v>
      </c>
      <c r="D153" s="1">
        <v>6</v>
      </c>
      <c r="E153" s="1">
        <v>5</v>
      </c>
      <c r="F153" s="1" t="s">
        <v>178</v>
      </c>
      <c r="G153" s="2">
        <v>67.473100000000002</v>
      </c>
      <c r="H153" s="6">
        <f>1+COUNTIFS(A:A,A153,O:O,"&lt;"&amp;O153)</f>
        <v>1</v>
      </c>
      <c r="I153" s="2">
        <f>AVERAGEIF(A:A,A153,G:G)</f>
        <v>46.296545833333326</v>
      </c>
      <c r="J153" s="2">
        <f>G153-I153</f>
        <v>21.176554166666676</v>
      </c>
      <c r="K153" s="2">
        <f>90+J153</f>
        <v>111.17655416666668</v>
      </c>
      <c r="L153" s="2">
        <f>EXP(0.06*K153)</f>
        <v>788.86345891858662</v>
      </c>
      <c r="M153" s="2">
        <f>SUMIF(A:A,A153,L:L)</f>
        <v>2196.2796574945096</v>
      </c>
      <c r="N153" s="3">
        <f>L153/M153</f>
        <v>0.35918169902757874</v>
      </c>
      <c r="O153" s="7">
        <f>1/N153</f>
        <v>2.7841062133937338</v>
      </c>
      <c r="P153" s="3">
        <f>IF(O153&gt;21,"",N153)</f>
        <v>0.35918169902757874</v>
      </c>
      <c r="Q153" s="3">
        <f>IF(ISNUMBER(P153),SUMIF(A:A,A153,P:P),"")</f>
        <v>0.9620285566709279</v>
      </c>
      <c r="R153" s="3">
        <f>IFERROR(P153*(1/Q153),"")</f>
        <v>0.37335866647297528</v>
      </c>
      <c r="S153" s="8">
        <f>IFERROR(1/R153,"")</f>
        <v>2.6783896820897359</v>
      </c>
    </row>
    <row r="154" spans="1:19" x14ac:dyDescent="0.25">
      <c r="A154" s="1">
        <v>21</v>
      </c>
      <c r="B154" s="5">
        <v>0.67361111111111116</v>
      </c>
      <c r="C154" s="1" t="s">
        <v>40</v>
      </c>
      <c r="D154" s="1">
        <v>6</v>
      </c>
      <c r="E154" s="1">
        <v>4</v>
      </c>
      <c r="F154" s="1" t="s">
        <v>177</v>
      </c>
      <c r="G154" s="2">
        <v>51.766666666666609</v>
      </c>
      <c r="H154" s="6">
        <f>1+COUNTIFS(A:A,A154,O:O,"&lt;"&amp;O154)</f>
        <v>2</v>
      </c>
      <c r="I154" s="2">
        <f>AVERAGEIF(A:A,A154,G:G)</f>
        <v>46.296545833333326</v>
      </c>
      <c r="J154" s="2">
        <f>G154-I154</f>
        <v>5.4701208333332829</v>
      </c>
      <c r="K154" s="2">
        <f>90+J154</f>
        <v>95.470120833333283</v>
      </c>
      <c r="L154" s="2">
        <f>EXP(0.06*K154)</f>
        <v>307.41765107522491</v>
      </c>
      <c r="M154" s="2">
        <f>SUMIF(A:A,A154,L:L)</f>
        <v>2196.2796574945096</v>
      </c>
      <c r="N154" s="3">
        <f>L154/M154</f>
        <v>0.13997199765804114</v>
      </c>
      <c r="O154" s="7">
        <f>1/N154</f>
        <v>7.144286119592663</v>
      </c>
      <c r="P154" s="3">
        <f>IF(O154&gt;21,"",N154)</f>
        <v>0.13997199765804114</v>
      </c>
      <c r="Q154" s="3">
        <f>IF(ISNUMBER(P154),SUMIF(A:A,A154,P:P),"")</f>
        <v>0.9620285566709279</v>
      </c>
      <c r="R154" s="3">
        <f>IFERROR(P154*(1/Q154),"")</f>
        <v>0.14549671804172862</v>
      </c>
      <c r="S154" s="8">
        <f>IFERROR(1/R154,"")</f>
        <v>6.8730072640758735</v>
      </c>
    </row>
    <row r="155" spans="1:19" x14ac:dyDescent="0.25">
      <c r="A155" s="1">
        <v>21</v>
      </c>
      <c r="B155" s="5">
        <v>0.67361111111111116</v>
      </c>
      <c r="C155" s="1" t="s">
        <v>40</v>
      </c>
      <c r="D155" s="1">
        <v>6</v>
      </c>
      <c r="E155" s="1">
        <v>1</v>
      </c>
      <c r="F155" s="1" t="s">
        <v>175</v>
      </c>
      <c r="G155" s="2">
        <v>50.642033333333401</v>
      </c>
      <c r="H155" s="6">
        <f>1+COUNTIFS(A:A,A155,O:O,"&lt;"&amp;O155)</f>
        <v>3</v>
      </c>
      <c r="I155" s="2">
        <f>AVERAGEIF(A:A,A155,G:G)</f>
        <v>46.296545833333326</v>
      </c>
      <c r="J155" s="2">
        <f>G155-I155</f>
        <v>4.3454875000000754</v>
      </c>
      <c r="K155" s="2">
        <f>90+J155</f>
        <v>94.345487500000075</v>
      </c>
      <c r="L155" s="2">
        <f>EXP(0.06*K155)</f>
        <v>287.35812207582597</v>
      </c>
      <c r="M155" s="2">
        <f>SUMIF(A:A,A155,L:L)</f>
        <v>2196.2796574945096</v>
      </c>
      <c r="N155" s="3">
        <f>L155/M155</f>
        <v>0.13083858473817528</v>
      </c>
      <c r="O155" s="7">
        <f>1/N155</f>
        <v>7.6430053259986552</v>
      </c>
      <c r="P155" s="3">
        <f>IF(O155&gt;21,"",N155)</f>
        <v>0.13083858473817528</v>
      </c>
      <c r="Q155" s="3">
        <f>IF(ISNUMBER(P155),SUMIF(A:A,A155,P:P),"")</f>
        <v>0.9620285566709279</v>
      </c>
      <c r="R155" s="3">
        <f>IFERROR(P155*(1/Q155),"")</f>
        <v>0.13600280764111455</v>
      </c>
      <c r="S155" s="8">
        <f>IFERROR(1/R155,"")</f>
        <v>7.3527893823987007</v>
      </c>
    </row>
    <row r="156" spans="1:19" x14ac:dyDescent="0.25">
      <c r="A156" s="1">
        <v>21</v>
      </c>
      <c r="B156" s="5">
        <v>0.67361111111111116</v>
      </c>
      <c r="C156" s="1" t="s">
        <v>40</v>
      </c>
      <c r="D156" s="1">
        <v>6</v>
      </c>
      <c r="E156" s="1">
        <v>7</v>
      </c>
      <c r="F156" s="1" t="s">
        <v>180</v>
      </c>
      <c r="G156" s="2">
        <v>45.914266666666698</v>
      </c>
      <c r="H156" s="6">
        <f>1+COUNTIFS(A:A,A156,O:O,"&lt;"&amp;O156)</f>
        <v>4</v>
      </c>
      <c r="I156" s="2">
        <f>AVERAGEIF(A:A,A156,G:G)</f>
        <v>46.296545833333326</v>
      </c>
      <c r="J156" s="2">
        <f>G156-I156</f>
        <v>-0.38227916666662765</v>
      </c>
      <c r="K156" s="2">
        <f>90+J156</f>
        <v>89.617720833333379</v>
      </c>
      <c r="L156" s="2">
        <f>EXP(0.06*K156)</f>
        <v>216.38587019651084</v>
      </c>
      <c r="M156" s="2">
        <f>SUMIF(A:A,A156,L:L)</f>
        <v>2196.2796574945096</v>
      </c>
      <c r="N156" s="3">
        <f>L156/M156</f>
        <v>9.8523823893793799E-2</v>
      </c>
      <c r="O156" s="7">
        <f>1/N156</f>
        <v>10.149829355770589</v>
      </c>
      <c r="P156" s="3">
        <f>IF(O156&gt;21,"",N156)</f>
        <v>9.8523823893793799E-2</v>
      </c>
      <c r="Q156" s="3">
        <f>IF(ISNUMBER(P156),SUMIF(A:A,A156,P:P),"")</f>
        <v>0.9620285566709279</v>
      </c>
      <c r="R156" s="3">
        <f>IFERROR(P156*(1/Q156),"")</f>
        <v>0.10241257726769844</v>
      </c>
      <c r="S156" s="8">
        <f>IFERROR(1/R156,"")</f>
        <v>9.7644256855881917</v>
      </c>
    </row>
    <row r="157" spans="1:19" x14ac:dyDescent="0.25">
      <c r="A157" s="1">
        <v>21</v>
      </c>
      <c r="B157" s="5">
        <v>0.67361111111111116</v>
      </c>
      <c r="C157" s="1" t="s">
        <v>40</v>
      </c>
      <c r="D157" s="1">
        <v>6</v>
      </c>
      <c r="E157" s="1">
        <v>3</v>
      </c>
      <c r="F157" s="1" t="s">
        <v>176</v>
      </c>
      <c r="G157" s="2">
        <v>44.913499999999999</v>
      </c>
      <c r="H157" s="6">
        <f>1+COUNTIFS(A:A,A157,O:O,"&lt;"&amp;O157)</f>
        <v>5</v>
      </c>
      <c r="I157" s="2">
        <f>AVERAGEIF(A:A,A157,G:G)</f>
        <v>46.296545833333326</v>
      </c>
      <c r="J157" s="2">
        <f>G157-I157</f>
        <v>-1.3830458333333269</v>
      </c>
      <c r="K157" s="2">
        <f>90+J157</f>
        <v>88.616954166666673</v>
      </c>
      <c r="L157" s="2">
        <f>EXP(0.06*K157)</f>
        <v>203.77516424668553</v>
      </c>
      <c r="M157" s="2">
        <f>SUMIF(A:A,A157,L:L)</f>
        <v>2196.2796574945096</v>
      </c>
      <c r="N157" s="3">
        <f>L157/M157</f>
        <v>9.2781974987260901E-2</v>
      </c>
      <c r="O157" s="7">
        <f>1/N157</f>
        <v>10.77795552570746</v>
      </c>
      <c r="P157" s="3">
        <f>IF(O157&gt;21,"",N157)</f>
        <v>9.2781974987260901E-2</v>
      </c>
      <c r="Q157" s="3">
        <f>IF(ISNUMBER(P157),SUMIF(A:A,A157,P:P),"")</f>
        <v>0.9620285566709279</v>
      </c>
      <c r="R157" s="3">
        <f>IFERROR(P157*(1/Q157),"")</f>
        <v>9.6444096533194662E-2</v>
      </c>
      <c r="S157" s="8">
        <f>IFERROR(1/R157,"")</f>
        <v>10.368700998259801</v>
      </c>
    </row>
    <row r="158" spans="1:19" x14ac:dyDescent="0.25">
      <c r="A158" s="1">
        <v>21</v>
      </c>
      <c r="B158" s="5">
        <v>0.67361111111111116</v>
      </c>
      <c r="C158" s="1" t="s">
        <v>40</v>
      </c>
      <c r="D158" s="1">
        <v>6</v>
      </c>
      <c r="E158" s="1">
        <v>8</v>
      </c>
      <c r="F158" s="1" t="s">
        <v>181</v>
      </c>
      <c r="G158" s="2">
        <v>43.8579333333333</v>
      </c>
      <c r="H158" s="6">
        <f>1+COUNTIFS(A:A,A158,O:O,"&lt;"&amp;O158)</f>
        <v>6</v>
      </c>
      <c r="I158" s="2">
        <f>AVERAGEIF(A:A,A158,G:G)</f>
        <v>46.296545833333326</v>
      </c>
      <c r="J158" s="2">
        <f>G158-I158</f>
        <v>-2.4386125000000263</v>
      </c>
      <c r="K158" s="2">
        <f>90+J158</f>
        <v>87.561387499999967</v>
      </c>
      <c r="L158" s="2">
        <f>EXP(0.06*K158)</f>
        <v>191.26946589793013</v>
      </c>
      <c r="M158" s="2">
        <f>SUMIF(A:A,A158,L:L)</f>
        <v>2196.2796574945096</v>
      </c>
      <c r="N158" s="3">
        <f>L158/M158</f>
        <v>8.7087937660966244E-2</v>
      </c>
      <c r="O158" s="7">
        <f>1/N158</f>
        <v>11.482646470433194</v>
      </c>
      <c r="P158" s="3">
        <f>IF(O158&gt;21,"",N158)</f>
        <v>8.7087937660966244E-2</v>
      </c>
      <c r="Q158" s="3">
        <f>IF(ISNUMBER(P158),SUMIF(A:A,A158,P:P),"")</f>
        <v>0.9620285566709279</v>
      </c>
      <c r="R158" s="3">
        <f>IFERROR(P158*(1/Q158),"")</f>
        <v>9.0525314510757918E-2</v>
      </c>
      <c r="S158" s="8">
        <f>IFERROR(1/R158,"")</f>
        <v>11.04663381071337</v>
      </c>
    </row>
    <row r="159" spans="1:19" x14ac:dyDescent="0.25">
      <c r="A159" s="1">
        <v>21</v>
      </c>
      <c r="B159" s="5">
        <v>0.67361111111111116</v>
      </c>
      <c r="C159" s="1" t="s">
        <v>40</v>
      </c>
      <c r="D159" s="1">
        <v>6</v>
      </c>
      <c r="E159" s="1">
        <v>9</v>
      </c>
      <c r="F159" s="1" t="s">
        <v>182</v>
      </c>
      <c r="G159" s="2">
        <v>35.781666666666702</v>
      </c>
      <c r="H159" s="6">
        <f>1+COUNTIFS(A:A,A159,O:O,"&lt;"&amp;O159)</f>
        <v>7</v>
      </c>
      <c r="I159" s="2">
        <f>AVERAGEIF(A:A,A159,G:G)</f>
        <v>46.296545833333326</v>
      </c>
      <c r="J159" s="2">
        <f>G159-I159</f>
        <v>-10.514879166666624</v>
      </c>
      <c r="K159" s="2">
        <f>90+J159</f>
        <v>79.485120833333383</v>
      </c>
      <c r="L159" s="2">
        <f>EXP(0.06*K159)</f>
        <v>117.81401653439902</v>
      </c>
      <c r="M159" s="2">
        <f>SUMIF(A:A,A159,L:L)</f>
        <v>2196.2796574945096</v>
      </c>
      <c r="N159" s="3">
        <f>L159/M159</f>
        <v>5.3642538705111847E-2</v>
      </c>
      <c r="O159" s="7">
        <f>1/N159</f>
        <v>18.641921581998233</v>
      </c>
      <c r="P159" s="3">
        <f>IF(O159&gt;21,"",N159)</f>
        <v>5.3642538705111847E-2</v>
      </c>
      <c r="Q159" s="3">
        <f>IF(ISNUMBER(P159),SUMIF(A:A,A159,P:P),"")</f>
        <v>0.9620285566709279</v>
      </c>
      <c r="R159" s="3">
        <f>IFERROR(P159*(1/Q159),"")</f>
        <v>5.5759819532530626E-2</v>
      </c>
      <c r="S159" s="8">
        <f>IFERROR(1/R159,"")</f>
        <v>17.934060913102378</v>
      </c>
    </row>
    <row r="160" spans="1:19" x14ac:dyDescent="0.25">
      <c r="A160" s="1">
        <v>21</v>
      </c>
      <c r="B160" s="5">
        <v>0.67361111111111116</v>
      </c>
      <c r="C160" s="1" t="s">
        <v>40</v>
      </c>
      <c r="D160" s="1">
        <v>6</v>
      </c>
      <c r="E160" s="1">
        <v>6</v>
      </c>
      <c r="F160" s="1" t="s">
        <v>179</v>
      </c>
      <c r="G160" s="2">
        <v>30.023199999999999</v>
      </c>
      <c r="H160" s="6">
        <f>1+COUNTIFS(A:A,A160,O:O,"&lt;"&amp;O160)</f>
        <v>8</v>
      </c>
      <c r="I160" s="2">
        <f>AVERAGEIF(A:A,A160,G:G)</f>
        <v>46.296545833333326</v>
      </c>
      <c r="J160" s="2">
        <f>G160-I160</f>
        <v>-16.273345833333327</v>
      </c>
      <c r="K160" s="2">
        <f>90+J160</f>
        <v>73.726654166666677</v>
      </c>
      <c r="L160" s="2">
        <f>EXP(0.06*K160)</f>
        <v>83.395908549346785</v>
      </c>
      <c r="M160" s="2">
        <f>SUMIF(A:A,A160,L:L)</f>
        <v>2196.2796574945096</v>
      </c>
      <c r="N160" s="3">
        <f>L160/M160</f>
        <v>3.7971443329072159E-2</v>
      </c>
      <c r="O160" s="7">
        <f>1/N160</f>
        <v>26.335580434319908</v>
      </c>
      <c r="P160" s="3" t="str">
        <f>IF(O160&gt;21,"",N160)</f>
        <v/>
      </c>
      <c r="Q160" s="3" t="str">
        <f>IF(ISNUMBER(P160),SUMIF(A:A,A160,P:P),"")</f>
        <v/>
      </c>
      <c r="R160" s="3" t="str">
        <f>IFERROR(P160*(1/Q160),"")</f>
        <v/>
      </c>
      <c r="S160" s="8" t="str">
        <f>IFERROR(1/R160,"")</f>
        <v/>
      </c>
    </row>
    <row r="161" spans="1:19" x14ac:dyDescent="0.25">
      <c r="A161" s="1">
        <v>22</v>
      </c>
      <c r="B161" s="5">
        <v>0.68055555555555547</v>
      </c>
      <c r="C161" s="1" t="s">
        <v>19</v>
      </c>
      <c r="D161" s="1">
        <v>7</v>
      </c>
      <c r="E161" s="1">
        <v>8</v>
      </c>
      <c r="F161" s="1" t="s">
        <v>189</v>
      </c>
      <c r="G161" s="2">
        <v>73.613633333333297</v>
      </c>
      <c r="H161" s="6">
        <f>1+COUNTIFS(A:A,A161,O:O,"&lt;"&amp;O161)</f>
        <v>1</v>
      </c>
      <c r="I161" s="2">
        <f>AVERAGEIF(A:A,A161,G:G)</f>
        <v>48.719666666666662</v>
      </c>
      <c r="J161" s="2">
        <f>G161-I161</f>
        <v>24.893966666666635</v>
      </c>
      <c r="K161" s="2">
        <f>90+J161</f>
        <v>114.89396666666664</v>
      </c>
      <c r="L161" s="2">
        <f>EXP(0.06*K161)</f>
        <v>985.98190252788629</v>
      </c>
      <c r="M161" s="2">
        <f>SUMIF(A:A,A161,L:L)</f>
        <v>2420.2128390168641</v>
      </c>
      <c r="N161" s="3">
        <f>L161/M161</f>
        <v>0.40739470786726784</v>
      </c>
      <c r="O161" s="7">
        <f>1/N161</f>
        <v>2.4546219690360025</v>
      </c>
      <c r="P161" s="3">
        <f>IF(O161&gt;21,"",N161)</f>
        <v>0.40739470786726784</v>
      </c>
      <c r="Q161" s="3">
        <f>IF(ISNUMBER(P161),SUMIF(A:A,A161,P:P),"")</f>
        <v>0.94664504116912718</v>
      </c>
      <c r="R161" s="3">
        <f>IFERROR(P161*(1/Q161),"")</f>
        <v>0.43035635338471373</v>
      </c>
      <c r="S161" s="8">
        <f>IFERROR(1/R161,"")</f>
        <v>2.3236557149327308</v>
      </c>
    </row>
    <row r="162" spans="1:19" x14ac:dyDescent="0.25">
      <c r="A162" s="1">
        <v>22</v>
      </c>
      <c r="B162" s="5">
        <v>0.68055555555555547</v>
      </c>
      <c r="C162" s="1" t="s">
        <v>19</v>
      </c>
      <c r="D162" s="1">
        <v>7</v>
      </c>
      <c r="E162" s="1">
        <v>1</v>
      </c>
      <c r="F162" s="1" t="s">
        <v>183</v>
      </c>
      <c r="G162" s="2">
        <v>62.343766666666703</v>
      </c>
      <c r="H162" s="6">
        <f>1+COUNTIFS(A:A,A162,O:O,"&lt;"&amp;O162)</f>
        <v>2</v>
      </c>
      <c r="I162" s="2">
        <f>AVERAGEIF(A:A,A162,G:G)</f>
        <v>48.719666666666662</v>
      </c>
      <c r="J162" s="2">
        <f>G162-I162</f>
        <v>13.624100000000041</v>
      </c>
      <c r="K162" s="2">
        <f>90+J162</f>
        <v>103.62410000000004</v>
      </c>
      <c r="L162" s="2">
        <f>EXP(0.06*K162)</f>
        <v>501.42096611622929</v>
      </c>
      <c r="M162" s="2">
        <f>SUMIF(A:A,A162,L:L)</f>
        <v>2420.2128390168641</v>
      </c>
      <c r="N162" s="3">
        <f>L162/M162</f>
        <v>0.2071805248004204</v>
      </c>
      <c r="O162" s="7">
        <f>1/N162</f>
        <v>4.8267084995721126</v>
      </c>
      <c r="P162" s="3">
        <f>IF(O162&gt;21,"",N162)</f>
        <v>0.2071805248004204</v>
      </c>
      <c r="Q162" s="3">
        <f>IF(ISNUMBER(P162),SUMIF(A:A,A162,P:P),"")</f>
        <v>0.94664504116912718</v>
      </c>
      <c r="R162" s="3">
        <f>IFERROR(P162*(1/Q162),"")</f>
        <v>0.21885766659121558</v>
      </c>
      <c r="S162" s="8">
        <f>IFERROR(1/R162,"")</f>
        <v>4.5691796662888189</v>
      </c>
    </row>
    <row r="163" spans="1:19" x14ac:dyDescent="0.25">
      <c r="A163" s="1">
        <v>22</v>
      </c>
      <c r="B163" s="5">
        <v>0.68055555555555547</v>
      </c>
      <c r="C163" s="1" t="s">
        <v>19</v>
      </c>
      <c r="D163" s="1">
        <v>7</v>
      </c>
      <c r="E163" s="1">
        <v>3</v>
      </c>
      <c r="F163" s="1" t="s">
        <v>185</v>
      </c>
      <c r="G163" s="2">
        <v>60.704633333333305</v>
      </c>
      <c r="H163" s="6">
        <f>1+COUNTIFS(A:A,A163,O:O,"&lt;"&amp;O163)</f>
        <v>3</v>
      </c>
      <c r="I163" s="2">
        <f>AVERAGEIF(A:A,A163,G:G)</f>
        <v>48.719666666666662</v>
      </c>
      <c r="J163" s="2">
        <f>G163-I163</f>
        <v>11.984966666666644</v>
      </c>
      <c r="K163" s="2">
        <f>90+J163</f>
        <v>101.98496666666665</v>
      </c>
      <c r="L163" s="2">
        <f>EXP(0.06*K163)</f>
        <v>454.45459152933074</v>
      </c>
      <c r="M163" s="2">
        <f>SUMIF(A:A,A163,L:L)</f>
        <v>2420.2128390168641</v>
      </c>
      <c r="N163" s="3">
        <f>L163/M163</f>
        <v>0.18777463874373079</v>
      </c>
      <c r="O163" s="7">
        <f>1/N163</f>
        <v>5.3255328125794987</v>
      </c>
      <c r="P163" s="3">
        <f>IF(O163&gt;21,"",N163)</f>
        <v>0.18777463874373079</v>
      </c>
      <c r="Q163" s="3">
        <f>IF(ISNUMBER(P163),SUMIF(A:A,A163,P:P),"")</f>
        <v>0.94664504116912718</v>
      </c>
      <c r="R163" s="3">
        <f>IFERROR(P163*(1/Q163),"")</f>
        <v>0.19835802288873242</v>
      </c>
      <c r="S163" s="8">
        <f>IFERROR(1/R163,"")</f>
        <v>5.041389228611858</v>
      </c>
    </row>
    <row r="164" spans="1:19" x14ac:dyDescent="0.25">
      <c r="A164" s="1">
        <v>22</v>
      </c>
      <c r="B164" s="5">
        <v>0.68055555555555547</v>
      </c>
      <c r="C164" s="1" t="s">
        <v>19</v>
      </c>
      <c r="D164" s="1">
        <v>7</v>
      </c>
      <c r="E164" s="1">
        <v>5</v>
      </c>
      <c r="F164" s="1" t="s">
        <v>187</v>
      </c>
      <c r="G164" s="2">
        <v>47.888666666666701</v>
      </c>
      <c r="H164" s="6">
        <f>1+COUNTIFS(A:A,A164,O:O,"&lt;"&amp;O164)</f>
        <v>4</v>
      </c>
      <c r="I164" s="2">
        <f>AVERAGEIF(A:A,A164,G:G)</f>
        <v>48.719666666666662</v>
      </c>
      <c r="J164" s="2">
        <f>G164-I164</f>
        <v>-0.83099999999996044</v>
      </c>
      <c r="K164" s="2">
        <f>90+J164</f>
        <v>89.16900000000004</v>
      </c>
      <c r="L164" s="2">
        <f>EXP(0.06*K164)</f>
        <v>210.63778509243392</v>
      </c>
      <c r="M164" s="2">
        <f>SUMIF(A:A,A164,L:L)</f>
        <v>2420.2128390168641</v>
      </c>
      <c r="N164" s="3">
        <f>L164/M164</f>
        <v>8.7032752531797555E-2</v>
      </c>
      <c r="O164" s="7">
        <f>1/N164</f>
        <v>11.489927307936727</v>
      </c>
      <c r="P164" s="3">
        <f>IF(O164&gt;21,"",N164)</f>
        <v>8.7032752531797555E-2</v>
      </c>
      <c r="Q164" s="3">
        <f>IF(ISNUMBER(P164),SUMIF(A:A,A164,P:P),"")</f>
        <v>0.94664504116912718</v>
      </c>
      <c r="R164" s="3">
        <f>IFERROR(P164*(1/Q164),"")</f>
        <v>9.1938106414533385E-2</v>
      </c>
      <c r="S164" s="8">
        <f>IFERROR(1/R164,"")</f>
        <v>10.876882709452042</v>
      </c>
    </row>
    <row r="165" spans="1:19" x14ac:dyDescent="0.25">
      <c r="A165" s="1">
        <v>22</v>
      </c>
      <c r="B165" s="5">
        <v>0.68055555555555547</v>
      </c>
      <c r="C165" s="1" t="s">
        <v>19</v>
      </c>
      <c r="D165" s="1">
        <v>7</v>
      </c>
      <c r="E165" s="1">
        <v>2</v>
      </c>
      <c r="F165" s="1" t="s">
        <v>184</v>
      </c>
      <c r="G165" s="2">
        <v>40.911333333333303</v>
      </c>
      <c r="H165" s="6">
        <f>1+COUNTIFS(A:A,A165,O:O,"&lt;"&amp;O165)</f>
        <v>5</v>
      </c>
      <c r="I165" s="2">
        <f>AVERAGEIF(A:A,A165,G:G)</f>
        <v>48.719666666666662</v>
      </c>
      <c r="J165" s="2">
        <f>G165-I165</f>
        <v>-7.8083333333333584</v>
      </c>
      <c r="K165" s="2">
        <f>90+J165</f>
        <v>82.191666666666634</v>
      </c>
      <c r="L165" s="2">
        <f>EXP(0.06*K165)</f>
        <v>138.58723736328938</v>
      </c>
      <c r="M165" s="2">
        <f>SUMIF(A:A,A165,L:L)</f>
        <v>2420.2128390168641</v>
      </c>
      <c r="N165" s="3">
        <f>L165/M165</f>
        <v>5.726241722591064E-2</v>
      </c>
      <c r="O165" s="7">
        <f>1/N165</f>
        <v>17.463461174801935</v>
      </c>
      <c r="P165" s="3">
        <f>IF(O165&gt;21,"",N165)</f>
        <v>5.726241722591064E-2</v>
      </c>
      <c r="Q165" s="3">
        <f>IF(ISNUMBER(P165),SUMIF(A:A,A165,P:P),"")</f>
        <v>0.94664504116912718</v>
      </c>
      <c r="R165" s="3">
        <f>IFERROR(P165*(1/Q165),"")</f>
        <v>6.0489850720804816E-2</v>
      </c>
      <c r="S165" s="8">
        <f>IFERROR(1/R165,"")</f>
        <v>16.531698922775835</v>
      </c>
    </row>
    <row r="166" spans="1:19" x14ac:dyDescent="0.25">
      <c r="A166" s="1">
        <v>22</v>
      </c>
      <c r="B166" s="5">
        <v>0.68055555555555547</v>
      </c>
      <c r="C166" s="1" t="s">
        <v>19</v>
      </c>
      <c r="D166" s="1">
        <v>7</v>
      </c>
      <c r="E166" s="1">
        <v>4</v>
      </c>
      <c r="F166" s="1" t="s">
        <v>186</v>
      </c>
      <c r="G166" s="2">
        <v>31.421933333333303</v>
      </c>
      <c r="H166" s="6">
        <f>1+COUNTIFS(A:A,A166,O:O,"&lt;"&amp;O166)</f>
        <v>6</v>
      </c>
      <c r="I166" s="2">
        <f>AVERAGEIF(A:A,A166,G:G)</f>
        <v>48.719666666666662</v>
      </c>
      <c r="J166" s="2">
        <f>G166-I166</f>
        <v>-17.297733333333358</v>
      </c>
      <c r="K166" s="2">
        <f>90+J166</f>
        <v>72.702266666666645</v>
      </c>
      <c r="L166" s="2">
        <f>EXP(0.06*K166)</f>
        <v>78.424470313320185</v>
      </c>
      <c r="M166" s="2">
        <f>SUMIF(A:A,A166,L:L)</f>
        <v>2420.2128390168641</v>
      </c>
      <c r="N166" s="3">
        <f>L166/M166</f>
        <v>3.2403955986440296E-2</v>
      </c>
      <c r="O166" s="7">
        <f>1/N166</f>
        <v>30.86042952343406</v>
      </c>
      <c r="P166" s="3" t="str">
        <f>IF(O166&gt;21,"",N166)</f>
        <v/>
      </c>
      <c r="Q166" s="3" t="str">
        <f>IF(ISNUMBER(P166),SUMIF(A:A,A166,P:P),"")</f>
        <v/>
      </c>
      <c r="R166" s="3" t="str">
        <f>IFERROR(P166*(1/Q166),"")</f>
        <v/>
      </c>
      <c r="S166" s="8" t="str">
        <f>IFERROR(1/R166,"")</f>
        <v/>
      </c>
    </row>
    <row r="167" spans="1:19" x14ac:dyDescent="0.25">
      <c r="A167" s="1">
        <v>22</v>
      </c>
      <c r="B167" s="5">
        <v>0.68055555555555547</v>
      </c>
      <c r="C167" s="1" t="s">
        <v>19</v>
      </c>
      <c r="D167" s="1">
        <v>7</v>
      </c>
      <c r="E167" s="1">
        <v>7</v>
      </c>
      <c r="F167" s="1" t="s">
        <v>188</v>
      </c>
      <c r="G167" s="2">
        <v>24.153700000000001</v>
      </c>
      <c r="H167" s="6">
        <f>1+COUNTIFS(A:A,A167,O:O,"&lt;"&amp;O167)</f>
        <v>7</v>
      </c>
      <c r="I167" s="2">
        <f>AVERAGEIF(A:A,A167,G:G)</f>
        <v>48.719666666666662</v>
      </c>
      <c r="J167" s="2">
        <f>G167-I167</f>
        <v>-24.565966666666661</v>
      </c>
      <c r="K167" s="2">
        <f>90+J167</f>
        <v>65.434033333333332</v>
      </c>
      <c r="L167" s="2">
        <f>EXP(0.06*K167)</f>
        <v>50.705886074373936</v>
      </c>
      <c r="M167" s="2">
        <f>SUMIF(A:A,A167,L:L)</f>
        <v>2420.2128390168641</v>
      </c>
      <c r="N167" s="3">
        <f>L167/M167</f>
        <v>2.0951002844432319E-2</v>
      </c>
      <c r="O167" s="7">
        <f>1/N167</f>
        <v>47.730412115606569</v>
      </c>
      <c r="P167" s="3" t="str">
        <f>IF(O167&gt;21,"",N167)</f>
        <v/>
      </c>
      <c r="Q167" s="3" t="str">
        <f>IF(ISNUMBER(P167),SUMIF(A:A,A167,P:P),"")</f>
        <v/>
      </c>
      <c r="R167" s="3" t="str">
        <f>IFERROR(P167*(1/Q167),"")</f>
        <v/>
      </c>
      <c r="S167" s="8" t="str">
        <f>IFERROR(1/R167,"")</f>
        <v/>
      </c>
    </row>
    <row r="168" spans="1:19" x14ac:dyDescent="0.25">
      <c r="A168" s="1">
        <v>23</v>
      </c>
      <c r="B168" s="5">
        <v>0.6875</v>
      </c>
      <c r="C168" s="1" t="s">
        <v>25</v>
      </c>
      <c r="D168" s="1">
        <v>7</v>
      </c>
      <c r="E168" s="1">
        <v>4</v>
      </c>
      <c r="F168" s="1" t="s">
        <v>193</v>
      </c>
      <c r="G168" s="2">
        <v>66.659966666666605</v>
      </c>
      <c r="H168" s="6">
        <f>1+COUNTIFS(A:A,A168,O:O,"&lt;"&amp;O168)</f>
        <v>1</v>
      </c>
      <c r="I168" s="2">
        <f>AVERAGEIF(A:A,A168,G:G)</f>
        <v>49.446724999999979</v>
      </c>
      <c r="J168" s="2">
        <f>G168-I168</f>
        <v>17.213241666666626</v>
      </c>
      <c r="K168" s="2">
        <f>90+J168</f>
        <v>107.21324166666662</v>
      </c>
      <c r="L168" s="2">
        <f>EXP(0.06*K168)</f>
        <v>621.90944790825222</v>
      </c>
      <c r="M168" s="2">
        <f>SUMIF(A:A,A168,L:L)</f>
        <v>2311.4012990710021</v>
      </c>
      <c r="N168" s="3">
        <f>L168/M168</f>
        <v>0.26906165024576645</v>
      </c>
      <c r="O168" s="7">
        <f>1/N168</f>
        <v>3.7166203325021585</v>
      </c>
      <c r="P168" s="3">
        <f>IF(O168&gt;21,"",N168)</f>
        <v>0.26906165024576645</v>
      </c>
      <c r="Q168" s="3">
        <f>IF(ISNUMBER(P168),SUMIF(A:A,A168,P:P),"")</f>
        <v>0.94689832433496046</v>
      </c>
      <c r="R168" s="3">
        <f>IFERROR(P168*(1/Q168),"")</f>
        <v>0.28415051894271515</v>
      </c>
      <c r="S168" s="8">
        <f>IFERROR(1/R168,"")</f>
        <v>3.5192615650355381</v>
      </c>
    </row>
    <row r="169" spans="1:19" x14ac:dyDescent="0.25">
      <c r="A169" s="1">
        <v>23</v>
      </c>
      <c r="B169" s="5">
        <v>0.6875</v>
      </c>
      <c r="C169" s="1" t="s">
        <v>25</v>
      </c>
      <c r="D169" s="1">
        <v>7</v>
      </c>
      <c r="E169" s="1">
        <v>2</v>
      </c>
      <c r="F169" s="1" t="s">
        <v>191</v>
      </c>
      <c r="G169" s="2">
        <v>61.864366666666704</v>
      </c>
      <c r="H169" s="6">
        <f>1+COUNTIFS(A:A,A169,O:O,"&lt;"&amp;O169)</f>
        <v>2</v>
      </c>
      <c r="I169" s="2">
        <f>AVERAGEIF(A:A,A169,G:G)</f>
        <v>49.446724999999979</v>
      </c>
      <c r="J169" s="2">
        <f>G169-I169</f>
        <v>12.417641666666725</v>
      </c>
      <c r="K169" s="2">
        <f>90+J169</f>
        <v>102.41764166666673</v>
      </c>
      <c r="L169" s="2">
        <f>EXP(0.06*K169)</f>
        <v>466.40693307060894</v>
      </c>
      <c r="M169" s="2">
        <f>SUMIF(A:A,A169,L:L)</f>
        <v>2311.4012990710021</v>
      </c>
      <c r="N169" s="3">
        <f>L169/M169</f>
        <v>0.2017853556014125</v>
      </c>
      <c r="O169" s="7">
        <f>1/N169</f>
        <v>4.9557610215049719</v>
      </c>
      <c r="P169" s="3">
        <f>IF(O169&gt;21,"",N169)</f>
        <v>0.2017853556014125</v>
      </c>
      <c r="Q169" s="3">
        <f>IF(ISNUMBER(P169),SUMIF(A:A,A169,P:P),"")</f>
        <v>0.94689832433496046</v>
      </c>
      <c r="R169" s="3">
        <f>IFERROR(P169*(1/Q169),"")</f>
        <v>0.21310139686130858</v>
      </c>
      <c r="S169" s="8">
        <f>IFERROR(1/R169,"")</f>
        <v>4.6926018070675699</v>
      </c>
    </row>
    <row r="170" spans="1:19" x14ac:dyDescent="0.25">
      <c r="A170" s="1">
        <v>23</v>
      </c>
      <c r="B170" s="5">
        <v>0.6875</v>
      </c>
      <c r="C170" s="1" t="s">
        <v>25</v>
      </c>
      <c r="D170" s="1">
        <v>7</v>
      </c>
      <c r="E170" s="1">
        <v>5</v>
      </c>
      <c r="F170" s="1" t="s">
        <v>194</v>
      </c>
      <c r="G170" s="2">
        <v>58.107500000000002</v>
      </c>
      <c r="H170" s="6">
        <f>1+COUNTIFS(A:A,A170,O:O,"&lt;"&amp;O170)</f>
        <v>3</v>
      </c>
      <c r="I170" s="2">
        <f>AVERAGEIF(A:A,A170,G:G)</f>
        <v>49.446724999999979</v>
      </c>
      <c r="J170" s="2">
        <f>G170-I170</f>
        <v>8.6607750000000223</v>
      </c>
      <c r="K170" s="2">
        <f>90+J170</f>
        <v>98.660775000000029</v>
      </c>
      <c r="L170" s="2">
        <f>EXP(0.06*K170)</f>
        <v>372.28008960128886</v>
      </c>
      <c r="M170" s="2">
        <f>SUMIF(A:A,A170,L:L)</f>
        <v>2311.4012990710021</v>
      </c>
      <c r="N170" s="3">
        <f>L170/M170</f>
        <v>0.16106250773109612</v>
      </c>
      <c r="O170" s="7">
        <f>1/N170</f>
        <v>6.2087695894413999</v>
      </c>
      <c r="P170" s="3">
        <f>IF(O170&gt;21,"",N170)</f>
        <v>0.16106250773109612</v>
      </c>
      <c r="Q170" s="3">
        <f>IF(ISNUMBER(P170),SUMIF(A:A,A170,P:P),"")</f>
        <v>0.94689832433496046</v>
      </c>
      <c r="R170" s="3">
        <f>IFERROR(P170*(1/Q170),"")</f>
        <v>0.17009482812657409</v>
      </c>
      <c r="S170" s="8">
        <f>IFERROR(1/R170,"")</f>
        <v>5.8790735204239226</v>
      </c>
    </row>
    <row r="171" spans="1:19" x14ac:dyDescent="0.25">
      <c r="A171" s="1">
        <v>23</v>
      </c>
      <c r="B171" s="5">
        <v>0.6875</v>
      </c>
      <c r="C171" s="1" t="s">
        <v>25</v>
      </c>
      <c r="D171" s="1">
        <v>7</v>
      </c>
      <c r="E171" s="1">
        <v>3</v>
      </c>
      <c r="F171" s="1" t="s">
        <v>192</v>
      </c>
      <c r="G171" s="2">
        <v>52.184533333333306</v>
      </c>
      <c r="H171" s="6">
        <f>1+COUNTIFS(A:A,A171,O:O,"&lt;"&amp;O171)</f>
        <v>4</v>
      </c>
      <c r="I171" s="2">
        <f>AVERAGEIF(A:A,A171,G:G)</f>
        <v>49.446724999999979</v>
      </c>
      <c r="J171" s="2">
        <f>G171-I171</f>
        <v>2.7378083333333265</v>
      </c>
      <c r="K171" s="2">
        <f>90+J171</f>
        <v>92.737808333333334</v>
      </c>
      <c r="L171" s="2">
        <f>EXP(0.06*K171)</f>
        <v>260.93426046925919</v>
      </c>
      <c r="M171" s="2">
        <f>SUMIF(A:A,A171,L:L)</f>
        <v>2311.4012990710021</v>
      </c>
      <c r="N171" s="3">
        <f>L171/M171</f>
        <v>0.11289007260406655</v>
      </c>
      <c r="O171" s="7">
        <f>1/N171</f>
        <v>8.8581748326732654</v>
      </c>
      <c r="P171" s="3">
        <f>IF(O171&gt;21,"",N171)</f>
        <v>0.11289007260406655</v>
      </c>
      <c r="Q171" s="3">
        <f>IF(ISNUMBER(P171),SUMIF(A:A,A171,P:P),"")</f>
        <v>0.94689832433496046</v>
      </c>
      <c r="R171" s="3">
        <f>IFERROR(P171*(1/Q171),"")</f>
        <v>0.11922090228996145</v>
      </c>
      <c r="S171" s="8">
        <f>IFERROR(1/R171,"")</f>
        <v>8.3877909057244349</v>
      </c>
    </row>
    <row r="172" spans="1:19" x14ac:dyDescent="0.25">
      <c r="A172" s="1">
        <v>23</v>
      </c>
      <c r="B172" s="5">
        <v>0.6875</v>
      </c>
      <c r="C172" s="1" t="s">
        <v>25</v>
      </c>
      <c r="D172" s="1">
        <v>7</v>
      </c>
      <c r="E172" s="1">
        <v>1</v>
      </c>
      <c r="F172" s="1" t="s">
        <v>190</v>
      </c>
      <c r="G172" s="2">
        <v>51.098833333333303</v>
      </c>
      <c r="H172" s="6">
        <f>1+COUNTIFS(A:A,A172,O:O,"&lt;"&amp;O172)</f>
        <v>5</v>
      </c>
      <c r="I172" s="2">
        <f>AVERAGEIF(A:A,A172,G:G)</f>
        <v>49.446724999999979</v>
      </c>
      <c r="J172" s="2">
        <f>G172-I172</f>
        <v>1.6521083333333237</v>
      </c>
      <c r="K172" s="2">
        <f>90+J172</f>
        <v>91.652108333333331</v>
      </c>
      <c r="L172" s="2">
        <f>EXP(0.06*K172)</f>
        <v>244.4782871844605</v>
      </c>
      <c r="M172" s="2">
        <f>SUMIF(A:A,A172,L:L)</f>
        <v>2311.4012990710021</v>
      </c>
      <c r="N172" s="3">
        <f>L172/M172</f>
        <v>0.10577059348487913</v>
      </c>
      <c r="O172" s="7">
        <f>1/N172</f>
        <v>9.4544236451028247</v>
      </c>
      <c r="P172" s="3">
        <f>IF(O172&gt;21,"",N172)</f>
        <v>0.10577059348487913</v>
      </c>
      <c r="Q172" s="3">
        <f>IF(ISNUMBER(P172),SUMIF(A:A,A172,P:P),"")</f>
        <v>0.94689832433496046</v>
      </c>
      <c r="R172" s="3">
        <f>IFERROR(P172*(1/Q172),"")</f>
        <v>0.11170216565666169</v>
      </c>
      <c r="S172" s="8">
        <f>IFERROR(1/R172,"")</f>
        <v>8.9523779071006935</v>
      </c>
    </row>
    <row r="173" spans="1:19" x14ac:dyDescent="0.25">
      <c r="A173" s="1">
        <v>23</v>
      </c>
      <c r="B173" s="5">
        <v>0.6875</v>
      </c>
      <c r="C173" s="1" t="s">
        <v>25</v>
      </c>
      <c r="D173" s="1">
        <v>7</v>
      </c>
      <c r="E173" s="1">
        <v>7</v>
      </c>
      <c r="F173" s="1" t="s">
        <v>195</v>
      </c>
      <c r="G173" s="2">
        <v>49.540299999999995</v>
      </c>
      <c r="H173" s="6">
        <f>1+COUNTIFS(A:A,A173,O:O,"&lt;"&amp;O173)</f>
        <v>6</v>
      </c>
      <c r="I173" s="2">
        <f>AVERAGEIF(A:A,A173,G:G)</f>
        <v>49.446724999999979</v>
      </c>
      <c r="J173" s="2">
        <f>G173-I173</f>
        <v>9.3575000000015507E-2</v>
      </c>
      <c r="K173" s="2">
        <f>90+J173</f>
        <v>90.093575000000016</v>
      </c>
      <c r="L173" s="2">
        <f>EXP(0.06*K173)</f>
        <v>222.65299872211284</v>
      </c>
      <c r="M173" s="2">
        <f>SUMIF(A:A,A173,L:L)</f>
        <v>2311.4012990710021</v>
      </c>
      <c r="N173" s="3">
        <f>L173/M173</f>
        <v>9.6328144667739646E-2</v>
      </c>
      <c r="O173" s="7">
        <f>1/N173</f>
        <v>10.381181984239966</v>
      </c>
      <c r="P173" s="3">
        <f>IF(O173&gt;21,"",N173)</f>
        <v>9.6328144667739646E-2</v>
      </c>
      <c r="Q173" s="3">
        <f>IF(ISNUMBER(P173),SUMIF(A:A,A173,P:P),"")</f>
        <v>0.94689832433496046</v>
      </c>
      <c r="R173" s="3">
        <f>IFERROR(P173*(1/Q173),"")</f>
        <v>0.10173018812277891</v>
      </c>
      <c r="S173" s="8">
        <f>IFERROR(1/R173,"")</f>
        <v>9.8299238254931041</v>
      </c>
    </row>
    <row r="174" spans="1:19" x14ac:dyDescent="0.25">
      <c r="A174" s="1">
        <v>23</v>
      </c>
      <c r="B174" s="5">
        <v>0.6875</v>
      </c>
      <c r="C174" s="1" t="s">
        <v>25</v>
      </c>
      <c r="D174" s="1">
        <v>7</v>
      </c>
      <c r="E174" s="1">
        <v>8</v>
      </c>
      <c r="F174" s="1" t="s">
        <v>196</v>
      </c>
      <c r="G174" s="2">
        <v>28.366266666666601</v>
      </c>
      <c r="H174" s="6">
        <f>1+COUNTIFS(A:A,A174,O:O,"&lt;"&amp;O174)</f>
        <v>7</v>
      </c>
      <c r="I174" s="2">
        <f>AVERAGEIF(A:A,A174,G:G)</f>
        <v>49.446724999999979</v>
      </c>
      <c r="J174" s="2">
        <f>G174-I174</f>
        <v>-21.080458333333379</v>
      </c>
      <c r="K174" s="2">
        <f>90+J174</f>
        <v>68.919541666666618</v>
      </c>
      <c r="L174" s="2">
        <f>EXP(0.06*K174)</f>
        <v>62.500371454706389</v>
      </c>
      <c r="M174" s="2">
        <f>SUMIF(A:A,A174,L:L)</f>
        <v>2311.4012990710021</v>
      </c>
      <c r="N174" s="3">
        <f>L174/M174</f>
        <v>2.7040034752868973E-2</v>
      </c>
      <c r="O174" s="7">
        <f>1/N174</f>
        <v>36.982200989734274</v>
      </c>
      <c r="P174" s="3" t="str">
        <f>IF(O174&gt;21,"",N174)</f>
        <v/>
      </c>
      <c r="Q174" s="3" t="str">
        <f>IF(ISNUMBER(P174),SUMIF(A:A,A174,P:P),"")</f>
        <v/>
      </c>
      <c r="R174" s="3" t="str">
        <f>IFERROR(P174*(1/Q174),"")</f>
        <v/>
      </c>
      <c r="S174" s="8" t="str">
        <f>IFERROR(1/R174,"")</f>
        <v/>
      </c>
    </row>
    <row r="175" spans="1:19" x14ac:dyDescent="0.25">
      <c r="A175" s="1">
        <v>23</v>
      </c>
      <c r="B175" s="5">
        <v>0.6875</v>
      </c>
      <c r="C175" s="1" t="s">
        <v>25</v>
      </c>
      <c r="D175" s="1">
        <v>7</v>
      </c>
      <c r="E175" s="1">
        <v>9</v>
      </c>
      <c r="F175" s="1" t="s">
        <v>197</v>
      </c>
      <c r="G175" s="2">
        <v>27.752033333333298</v>
      </c>
      <c r="H175" s="6">
        <f>1+COUNTIFS(A:A,A175,O:O,"&lt;"&amp;O175)</f>
        <v>8</v>
      </c>
      <c r="I175" s="2">
        <f>AVERAGEIF(A:A,A175,G:G)</f>
        <v>49.446724999999979</v>
      </c>
      <c r="J175" s="2">
        <f>G175-I175</f>
        <v>-21.694691666666682</v>
      </c>
      <c r="K175" s="2">
        <f>90+J175</f>
        <v>68.305308333333315</v>
      </c>
      <c r="L175" s="2">
        <f>EXP(0.06*K175)</f>
        <v>60.238910660313202</v>
      </c>
      <c r="M175" s="2">
        <f>SUMIF(A:A,A175,L:L)</f>
        <v>2311.4012990710021</v>
      </c>
      <c r="N175" s="3">
        <f>L175/M175</f>
        <v>2.6061640912170645E-2</v>
      </c>
      <c r="O175" s="7">
        <f>1/N175</f>
        <v>38.370569350182606</v>
      </c>
      <c r="P175" s="3" t="str">
        <f>IF(O175&gt;21,"",N175)</f>
        <v/>
      </c>
      <c r="Q175" s="3" t="str">
        <f>IF(ISNUMBER(P175),SUMIF(A:A,A175,P:P),"")</f>
        <v/>
      </c>
      <c r="R175" s="3" t="str">
        <f>IFERROR(P175*(1/Q175),"")</f>
        <v/>
      </c>
      <c r="S175" s="8" t="str">
        <f>IFERROR(1/R175,"")</f>
        <v/>
      </c>
    </row>
    <row r="176" spans="1:19" x14ac:dyDescent="0.25">
      <c r="A176" s="1">
        <v>24</v>
      </c>
      <c r="B176" s="5">
        <v>0.69305555555555554</v>
      </c>
      <c r="C176" s="1" t="s">
        <v>33</v>
      </c>
      <c r="D176" s="1">
        <v>7</v>
      </c>
      <c r="E176" s="1">
        <v>6</v>
      </c>
      <c r="F176" s="1" t="s">
        <v>200</v>
      </c>
      <c r="G176" s="2">
        <v>68.466833333333298</v>
      </c>
      <c r="H176" s="6">
        <f>1+COUNTIFS(A:A,A176,O:O,"&lt;"&amp;O176)</f>
        <v>1</v>
      </c>
      <c r="I176" s="2">
        <f>AVERAGEIF(A:A,A176,G:G)</f>
        <v>47.721585185185177</v>
      </c>
      <c r="J176" s="2">
        <f>G176-I176</f>
        <v>20.745248148148121</v>
      </c>
      <c r="K176" s="2">
        <f>90+J176</f>
        <v>110.74524814814812</v>
      </c>
      <c r="L176" s="2">
        <f>EXP(0.06*K176)</f>
        <v>768.71084838128183</v>
      </c>
      <c r="M176" s="2">
        <f>SUMIF(A:A,A176,L:L)</f>
        <v>2435.5438794916026</v>
      </c>
      <c r="N176" s="3">
        <f>L176/M176</f>
        <v>0.31562184317604786</v>
      </c>
      <c r="O176" s="7">
        <f>1/N176</f>
        <v>3.1683485209298996</v>
      </c>
      <c r="P176" s="3">
        <f>IF(O176&gt;21,"",N176)</f>
        <v>0.31562184317604786</v>
      </c>
      <c r="Q176" s="3">
        <f>IF(ISNUMBER(P176),SUMIF(A:A,A176,P:P),"")</f>
        <v>0.9227616427651677</v>
      </c>
      <c r="R176" s="3">
        <f>IFERROR(P176*(1/Q176),"")</f>
        <v>0.34204048862526248</v>
      </c>
      <c r="S176" s="8">
        <f>IFERROR(1/R176,"")</f>
        <v>2.9236304860258637</v>
      </c>
    </row>
    <row r="177" spans="1:19" x14ac:dyDescent="0.25">
      <c r="A177" s="1">
        <v>24</v>
      </c>
      <c r="B177" s="5">
        <v>0.69305555555555554</v>
      </c>
      <c r="C177" s="1" t="s">
        <v>33</v>
      </c>
      <c r="D177" s="1">
        <v>7</v>
      </c>
      <c r="E177" s="1">
        <v>9</v>
      </c>
      <c r="F177" s="1" t="s">
        <v>203</v>
      </c>
      <c r="G177" s="2">
        <v>52.9791666666667</v>
      </c>
      <c r="H177" s="6">
        <f>1+COUNTIFS(A:A,A177,O:O,"&lt;"&amp;O177)</f>
        <v>2</v>
      </c>
      <c r="I177" s="2">
        <f>AVERAGEIF(A:A,A177,G:G)</f>
        <v>47.721585185185177</v>
      </c>
      <c r="J177" s="2">
        <f>G177-I177</f>
        <v>5.2575814814815232</v>
      </c>
      <c r="K177" s="2">
        <f>90+J177</f>
        <v>95.257581481481523</v>
      </c>
      <c r="L177" s="2">
        <f>EXP(0.06*K177)</f>
        <v>303.52224080603929</v>
      </c>
      <c r="M177" s="2">
        <f>SUMIF(A:A,A177,L:L)</f>
        <v>2435.5438794916026</v>
      </c>
      <c r="N177" s="3">
        <f>L177/M177</f>
        <v>0.12462195543337809</v>
      </c>
      <c r="O177" s="7">
        <f>1/N177</f>
        <v>8.0242682480984833</v>
      </c>
      <c r="P177" s="3">
        <f>IF(O177&gt;21,"",N177)</f>
        <v>0.12462195543337809</v>
      </c>
      <c r="Q177" s="3">
        <f>IF(ISNUMBER(P177),SUMIF(A:A,A177,P:P),"")</f>
        <v>0.9227616427651677</v>
      </c>
      <c r="R177" s="3">
        <f>IFERROR(P177*(1/Q177),"")</f>
        <v>0.13505324631822929</v>
      </c>
      <c r="S177" s="8">
        <f>IFERROR(1/R177,"")</f>
        <v>7.4044869506037294</v>
      </c>
    </row>
    <row r="178" spans="1:19" x14ac:dyDescent="0.25">
      <c r="A178" s="1">
        <v>24</v>
      </c>
      <c r="B178" s="5">
        <v>0.69305555555555554</v>
      </c>
      <c r="C178" s="1" t="s">
        <v>33</v>
      </c>
      <c r="D178" s="1">
        <v>7</v>
      </c>
      <c r="E178" s="1">
        <v>12</v>
      </c>
      <c r="F178" s="1" t="s">
        <v>205</v>
      </c>
      <c r="G178" s="2">
        <v>51.9095333333333</v>
      </c>
      <c r="H178" s="6">
        <f>1+COUNTIFS(A:A,A178,O:O,"&lt;"&amp;O178)</f>
        <v>3</v>
      </c>
      <c r="I178" s="2">
        <f>AVERAGEIF(A:A,A178,G:G)</f>
        <v>47.721585185185177</v>
      </c>
      <c r="J178" s="2">
        <f>G178-I178</f>
        <v>4.1879481481481236</v>
      </c>
      <c r="K178" s="2">
        <f>90+J178</f>
        <v>94.187948148148124</v>
      </c>
      <c r="L178" s="2">
        <f>EXP(0.06*K178)</f>
        <v>284.65470629734546</v>
      </c>
      <c r="M178" s="2">
        <f>SUMIF(A:A,A178,L:L)</f>
        <v>2435.5438794916026</v>
      </c>
      <c r="N178" s="3">
        <f>L178/M178</f>
        <v>0.11687521160849071</v>
      </c>
      <c r="O178" s="7">
        <f>1/N178</f>
        <v>8.5561342412778352</v>
      </c>
      <c r="P178" s="3">
        <f>IF(O178&gt;21,"",N178)</f>
        <v>0.11687521160849071</v>
      </c>
      <c r="Q178" s="3">
        <f>IF(ISNUMBER(P178),SUMIF(A:A,A178,P:P),"")</f>
        <v>0.9227616427651677</v>
      </c>
      <c r="R178" s="3">
        <f>IFERROR(P178*(1/Q178),"")</f>
        <v>0.12665807310570462</v>
      </c>
      <c r="S178" s="8">
        <f>IFERROR(1/R178,"")</f>
        <v>7.8952724882008365</v>
      </c>
    </row>
    <row r="179" spans="1:19" x14ac:dyDescent="0.25">
      <c r="A179" s="1">
        <v>24</v>
      </c>
      <c r="B179" s="5">
        <v>0.69305555555555554</v>
      </c>
      <c r="C179" s="1" t="s">
        <v>33</v>
      </c>
      <c r="D179" s="1">
        <v>7</v>
      </c>
      <c r="E179" s="1">
        <v>1</v>
      </c>
      <c r="F179" s="1" t="s">
        <v>198</v>
      </c>
      <c r="G179" s="2">
        <v>50.756933333333301</v>
      </c>
      <c r="H179" s="6">
        <f>1+COUNTIFS(A:A,A179,O:O,"&lt;"&amp;O179)</f>
        <v>4</v>
      </c>
      <c r="I179" s="2">
        <f>AVERAGEIF(A:A,A179,G:G)</f>
        <v>47.721585185185177</v>
      </c>
      <c r="J179" s="2">
        <f>G179-I179</f>
        <v>3.0353481481481239</v>
      </c>
      <c r="K179" s="2">
        <f>90+J179</f>
        <v>93.035348148148131</v>
      </c>
      <c r="L179" s="2">
        <f>EXP(0.06*K179)</f>
        <v>265.63438979992105</v>
      </c>
      <c r="M179" s="2">
        <f>SUMIF(A:A,A179,L:L)</f>
        <v>2435.5438794916026</v>
      </c>
      <c r="N179" s="3">
        <f>L179/M179</f>
        <v>0.10906573765173543</v>
      </c>
      <c r="O179" s="7">
        <f>1/N179</f>
        <v>9.168782254910905</v>
      </c>
      <c r="P179" s="3">
        <f>IF(O179&gt;21,"",N179)</f>
        <v>0.10906573765173543</v>
      </c>
      <c r="Q179" s="3">
        <f>IF(ISNUMBER(P179),SUMIF(A:A,A179,P:P),"")</f>
        <v>0.9227616427651677</v>
      </c>
      <c r="R179" s="3">
        <f>IFERROR(P179*(1/Q179),"")</f>
        <v>0.11819491903121011</v>
      </c>
      <c r="S179" s="8">
        <f>IFERROR(1/R179,"")</f>
        <v>8.4606005756977058</v>
      </c>
    </row>
    <row r="180" spans="1:19" x14ac:dyDescent="0.25">
      <c r="A180" s="1">
        <v>24</v>
      </c>
      <c r="B180" s="5">
        <v>0.69305555555555554</v>
      </c>
      <c r="C180" s="1" t="s">
        <v>33</v>
      </c>
      <c r="D180" s="1">
        <v>7</v>
      </c>
      <c r="E180" s="1">
        <v>2</v>
      </c>
      <c r="F180" s="1" t="s">
        <v>172</v>
      </c>
      <c r="G180" s="2">
        <v>49.2197666666667</v>
      </c>
      <c r="H180" s="6">
        <f>1+COUNTIFS(A:A,A180,O:O,"&lt;"&amp;O180)</f>
        <v>5</v>
      </c>
      <c r="I180" s="2">
        <f>AVERAGEIF(A:A,A180,G:G)</f>
        <v>47.721585185185177</v>
      </c>
      <c r="J180" s="2">
        <f>G180-I180</f>
        <v>1.4981814814815237</v>
      </c>
      <c r="K180" s="2">
        <f>90+J180</f>
        <v>91.498181481481524</v>
      </c>
      <c r="L180" s="2">
        <f>EXP(0.06*K180)</f>
        <v>242.23077534695173</v>
      </c>
      <c r="M180" s="2">
        <f>SUMIF(A:A,A180,L:L)</f>
        <v>2435.5438794916026</v>
      </c>
      <c r="N180" s="3">
        <f>L180/M180</f>
        <v>9.9456543315292342E-2</v>
      </c>
      <c r="O180" s="7">
        <f>1/N180</f>
        <v>10.054642627482519</v>
      </c>
      <c r="P180" s="3">
        <f>IF(O180&gt;21,"",N180)</f>
        <v>9.9456543315292342E-2</v>
      </c>
      <c r="Q180" s="3">
        <f>IF(ISNUMBER(P180),SUMIF(A:A,A180,P:P),"")</f>
        <v>0.9227616427651677</v>
      </c>
      <c r="R180" s="3">
        <f>IFERROR(P180*(1/Q180),"")</f>
        <v>0.10778140172499877</v>
      </c>
      <c r="S180" s="8">
        <f>IFERROR(1/R180,"")</f>
        <v>9.2780385483524519</v>
      </c>
    </row>
    <row r="181" spans="1:19" x14ac:dyDescent="0.25">
      <c r="A181" s="1">
        <v>24</v>
      </c>
      <c r="B181" s="5">
        <v>0.69305555555555554</v>
      </c>
      <c r="C181" s="1" t="s">
        <v>33</v>
      </c>
      <c r="D181" s="1">
        <v>7</v>
      </c>
      <c r="E181" s="1">
        <v>11</v>
      </c>
      <c r="F181" s="1" t="s">
        <v>204</v>
      </c>
      <c r="G181" s="2">
        <v>48.763100000000001</v>
      </c>
      <c r="H181" s="6">
        <f>1+COUNTIFS(A:A,A181,O:O,"&lt;"&amp;O181)</f>
        <v>6</v>
      </c>
      <c r="I181" s="2">
        <f>AVERAGEIF(A:A,A181,G:G)</f>
        <v>47.721585185185177</v>
      </c>
      <c r="J181" s="2">
        <f>G181-I181</f>
        <v>1.0415148148148248</v>
      </c>
      <c r="K181" s="2">
        <f>90+J181</f>
        <v>91.041514814814832</v>
      </c>
      <c r="L181" s="2">
        <f>EXP(0.06*K181)</f>
        <v>235.68375586754951</v>
      </c>
      <c r="M181" s="2">
        <f>SUMIF(A:A,A181,L:L)</f>
        <v>2435.5438794916026</v>
      </c>
      <c r="N181" s="3">
        <f>L181/M181</f>
        <v>9.6768429364839162E-2</v>
      </c>
      <c r="O181" s="7">
        <f>1/N181</f>
        <v>10.333948856705845</v>
      </c>
      <c r="P181" s="3">
        <f>IF(O181&gt;21,"",N181)</f>
        <v>9.6768429364839162E-2</v>
      </c>
      <c r="Q181" s="3">
        <f>IF(ISNUMBER(P181),SUMIF(A:A,A181,P:P),"")</f>
        <v>0.9227616427651677</v>
      </c>
      <c r="R181" s="3">
        <f>IFERROR(P181*(1/Q181),"")</f>
        <v>0.10486828329237957</v>
      </c>
      <c r="S181" s="8">
        <f>IFERROR(1/R181,"")</f>
        <v>9.5357716232651129</v>
      </c>
    </row>
    <row r="182" spans="1:19" x14ac:dyDescent="0.25">
      <c r="A182" s="1">
        <v>24</v>
      </c>
      <c r="B182" s="5">
        <v>0.69305555555555554</v>
      </c>
      <c r="C182" s="1" t="s">
        <v>33</v>
      </c>
      <c r="D182" s="1">
        <v>7</v>
      </c>
      <c r="E182" s="1">
        <v>7</v>
      </c>
      <c r="F182" s="1" t="s">
        <v>201</v>
      </c>
      <c r="G182" s="2">
        <v>40.894300000000001</v>
      </c>
      <c r="H182" s="6">
        <f>1+COUNTIFS(A:A,A182,O:O,"&lt;"&amp;O182)</f>
        <v>7</v>
      </c>
      <c r="I182" s="2">
        <f>AVERAGEIF(A:A,A182,G:G)</f>
        <v>47.721585185185177</v>
      </c>
      <c r="J182" s="2">
        <f>G182-I182</f>
        <v>-6.8272851851851755</v>
      </c>
      <c r="K182" s="2">
        <f>90+J182</f>
        <v>83.172714814814825</v>
      </c>
      <c r="L182" s="2">
        <f>EXP(0.06*K182)</f>
        <v>146.98975476723214</v>
      </c>
      <c r="M182" s="2">
        <f>SUMIF(A:A,A182,L:L)</f>
        <v>2435.5438794916026</v>
      </c>
      <c r="N182" s="3">
        <f>L182/M182</f>
        <v>6.0351922215384143E-2</v>
      </c>
      <c r="O182" s="7">
        <f>1/N182</f>
        <v>16.569480528411283</v>
      </c>
      <c r="P182" s="3">
        <f>IF(O182&gt;21,"",N182)</f>
        <v>6.0351922215384143E-2</v>
      </c>
      <c r="Q182" s="3">
        <f>IF(ISNUMBER(P182),SUMIF(A:A,A182,P:P),"")</f>
        <v>0.9227616427651677</v>
      </c>
      <c r="R182" s="3">
        <f>IFERROR(P182*(1/Q182),"")</f>
        <v>6.5403587902215191E-2</v>
      </c>
      <c r="S182" s="8">
        <f>IFERROR(1/R182,"")</f>
        <v>15.289681072162258</v>
      </c>
    </row>
    <row r="183" spans="1:19" x14ac:dyDescent="0.25">
      <c r="A183" s="1">
        <v>24</v>
      </c>
      <c r="B183" s="5">
        <v>0.69305555555555554</v>
      </c>
      <c r="C183" s="1" t="s">
        <v>33</v>
      </c>
      <c r="D183" s="1">
        <v>7</v>
      </c>
      <c r="E183" s="1">
        <v>3</v>
      </c>
      <c r="F183" s="1" t="s">
        <v>199</v>
      </c>
      <c r="G183" s="2">
        <v>35.8476</v>
      </c>
      <c r="H183" s="6">
        <f>1+COUNTIFS(A:A,A183,O:O,"&lt;"&amp;O183)</f>
        <v>8</v>
      </c>
      <c r="I183" s="2">
        <f>AVERAGEIF(A:A,A183,G:G)</f>
        <v>47.721585185185177</v>
      </c>
      <c r="J183" s="2">
        <f>G183-I183</f>
        <v>-11.873985185185177</v>
      </c>
      <c r="K183" s="2">
        <f>90+J183</f>
        <v>78.126014814814823</v>
      </c>
      <c r="L183" s="2">
        <f>EXP(0.06*K183)</f>
        <v>108.58799834206677</v>
      </c>
      <c r="M183" s="2">
        <f>SUMIF(A:A,A183,L:L)</f>
        <v>2435.5438794916026</v>
      </c>
      <c r="N183" s="3">
        <f>L183/M183</f>
        <v>4.4584702109630441E-2</v>
      </c>
      <c r="O183" s="7">
        <f>1/N183</f>
        <v>22.429217930874024</v>
      </c>
      <c r="P183" s="3" t="str">
        <f>IF(O183&gt;21,"",N183)</f>
        <v/>
      </c>
      <c r="Q183" s="3" t="str">
        <f>IF(ISNUMBER(P183),SUMIF(A:A,A183,P:P),"")</f>
        <v/>
      </c>
      <c r="R183" s="3" t="str">
        <f>IFERROR(P183*(1/Q183),"")</f>
        <v/>
      </c>
      <c r="S183" s="8" t="str">
        <f>IFERROR(1/R183,"")</f>
        <v/>
      </c>
    </row>
    <row r="184" spans="1:19" x14ac:dyDescent="0.25">
      <c r="A184" s="1">
        <v>24</v>
      </c>
      <c r="B184" s="5">
        <v>0.69305555555555554</v>
      </c>
      <c r="C184" s="1" t="s">
        <v>33</v>
      </c>
      <c r="D184" s="1">
        <v>7</v>
      </c>
      <c r="E184" s="1">
        <v>8</v>
      </c>
      <c r="F184" s="1" t="s">
        <v>202</v>
      </c>
      <c r="G184" s="2">
        <v>30.657033333333299</v>
      </c>
      <c r="H184" s="6">
        <f>1+COUNTIFS(A:A,A184,O:O,"&lt;"&amp;O184)</f>
        <v>9</v>
      </c>
      <c r="I184" s="2">
        <f>AVERAGEIF(A:A,A184,G:G)</f>
        <v>47.721585185185177</v>
      </c>
      <c r="J184" s="2">
        <f>G184-I184</f>
        <v>-17.064551851851878</v>
      </c>
      <c r="K184" s="2">
        <f>90+J184</f>
        <v>72.935448148148126</v>
      </c>
      <c r="L184" s="2">
        <f>EXP(0.06*K184)</f>
        <v>79.529409883214498</v>
      </c>
      <c r="M184" s="2">
        <f>SUMIF(A:A,A184,L:L)</f>
        <v>2435.5438794916026</v>
      </c>
      <c r="N184" s="3">
        <f>L184/M184</f>
        <v>3.2653655125201658E-2</v>
      </c>
      <c r="O184" s="7">
        <f>1/N184</f>
        <v>30.624442996221063</v>
      </c>
      <c r="P184" s="3" t="str">
        <f>IF(O184&gt;21,"",N184)</f>
        <v/>
      </c>
      <c r="Q184" s="3" t="str">
        <f>IF(ISNUMBER(P184),SUMIF(A:A,A184,P:P),"")</f>
        <v/>
      </c>
      <c r="R184" s="3" t="str">
        <f>IFERROR(P184*(1/Q184),"")</f>
        <v/>
      </c>
      <c r="S184" s="8" t="str">
        <f>IFERROR(1/R184,"")</f>
        <v/>
      </c>
    </row>
    <row r="185" spans="1:19" x14ac:dyDescent="0.25">
      <c r="A185" s="1">
        <v>25</v>
      </c>
      <c r="B185" s="5">
        <v>0.69791666666666663</v>
      </c>
      <c r="C185" s="1" t="s">
        <v>40</v>
      </c>
      <c r="D185" s="1">
        <v>7</v>
      </c>
      <c r="E185" s="1">
        <v>5</v>
      </c>
      <c r="F185" s="1" t="s">
        <v>210</v>
      </c>
      <c r="G185" s="2">
        <v>60.847566666666694</v>
      </c>
      <c r="H185" s="6">
        <f>1+COUNTIFS(A:A,A185,O:O,"&lt;"&amp;O185)</f>
        <v>1</v>
      </c>
      <c r="I185" s="2">
        <f>AVERAGEIF(A:A,A185,G:G)</f>
        <v>51.762900000000009</v>
      </c>
      <c r="J185" s="2">
        <f>G185-I185</f>
        <v>9.0846666666666849</v>
      </c>
      <c r="K185" s="2">
        <f>90+J185</f>
        <v>99.084666666666692</v>
      </c>
      <c r="L185" s="2">
        <f>EXP(0.06*K185)</f>
        <v>381.86990966848987</v>
      </c>
      <c r="M185" s="2">
        <f>SUMIF(A:A,A185,L:L)</f>
        <v>2119.9259120161814</v>
      </c>
      <c r="N185" s="3">
        <f>L185/M185</f>
        <v>0.18013361103988196</v>
      </c>
      <c r="O185" s="7">
        <f>1/N185</f>
        <v>5.5514348167849583</v>
      </c>
      <c r="P185" s="3">
        <f>IF(O185&gt;21,"",N185)</f>
        <v>0.18013361103988196</v>
      </c>
      <c r="Q185" s="3">
        <f>IF(ISNUMBER(P185),SUMIF(A:A,A185,P:P),"")</f>
        <v>0.95262470647845066</v>
      </c>
      <c r="R185" s="3">
        <f>IFERROR(P185*(1/Q185),"")</f>
        <v>0.18909189507143731</v>
      </c>
      <c r="S185" s="8">
        <f>IFERROR(1/R185,"")</f>
        <v>5.2884339628740218</v>
      </c>
    </row>
    <row r="186" spans="1:19" x14ac:dyDescent="0.25">
      <c r="A186" s="1">
        <v>25</v>
      </c>
      <c r="B186" s="5">
        <v>0.69791666666666663</v>
      </c>
      <c r="C186" s="1" t="s">
        <v>40</v>
      </c>
      <c r="D186" s="1">
        <v>7</v>
      </c>
      <c r="E186" s="1">
        <v>3</v>
      </c>
      <c r="F186" s="1" t="s">
        <v>208</v>
      </c>
      <c r="G186" s="2">
        <v>56.695966666666699</v>
      </c>
      <c r="H186" s="6">
        <f>1+COUNTIFS(A:A,A186,O:O,"&lt;"&amp;O186)</f>
        <v>2</v>
      </c>
      <c r="I186" s="2">
        <f>AVERAGEIF(A:A,A186,G:G)</f>
        <v>51.762900000000009</v>
      </c>
      <c r="J186" s="2">
        <f>G186-I186</f>
        <v>4.93306666666669</v>
      </c>
      <c r="K186" s="2">
        <f>90+J186</f>
        <v>94.93306666666669</v>
      </c>
      <c r="L186" s="2">
        <f>EXP(0.06*K186)</f>
        <v>297.66955636666268</v>
      </c>
      <c r="M186" s="2">
        <f>SUMIF(A:A,A186,L:L)</f>
        <v>2119.9259120161814</v>
      </c>
      <c r="N186" s="3">
        <f>L186/M186</f>
        <v>0.14041507520588792</v>
      </c>
      <c r="O186" s="7">
        <f>1/N186</f>
        <v>7.1217424377953673</v>
      </c>
      <c r="P186" s="3">
        <f>IF(O186&gt;21,"",N186)</f>
        <v>0.14041507520588792</v>
      </c>
      <c r="Q186" s="3">
        <f>IF(ISNUMBER(P186),SUMIF(A:A,A186,P:P),"")</f>
        <v>0.95262470647845066</v>
      </c>
      <c r="R186" s="3">
        <f>IFERROR(P186*(1/Q186),"")</f>
        <v>0.14739810362987288</v>
      </c>
      <c r="S186" s="8">
        <f>IFERROR(1/R186,"")</f>
        <v>6.7843477994199377</v>
      </c>
    </row>
    <row r="187" spans="1:19" x14ac:dyDescent="0.25">
      <c r="A187" s="1">
        <v>25</v>
      </c>
      <c r="B187" s="5">
        <v>0.69791666666666663</v>
      </c>
      <c r="C187" s="1" t="s">
        <v>40</v>
      </c>
      <c r="D187" s="1">
        <v>7</v>
      </c>
      <c r="E187" s="1">
        <v>2</v>
      </c>
      <c r="F187" s="1" t="s">
        <v>207</v>
      </c>
      <c r="G187" s="2">
        <v>56.324166666666699</v>
      </c>
      <c r="H187" s="6">
        <f>1+COUNTIFS(A:A,A187,O:O,"&lt;"&amp;O187)</f>
        <v>3</v>
      </c>
      <c r="I187" s="2">
        <f>AVERAGEIF(A:A,A187,G:G)</f>
        <v>51.762900000000009</v>
      </c>
      <c r="J187" s="2">
        <f>G187-I187</f>
        <v>4.5612666666666897</v>
      </c>
      <c r="K187" s="2">
        <f>90+J187</f>
        <v>94.561266666666683</v>
      </c>
      <c r="L187" s="2">
        <f>EXP(0.06*K187)</f>
        <v>291.10266335839975</v>
      </c>
      <c r="M187" s="2">
        <f>SUMIF(A:A,A187,L:L)</f>
        <v>2119.9259120161814</v>
      </c>
      <c r="N187" s="3">
        <f>L187/M187</f>
        <v>0.13731737590845475</v>
      </c>
      <c r="O187" s="7">
        <f>1/N187</f>
        <v>7.2823995753215467</v>
      </c>
      <c r="P187" s="3">
        <f>IF(O187&gt;21,"",N187)</f>
        <v>0.13731737590845475</v>
      </c>
      <c r="Q187" s="3">
        <f>IF(ISNUMBER(P187),SUMIF(A:A,A187,P:P),"")</f>
        <v>0.95262470647845066</v>
      </c>
      <c r="R187" s="3">
        <f>IFERROR(P187*(1/Q187),"")</f>
        <v>0.14414635162683659</v>
      </c>
      <c r="S187" s="8">
        <f>IFERROR(1/R187,"")</f>
        <v>6.937393757899482</v>
      </c>
    </row>
    <row r="188" spans="1:19" x14ac:dyDescent="0.25">
      <c r="A188" s="1">
        <v>25</v>
      </c>
      <c r="B188" s="5">
        <v>0.69791666666666663</v>
      </c>
      <c r="C188" s="1" t="s">
        <v>40</v>
      </c>
      <c r="D188" s="1">
        <v>7</v>
      </c>
      <c r="E188" s="1">
        <v>1</v>
      </c>
      <c r="F188" s="1" t="s">
        <v>206</v>
      </c>
      <c r="G188" s="2">
        <v>53.327199999999998</v>
      </c>
      <c r="H188" s="6">
        <f>1+COUNTIFS(A:A,A188,O:O,"&lt;"&amp;O188)</f>
        <v>4</v>
      </c>
      <c r="I188" s="2">
        <f>AVERAGEIF(A:A,A188,G:G)</f>
        <v>51.762900000000009</v>
      </c>
      <c r="J188" s="2">
        <f>G188-I188</f>
        <v>1.5642999999999887</v>
      </c>
      <c r="K188" s="2">
        <f>90+J188</f>
        <v>91.564299999999989</v>
      </c>
      <c r="L188" s="2">
        <f>EXP(0.06*K188)</f>
        <v>243.19364038077524</v>
      </c>
      <c r="M188" s="2">
        <f>SUMIF(A:A,A188,L:L)</f>
        <v>2119.9259120161814</v>
      </c>
      <c r="N188" s="3">
        <f>L188/M188</f>
        <v>0.11471799037990103</v>
      </c>
      <c r="O188" s="7">
        <f>1/N188</f>
        <v>8.7170285731853543</v>
      </c>
      <c r="P188" s="3">
        <f>IF(O188&gt;21,"",N188)</f>
        <v>0.11471799037990103</v>
      </c>
      <c r="Q188" s="3">
        <f>IF(ISNUMBER(P188),SUMIF(A:A,A188,P:P),"")</f>
        <v>0.95262470647845066</v>
      </c>
      <c r="R188" s="3">
        <f>IFERROR(P188*(1/Q188),"")</f>
        <v>0.12042306860167086</v>
      </c>
      <c r="S188" s="8">
        <f>IFERROR(1/R188,"")</f>
        <v>8.3040567858949661</v>
      </c>
    </row>
    <row r="189" spans="1:19" x14ac:dyDescent="0.25">
      <c r="A189" s="1">
        <v>25</v>
      </c>
      <c r="B189" s="5">
        <v>0.69791666666666663</v>
      </c>
      <c r="C189" s="1" t="s">
        <v>40</v>
      </c>
      <c r="D189" s="1">
        <v>7</v>
      </c>
      <c r="E189" s="1">
        <v>4</v>
      </c>
      <c r="F189" s="1" t="s">
        <v>209</v>
      </c>
      <c r="G189" s="2">
        <v>53.307733333333296</v>
      </c>
      <c r="H189" s="6">
        <f>1+COUNTIFS(A:A,A189,O:O,"&lt;"&amp;O189)</f>
        <v>5</v>
      </c>
      <c r="I189" s="2">
        <f>AVERAGEIF(A:A,A189,G:G)</f>
        <v>51.762900000000009</v>
      </c>
      <c r="J189" s="2">
        <f>G189-I189</f>
        <v>1.5448333333332869</v>
      </c>
      <c r="K189" s="2">
        <f>90+J189</f>
        <v>91.544833333333287</v>
      </c>
      <c r="L189" s="2">
        <f>EXP(0.06*K189)</f>
        <v>242.9097560295445</v>
      </c>
      <c r="M189" s="2">
        <f>SUMIF(A:A,A189,L:L)</f>
        <v>2119.9259120161814</v>
      </c>
      <c r="N189" s="3">
        <f>L189/M189</f>
        <v>0.11458407798719825</v>
      </c>
      <c r="O189" s="7">
        <f>1/N189</f>
        <v>8.7272160108642982</v>
      </c>
      <c r="P189" s="3">
        <f>IF(O189&gt;21,"",N189)</f>
        <v>0.11458407798719825</v>
      </c>
      <c r="Q189" s="3">
        <f>IF(ISNUMBER(P189),SUMIF(A:A,A189,P:P),"")</f>
        <v>0.95262470647845066</v>
      </c>
      <c r="R189" s="3">
        <f>IFERROR(P189*(1/Q189),"")</f>
        <v>0.1202824965675927</v>
      </c>
      <c r="S189" s="8">
        <f>IFERROR(1/R189,"")</f>
        <v>8.3137615907236384</v>
      </c>
    </row>
    <row r="190" spans="1:19" x14ac:dyDescent="0.25">
      <c r="A190" s="1">
        <v>25</v>
      </c>
      <c r="B190" s="5">
        <v>0.69791666666666663</v>
      </c>
      <c r="C190" s="1" t="s">
        <v>40</v>
      </c>
      <c r="D190" s="1">
        <v>7</v>
      </c>
      <c r="E190" s="1">
        <v>7</v>
      </c>
      <c r="F190" s="1" t="s">
        <v>212</v>
      </c>
      <c r="G190" s="2">
        <v>50.508699999999997</v>
      </c>
      <c r="H190" s="6">
        <f>1+COUNTIFS(A:A,A190,O:O,"&lt;"&amp;O190)</f>
        <v>6</v>
      </c>
      <c r="I190" s="2">
        <f>AVERAGEIF(A:A,A190,G:G)</f>
        <v>51.762900000000009</v>
      </c>
      <c r="J190" s="2">
        <f>G190-I190</f>
        <v>-1.2542000000000115</v>
      </c>
      <c r="K190" s="2">
        <f>90+J190</f>
        <v>88.745799999999988</v>
      </c>
      <c r="L190" s="2">
        <f>EXP(0.06*K190)</f>
        <v>205.35660407952417</v>
      </c>
      <c r="M190" s="2">
        <f>SUMIF(A:A,A190,L:L)</f>
        <v>2119.9259120161814</v>
      </c>
      <c r="N190" s="3">
        <f>L190/M190</f>
        <v>9.6869708000416513E-2</v>
      </c>
      <c r="O190" s="7">
        <f>1/N190</f>
        <v>10.323144568534266</v>
      </c>
      <c r="P190" s="3">
        <f>IF(O190&gt;21,"",N190)</f>
        <v>9.6869708000416513E-2</v>
      </c>
      <c r="Q190" s="3">
        <f>IF(ISNUMBER(P190),SUMIF(A:A,A190,P:P),"")</f>
        <v>0.95262470647845066</v>
      </c>
      <c r="R190" s="3">
        <f>IFERROR(P190*(1/Q190),"")</f>
        <v>0.10168716740353385</v>
      </c>
      <c r="S190" s="8">
        <f>IFERROR(1/R190,"")</f>
        <v>9.8340825645345671</v>
      </c>
    </row>
    <row r="191" spans="1:19" x14ac:dyDescent="0.25">
      <c r="A191" s="1">
        <v>25</v>
      </c>
      <c r="B191" s="5">
        <v>0.69791666666666663</v>
      </c>
      <c r="C191" s="1" t="s">
        <v>40</v>
      </c>
      <c r="D191" s="1">
        <v>7</v>
      </c>
      <c r="E191" s="1">
        <v>8</v>
      </c>
      <c r="F191" s="1" t="s">
        <v>213</v>
      </c>
      <c r="G191" s="2">
        <v>49.517633333333301</v>
      </c>
      <c r="H191" s="6">
        <f>1+COUNTIFS(A:A,A191,O:O,"&lt;"&amp;O191)</f>
        <v>7</v>
      </c>
      <c r="I191" s="2">
        <f>AVERAGEIF(A:A,A191,G:G)</f>
        <v>51.762900000000009</v>
      </c>
      <c r="J191" s="2">
        <f>G191-I191</f>
        <v>-2.2452666666667085</v>
      </c>
      <c r="K191" s="2">
        <f>90+J191</f>
        <v>87.754733333333292</v>
      </c>
      <c r="L191" s="2">
        <f>EXP(0.06*K191)</f>
        <v>193.50125534115821</v>
      </c>
      <c r="M191" s="2">
        <f>SUMIF(A:A,A191,L:L)</f>
        <v>2119.9259120161814</v>
      </c>
      <c r="N191" s="3">
        <f>L191/M191</f>
        <v>9.1277366932661572E-2</v>
      </c>
      <c r="O191" s="7">
        <f>1/N191</f>
        <v>10.955618392648576</v>
      </c>
      <c r="P191" s="3">
        <f>IF(O191&gt;21,"",N191)</f>
        <v>9.1277366932661572E-2</v>
      </c>
      <c r="Q191" s="3">
        <f>IF(ISNUMBER(P191),SUMIF(A:A,A191,P:P),"")</f>
        <v>0.95262470647845066</v>
      </c>
      <c r="R191" s="3">
        <f>IFERROR(P191*(1/Q191),"")</f>
        <v>9.5816711777384864E-2</v>
      </c>
      <c r="S191" s="8">
        <f>IFERROR(1/R191,"")</f>
        <v>10.436592755586766</v>
      </c>
    </row>
    <row r="192" spans="1:19" x14ac:dyDescent="0.25">
      <c r="A192" s="1">
        <v>25</v>
      </c>
      <c r="B192" s="5">
        <v>0.69791666666666663</v>
      </c>
      <c r="C192" s="1" t="s">
        <v>40</v>
      </c>
      <c r="D192" s="1">
        <v>7</v>
      </c>
      <c r="E192" s="1">
        <v>6</v>
      </c>
      <c r="F192" s="1" t="s">
        <v>211</v>
      </c>
      <c r="G192" s="2">
        <v>46.749533333333396</v>
      </c>
      <c r="H192" s="6">
        <f>1+COUNTIFS(A:A,A192,O:O,"&lt;"&amp;O192)</f>
        <v>8</v>
      </c>
      <c r="I192" s="2">
        <f>AVERAGEIF(A:A,A192,G:G)</f>
        <v>51.762900000000009</v>
      </c>
      <c r="J192" s="2">
        <f>G192-I192</f>
        <v>-5.013366666666613</v>
      </c>
      <c r="K192" s="2">
        <f>90+J192</f>
        <v>84.986633333333387</v>
      </c>
      <c r="L192" s="2">
        <f>EXP(0.06*K192)</f>
        <v>163.89041446592219</v>
      </c>
      <c r="M192" s="2">
        <f>SUMIF(A:A,A192,L:L)</f>
        <v>2119.9259120161814</v>
      </c>
      <c r="N192" s="3">
        <f>L192/M192</f>
        <v>7.7309501024048627E-2</v>
      </c>
      <c r="O192" s="7">
        <f>1/N192</f>
        <v>12.935020751057888</v>
      </c>
      <c r="P192" s="3">
        <f>IF(O192&gt;21,"",N192)</f>
        <v>7.7309501024048627E-2</v>
      </c>
      <c r="Q192" s="3">
        <f>IF(ISNUMBER(P192),SUMIF(A:A,A192,P:P),"")</f>
        <v>0.95262470647845066</v>
      </c>
      <c r="R192" s="3">
        <f>IFERROR(P192*(1/Q192),"")</f>
        <v>8.1154205321670864E-2</v>
      </c>
      <c r="S192" s="8">
        <f>IFERROR(1/R192,"")</f>
        <v>12.322220346269189</v>
      </c>
    </row>
    <row r="193" spans="1:19" x14ac:dyDescent="0.25">
      <c r="A193" s="1">
        <v>25</v>
      </c>
      <c r="B193" s="5">
        <v>0.69791666666666663</v>
      </c>
      <c r="C193" s="1" t="s">
        <v>40</v>
      </c>
      <c r="D193" s="1">
        <v>7</v>
      </c>
      <c r="E193" s="1">
        <v>9</v>
      </c>
      <c r="F193" s="1" t="s">
        <v>214</v>
      </c>
      <c r="G193" s="2">
        <v>38.587600000000002</v>
      </c>
      <c r="H193" s="6">
        <f>1+COUNTIFS(A:A,A193,O:O,"&lt;"&amp;O193)</f>
        <v>9</v>
      </c>
      <c r="I193" s="2">
        <f>AVERAGEIF(A:A,A193,G:G)</f>
        <v>51.762900000000009</v>
      </c>
      <c r="J193" s="2">
        <f>G193-I193</f>
        <v>-13.175300000000007</v>
      </c>
      <c r="K193" s="2">
        <f>90+J193</f>
        <v>76.824699999999993</v>
      </c>
      <c r="L193" s="2">
        <f>EXP(0.06*K193)</f>
        <v>100.43211232570464</v>
      </c>
      <c r="M193" s="2">
        <f>SUMIF(A:A,A193,L:L)</f>
        <v>2119.9259120161814</v>
      </c>
      <c r="N193" s="3">
        <f>L193/M193</f>
        <v>4.7375293521549275E-2</v>
      </c>
      <c r="O193" s="7">
        <f>1/N193</f>
        <v>21.10804864027147</v>
      </c>
      <c r="P193" s="3" t="str">
        <f>IF(O193&gt;21,"",N193)</f>
        <v/>
      </c>
      <c r="Q193" s="3" t="str">
        <f>IF(ISNUMBER(P193),SUMIF(A:A,A193,P:P),"")</f>
        <v/>
      </c>
      <c r="R193" s="3" t="str">
        <f>IFERROR(P193*(1/Q193),"")</f>
        <v/>
      </c>
      <c r="S193" s="8" t="str">
        <f>IFERROR(1/R193,"")</f>
        <v/>
      </c>
    </row>
    <row r="194" spans="1:19" x14ac:dyDescent="0.25">
      <c r="A194" s="1">
        <v>26</v>
      </c>
      <c r="B194" s="5">
        <v>0.70486111111111116</v>
      </c>
      <c r="C194" s="1" t="s">
        <v>19</v>
      </c>
      <c r="D194" s="1">
        <v>8</v>
      </c>
      <c r="E194" s="1">
        <v>1</v>
      </c>
      <c r="F194" s="1" t="s">
        <v>215</v>
      </c>
      <c r="G194" s="2">
        <v>83.353533333333402</v>
      </c>
      <c r="H194" s="6">
        <f>1+COUNTIFS(A:A,A194,O:O,"&lt;"&amp;O194)</f>
        <v>1</v>
      </c>
      <c r="I194" s="2">
        <f>AVERAGEIF(A:A,A194,G:G)</f>
        <v>54.127744444444431</v>
      </c>
      <c r="J194" s="2">
        <f>G194-I194</f>
        <v>29.225788888888971</v>
      </c>
      <c r="K194" s="2">
        <f>90+J194</f>
        <v>119.22578888888897</v>
      </c>
      <c r="L194" s="2">
        <f>EXP(0.06*K194)</f>
        <v>1278.6336595889527</v>
      </c>
      <c r="M194" s="2">
        <f>SUMIF(A:A,A194,L:L)</f>
        <v>2152.7251956435161</v>
      </c>
      <c r="N194" s="3">
        <f>L194/M194</f>
        <v>0.59396046563515481</v>
      </c>
      <c r="O194" s="7">
        <f>1/N194</f>
        <v>1.6836137383834875</v>
      </c>
      <c r="P194" s="3">
        <f>IF(O194&gt;21,"",N194)</f>
        <v>0.59396046563515481</v>
      </c>
      <c r="Q194" s="3">
        <f>IF(ISNUMBER(P194),SUMIF(A:A,A194,P:P),"")</f>
        <v>0.92079610067613948</v>
      </c>
      <c r="R194" s="3">
        <f>IFERROR(P194*(1/Q194),"")</f>
        <v>0.64505102182666763</v>
      </c>
      <c r="S194" s="8">
        <f>IFERROR(1/R194,"")</f>
        <v>1.5502649653482932</v>
      </c>
    </row>
    <row r="195" spans="1:19" x14ac:dyDescent="0.25">
      <c r="A195" s="1">
        <v>26</v>
      </c>
      <c r="B195" s="5">
        <v>0.70486111111111116</v>
      </c>
      <c r="C195" s="1" t="s">
        <v>19</v>
      </c>
      <c r="D195" s="1">
        <v>8</v>
      </c>
      <c r="E195" s="1">
        <v>2</v>
      </c>
      <c r="F195" s="1" t="s">
        <v>216</v>
      </c>
      <c r="G195" s="2">
        <v>56.085099999999997</v>
      </c>
      <c r="H195" s="6">
        <f>1+COUNTIFS(A:A,A195,O:O,"&lt;"&amp;O195)</f>
        <v>2</v>
      </c>
      <c r="I195" s="2">
        <f>AVERAGEIF(A:A,A195,G:G)</f>
        <v>54.127744444444431</v>
      </c>
      <c r="J195" s="2">
        <f>G195-I195</f>
        <v>1.9573555555555657</v>
      </c>
      <c r="K195" s="2">
        <f>90+J195</f>
        <v>91.957355555555566</v>
      </c>
      <c r="L195" s="2">
        <f>EXP(0.06*K195)</f>
        <v>248.99712079693433</v>
      </c>
      <c r="M195" s="2">
        <f>SUMIF(A:A,A195,L:L)</f>
        <v>2152.7251956435161</v>
      </c>
      <c r="N195" s="3">
        <f>L195/M195</f>
        <v>0.11566600386376831</v>
      </c>
      <c r="O195" s="7">
        <f>1/N195</f>
        <v>8.6455826828581568</v>
      </c>
      <c r="P195" s="3">
        <f>IF(O195&gt;21,"",N195)</f>
        <v>0.11566600386376831</v>
      </c>
      <c r="Q195" s="3">
        <f>IF(ISNUMBER(P195),SUMIF(A:A,A195,P:P),"")</f>
        <v>0.92079610067613948</v>
      </c>
      <c r="R195" s="3">
        <f>IFERROR(P195*(1/Q195),"")</f>
        <v>0.12561521902496645</v>
      </c>
      <c r="S195" s="8">
        <f>IFERROR(1/R195,"")</f>
        <v>7.9608188224489478</v>
      </c>
    </row>
    <row r="196" spans="1:19" x14ac:dyDescent="0.25">
      <c r="A196" s="1">
        <v>26</v>
      </c>
      <c r="B196" s="5">
        <v>0.70486111111111116</v>
      </c>
      <c r="C196" s="1" t="s">
        <v>19</v>
      </c>
      <c r="D196" s="1">
        <v>8</v>
      </c>
      <c r="E196" s="1">
        <v>3</v>
      </c>
      <c r="F196" s="1" t="s">
        <v>217</v>
      </c>
      <c r="G196" s="2">
        <v>55.830633333333303</v>
      </c>
      <c r="H196" s="6">
        <f>1+COUNTIFS(A:A,A196,O:O,"&lt;"&amp;O196)</f>
        <v>3</v>
      </c>
      <c r="I196" s="2">
        <f>AVERAGEIF(A:A,A196,G:G)</f>
        <v>54.127744444444431</v>
      </c>
      <c r="J196" s="2">
        <f>G196-I196</f>
        <v>1.7028888888888716</v>
      </c>
      <c r="K196" s="2">
        <f>90+J196</f>
        <v>91.702888888888879</v>
      </c>
      <c r="L196" s="2">
        <f>EXP(0.06*K196)</f>
        <v>245.2243077020994</v>
      </c>
      <c r="M196" s="2">
        <f>SUMIF(A:A,A196,L:L)</f>
        <v>2152.7251956435161</v>
      </c>
      <c r="N196" s="3">
        <f>L196/M196</f>
        <v>0.11391342852230345</v>
      </c>
      <c r="O196" s="7">
        <f>1/N196</f>
        <v>8.7785962811593112</v>
      </c>
      <c r="P196" s="3">
        <f>IF(O196&gt;21,"",N196)</f>
        <v>0.11391342852230345</v>
      </c>
      <c r="Q196" s="3">
        <f>IF(ISNUMBER(P196),SUMIF(A:A,A196,P:P),"")</f>
        <v>0.92079610067613948</v>
      </c>
      <c r="R196" s="3">
        <f>IFERROR(P196*(1/Q196),"")</f>
        <v>0.123711892826932</v>
      </c>
      <c r="S196" s="8">
        <f>IFERROR(1/R196,"")</f>
        <v>8.0832972251015516</v>
      </c>
    </row>
    <row r="197" spans="1:19" x14ac:dyDescent="0.25">
      <c r="A197" s="1">
        <v>26</v>
      </c>
      <c r="B197" s="5">
        <v>0.70486111111111116</v>
      </c>
      <c r="C197" s="1" t="s">
        <v>19</v>
      </c>
      <c r="D197" s="1">
        <v>8</v>
      </c>
      <c r="E197" s="1">
        <v>4</v>
      </c>
      <c r="F197" s="1" t="s">
        <v>218</v>
      </c>
      <c r="G197" s="2">
        <v>53.195800000000006</v>
      </c>
      <c r="H197" s="6">
        <f>1+COUNTIFS(A:A,A197,O:O,"&lt;"&amp;O197)</f>
        <v>4</v>
      </c>
      <c r="I197" s="2">
        <f>AVERAGEIF(A:A,A197,G:G)</f>
        <v>54.127744444444431</v>
      </c>
      <c r="J197" s="2">
        <f>G197-I197</f>
        <v>-0.93194444444442581</v>
      </c>
      <c r="K197" s="2">
        <f>90+J197</f>
        <v>89.068055555555574</v>
      </c>
      <c r="L197" s="2">
        <f>EXP(0.06*K197)</f>
        <v>209.36587788784274</v>
      </c>
      <c r="M197" s="2">
        <f>SUMIF(A:A,A197,L:L)</f>
        <v>2152.7251956435161</v>
      </c>
      <c r="N197" s="3">
        <f>L197/M197</f>
        <v>9.725620265491286E-2</v>
      </c>
      <c r="O197" s="7">
        <f>1/N197</f>
        <v>10.282120550688449</v>
      </c>
      <c r="P197" s="3">
        <f>IF(O197&gt;21,"",N197)</f>
        <v>9.725620265491286E-2</v>
      </c>
      <c r="Q197" s="3">
        <f>IF(ISNUMBER(P197),SUMIF(A:A,A197,P:P),"")</f>
        <v>0.92079610067613948</v>
      </c>
      <c r="R197" s="3">
        <f>IFERROR(P197*(1/Q197),"")</f>
        <v>0.10562186632143397</v>
      </c>
      <c r="S197" s="8">
        <f>IFERROR(1/R197,"")</f>
        <v>9.4677365097559232</v>
      </c>
    </row>
    <row r="198" spans="1:19" x14ac:dyDescent="0.25">
      <c r="A198" s="1">
        <v>26</v>
      </c>
      <c r="B198" s="5">
        <v>0.70486111111111116</v>
      </c>
      <c r="C198" s="1" t="s">
        <v>19</v>
      </c>
      <c r="D198" s="1">
        <v>8</v>
      </c>
      <c r="E198" s="1">
        <v>7</v>
      </c>
      <c r="F198" s="1" t="s">
        <v>219</v>
      </c>
      <c r="G198" s="2">
        <v>39.685766666666602</v>
      </c>
      <c r="H198" s="6">
        <f>1+COUNTIFS(A:A,A198,O:O,"&lt;"&amp;O198)</f>
        <v>5</v>
      </c>
      <c r="I198" s="2">
        <f>AVERAGEIF(A:A,A198,G:G)</f>
        <v>54.127744444444431</v>
      </c>
      <c r="J198" s="2">
        <f>G198-I198</f>
        <v>-14.441977777777829</v>
      </c>
      <c r="K198" s="2">
        <f>90+J198</f>
        <v>75.558022222222178</v>
      </c>
      <c r="L198" s="2">
        <f>EXP(0.06*K198)</f>
        <v>93.082047307736318</v>
      </c>
      <c r="M198" s="2">
        <f>SUMIF(A:A,A198,L:L)</f>
        <v>2152.7251956435161</v>
      </c>
      <c r="N198" s="3">
        <f>L198/M198</f>
        <v>4.323916842526257E-2</v>
      </c>
      <c r="O198" s="7">
        <f>1/N198</f>
        <v>23.127179277937916</v>
      </c>
      <c r="P198" s="3" t="str">
        <f>IF(O198&gt;21,"",N198)</f>
        <v/>
      </c>
      <c r="Q198" s="3" t="str">
        <f>IF(ISNUMBER(P198),SUMIF(A:A,A198,P:P),"")</f>
        <v/>
      </c>
      <c r="R198" s="3" t="str">
        <f>IFERROR(P198*(1/Q198),"")</f>
        <v/>
      </c>
      <c r="S198" s="8" t="str">
        <f>IFERROR(1/R198,"")</f>
        <v/>
      </c>
    </row>
    <row r="199" spans="1:19" x14ac:dyDescent="0.25">
      <c r="A199" s="1">
        <v>26</v>
      </c>
      <c r="B199" s="5">
        <v>0.70486111111111116</v>
      </c>
      <c r="C199" s="1" t="s">
        <v>19</v>
      </c>
      <c r="D199" s="1">
        <v>8</v>
      </c>
      <c r="E199" s="1">
        <v>8</v>
      </c>
      <c r="F199" s="1" t="s">
        <v>220</v>
      </c>
      <c r="G199" s="2">
        <v>36.6156333333333</v>
      </c>
      <c r="H199" s="6">
        <f>1+COUNTIFS(A:A,A199,O:O,"&lt;"&amp;O199)</f>
        <v>6</v>
      </c>
      <c r="I199" s="2">
        <f>AVERAGEIF(A:A,A199,G:G)</f>
        <v>54.127744444444431</v>
      </c>
      <c r="J199" s="2">
        <f>G199-I199</f>
        <v>-17.512111111111132</v>
      </c>
      <c r="K199" s="2">
        <f>90+J199</f>
        <v>72.487888888888875</v>
      </c>
      <c r="L199" s="2">
        <f>EXP(0.06*K199)</f>
        <v>77.422182359950398</v>
      </c>
      <c r="M199" s="2">
        <f>SUMIF(A:A,A199,L:L)</f>
        <v>2152.7251956435161</v>
      </c>
      <c r="N199" s="3">
        <f>L199/M199</f>
        <v>3.5964730898597815E-2</v>
      </c>
      <c r="O199" s="7">
        <f>1/N199</f>
        <v>27.805018278031596</v>
      </c>
      <c r="P199" s="3" t="str">
        <f>IF(O199&gt;21,"",N199)</f>
        <v/>
      </c>
      <c r="Q199" s="3" t="str">
        <f>IF(ISNUMBER(P199),SUMIF(A:A,A199,P:P),"")</f>
        <v/>
      </c>
      <c r="R199" s="3" t="str">
        <f>IFERROR(P199*(1/Q199),"")</f>
        <v/>
      </c>
      <c r="S199" s="8" t="str">
        <f>IFERROR(1/R199,"")</f>
        <v/>
      </c>
    </row>
    <row r="200" spans="1:19" x14ac:dyDescent="0.25">
      <c r="A200" s="1">
        <v>27</v>
      </c>
      <c r="B200" s="5">
        <v>0.70763888888888893</v>
      </c>
      <c r="C200" s="1" t="s">
        <v>221</v>
      </c>
      <c r="D200" s="1">
        <v>4</v>
      </c>
      <c r="E200" s="1">
        <v>1</v>
      </c>
      <c r="F200" s="1" t="s">
        <v>222</v>
      </c>
      <c r="G200" s="2">
        <v>81.701100000000011</v>
      </c>
      <c r="H200" s="6">
        <f>1+COUNTIFS(A:A,A200,O:O,"&lt;"&amp;O200)</f>
        <v>1</v>
      </c>
      <c r="I200" s="2">
        <f>AVERAGEIF(A:A,A200,G:G)</f>
        <v>48.286383333333333</v>
      </c>
      <c r="J200" s="2">
        <f>G200-I200</f>
        <v>33.414716666666678</v>
      </c>
      <c r="K200" s="2">
        <f>90+J200</f>
        <v>123.41471666666668</v>
      </c>
      <c r="L200" s="2">
        <f>EXP(0.06*K200)</f>
        <v>1643.9924777043009</v>
      </c>
      <c r="M200" s="2">
        <f>SUMIF(A:A,A200,L:L)</f>
        <v>4083.217107439727</v>
      </c>
      <c r="N200" s="3">
        <f>L200/M200</f>
        <v>0.40262186272410155</v>
      </c>
      <c r="O200" s="7">
        <f>1/N200</f>
        <v>2.4837200673458075</v>
      </c>
      <c r="P200" s="3">
        <f>IF(O200&gt;21,"",N200)</f>
        <v>0.40262186272410155</v>
      </c>
      <c r="Q200" s="3">
        <f>IF(ISNUMBER(P200),SUMIF(A:A,A200,P:P),"")</f>
        <v>0.86374748432203396</v>
      </c>
      <c r="R200" s="3">
        <f>IFERROR(P200*(1/Q200),"")</f>
        <v>0.46613376019280039</v>
      </c>
      <c r="S200" s="8">
        <f>IFERROR(1/R200,"")</f>
        <v>2.1453069599300938</v>
      </c>
    </row>
    <row r="201" spans="1:19" x14ac:dyDescent="0.25">
      <c r="A201" s="1">
        <v>27</v>
      </c>
      <c r="B201" s="5">
        <v>0.70763888888888893</v>
      </c>
      <c r="C201" s="1" t="s">
        <v>221</v>
      </c>
      <c r="D201" s="1">
        <v>4</v>
      </c>
      <c r="E201" s="1">
        <v>8</v>
      </c>
      <c r="F201" s="1" t="s">
        <v>229</v>
      </c>
      <c r="G201" s="2">
        <v>61.073799999999999</v>
      </c>
      <c r="H201" s="6">
        <f>1+COUNTIFS(A:A,A201,O:O,"&lt;"&amp;O201)</f>
        <v>2</v>
      </c>
      <c r="I201" s="2">
        <f>AVERAGEIF(A:A,A201,G:G)</f>
        <v>48.286383333333333</v>
      </c>
      <c r="J201" s="2">
        <f>G201-I201</f>
        <v>12.787416666666665</v>
      </c>
      <c r="K201" s="2">
        <f>90+J201</f>
        <v>102.78741666666667</v>
      </c>
      <c r="L201" s="2">
        <f>EXP(0.06*K201)</f>
        <v>476.87051642386228</v>
      </c>
      <c r="M201" s="2">
        <f>SUMIF(A:A,A201,L:L)</f>
        <v>4083.217107439727</v>
      </c>
      <c r="N201" s="3">
        <f>L201/M201</f>
        <v>0.1167879404587603</v>
      </c>
      <c r="O201" s="7">
        <f>1/N201</f>
        <v>8.5625279123157068</v>
      </c>
      <c r="P201" s="3">
        <f>IF(O201&gt;21,"",N201)</f>
        <v>0.1167879404587603</v>
      </c>
      <c r="Q201" s="3">
        <f>IF(ISNUMBER(P201),SUMIF(A:A,A201,P:P),"")</f>
        <v>0.86374748432203396</v>
      </c>
      <c r="R201" s="3">
        <f>IFERROR(P201*(1/Q201),"")</f>
        <v>0.13521074455044996</v>
      </c>
      <c r="S201" s="8">
        <f>IFERROR(1/R201,"")</f>
        <v>7.3958619436998889</v>
      </c>
    </row>
    <row r="202" spans="1:19" x14ac:dyDescent="0.25">
      <c r="A202" s="1">
        <v>27</v>
      </c>
      <c r="B202" s="5">
        <v>0.70763888888888893</v>
      </c>
      <c r="C202" s="1" t="s">
        <v>221</v>
      </c>
      <c r="D202" s="1">
        <v>4</v>
      </c>
      <c r="E202" s="1">
        <v>9</v>
      </c>
      <c r="F202" s="1" t="s">
        <v>230</v>
      </c>
      <c r="G202" s="2">
        <v>59.342833333333402</v>
      </c>
      <c r="H202" s="6">
        <f>1+COUNTIFS(A:A,A202,O:O,"&lt;"&amp;O202)</f>
        <v>3</v>
      </c>
      <c r="I202" s="2">
        <f>AVERAGEIF(A:A,A202,G:G)</f>
        <v>48.286383333333333</v>
      </c>
      <c r="J202" s="2">
        <f>G202-I202</f>
        <v>11.056450000000069</v>
      </c>
      <c r="K202" s="2">
        <f>90+J202</f>
        <v>101.05645000000007</v>
      </c>
      <c r="L202" s="2">
        <f>EXP(0.06*K202)</f>
        <v>429.82880435238957</v>
      </c>
      <c r="M202" s="2">
        <f>SUMIF(A:A,A202,L:L)</f>
        <v>4083.217107439727</v>
      </c>
      <c r="N202" s="3">
        <f>L202/M202</f>
        <v>0.10526719325534525</v>
      </c>
      <c r="O202" s="7">
        <f>1/N202</f>
        <v>9.4996358226661659</v>
      </c>
      <c r="P202" s="3">
        <f>IF(O202&gt;21,"",N202)</f>
        <v>0.10526719325534525</v>
      </c>
      <c r="Q202" s="3">
        <f>IF(ISNUMBER(P202),SUMIF(A:A,A202,P:P),"")</f>
        <v>0.86374748432203396</v>
      </c>
      <c r="R202" s="3">
        <f>IFERROR(P202*(1/Q202),"")</f>
        <v>0.12187264815939902</v>
      </c>
      <c r="S202" s="8">
        <f>IFERROR(1/R202,"")</f>
        <v>8.2052865438033749</v>
      </c>
    </row>
    <row r="203" spans="1:19" x14ac:dyDescent="0.25">
      <c r="A203" s="1">
        <v>27</v>
      </c>
      <c r="B203" s="5">
        <v>0.70763888888888893</v>
      </c>
      <c r="C203" s="1" t="s">
        <v>221</v>
      </c>
      <c r="D203" s="1">
        <v>4</v>
      </c>
      <c r="E203" s="1">
        <v>3</v>
      </c>
      <c r="F203" s="1" t="s">
        <v>224</v>
      </c>
      <c r="G203" s="2">
        <v>52.822033333333295</v>
      </c>
      <c r="H203" s="6">
        <f>1+COUNTIFS(A:A,A203,O:O,"&lt;"&amp;O203)</f>
        <v>4</v>
      </c>
      <c r="I203" s="2">
        <f>AVERAGEIF(A:A,A203,G:G)</f>
        <v>48.286383333333333</v>
      </c>
      <c r="J203" s="2">
        <f>G203-I203</f>
        <v>4.5356499999999613</v>
      </c>
      <c r="K203" s="2">
        <f>90+J203</f>
        <v>94.535649999999961</v>
      </c>
      <c r="L203" s="2">
        <f>EXP(0.06*K203)</f>
        <v>290.65558223467491</v>
      </c>
      <c r="M203" s="2">
        <f>SUMIF(A:A,A203,L:L)</f>
        <v>4083.217107439727</v>
      </c>
      <c r="N203" s="3">
        <f>L203/M203</f>
        <v>7.1182985030380314E-2</v>
      </c>
      <c r="O203" s="7">
        <f>1/N203</f>
        <v>14.048301003016496</v>
      </c>
      <c r="P203" s="3">
        <f>IF(O203&gt;21,"",N203)</f>
        <v>7.1182985030380314E-2</v>
      </c>
      <c r="Q203" s="3">
        <f>IF(ISNUMBER(P203),SUMIF(A:A,A203,P:P),"")</f>
        <v>0.86374748432203396</v>
      </c>
      <c r="R203" s="3">
        <f>IFERROR(P203*(1/Q203),"")</f>
        <v>8.2411800118008707E-2</v>
      </c>
      <c r="S203" s="8">
        <f>IFERROR(1/R203,"")</f>
        <v>12.134184650354204</v>
      </c>
    </row>
    <row r="204" spans="1:19" x14ac:dyDescent="0.25">
      <c r="A204" s="1">
        <v>27</v>
      </c>
      <c r="B204" s="5">
        <v>0.70763888888888893</v>
      </c>
      <c r="C204" s="1" t="s">
        <v>221</v>
      </c>
      <c r="D204" s="1">
        <v>4</v>
      </c>
      <c r="E204" s="1">
        <v>2</v>
      </c>
      <c r="F204" s="1" t="s">
        <v>223</v>
      </c>
      <c r="G204" s="2">
        <v>52.305999999999997</v>
      </c>
      <c r="H204" s="6">
        <f>1+COUNTIFS(A:A,A204,O:O,"&lt;"&amp;O204)</f>
        <v>5</v>
      </c>
      <c r="I204" s="2">
        <f>AVERAGEIF(A:A,A204,G:G)</f>
        <v>48.286383333333333</v>
      </c>
      <c r="J204" s="2">
        <f>G204-I204</f>
        <v>4.0196166666666642</v>
      </c>
      <c r="K204" s="2">
        <f>90+J204</f>
        <v>94.019616666666664</v>
      </c>
      <c r="L204" s="2">
        <f>EXP(0.06*K204)</f>
        <v>281.79419513067018</v>
      </c>
      <c r="M204" s="2">
        <f>SUMIF(A:A,A204,L:L)</f>
        <v>4083.217107439727</v>
      </c>
      <c r="N204" s="3">
        <f>L204/M204</f>
        <v>6.9012787641694065E-2</v>
      </c>
      <c r="O204" s="7">
        <f>1/N204</f>
        <v>14.4900682057922</v>
      </c>
      <c r="P204" s="3">
        <f>IF(O204&gt;21,"",N204)</f>
        <v>6.9012787641694065E-2</v>
      </c>
      <c r="Q204" s="3">
        <f>IF(ISNUMBER(P204),SUMIF(A:A,A204,P:P),"")</f>
        <v>0.86374748432203396</v>
      </c>
      <c r="R204" s="3">
        <f>IFERROR(P204*(1/Q204),"")</f>
        <v>7.9899263261950987E-2</v>
      </c>
      <c r="S204" s="8">
        <f>IFERROR(1/R204,"")</f>
        <v>12.515759960407699</v>
      </c>
    </row>
    <row r="205" spans="1:19" x14ac:dyDescent="0.25">
      <c r="A205" s="1">
        <v>27</v>
      </c>
      <c r="B205" s="5">
        <v>0.70763888888888893</v>
      </c>
      <c r="C205" s="1" t="s">
        <v>221</v>
      </c>
      <c r="D205" s="1">
        <v>4</v>
      </c>
      <c r="E205" s="1">
        <v>4</v>
      </c>
      <c r="F205" s="1" t="s">
        <v>225</v>
      </c>
      <c r="G205" s="2">
        <v>46.967799999999997</v>
      </c>
      <c r="H205" s="6">
        <f>1+COUNTIFS(A:A,A205,O:O,"&lt;"&amp;O205)</f>
        <v>6</v>
      </c>
      <c r="I205" s="2">
        <f>AVERAGEIF(A:A,A205,G:G)</f>
        <v>48.286383333333333</v>
      </c>
      <c r="J205" s="2">
        <f>G205-I205</f>
        <v>-1.3185833333333363</v>
      </c>
      <c r="K205" s="2">
        <f>90+J205</f>
        <v>88.681416666666664</v>
      </c>
      <c r="L205" s="2">
        <f>EXP(0.06*K205)</f>
        <v>204.56484179143152</v>
      </c>
      <c r="M205" s="2">
        <f>SUMIF(A:A,A205,L:L)</f>
        <v>4083.217107439727</v>
      </c>
      <c r="N205" s="3">
        <f>L205/M205</f>
        <v>5.0098938265787804E-2</v>
      </c>
      <c r="O205" s="7">
        <f>1/N205</f>
        <v>19.9605028492768</v>
      </c>
      <c r="P205" s="3">
        <f>IF(O205&gt;21,"",N205)</f>
        <v>5.0098938265787804E-2</v>
      </c>
      <c r="Q205" s="3">
        <f>IF(ISNUMBER(P205),SUMIF(A:A,A205,P:P),"")</f>
        <v>0.86374748432203396</v>
      </c>
      <c r="R205" s="3">
        <f>IFERROR(P205*(1/Q205),"")</f>
        <v>5.8001834072039099E-2</v>
      </c>
      <c r="S205" s="8">
        <f>IFERROR(1/R205,"")</f>
        <v>17.240834121865628</v>
      </c>
    </row>
    <row r="206" spans="1:19" x14ac:dyDescent="0.25">
      <c r="A206" s="1">
        <v>27</v>
      </c>
      <c r="B206" s="5">
        <v>0.70763888888888893</v>
      </c>
      <c r="C206" s="1" t="s">
        <v>221</v>
      </c>
      <c r="D206" s="1">
        <v>4</v>
      </c>
      <c r="E206" s="1">
        <v>5</v>
      </c>
      <c r="F206" s="1" t="s">
        <v>226</v>
      </c>
      <c r="G206" s="2">
        <v>46.521699999999996</v>
      </c>
      <c r="H206" s="6">
        <f>1+COUNTIFS(A:A,A206,O:O,"&lt;"&amp;O206)</f>
        <v>7</v>
      </c>
      <c r="I206" s="2">
        <f>AVERAGEIF(A:A,A206,G:G)</f>
        <v>48.286383333333333</v>
      </c>
      <c r="J206" s="2">
        <f>G206-I206</f>
        <v>-1.7646833333333376</v>
      </c>
      <c r="K206" s="2">
        <f>90+J206</f>
        <v>88.235316666666662</v>
      </c>
      <c r="L206" s="2">
        <f>EXP(0.06*K206)</f>
        <v>199.16208685442686</v>
      </c>
      <c r="M206" s="2">
        <f>SUMIF(A:A,A206,L:L)</f>
        <v>4083.217107439727</v>
      </c>
      <c r="N206" s="3">
        <f>L206/M206</f>
        <v>4.8775776945964591E-2</v>
      </c>
      <c r="O206" s="7">
        <f>1/N206</f>
        <v>20.501979929665353</v>
      </c>
      <c r="P206" s="3">
        <f>IF(O206&gt;21,"",N206)</f>
        <v>4.8775776945964591E-2</v>
      </c>
      <c r="Q206" s="3">
        <f>IF(ISNUMBER(P206),SUMIF(A:A,A206,P:P),"")</f>
        <v>0.86374748432203396</v>
      </c>
      <c r="R206" s="3">
        <f>IFERROR(P206*(1/Q206),"")</f>
        <v>5.6469949645351854E-2</v>
      </c>
      <c r="S206" s="8">
        <f>IFERROR(1/R206,"")</f>
        <v>17.708533587869276</v>
      </c>
    </row>
    <row r="207" spans="1:19" x14ac:dyDescent="0.25">
      <c r="A207" s="1">
        <v>27</v>
      </c>
      <c r="B207" s="5">
        <v>0.70763888888888893</v>
      </c>
      <c r="C207" s="1" t="s">
        <v>221</v>
      </c>
      <c r="D207" s="1">
        <v>4</v>
      </c>
      <c r="E207" s="1">
        <v>10</v>
      </c>
      <c r="F207" s="1" t="s">
        <v>231</v>
      </c>
      <c r="G207" s="2">
        <v>42.277533333333302</v>
      </c>
      <c r="H207" s="6">
        <f>1+COUNTIFS(A:A,A207,O:O,"&lt;"&amp;O207)</f>
        <v>8</v>
      </c>
      <c r="I207" s="2">
        <f>AVERAGEIF(A:A,A207,G:G)</f>
        <v>48.286383333333333</v>
      </c>
      <c r="J207" s="2">
        <f>G207-I207</f>
        <v>-6.0088500000000309</v>
      </c>
      <c r="K207" s="2">
        <f>90+J207</f>
        <v>83.991149999999976</v>
      </c>
      <c r="L207" s="2">
        <f>EXP(0.06*K207)</f>
        <v>154.38801322131778</v>
      </c>
      <c r="M207" s="2">
        <f>SUMIF(A:A,A207,L:L)</f>
        <v>4083.217107439727</v>
      </c>
      <c r="N207" s="3">
        <f>L207/M207</f>
        <v>3.7810385575633203E-2</v>
      </c>
      <c r="O207" s="7">
        <f>1/N207</f>
        <v>26.447759915054853</v>
      </c>
      <c r="P207" s="3" t="str">
        <f>IF(O207&gt;21,"",N207)</f>
        <v/>
      </c>
      <c r="Q207" s="3" t="str">
        <f>IF(ISNUMBER(P207),SUMIF(A:A,A207,P:P),"")</f>
        <v/>
      </c>
      <c r="R207" s="3" t="str">
        <f>IFERROR(P207*(1/Q207),"")</f>
        <v/>
      </c>
      <c r="S207" s="8" t="str">
        <f>IFERROR(1/R207,"")</f>
        <v/>
      </c>
    </row>
    <row r="208" spans="1:19" x14ac:dyDescent="0.25">
      <c r="A208" s="1">
        <v>27</v>
      </c>
      <c r="B208" s="5">
        <v>0.70763888888888893</v>
      </c>
      <c r="C208" s="1" t="s">
        <v>221</v>
      </c>
      <c r="D208" s="1">
        <v>4</v>
      </c>
      <c r="E208" s="1">
        <v>6</v>
      </c>
      <c r="F208" s="1" t="s">
        <v>227</v>
      </c>
      <c r="G208" s="2">
        <v>40.950499999999998</v>
      </c>
      <c r="H208" s="6">
        <f>1+COUNTIFS(A:A,A208,O:O,"&lt;"&amp;O208)</f>
        <v>9</v>
      </c>
      <c r="I208" s="2">
        <f>AVERAGEIF(A:A,A208,G:G)</f>
        <v>48.286383333333333</v>
      </c>
      <c r="J208" s="2">
        <f>G208-I208</f>
        <v>-7.3358833333333351</v>
      </c>
      <c r="K208" s="2">
        <f>90+J208</f>
        <v>82.664116666666672</v>
      </c>
      <c r="L208" s="2">
        <f>EXP(0.06*K208)</f>
        <v>142.57198071512079</v>
      </c>
      <c r="M208" s="2">
        <f>SUMIF(A:A,A208,L:L)</f>
        <v>4083.217107439727</v>
      </c>
      <c r="N208" s="3">
        <f>L208/M208</f>
        <v>3.4916580961455848E-2</v>
      </c>
      <c r="O208" s="7">
        <f>1/N208</f>
        <v>28.639688436387644</v>
      </c>
      <c r="P208" s="3" t="str">
        <f>IF(O208&gt;21,"",N208)</f>
        <v/>
      </c>
      <c r="Q208" s="3" t="str">
        <f>IF(ISNUMBER(P208),SUMIF(A:A,A208,P:P),"")</f>
        <v/>
      </c>
      <c r="R208" s="3" t="str">
        <f>IFERROR(P208*(1/Q208),"")</f>
        <v/>
      </c>
      <c r="S208" s="8" t="str">
        <f>IFERROR(1/R208,"")</f>
        <v/>
      </c>
    </row>
    <row r="209" spans="1:19" x14ac:dyDescent="0.25">
      <c r="A209" s="1">
        <v>27</v>
      </c>
      <c r="B209" s="5">
        <v>0.70763888888888893</v>
      </c>
      <c r="C209" s="1" t="s">
        <v>221</v>
      </c>
      <c r="D209" s="1">
        <v>4</v>
      </c>
      <c r="E209" s="1">
        <v>11</v>
      </c>
      <c r="F209" s="1" t="s">
        <v>232</v>
      </c>
      <c r="G209" s="2">
        <v>38.878299999999996</v>
      </c>
      <c r="H209" s="6">
        <f>1+COUNTIFS(A:A,A209,O:O,"&lt;"&amp;O209)</f>
        <v>10</v>
      </c>
      <c r="I209" s="2">
        <f>AVERAGEIF(A:A,A209,G:G)</f>
        <v>48.286383333333333</v>
      </c>
      <c r="J209" s="2">
        <f>G209-I209</f>
        <v>-9.4080833333333374</v>
      </c>
      <c r="K209" s="2">
        <f>90+J209</f>
        <v>80.591916666666663</v>
      </c>
      <c r="L209" s="2">
        <f>EXP(0.06*K209)</f>
        <v>125.90340676785861</v>
      </c>
      <c r="M209" s="2">
        <f>SUMIF(A:A,A209,L:L)</f>
        <v>4083.217107439727</v>
      </c>
      <c r="N209" s="3">
        <f>L209/M209</f>
        <v>3.08343650251806E-2</v>
      </c>
      <c r="O209" s="7">
        <f>1/N209</f>
        <v>32.43134727059757</v>
      </c>
      <c r="P209" s="3" t="str">
        <f>IF(O209&gt;21,"",N209)</f>
        <v/>
      </c>
      <c r="Q209" s="3" t="str">
        <f>IF(ISNUMBER(P209),SUMIF(A:A,A209,P:P),"")</f>
        <v/>
      </c>
      <c r="R209" s="3" t="str">
        <f>IFERROR(P209*(1/Q209),"")</f>
        <v/>
      </c>
      <c r="S209" s="8" t="str">
        <f>IFERROR(1/R209,"")</f>
        <v/>
      </c>
    </row>
    <row r="210" spans="1:19" x14ac:dyDescent="0.25">
      <c r="A210" s="1">
        <v>27</v>
      </c>
      <c r="B210" s="5">
        <v>0.70763888888888893</v>
      </c>
      <c r="C210" s="1" t="s">
        <v>221</v>
      </c>
      <c r="D210" s="1">
        <v>4</v>
      </c>
      <c r="E210" s="1">
        <v>12</v>
      </c>
      <c r="F210" s="1" t="s">
        <v>233</v>
      </c>
      <c r="G210" s="2">
        <v>28.610600000000002</v>
      </c>
      <c r="H210" s="6">
        <f>1+COUNTIFS(A:A,A210,O:O,"&lt;"&amp;O210)</f>
        <v>11</v>
      </c>
      <c r="I210" s="2">
        <f>AVERAGEIF(A:A,A210,G:G)</f>
        <v>48.286383333333333</v>
      </c>
      <c r="J210" s="2">
        <f>G210-I210</f>
        <v>-19.675783333333332</v>
      </c>
      <c r="K210" s="2">
        <f>90+J210</f>
        <v>70.324216666666672</v>
      </c>
      <c r="L210" s="2">
        <f>EXP(0.06*K210)</f>
        <v>67.996280149773241</v>
      </c>
      <c r="M210" s="2">
        <f>SUMIF(A:A,A210,L:L)</f>
        <v>4083.217107439727</v>
      </c>
      <c r="N210" s="3">
        <f>L210/M210</f>
        <v>1.6652624232466665E-2</v>
      </c>
      <c r="O210" s="7">
        <f>1/N210</f>
        <v>60.050595392067841</v>
      </c>
      <c r="P210" s="3" t="str">
        <f>IF(O210&gt;21,"",N210)</f>
        <v/>
      </c>
      <c r="Q210" s="3" t="str">
        <f>IF(ISNUMBER(P210),SUMIF(A:A,A210,P:P),"")</f>
        <v/>
      </c>
      <c r="R210" s="3" t="str">
        <f>IFERROR(P210*(1/Q210),"")</f>
        <v/>
      </c>
      <c r="S210" s="8" t="str">
        <f>IFERROR(1/R210,"")</f>
        <v/>
      </c>
    </row>
    <row r="211" spans="1:19" x14ac:dyDescent="0.25">
      <c r="A211" s="1">
        <v>27</v>
      </c>
      <c r="B211" s="5">
        <v>0.70763888888888893</v>
      </c>
      <c r="C211" s="1" t="s">
        <v>221</v>
      </c>
      <c r="D211" s="1">
        <v>4</v>
      </c>
      <c r="E211" s="1">
        <v>7</v>
      </c>
      <c r="F211" s="1" t="s">
        <v>228</v>
      </c>
      <c r="G211" s="2">
        <v>27.984399999999997</v>
      </c>
      <c r="H211" s="6">
        <f>1+COUNTIFS(A:A,A211,O:O,"&lt;"&amp;O211)</f>
        <v>12</v>
      </c>
      <c r="I211" s="2">
        <f>AVERAGEIF(A:A,A211,G:G)</f>
        <v>48.286383333333333</v>
      </c>
      <c r="J211" s="2">
        <f>G211-I211</f>
        <v>-20.301983333333336</v>
      </c>
      <c r="K211" s="2">
        <f>90+J211</f>
        <v>69.698016666666661</v>
      </c>
      <c r="L211" s="2">
        <f>EXP(0.06*K211)</f>
        <v>65.488922093900527</v>
      </c>
      <c r="M211" s="2">
        <f>SUMIF(A:A,A211,L:L)</f>
        <v>4083.217107439727</v>
      </c>
      <c r="N211" s="3">
        <f>L211/M211</f>
        <v>1.6038559883229823E-2</v>
      </c>
      <c r="O211" s="7">
        <f>1/N211</f>
        <v>62.349737587451109</v>
      </c>
      <c r="P211" s="3" t="str">
        <f>IF(O211&gt;21,"",N211)</f>
        <v/>
      </c>
      <c r="Q211" s="3" t="str">
        <f>IF(ISNUMBER(P211),SUMIF(A:A,A211,P:P),"")</f>
        <v/>
      </c>
      <c r="R211" s="3" t="str">
        <f>IFERROR(P211*(1/Q211),"")</f>
        <v/>
      </c>
      <c r="S211" s="8" t="str">
        <f>IFERROR(1/R211,"")</f>
        <v/>
      </c>
    </row>
    <row r="212" spans="1:19" x14ac:dyDescent="0.25">
      <c r="A212" s="1">
        <v>28</v>
      </c>
      <c r="B212" s="5">
        <v>0.71180555555555547</v>
      </c>
      <c r="C212" s="1" t="s">
        <v>25</v>
      </c>
      <c r="D212" s="1">
        <v>8</v>
      </c>
      <c r="E212" s="1">
        <v>4</v>
      </c>
      <c r="F212" s="1" t="s">
        <v>237</v>
      </c>
      <c r="G212" s="2">
        <v>60.722133333333296</v>
      </c>
      <c r="H212" s="6">
        <f>1+COUNTIFS(A:A,A212,O:O,"&lt;"&amp;O212)</f>
        <v>1</v>
      </c>
      <c r="I212" s="2">
        <f>AVERAGEIF(A:A,A212,G:G)</f>
        <v>47.878233333333327</v>
      </c>
      <c r="J212" s="2">
        <f>G212-I212</f>
        <v>12.843899999999969</v>
      </c>
      <c r="K212" s="2">
        <f>90+J212</f>
        <v>102.84389999999996</v>
      </c>
      <c r="L212" s="2">
        <f>EXP(0.06*K212)</f>
        <v>478.48937220572105</v>
      </c>
      <c r="M212" s="2">
        <f>SUMIF(A:A,A212,L:L)</f>
        <v>2796.8214371462341</v>
      </c>
      <c r="N212" s="3">
        <f>L212/M212</f>
        <v>0.17108327541065785</v>
      </c>
      <c r="O212" s="7">
        <f>1/N212</f>
        <v>5.8451067037363007</v>
      </c>
      <c r="P212" s="3">
        <f>IF(O212&gt;21,"",N212)</f>
        <v>0.17108327541065785</v>
      </c>
      <c r="Q212" s="3">
        <f>IF(ISNUMBER(P212),SUMIF(A:A,A212,P:P),"")</f>
        <v>0.98361925714619425</v>
      </c>
      <c r="R212" s="3">
        <f>IFERROR(P212*(1/Q212),"")</f>
        <v>0.1739324176175924</v>
      </c>
      <c r="S212" s="8">
        <f>IFERROR(1/R212,"")</f>
        <v>5.7493595138693392</v>
      </c>
    </row>
    <row r="213" spans="1:19" x14ac:dyDescent="0.25">
      <c r="A213" s="1">
        <v>28</v>
      </c>
      <c r="B213" s="5">
        <v>0.71180555555555547</v>
      </c>
      <c r="C213" s="1" t="s">
        <v>25</v>
      </c>
      <c r="D213" s="1">
        <v>8</v>
      </c>
      <c r="E213" s="1">
        <v>9</v>
      </c>
      <c r="F213" s="1" t="s">
        <v>241</v>
      </c>
      <c r="G213" s="2">
        <v>57.272433333333296</v>
      </c>
      <c r="H213" s="6">
        <f>1+COUNTIFS(A:A,A213,O:O,"&lt;"&amp;O213)</f>
        <v>2</v>
      </c>
      <c r="I213" s="2">
        <f>AVERAGEIF(A:A,A213,G:G)</f>
        <v>47.878233333333327</v>
      </c>
      <c r="J213" s="2">
        <f>G213-I213</f>
        <v>9.3941999999999695</v>
      </c>
      <c r="K213" s="2">
        <f>90+J213</f>
        <v>99.394199999999969</v>
      </c>
      <c r="L213" s="2">
        <f>EXP(0.06*K213)</f>
        <v>389.02826435920417</v>
      </c>
      <c r="M213" s="2">
        <f>SUMIF(A:A,A213,L:L)</f>
        <v>2796.8214371462341</v>
      </c>
      <c r="N213" s="3">
        <f>L213/M213</f>
        <v>0.13909656840879811</v>
      </c>
      <c r="O213" s="7">
        <f>1/N213</f>
        <v>7.189249968130401</v>
      </c>
      <c r="P213" s="3">
        <f>IF(O213&gt;21,"",N213)</f>
        <v>0.13909656840879811</v>
      </c>
      <c r="Q213" s="3">
        <f>IF(ISNUMBER(P213),SUMIF(A:A,A213,P:P),"")</f>
        <v>0.98361925714619425</v>
      </c>
      <c r="R213" s="3">
        <f>IFERROR(P213*(1/Q213),"")</f>
        <v>0.14141301870437492</v>
      </c>
      <c r="S213" s="8">
        <f>IFERROR(1/R213,"")</f>
        <v>7.071484713090725</v>
      </c>
    </row>
    <row r="214" spans="1:19" x14ac:dyDescent="0.25">
      <c r="A214" s="1">
        <v>28</v>
      </c>
      <c r="B214" s="5">
        <v>0.71180555555555547</v>
      </c>
      <c r="C214" s="1" t="s">
        <v>25</v>
      </c>
      <c r="D214" s="1">
        <v>8</v>
      </c>
      <c r="E214" s="1">
        <v>7</v>
      </c>
      <c r="F214" s="1" t="s">
        <v>239</v>
      </c>
      <c r="G214" s="2">
        <v>53.611833333333401</v>
      </c>
      <c r="H214" s="6">
        <f>1+COUNTIFS(A:A,A214,O:O,"&lt;"&amp;O214)</f>
        <v>3</v>
      </c>
      <c r="I214" s="2">
        <f>AVERAGEIF(A:A,A214,G:G)</f>
        <v>47.878233333333327</v>
      </c>
      <c r="J214" s="2">
        <f>G214-I214</f>
        <v>5.7336000000000737</v>
      </c>
      <c r="K214" s="2">
        <f>90+J214</f>
        <v>95.733600000000081</v>
      </c>
      <c r="L214" s="2">
        <f>EXP(0.06*K214)</f>
        <v>312.31615748049228</v>
      </c>
      <c r="M214" s="2">
        <f>SUMIF(A:A,A214,L:L)</f>
        <v>2796.8214371462341</v>
      </c>
      <c r="N214" s="3">
        <f>L214/M214</f>
        <v>0.11166825072649876</v>
      </c>
      <c r="O214" s="7">
        <f>1/N214</f>
        <v>8.9550968470817196</v>
      </c>
      <c r="P214" s="3">
        <f>IF(O214&gt;21,"",N214)</f>
        <v>0.11166825072649876</v>
      </c>
      <c r="Q214" s="3">
        <f>IF(ISNUMBER(P214),SUMIF(A:A,A214,P:P),"")</f>
        <v>0.98361925714619425</v>
      </c>
      <c r="R214" s="3">
        <f>IFERROR(P214*(1/Q214),"")</f>
        <v>0.11352792243056059</v>
      </c>
      <c r="S214" s="8">
        <f>IFERROR(1/R214,"")</f>
        <v>8.8084057083987464</v>
      </c>
    </row>
    <row r="215" spans="1:19" x14ac:dyDescent="0.25">
      <c r="A215" s="1">
        <v>28</v>
      </c>
      <c r="B215" s="5">
        <v>0.71180555555555547</v>
      </c>
      <c r="C215" s="1" t="s">
        <v>25</v>
      </c>
      <c r="D215" s="1">
        <v>8</v>
      </c>
      <c r="E215" s="1">
        <v>1</v>
      </c>
      <c r="F215" s="1" t="s">
        <v>234</v>
      </c>
      <c r="G215" s="2">
        <v>51.884766666666707</v>
      </c>
      <c r="H215" s="6">
        <f>1+COUNTIFS(A:A,A215,O:O,"&lt;"&amp;O215)</f>
        <v>4</v>
      </c>
      <c r="I215" s="2">
        <f>AVERAGEIF(A:A,A215,G:G)</f>
        <v>47.878233333333327</v>
      </c>
      <c r="J215" s="2">
        <f>G215-I215</f>
        <v>4.0065333333333797</v>
      </c>
      <c r="K215" s="2">
        <f>90+J215</f>
        <v>94.00653333333338</v>
      </c>
      <c r="L215" s="2">
        <f>EXP(0.06*K215)</f>
        <v>281.57307348909285</v>
      </c>
      <c r="M215" s="2">
        <f>SUMIF(A:A,A215,L:L)</f>
        <v>2796.8214371462341</v>
      </c>
      <c r="N215" s="3">
        <f>L215/M215</f>
        <v>0.10067609957123286</v>
      </c>
      <c r="O215" s="7">
        <f>1/N215</f>
        <v>9.9328440837386154</v>
      </c>
      <c r="P215" s="3">
        <f>IF(O215&gt;21,"",N215)</f>
        <v>0.10067609957123286</v>
      </c>
      <c r="Q215" s="3">
        <f>IF(ISNUMBER(P215),SUMIF(A:A,A215,P:P),"")</f>
        <v>0.98361925714619425</v>
      </c>
      <c r="R215" s="3">
        <f>IFERROR(P215*(1/Q215),"")</f>
        <v>0.10235271304399593</v>
      </c>
      <c r="S215" s="8">
        <f>IFERROR(1/R215,"")</f>
        <v>9.7701367189959463</v>
      </c>
    </row>
    <row r="216" spans="1:19" x14ac:dyDescent="0.25">
      <c r="A216" s="1">
        <v>28</v>
      </c>
      <c r="B216" s="5">
        <v>0.71180555555555547</v>
      </c>
      <c r="C216" s="1" t="s">
        <v>25</v>
      </c>
      <c r="D216" s="1">
        <v>8</v>
      </c>
      <c r="E216" s="1">
        <v>6</v>
      </c>
      <c r="F216" s="1" t="s">
        <v>238</v>
      </c>
      <c r="G216" s="2">
        <v>51.704266666666697</v>
      </c>
      <c r="H216" s="6">
        <f>1+COUNTIFS(A:A,A216,O:O,"&lt;"&amp;O216)</f>
        <v>5</v>
      </c>
      <c r="I216" s="2">
        <f>AVERAGEIF(A:A,A216,G:G)</f>
        <v>47.878233333333327</v>
      </c>
      <c r="J216" s="2">
        <f>G216-I216</f>
        <v>3.8260333333333705</v>
      </c>
      <c r="K216" s="2">
        <f>90+J216</f>
        <v>93.82603333333337</v>
      </c>
      <c r="L216" s="2">
        <f>EXP(0.06*K216)</f>
        <v>278.5400903514427</v>
      </c>
      <c r="M216" s="2">
        <f>SUMIF(A:A,A216,L:L)</f>
        <v>2796.8214371462341</v>
      </c>
      <c r="N216" s="3">
        <f>L216/M216</f>
        <v>9.9591660251164976E-2</v>
      </c>
      <c r="O216" s="7">
        <f>1/N216</f>
        <v>10.04100139989686</v>
      </c>
      <c r="P216" s="3">
        <f>IF(O216&gt;21,"",N216)</f>
        <v>9.9591660251164976E-2</v>
      </c>
      <c r="Q216" s="3">
        <f>IF(ISNUMBER(P216),SUMIF(A:A,A216,P:P),"")</f>
        <v>0.98361925714619425</v>
      </c>
      <c r="R216" s="3">
        <f>IFERROR(P216*(1/Q216),"")</f>
        <v>0.10125021397010203</v>
      </c>
      <c r="S216" s="8">
        <f>IFERROR(1/R216,"")</f>
        <v>9.8765223379704459</v>
      </c>
    </row>
    <row r="217" spans="1:19" x14ac:dyDescent="0.25">
      <c r="A217" s="1">
        <v>28</v>
      </c>
      <c r="B217" s="5">
        <v>0.71180555555555547</v>
      </c>
      <c r="C217" s="1" t="s">
        <v>25</v>
      </c>
      <c r="D217" s="1">
        <v>8</v>
      </c>
      <c r="E217" s="1">
        <v>8</v>
      </c>
      <c r="F217" s="1" t="s">
        <v>240</v>
      </c>
      <c r="G217" s="2">
        <v>49.390166666666602</v>
      </c>
      <c r="H217" s="6">
        <f>1+COUNTIFS(A:A,A217,O:O,"&lt;"&amp;O217)</f>
        <v>6</v>
      </c>
      <c r="I217" s="2">
        <f>AVERAGEIF(A:A,A217,G:G)</f>
        <v>47.878233333333327</v>
      </c>
      <c r="J217" s="2">
        <f>G217-I217</f>
        <v>1.5119333333332747</v>
      </c>
      <c r="K217" s="2">
        <f>90+J217</f>
        <v>91.511933333333275</v>
      </c>
      <c r="L217" s="2">
        <f>EXP(0.06*K217)</f>
        <v>242.43072513019203</v>
      </c>
      <c r="M217" s="2">
        <f>SUMIF(A:A,A217,L:L)</f>
        <v>2796.8214371462341</v>
      </c>
      <c r="N217" s="3">
        <f>L217/M217</f>
        <v>8.6680801966949578E-2</v>
      </c>
      <c r="O217" s="7">
        <f>1/N217</f>
        <v>11.536579926674984</v>
      </c>
      <c r="P217" s="3">
        <f>IF(O217&gt;21,"",N217)</f>
        <v>8.6680801966949578E-2</v>
      </c>
      <c r="Q217" s="3">
        <f>IF(ISNUMBER(P217),SUMIF(A:A,A217,P:P),"")</f>
        <v>0.98361925714619425</v>
      </c>
      <c r="R217" s="3">
        <f>IFERROR(P217*(1/Q217),"")</f>
        <v>8.8124344188257708E-2</v>
      </c>
      <c r="S217" s="8">
        <f>IFERROR(1/R217,"")</f>
        <v>11.347602177483743</v>
      </c>
    </row>
    <row r="218" spans="1:19" x14ac:dyDescent="0.25">
      <c r="A218" s="1">
        <v>28</v>
      </c>
      <c r="B218" s="5">
        <v>0.71180555555555547</v>
      </c>
      <c r="C218" s="1" t="s">
        <v>25</v>
      </c>
      <c r="D218" s="1">
        <v>8</v>
      </c>
      <c r="E218" s="1">
        <v>11</v>
      </c>
      <c r="F218" s="1" t="s">
        <v>243</v>
      </c>
      <c r="G218" s="2">
        <v>49.285733333333297</v>
      </c>
      <c r="H218" s="6">
        <f>1+COUNTIFS(A:A,A218,O:O,"&lt;"&amp;O218)</f>
        <v>7</v>
      </c>
      <c r="I218" s="2">
        <f>AVERAGEIF(A:A,A218,G:G)</f>
        <v>47.878233333333327</v>
      </c>
      <c r="J218" s="2">
        <f>G218-I218</f>
        <v>1.4074999999999704</v>
      </c>
      <c r="K218" s="2">
        <f>90+J218</f>
        <v>91.40749999999997</v>
      </c>
      <c r="L218" s="2">
        <f>EXP(0.06*K218)</f>
        <v>240.9164035307976</v>
      </c>
      <c r="M218" s="2">
        <f>SUMIF(A:A,A218,L:L)</f>
        <v>2796.8214371462341</v>
      </c>
      <c r="N218" s="3">
        <f>L218/M218</f>
        <v>8.6139358176766254E-2</v>
      </c>
      <c r="O218" s="7">
        <f>1/N218</f>
        <v>11.609095089237881</v>
      </c>
      <c r="P218" s="3">
        <f>IF(O218&gt;21,"",N218)</f>
        <v>8.6139358176766254E-2</v>
      </c>
      <c r="Q218" s="3">
        <f>IF(ISNUMBER(P218),SUMIF(A:A,A218,P:P),"")</f>
        <v>0.98361925714619425</v>
      </c>
      <c r="R218" s="3">
        <f>IFERROR(P218*(1/Q218),"")</f>
        <v>8.7573883442141134E-2</v>
      </c>
      <c r="S218" s="8">
        <f>IFERROR(1/R218,"")</f>
        <v>11.418929487815694</v>
      </c>
    </row>
    <row r="219" spans="1:19" x14ac:dyDescent="0.25">
      <c r="A219" s="1">
        <v>28</v>
      </c>
      <c r="B219" s="5">
        <v>0.71180555555555547</v>
      </c>
      <c r="C219" s="1" t="s">
        <v>25</v>
      </c>
      <c r="D219" s="1">
        <v>8</v>
      </c>
      <c r="E219" s="1">
        <v>3</v>
      </c>
      <c r="F219" s="1" t="s">
        <v>236</v>
      </c>
      <c r="G219" s="2">
        <v>48.149500000000003</v>
      </c>
      <c r="H219" s="6">
        <f>1+COUNTIFS(A:A,A219,O:O,"&lt;"&amp;O219)</f>
        <v>8</v>
      </c>
      <c r="I219" s="2">
        <f>AVERAGEIF(A:A,A219,G:G)</f>
        <v>47.878233333333327</v>
      </c>
      <c r="J219" s="2">
        <f>G219-I219</f>
        <v>0.27126666666667631</v>
      </c>
      <c r="K219" s="2">
        <f>90+J219</f>
        <v>90.271266666666676</v>
      </c>
      <c r="L219" s="2">
        <f>EXP(0.06*K219)</f>
        <v>225.03951297309959</v>
      </c>
      <c r="M219" s="2">
        <f>SUMIF(A:A,A219,L:L)</f>
        <v>2796.8214371462341</v>
      </c>
      <c r="N219" s="3">
        <f>L219/M219</f>
        <v>8.0462595854071048E-2</v>
      </c>
      <c r="O219" s="7">
        <f>1/N219</f>
        <v>12.428134953707245</v>
      </c>
      <c r="P219" s="3">
        <f>IF(O219&gt;21,"",N219)</f>
        <v>8.0462595854071048E-2</v>
      </c>
      <c r="Q219" s="3">
        <f>IF(ISNUMBER(P219),SUMIF(A:A,A219,P:P),"")</f>
        <v>0.98361925714619425</v>
      </c>
      <c r="R219" s="3">
        <f>IFERROR(P219*(1/Q219),"")</f>
        <v>8.180258292982158E-2</v>
      </c>
      <c r="S219" s="8">
        <f>IFERROR(1/R219,"")</f>
        <v>12.224552870878171</v>
      </c>
    </row>
    <row r="220" spans="1:19" x14ac:dyDescent="0.25">
      <c r="A220" s="1">
        <v>28</v>
      </c>
      <c r="B220" s="5">
        <v>0.71180555555555547</v>
      </c>
      <c r="C220" s="1" t="s">
        <v>25</v>
      </c>
      <c r="D220" s="1">
        <v>8</v>
      </c>
      <c r="E220" s="1">
        <v>10</v>
      </c>
      <c r="F220" s="1" t="s">
        <v>242</v>
      </c>
      <c r="G220" s="2">
        <v>42.467599999999997</v>
      </c>
      <c r="H220" s="6">
        <f>1+COUNTIFS(A:A,A220,O:O,"&lt;"&amp;O220)</f>
        <v>9</v>
      </c>
      <c r="I220" s="2">
        <f>AVERAGEIF(A:A,A220,G:G)</f>
        <v>47.878233333333327</v>
      </c>
      <c r="J220" s="2">
        <f>G220-I220</f>
        <v>-5.4106333333333296</v>
      </c>
      <c r="K220" s="2">
        <f>90+J220</f>
        <v>84.589366666666677</v>
      </c>
      <c r="L220" s="2">
        <f>EXP(0.06*K220)</f>
        <v>160.03011239584595</v>
      </c>
      <c r="M220" s="2">
        <f>SUMIF(A:A,A220,L:L)</f>
        <v>2796.8214371462341</v>
      </c>
      <c r="N220" s="3">
        <f>L220/M220</f>
        <v>5.7218566144549558E-2</v>
      </c>
      <c r="O220" s="7">
        <f>1/N220</f>
        <v>17.476844796734852</v>
      </c>
      <c r="P220" s="3">
        <f>IF(O220&gt;21,"",N220)</f>
        <v>5.7218566144549558E-2</v>
      </c>
      <c r="Q220" s="3">
        <f>IF(ISNUMBER(P220),SUMIF(A:A,A220,P:P),"")</f>
        <v>0.98361925714619425</v>
      </c>
      <c r="R220" s="3">
        <f>IFERROR(P220*(1/Q220),"")</f>
        <v>5.8171457836805274E-2</v>
      </c>
      <c r="S220" s="8">
        <f>IFERROR(1/R220,"")</f>
        <v>17.190561096223664</v>
      </c>
    </row>
    <row r="221" spans="1:19" x14ac:dyDescent="0.25">
      <c r="A221" s="1">
        <v>28</v>
      </c>
      <c r="B221" s="5">
        <v>0.71180555555555547</v>
      </c>
      <c r="C221" s="1" t="s">
        <v>25</v>
      </c>
      <c r="D221" s="1">
        <v>8</v>
      </c>
      <c r="E221" s="1">
        <v>2</v>
      </c>
      <c r="F221" s="1" t="s">
        <v>235</v>
      </c>
      <c r="G221" s="2">
        <v>40.550733333333298</v>
      </c>
      <c r="H221" s="6">
        <f>1+COUNTIFS(A:A,A221,O:O,"&lt;"&amp;O221)</f>
        <v>10</v>
      </c>
      <c r="I221" s="2">
        <f>AVERAGEIF(A:A,A221,G:G)</f>
        <v>47.878233333333327</v>
      </c>
      <c r="J221" s="2">
        <f>G221-I221</f>
        <v>-7.327500000000029</v>
      </c>
      <c r="K221" s="2">
        <f>90+J221</f>
        <v>82.672499999999971</v>
      </c>
      <c r="L221" s="2">
        <f>EXP(0.06*K221)</f>
        <v>142.64371246044183</v>
      </c>
      <c r="M221" s="2">
        <f>SUMIF(A:A,A221,L:L)</f>
        <v>2796.8214371462341</v>
      </c>
      <c r="N221" s="3">
        <f>L221/M221</f>
        <v>5.1002080635505223E-2</v>
      </c>
      <c r="O221" s="7">
        <f>1/N221</f>
        <v>19.607043233131307</v>
      </c>
      <c r="P221" s="3">
        <f>IF(O221&gt;21,"",N221)</f>
        <v>5.1002080635505223E-2</v>
      </c>
      <c r="Q221" s="3">
        <f>IF(ISNUMBER(P221),SUMIF(A:A,A221,P:P),"")</f>
        <v>0.98361925714619425</v>
      </c>
      <c r="R221" s="3">
        <f>IFERROR(P221*(1/Q221),"")</f>
        <v>5.1851445836348486E-2</v>
      </c>
      <c r="S221" s="8">
        <f>IFERROR(1/R221,"")</f>
        <v>19.285865299805931</v>
      </c>
    </row>
    <row r="222" spans="1:19" x14ac:dyDescent="0.25">
      <c r="A222" s="1">
        <v>28</v>
      </c>
      <c r="B222" s="5">
        <v>0.71180555555555547</v>
      </c>
      <c r="C222" s="1" t="s">
        <v>25</v>
      </c>
      <c r="D222" s="1">
        <v>8</v>
      </c>
      <c r="E222" s="1">
        <v>12</v>
      </c>
      <c r="F222" s="1" t="s">
        <v>244</v>
      </c>
      <c r="G222" s="2">
        <v>21.621399999999998</v>
      </c>
      <c r="H222" s="6">
        <f>1+COUNTIFS(A:A,A222,O:O,"&lt;"&amp;O222)</f>
        <v>11</v>
      </c>
      <c r="I222" s="2">
        <f>AVERAGEIF(A:A,A222,G:G)</f>
        <v>47.878233333333327</v>
      </c>
      <c r="J222" s="2">
        <f>G222-I222</f>
        <v>-26.256833333333329</v>
      </c>
      <c r="K222" s="2">
        <f>90+J222</f>
        <v>63.743166666666667</v>
      </c>
      <c r="L222" s="2">
        <f>EXP(0.06*K222)</f>
        <v>45.814012769903705</v>
      </c>
      <c r="M222" s="2">
        <f>SUMIF(A:A,A222,L:L)</f>
        <v>2796.8214371462341</v>
      </c>
      <c r="N222" s="3">
        <f>L222/M222</f>
        <v>1.6380742853805679E-2</v>
      </c>
      <c r="O222" s="7">
        <f>1/N222</f>
        <v>61.047292477805641</v>
      </c>
      <c r="P222" s="3" t="str">
        <f>IF(O222&gt;21,"",N222)</f>
        <v/>
      </c>
      <c r="Q222" s="3" t="str">
        <f>IF(ISNUMBER(P222),SUMIF(A:A,A222,P:P),"")</f>
        <v/>
      </c>
      <c r="R222" s="3" t="str">
        <f>IFERROR(P222*(1/Q222),"")</f>
        <v/>
      </c>
      <c r="S222" s="8" t="str">
        <f>IFERROR(1/R222,"")</f>
        <v/>
      </c>
    </row>
    <row r="223" spans="1:19" x14ac:dyDescent="0.25">
      <c r="A223" s="1">
        <v>29</v>
      </c>
      <c r="B223" s="5">
        <v>0.71736111111111101</v>
      </c>
      <c r="C223" s="1" t="s">
        <v>33</v>
      </c>
      <c r="D223" s="1">
        <v>8</v>
      </c>
      <c r="E223" s="1">
        <v>9</v>
      </c>
      <c r="F223" s="1" t="s">
        <v>250</v>
      </c>
      <c r="G223" s="2">
        <v>74.260866666666701</v>
      </c>
      <c r="H223" s="6">
        <f>1+COUNTIFS(A:A,A223,O:O,"&lt;"&amp;O223)</f>
        <v>1</v>
      </c>
      <c r="I223" s="2">
        <f>AVERAGEIF(A:A,A223,G:G)</f>
        <v>47.63887037037037</v>
      </c>
      <c r="J223" s="2">
        <f>G223-I223</f>
        <v>26.621996296296331</v>
      </c>
      <c r="K223" s="2">
        <f>90+J223</f>
        <v>116.62199629629633</v>
      </c>
      <c r="L223" s="2">
        <f>EXP(0.06*K223)</f>
        <v>1093.6978732330772</v>
      </c>
      <c r="M223" s="2">
        <f>SUMIF(A:A,A223,L:L)</f>
        <v>2881.8416337786502</v>
      </c>
      <c r="N223" s="3">
        <f>L223/M223</f>
        <v>0.37951352371817471</v>
      </c>
      <c r="O223" s="7">
        <f>1/N223</f>
        <v>2.6349522151484548</v>
      </c>
      <c r="P223" s="3">
        <f>IF(O223&gt;21,"",N223)</f>
        <v>0.37951352371817471</v>
      </c>
      <c r="Q223" s="3">
        <f>IF(ISNUMBER(P223),SUMIF(A:A,A223,P:P),"")</f>
        <v>0.89498593158133799</v>
      </c>
      <c r="R223" s="3">
        <f>IFERROR(P223*(1/Q223),"")</f>
        <v>0.42404412217700188</v>
      </c>
      <c r="S223" s="8">
        <f>IFERROR(1/R223,"")</f>
        <v>2.3582451629469494</v>
      </c>
    </row>
    <row r="224" spans="1:19" x14ac:dyDescent="0.25">
      <c r="A224" s="1">
        <v>29</v>
      </c>
      <c r="B224" s="5">
        <v>0.71736111111111101</v>
      </c>
      <c r="C224" s="1" t="s">
        <v>33</v>
      </c>
      <c r="D224" s="1">
        <v>8</v>
      </c>
      <c r="E224" s="1">
        <v>2</v>
      </c>
      <c r="F224" s="1" t="s">
        <v>245</v>
      </c>
      <c r="G224" s="2">
        <v>64.412199999999899</v>
      </c>
      <c r="H224" s="6">
        <f>1+COUNTIFS(A:A,A224,O:O,"&lt;"&amp;O224)</f>
        <v>2</v>
      </c>
      <c r="I224" s="2">
        <f>AVERAGEIF(A:A,A224,G:G)</f>
        <v>47.63887037037037</v>
      </c>
      <c r="J224" s="2">
        <f>G224-I224</f>
        <v>16.773329629629529</v>
      </c>
      <c r="K224" s="2">
        <f>90+J224</f>
        <v>106.77332962962953</v>
      </c>
      <c r="L224" s="2">
        <f>EXP(0.06*K224)</f>
        <v>605.70906363594293</v>
      </c>
      <c r="M224" s="2">
        <f>SUMIF(A:A,A224,L:L)</f>
        <v>2881.8416337786502</v>
      </c>
      <c r="N224" s="3">
        <f>L224/M224</f>
        <v>0.21018124540096311</v>
      </c>
      <c r="O224" s="7">
        <f>1/N224</f>
        <v>4.7577984329301044</v>
      </c>
      <c r="P224" s="3">
        <f>IF(O224&gt;21,"",N224)</f>
        <v>0.21018124540096311</v>
      </c>
      <c r="Q224" s="3">
        <f>IF(ISNUMBER(P224),SUMIF(A:A,A224,P:P),"")</f>
        <v>0.89498593158133799</v>
      </c>
      <c r="R224" s="3">
        <f>IFERROR(P224*(1/Q224),"")</f>
        <v>0.23484307181186284</v>
      </c>
      <c r="S224" s="8">
        <f>IFERROR(1/R224,"")</f>
        <v>4.2581626627721789</v>
      </c>
    </row>
    <row r="225" spans="1:19" x14ac:dyDescent="0.25">
      <c r="A225" s="1">
        <v>29</v>
      </c>
      <c r="B225" s="5">
        <v>0.71736111111111101</v>
      </c>
      <c r="C225" s="1" t="s">
        <v>33</v>
      </c>
      <c r="D225" s="1">
        <v>8</v>
      </c>
      <c r="E225" s="1">
        <v>10</v>
      </c>
      <c r="F225" s="1" t="s">
        <v>251</v>
      </c>
      <c r="G225" s="2">
        <v>51.694533333333304</v>
      </c>
      <c r="H225" s="6">
        <f>1+COUNTIFS(A:A,A225,O:O,"&lt;"&amp;O225)</f>
        <v>3</v>
      </c>
      <c r="I225" s="2">
        <f>AVERAGEIF(A:A,A225,G:G)</f>
        <v>47.63887037037037</v>
      </c>
      <c r="J225" s="2">
        <f>G225-I225</f>
        <v>4.0556629629629342</v>
      </c>
      <c r="K225" s="2">
        <f>90+J225</f>
        <v>94.055662962962941</v>
      </c>
      <c r="L225" s="2">
        <f>EXP(0.06*K225)</f>
        <v>282.40431289054743</v>
      </c>
      <c r="M225" s="2">
        <f>SUMIF(A:A,A225,L:L)</f>
        <v>2881.8416337786502</v>
      </c>
      <c r="N225" s="3">
        <f>L225/M225</f>
        <v>9.799438996939637E-2</v>
      </c>
      <c r="O225" s="7">
        <f>1/N225</f>
        <v>10.204665800892274</v>
      </c>
      <c r="P225" s="3">
        <f>IF(O225&gt;21,"",N225)</f>
        <v>9.799438996939637E-2</v>
      </c>
      <c r="Q225" s="3">
        <f>IF(ISNUMBER(P225),SUMIF(A:A,A225,P:P),"")</f>
        <v>0.89498593158133799</v>
      </c>
      <c r="R225" s="3">
        <f>IFERROR(P225*(1/Q225),"")</f>
        <v>0.10949265961784614</v>
      </c>
      <c r="S225" s="8">
        <f>IFERROR(1/R225,"")</f>
        <v>9.1330323282877917</v>
      </c>
    </row>
    <row r="226" spans="1:19" x14ac:dyDescent="0.25">
      <c r="A226" s="1">
        <v>29</v>
      </c>
      <c r="B226" s="5">
        <v>0.71736111111111101</v>
      </c>
      <c r="C226" s="1" t="s">
        <v>33</v>
      </c>
      <c r="D226" s="1">
        <v>8</v>
      </c>
      <c r="E226" s="1">
        <v>6</v>
      </c>
      <c r="F226" s="1" t="s">
        <v>248</v>
      </c>
      <c r="G226" s="2">
        <v>50.174099999999996</v>
      </c>
      <c r="H226" s="6">
        <f>1+COUNTIFS(A:A,A226,O:O,"&lt;"&amp;O226)</f>
        <v>4</v>
      </c>
      <c r="I226" s="2">
        <f>AVERAGEIF(A:A,A226,G:G)</f>
        <v>47.63887037037037</v>
      </c>
      <c r="J226" s="2">
        <f>G226-I226</f>
        <v>2.5352296296296259</v>
      </c>
      <c r="K226" s="2">
        <f>90+J226</f>
        <v>92.535229629629626</v>
      </c>
      <c r="L226" s="2">
        <f>EXP(0.06*K226)</f>
        <v>257.78187401615077</v>
      </c>
      <c r="M226" s="2">
        <f>SUMIF(A:A,A226,L:L)</f>
        <v>2881.8416337786502</v>
      </c>
      <c r="N226" s="3">
        <f>L226/M226</f>
        <v>8.9450395536880709E-2</v>
      </c>
      <c r="O226" s="7">
        <f>1/N226</f>
        <v>11.179380415234682</v>
      </c>
      <c r="P226" s="3">
        <f>IF(O226&gt;21,"",N226)</f>
        <v>8.9450395536880709E-2</v>
      </c>
      <c r="Q226" s="3">
        <f>IF(ISNUMBER(P226),SUMIF(A:A,A226,P:P),"")</f>
        <v>0.89498593158133799</v>
      </c>
      <c r="R226" s="3">
        <f>IFERROR(P226*(1/Q226),"")</f>
        <v>9.9946147062705312E-2</v>
      </c>
      <c r="S226" s="8">
        <f>IFERROR(1/R226,"")</f>
        <v>10.005388195430976</v>
      </c>
    </row>
    <row r="227" spans="1:19" x14ac:dyDescent="0.25">
      <c r="A227" s="1">
        <v>29</v>
      </c>
      <c r="B227" s="5">
        <v>0.71736111111111101</v>
      </c>
      <c r="C227" s="1" t="s">
        <v>33</v>
      </c>
      <c r="D227" s="1">
        <v>8</v>
      </c>
      <c r="E227" s="1">
        <v>13</v>
      </c>
      <c r="F227" s="1" t="s">
        <v>252</v>
      </c>
      <c r="G227" s="2">
        <v>45.6233</v>
      </c>
      <c r="H227" s="6">
        <f>1+COUNTIFS(A:A,A227,O:O,"&lt;"&amp;O227)</f>
        <v>5</v>
      </c>
      <c r="I227" s="2">
        <f>AVERAGEIF(A:A,A227,G:G)</f>
        <v>47.63887037037037</v>
      </c>
      <c r="J227" s="2">
        <f>G227-I227</f>
        <v>-2.0155703703703693</v>
      </c>
      <c r="K227" s="2">
        <f>90+J227</f>
        <v>87.984429629629631</v>
      </c>
      <c r="L227" s="2">
        <f>EXP(0.06*K227)</f>
        <v>196.18650791677243</v>
      </c>
      <c r="M227" s="2">
        <f>SUMIF(A:A,A227,L:L)</f>
        <v>2881.8416337786502</v>
      </c>
      <c r="N227" s="3">
        <f>L227/M227</f>
        <v>6.8076783129659368E-2</v>
      </c>
      <c r="O227" s="7">
        <f>1/N227</f>
        <v>14.689295733839174</v>
      </c>
      <c r="P227" s="3">
        <f>IF(O227&gt;21,"",N227)</f>
        <v>6.8076783129659368E-2</v>
      </c>
      <c r="Q227" s="3">
        <f>IF(ISNUMBER(P227),SUMIF(A:A,A227,P:P),"")</f>
        <v>0.89498593158133799</v>
      </c>
      <c r="R227" s="3">
        <f>IFERROR(P227*(1/Q227),"")</f>
        <v>7.6064640490354371E-2</v>
      </c>
      <c r="S227" s="8">
        <f>IFERROR(1/R227,"")</f>
        <v>13.146713026623827</v>
      </c>
    </row>
    <row r="228" spans="1:19" x14ac:dyDescent="0.25">
      <c r="A228" s="1">
        <v>29</v>
      </c>
      <c r="B228" s="5">
        <v>0.71736111111111101</v>
      </c>
      <c r="C228" s="1" t="s">
        <v>33</v>
      </c>
      <c r="D228" s="1">
        <v>8</v>
      </c>
      <c r="E228" s="1">
        <v>3</v>
      </c>
      <c r="F228" s="1" t="s">
        <v>246</v>
      </c>
      <c r="G228" s="2">
        <v>40.4027666666667</v>
      </c>
      <c r="H228" s="6">
        <f>1+COUNTIFS(A:A,A228,O:O,"&lt;"&amp;O228)</f>
        <v>6</v>
      </c>
      <c r="I228" s="2">
        <f>AVERAGEIF(A:A,A228,G:G)</f>
        <v>47.63887037037037</v>
      </c>
      <c r="J228" s="2">
        <f>G228-I228</f>
        <v>-7.2361037037036695</v>
      </c>
      <c r="K228" s="2">
        <f>90+J228</f>
        <v>82.763896296296338</v>
      </c>
      <c r="L228" s="2">
        <f>EXP(0.06*K228)</f>
        <v>143.42808758477958</v>
      </c>
      <c r="M228" s="2">
        <f>SUMIF(A:A,A228,L:L)</f>
        <v>2881.8416337786502</v>
      </c>
      <c r="N228" s="3">
        <f>L228/M228</f>
        <v>4.976959382626369E-2</v>
      </c>
      <c r="O228" s="7">
        <f>1/N228</f>
        <v>20.092589131645564</v>
      </c>
      <c r="P228" s="3">
        <f>IF(O228&gt;21,"",N228)</f>
        <v>4.976959382626369E-2</v>
      </c>
      <c r="Q228" s="3">
        <f>IF(ISNUMBER(P228),SUMIF(A:A,A228,P:P),"")</f>
        <v>0.89498593158133799</v>
      </c>
      <c r="R228" s="3">
        <f>IFERROR(P228*(1/Q228),"")</f>
        <v>5.5609358840229481E-2</v>
      </c>
      <c r="S228" s="8">
        <f>IFERROR(1/R228,"")</f>
        <v>17.982584601866872</v>
      </c>
    </row>
    <row r="229" spans="1:19" x14ac:dyDescent="0.25">
      <c r="A229" s="1">
        <v>29</v>
      </c>
      <c r="B229" s="5">
        <v>0.71736111111111101</v>
      </c>
      <c r="C229" s="1" t="s">
        <v>33</v>
      </c>
      <c r="D229" s="1">
        <v>8</v>
      </c>
      <c r="E229" s="1">
        <v>8</v>
      </c>
      <c r="F229" s="1" t="s">
        <v>249</v>
      </c>
      <c r="G229" s="2">
        <v>39.556833333333302</v>
      </c>
      <c r="H229" s="6">
        <f>1+COUNTIFS(A:A,A229,O:O,"&lt;"&amp;O229)</f>
        <v>7</v>
      </c>
      <c r="I229" s="2">
        <f>AVERAGEIF(A:A,A229,G:G)</f>
        <v>47.63887037037037</v>
      </c>
      <c r="J229" s="2">
        <f>G229-I229</f>
        <v>-8.0820370370370682</v>
      </c>
      <c r="K229" s="2">
        <f>90+J229</f>
        <v>81.917962962962932</v>
      </c>
      <c r="L229" s="2">
        <f>EXP(0.06*K229)</f>
        <v>136.32991282786347</v>
      </c>
      <c r="M229" s="2">
        <f>SUMIF(A:A,A229,L:L)</f>
        <v>2881.8416337786502</v>
      </c>
      <c r="N229" s="3">
        <f>L229/M229</f>
        <v>4.7306524838114941E-2</v>
      </c>
      <c r="O229" s="7">
        <f>1/N229</f>
        <v>21.138733048391209</v>
      </c>
      <c r="P229" s="3" t="str">
        <f>IF(O229&gt;21,"",N229)</f>
        <v/>
      </c>
      <c r="Q229" s="3" t="str">
        <f>IF(ISNUMBER(P229),SUMIF(A:A,A229,P:P),"")</f>
        <v/>
      </c>
      <c r="R229" s="3" t="str">
        <f>IFERROR(P229*(1/Q229),"")</f>
        <v/>
      </c>
      <c r="S229" s="8" t="str">
        <f>IFERROR(1/R229,"")</f>
        <v/>
      </c>
    </row>
    <row r="230" spans="1:19" x14ac:dyDescent="0.25">
      <c r="A230" s="1">
        <v>29</v>
      </c>
      <c r="B230" s="5">
        <v>0.71736111111111101</v>
      </c>
      <c r="C230" s="1" t="s">
        <v>33</v>
      </c>
      <c r="D230" s="1">
        <v>8</v>
      </c>
      <c r="E230" s="1">
        <v>4</v>
      </c>
      <c r="F230" s="1" t="s">
        <v>247</v>
      </c>
      <c r="G230" s="2">
        <v>31.681933333333301</v>
      </c>
      <c r="H230" s="6">
        <f>1+COUNTIFS(A:A,A230,O:O,"&lt;"&amp;O230)</f>
        <v>8</v>
      </c>
      <c r="I230" s="2">
        <f>AVERAGEIF(A:A,A230,G:G)</f>
        <v>47.63887037037037</v>
      </c>
      <c r="J230" s="2">
        <f>G230-I230</f>
        <v>-15.956937037037068</v>
      </c>
      <c r="K230" s="2">
        <f>90+J230</f>
        <v>74.043062962962935</v>
      </c>
      <c r="L230" s="2">
        <f>EXP(0.06*K230)</f>
        <v>84.994264502948241</v>
      </c>
      <c r="M230" s="2">
        <f>SUMIF(A:A,A230,L:L)</f>
        <v>2881.8416337786502</v>
      </c>
      <c r="N230" s="3">
        <f>L230/M230</f>
        <v>2.9493037891712447E-2</v>
      </c>
      <c r="O230" s="7">
        <f>1/N230</f>
        <v>33.906307097682884</v>
      </c>
      <c r="P230" s="3" t="str">
        <f>IF(O230&gt;21,"",N230)</f>
        <v/>
      </c>
      <c r="Q230" s="3" t="str">
        <f>IF(ISNUMBER(P230),SUMIF(A:A,A230,P:P),"")</f>
        <v/>
      </c>
      <c r="R230" s="3" t="str">
        <f>IFERROR(P230*(1/Q230),"")</f>
        <v/>
      </c>
      <c r="S230" s="8" t="str">
        <f>IFERROR(1/R230,"")</f>
        <v/>
      </c>
    </row>
    <row r="231" spans="1:19" x14ac:dyDescent="0.25">
      <c r="A231" s="1">
        <v>29</v>
      </c>
      <c r="B231" s="5">
        <v>0.71736111111111101</v>
      </c>
      <c r="C231" s="1" t="s">
        <v>33</v>
      </c>
      <c r="D231" s="1">
        <v>8</v>
      </c>
      <c r="E231" s="1">
        <v>14</v>
      </c>
      <c r="F231" s="1" t="s">
        <v>253</v>
      </c>
      <c r="G231" s="2">
        <v>30.943300000000001</v>
      </c>
      <c r="H231" s="6">
        <f>1+COUNTIFS(A:A,A231,O:O,"&lt;"&amp;O231)</f>
        <v>9</v>
      </c>
      <c r="I231" s="2">
        <f>AVERAGEIF(A:A,A231,G:G)</f>
        <v>47.63887037037037</v>
      </c>
      <c r="J231" s="2">
        <f>G231-I231</f>
        <v>-16.695570370370369</v>
      </c>
      <c r="K231" s="2">
        <f>90+J231</f>
        <v>73.304429629629624</v>
      </c>
      <c r="L231" s="2">
        <f>EXP(0.06*K231)</f>
        <v>81.309737170568326</v>
      </c>
      <c r="M231" s="2">
        <f>SUMIF(A:A,A231,L:L)</f>
        <v>2881.8416337786502</v>
      </c>
      <c r="N231" s="3">
        <f>L231/M231</f>
        <v>2.8214505688834671E-2</v>
      </c>
      <c r="O231" s="7">
        <f>1/N231</f>
        <v>35.442761642842818</v>
      </c>
      <c r="P231" s="3" t="str">
        <f>IF(O231&gt;21,"",N231)</f>
        <v/>
      </c>
      <c r="Q231" s="3" t="str">
        <f>IF(ISNUMBER(P231),SUMIF(A:A,A231,P:P),"")</f>
        <v/>
      </c>
      <c r="R231" s="3" t="str">
        <f>IFERROR(P231*(1/Q231),"")</f>
        <v/>
      </c>
      <c r="S231" s="8" t="str">
        <f>IFERROR(1/R231,"")</f>
        <v/>
      </c>
    </row>
    <row r="232" spans="1:19" x14ac:dyDescent="0.25">
      <c r="A232" s="1">
        <v>30</v>
      </c>
      <c r="B232" s="5">
        <v>0.72222222222222221</v>
      </c>
      <c r="C232" s="1" t="s">
        <v>40</v>
      </c>
      <c r="D232" s="1">
        <v>8</v>
      </c>
      <c r="E232" s="1">
        <v>5</v>
      </c>
      <c r="F232" s="1" t="s">
        <v>257</v>
      </c>
      <c r="G232" s="2">
        <v>69.011099999999999</v>
      </c>
      <c r="H232" s="6">
        <f>1+COUNTIFS(A:A,A232,O:O,"&lt;"&amp;O232)</f>
        <v>1</v>
      </c>
      <c r="I232" s="2">
        <f>AVERAGEIF(A:A,A232,G:G)</f>
        <v>50.58486111111111</v>
      </c>
      <c r="J232" s="2">
        <f>G232-I232</f>
        <v>18.426238888888889</v>
      </c>
      <c r="K232" s="2">
        <f>90+J232</f>
        <v>108.42623888888889</v>
      </c>
      <c r="L232" s="2">
        <f>EXP(0.06*K232)</f>
        <v>668.85970748627858</v>
      </c>
      <c r="M232" s="2">
        <f>SUMIF(A:A,A232,L:L)</f>
        <v>3316.1568716326533</v>
      </c>
      <c r="N232" s="3">
        <f>L232/M232</f>
        <v>0.20169724575091555</v>
      </c>
      <c r="O232" s="7">
        <f>1/N232</f>
        <v>4.957925906608275</v>
      </c>
      <c r="P232" s="3">
        <f>IF(O232&gt;21,"",N232)</f>
        <v>0.20169724575091555</v>
      </c>
      <c r="Q232" s="3">
        <f>IF(ISNUMBER(P232),SUMIF(A:A,A232,P:P),"")</f>
        <v>0.8264488972695383</v>
      </c>
      <c r="R232" s="3">
        <f>IFERROR(P232*(1/Q232),"")</f>
        <v>0.2440528947613006</v>
      </c>
      <c r="S232" s="8">
        <f>IFERROR(1/R232,"")</f>
        <v>4.0974723982604848</v>
      </c>
    </row>
    <row r="233" spans="1:19" x14ac:dyDescent="0.25">
      <c r="A233" s="1">
        <v>30</v>
      </c>
      <c r="B233" s="5">
        <v>0.72222222222222221</v>
      </c>
      <c r="C233" s="1" t="s">
        <v>40</v>
      </c>
      <c r="D233" s="1">
        <v>8</v>
      </c>
      <c r="E233" s="1">
        <v>7</v>
      </c>
      <c r="F233" s="1" t="s">
        <v>259</v>
      </c>
      <c r="G233" s="2">
        <v>64.7982333333333</v>
      </c>
      <c r="H233" s="6">
        <f>1+COUNTIFS(A:A,A233,O:O,"&lt;"&amp;O233)</f>
        <v>2</v>
      </c>
      <c r="I233" s="2">
        <f>AVERAGEIF(A:A,A233,G:G)</f>
        <v>50.58486111111111</v>
      </c>
      <c r="J233" s="2">
        <f>G233-I233</f>
        <v>14.213372222222191</v>
      </c>
      <c r="K233" s="2">
        <f>90+J233</f>
        <v>104.21337222222219</v>
      </c>
      <c r="L233" s="2">
        <f>EXP(0.06*K233)</f>
        <v>519.46650517134685</v>
      </c>
      <c r="M233" s="2">
        <f>SUMIF(A:A,A233,L:L)</f>
        <v>3316.1568716326533</v>
      </c>
      <c r="N233" s="3">
        <f>L233/M233</f>
        <v>0.15664714465561347</v>
      </c>
      <c r="O233" s="7">
        <f>1/N233</f>
        <v>6.383774196449516</v>
      </c>
      <c r="P233" s="3">
        <f>IF(O233&gt;21,"",N233)</f>
        <v>0.15664714465561347</v>
      </c>
      <c r="Q233" s="3">
        <f>IF(ISNUMBER(P233),SUMIF(A:A,A233,P:P),"")</f>
        <v>0.8264488972695383</v>
      </c>
      <c r="R233" s="3">
        <f>IFERROR(P233*(1/Q233),"")</f>
        <v>0.18954244499950554</v>
      </c>
      <c r="S233" s="8">
        <f>IFERROR(1/R233,"")</f>
        <v>5.2758631450734361</v>
      </c>
    </row>
    <row r="234" spans="1:19" x14ac:dyDescent="0.25">
      <c r="A234" s="1">
        <v>30</v>
      </c>
      <c r="B234" s="5">
        <v>0.72222222222222221</v>
      </c>
      <c r="C234" s="1" t="s">
        <v>40</v>
      </c>
      <c r="D234" s="1">
        <v>8</v>
      </c>
      <c r="E234" s="1">
        <v>1</v>
      </c>
      <c r="F234" s="1" t="s">
        <v>254</v>
      </c>
      <c r="G234" s="2">
        <v>60.120799999999996</v>
      </c>
      <c r="H234" s="6">
        <f>1+COUNTIFS(A:A,A234,O:O,"&lt;"&amp;O234)</f>
        <v>3</v>
      </c>
      <c r="I234" s="2">
        <f>AVERAGEIF(A:A,A234,G:G)</f>
        <v>50.58486111111111</v>
      </c>
      <c r="J234" s="2">
        <f>G234-I234</f>
        <v>9.5359388888888859</v>
      </c>
      <c r="K234" s="2">
        <f>90+J234</f>
        <v>99.535938888888893</v>
      </c>
      <c r="L234" s="2">
        <f>EXP(0.06*K234)</f>
        <v>392.35079833883981</v>
      </c>
      <c r="M234" s="2">
        <f>SUMIF(A:A,A234,L:L)</f>
        <v>3316.1568716326533</v>
      </c>
      <c r="N234" s="3">
        <f>L234/M234</f>
        <v>0.11831490895232365</v>
      </c>
      <c r="O234" s="7">
        <f>1/N234</f>
        <v>8.452020196397747</v>
      </c>
      <c r="P234" s="3">
        <f>IF(O234&gt;21,"",N234)</f>
        <v>0.11831490895232365</v>
      </c>
      <c r="Q234" s="3">
        <f>IF(ISNUMBER(P234),SUMIF(A:A,A234,P:P),"")</f>
        <v>0.8264488972695383</v>
      </c>
      <c r="R234" s="3">
        <f>IFERROR(P234*(1/Q234),"")</f>
        <v>0.14316058662939493</v>
      </c>
      <c r="S234" s="8">
        <f>IFERROR(1/R234,"")</f>
        <v>6.9851627710127842</v>
      </c>
    </row>
    <row r="235" spans="1:19" x14ac:dyDescent="0.25">
      <c r="A235" s="1">
        <v>30</v>
      </c>
      <c r="B235" s="5">
        <v>0.72222222222222221</v>
      </c>
      <c r="C235" s="1" t="s">
        <v>40</v>
      </c>
      <c r="D235" s="1">
        <v>8</v>
      </c>
      <c r="E235" s="1">
        <v>4</v>
      </c>
      <c r="F235" s="1" t="s">
        <v>256</v>
      </c>
      <c r="G235" s="2">
        <v>59.079400000000007</v>
      </c>
      <c r="H235" s="6">
        <f>1+COUNTIFS(A:A,A235,O:O,"&lt;"&amp;O235)</f>
        <v>4</v>
      </c>
      <c r="I235" s="2">
        <f>AVERAGEIF(A:A,A235,G:G)</f>
        <v>50.58486111111111</v>
      </c>
      <c r="J235" s="2">
        <f>G235-I235</f>
        <v>8.4945388888888971</v>
      </c>
      <c r="K235" s="2">
        <f>90+J235</f>
        <v>98.494538888888897</v>
      </c>
      <c r="L235" s="2">
        <f>EXP(0.06*K235)</f>
        <v>368.58536248342313</v>
      </c>
      <c r="M235" s="2">
        <f>SUMIF(A:A,A235,L:L)</f>
        <v>3316.1568716326533</v>
      </c>
      <c r="N235" s="3">
        <f>L235/M235</f>
        <v>0.1111483493547627</v>
      </c>
      <c r="O235" s="7">
        <f>1/N235</f>
        <v>8.9969847128202094</v>
      </c>
      <c r="P235" s="3">
        <f>IF(O235&gt;21,"",N235)</f>
        <v>0.1111483493547627</v>
      </c>
      <c r="Q235" s="3">
        <f>IF(ISNUMBER(P235),SUMIF(A:A,A235,P:P),"")</f>
        <v>0.8264488972695383</v>
      </c>
      <c r="R235" s="3">
        <f>IFERROR(P235*(1/Q235),"")</f>
        <v>0.13448907696771087</v>
      </c>
      <c r="S235" s="8">
        <f>IFERROR(1/R235,"")</f>
        <v>7.4355480946611552</v>
      </c>
    </row>
    <row r="236" spans="1:19" x14ac:dyDescent="0.25">
      <c r="A236" s="1">
        <v>30</v>
      </c>
      <c r="B236" s="5">
        <v>0.72222222222222221</v>
      </c>
      <c r="C236" s="1" t="s">
        <v>40</v>
      </c>
      <c r="D236" s="1">
        <v>8</v>
      </c>
      <c r="E236" s="1">
        <v>6</v>
      </c>
      <c r="F236" s="1" t="s">
        <v>258</v>
      </c>
      <c r="G236" s="2">
        <v>57.415133333333301</v>
      </c>
      <c r="H236" s="6">
        <f>1+COUNTIFS(A:A,A236,O:O,"&lt;"&amp;O236)</f>
        <v>5</v>
      </c>
      <c r="I236" s="2">
        <f>AVERAGEIF(A:A,A236,G:G)</f>
        <v>50.58486111111111</v>
      </c>
      <c r="J236" s="2">
        <f>G236-I236</f>
        <v>6.8302722222221917</v>
      </c>
      <c r="K236" s="2">
        <f>90+J236</f>
        <v>96.830272222222192</v>
      </c>
      <c r="L236" s="2">
        <f>EXP(0.06*K236)</f>
        <v>333.55785658853483</v>
      </c>
      <c r="M236" s="2">
        <f>SUMIF(A:A,A236,L:L)</f>
        <v>3316.1568716326533</v>
      </c>
      <c r="N236" s="3">
        <f>L236/M236</f>
        <v>0.1005856687425988</v>
      </c>
      <c r="O236" s="7">
        <f>1/N236</f>
        <v>9.9417741364231969</v>
      </c>
      <c r="P236" s="3">
        <f>IF(O236&gt;21,"",N236)</f>
        <v>0.1005856687425988</v>
      </c>
      <c r="Q236" s="3">
        <f>IF(ISNUMBER(P236),SUMIF(A:A,A236,P:P),"")</f>
        <v>0.8264488972695383</v>
      </c>
      <c r="R236" s="3">
        <f>IFERROR(P236*(1/Q236),"")</f>
        <v>0.12170827388713154</v>
      </c>
      <c r="S236" s="8">
        <f>IFERROR(1/R236,"")</f>
        <v>8.2163682719497668</v>
      </c>
    </row>
    <row r="237" spans="1:19" x14ac:dyDescent="0.25">
      <c r="A237" s="1">
        <v>30</v>
      </c>
      <c r="B237" s="5">
        <v>0.72222222222222221</v>
      </c>
      <c r="C237" s="1" t="s">
        <v>40</v>
      </c>
      <c r="D237" s="1">
        <v>8</v>
      </c>
      <c r="E237" s="1">
        <v>10</v>
      </c>
      <c r="F237" s="1" t="s">
        <v>262</v>
      </c>
      <c r="G237" s="2">
        <v>51.833233333333297</v>
      </c>
      <c r="H237" s="6">
        <f>1+COUNTIFS(A:A,A237,O:O,"&lt;"&amp;O237)</f>
        <v>6</v>
      </c>
      <c r="I237" s="2">
        <f>AVERAGEIF(A:A,A237,G:G)</f>
        <v>50.58486111111111</v>
      </c>
      <c r="J237" s="2">
        <f>G237-I237</f>
        <v>1.2483722222221871</v>
      </c>
      <c r="K237" s="2">
        <f>90+J237</f>
        <v>91.248372222222187</v>
      </c>
      <c r="L237" s="2">
        <f>EXP(0.06*K237)</f>
        <v>238.6271598732352</v>
      </c>
      <c r="M237" s="2">
        <f>SUMIF(A:A,A237,L:L)</f>
        <v>3316.1568716326533</v>
      </c>
      <c r="N237" s="3">
        <f>L237/M237</f>
        <v>7.1958947996254227E-2</v>
      </c>
      <c r="O237" s="7">
        <f>1/N237</f>
        <v>13.896812388808884</v>
      </c>
      <c r="P237" s="3">
        <f>IF(O237&gt;21,"",N237)</f>
        <v>7.1958947996254227E-2</v>
      </c>
      <c r="Q237" s="3">
        <f>IF(ISNUMBER(P237),SUMIF(A:A,A237,P:P),"")</f>
        <v>0.8264488972695383</v>
      </c>
      <c r="R237" s="3">
        <f>IFERROR(P237*(1/Q237),"")</f>
        <v>8.7070051438141755E-2</v>
      </c>
      <c r="S237" s="8">
        <f>IFERROR(1/R237,"")</f>
        <v>11.48500527429276</v>
      </c>
    </row>
    <row r="238" spans="1:19" x14ac:dyDescent="0.25">
      <c r="A238" s="1">
        <v>30</v>
      </c>
      <c r="B238" s="5">
        <v>0.72222222222222221</v>
      </c>
      <c r="C238" s="1" t="s">
        <v>40</v>
      </c>
      <c r="D238" s="1">
        <v>8</v>
      </c>
      <c r="E238" s="1">
        <v>3</v>
      </c>
      <c r="F238" s="1" t="s">
        <v>255</v>
      </c>
      <c r="G238" s="2">
        <v>50.416933333333304</v>
      </c>
      <c r="H238" s="6">
        <f>1+COUNTIFS(A:A,A238,O:O,"&lt;"&amp;O238)</f>
        <v>7</v>
      </c>
      <c r="I238" s="2">
        <f>AVERAGEIF(A:A,A238,G:G)</f>
        <v>50.58486111111111</v>
      </c>
      <c r="J238" s="2">
        <f>G238-I238</f>
        <v>-0.16792777777780543</v>
      </c>
      <c r="K238" s="2">
        <f>90+J238</f>
        <v>89.832072222222195</v>
      </c>
      <c r="L238" s="2">
        <f>EXP(0.06*K238)</f>
        <v>219.18679979194974</v>
      </c>
      <c r="M238" s="2">
        <f>SUMIF(A:A,A238,L:L)</f>
        <v>3316.1568716326533</v>
      </c>
      <c r="N238" s="3">
        <f>L238/M238</f>
        <v>6.6096631817069873E-2</v>
      </c>
      <c r="O238" s="7">
        <f>1/N238</f>
        <v>15.129363970733282</v>
      </c>
      <c r="P238" s="3">
        <f>IF(O238&gt;21,"",N238)</f>
        <v>6.6096631817069873E-2</v>
      </c>
      <c r="Q238" s="3">
        <f>IF(ISNUMBER(P238),SUMIF(A:A,A238,P:P),"")</f>
        <v>0.8264488972695383</v>
      </c>
      <c r="R238" s="3">
        <f>IFERROR(P238*(1/Q238),"")</f>
        <v>7.9976671316814768E-2</v>
      </c>
      <c r="S238" s="8">
        <f>IFERROR(1/R238,"")</f>
        <v>12.503646170002003</v>
      </c>
    </row>
    <row r="239" spans="1:19" x14ac:dyDescent="0.25">
      <c r="A239" s="1">
        <v>30</v>
      </c>
      <c r="B239" s="5">
        <v>0.72222222222222221</v>
      </c>
      <c r="C239" s="1" t="s">
        <v>40</v>
      </c>
      <c r="D239" s="1">
        <v>8</v>
      </c>
      <c r="E239" s="1">
        <v>12</v>
      </c>
      <c r="F239" s="1" t="s">
        <v>263</v>
      </c>
      <c r="G239" s="2">
        <v>43.78</v>
      </c>
      <c r="H239" s="6">
        <f>1+COUNTIFS(A:A,A239,O:O,"&lt;"&amp;O239)</f>
        <v>8</v>
      </c>
      <c r="I239" s="2">
        <f>AVERAGEIF(A:A,A239,G:G)</f>
        <v>50.58486111111111</v>
      </c>
      <c r="J239" s="2">
        <f>G239-I239</f>
        <v>-6.8048611111111086</v>
      </c>
      <c r="K239" s="2">
        <f>90+J239</f>
        <v>83.195138888888891</v>
      </c>
      <c r="L239" s="2">
        <f>EXP(0.06*K239)</f>
        <v>147.18765441781318</v>
      </c>
      <c r="M239" s="2">
        <f>SUMIF(A:A,A239,L:L)</f>
        <v>3316.1568716326533</v>
      </c>
      <c r="N239" s="3">
        <f>L239/M239</f>
        <v>4.4385009550331631E-2</v>
      </c>
      <c r="O239" s="7">
        <f>1/N239</f>
        <v>22.530129206484048</v>
      </c>
      <c r="P239" s="3" t="str">
        <f>IF(O239&gt;21,"",N239)</f>
        <v/>
      </c>
      <c r="Q239" s="3" t="str">
        <f>IF(ISNUMBER(P239),SUMIF(A:A,A239,P:P),"")</f>
        <v/>
      </c>
      <c r="R239" s="3" t="str">
        <f>IFERROR(P239*(1/Q239),"")</f>
        <v/>
      </c>
      <c r="S239" s="8" t="str">
        <f>IFERROR(1/R239,"")</f>
        <v/>
      </c>
    </row>
    <row r="240" spans="1:19" x14ac:dyDescent="0.25">
      <c r="A240" s="1">
        <v>30</v>
      </c>
      <c r="B240" s="5">
        <v>0.72222222222222221</v>
      </c>
      <c r="C240" s="1" t="s">
        <v>40</v>
      </c>
      <c r="D240" s="1">
        <v>8</v>
      </c>
      <c r="E240" s="1">
        <v>13</v>
      </c>
      <c r="F240" s="1" t="s">
        <v>264</v>
      </c>
      <c r="G240" s="2">
        <v>41.425333333333299</v>
      </c>
      <c r="H240" s="6">
        <f>1+COUNTIFS(A:A,A240,O:O,"&lt;"&amp;O240)</f>
        <v>9</v>
      </c>
      <c r="I240" s="2">
        <f>AVERAGEIF(A:A,A240,G:G)</f>
        <v>50.58486111111111</v>
      </c>
      <c r="J240" s="2">
        <f>G240-I240</f>
        <v>-9.1595277777778108</v>
      </c>
      <c r="K240" s="2">
        <f>90+J240</f>
        <v>80.840472222222189</v>
      </c>
      <c r="L240" s="2">
        <f>EXP(0.06*K240)</f>
        <v>127.79511703291514</v>
      </c>
      <c r="M240" s="2">
        <f>SUMIF(A:A,A240,L:L)</f>
        <v>3316.1568716326533</v>
      </c>
      <c r="N240" s="3">
        <f>L240/M240</f>
        <v>3.8537114491208432E-2</v>
      </c>
      <c r="O240" s="7">
        <f>1/N240</f>
        <v>25.949010796543487</v>
      </c>
      <c r="P240" s="3" t="str">
        <f>IF(O240&gt;21,"",N240)</f>
        <v/>
      </c>
      <c r="Q240" s="3" t="str">
        <f>IF(ISNUMBER(P240),SUMIF(A:A,A240,P:P),"")</f>
        <v/>
      </c>
      <c r="R240" s="3" t="str">
        <f>IFERROR(P240*(1/Q240),"")</f>
        <v/>
      </c>
      <c r="S240" s="8" t="str">
        <f>IFERROR(1/R240,"")</f>
        <v/>
      </c>
    </row>
    <row r="241" spans="1:19" x14ac:dyDescent="0.25">
      <c r="A241" s="1">
        <v>30</v>
      </c>
      <c r="B241" s="5">
        <v>0.72222222222222221</v>
      </c>
      <c r="C241" s="1" t="s">
        <v>40</v>
      </c>
      <c r="D241" s="1">
        <v>8</v>
      </c>
      <c r="E241" s="1">
        <v>8</v>
      </c>
      <c r="F241" s="1" t="s">
        <v>260</v>
      </c>
      <c r="G241" s="2">
        <v>41.120533333333398</v>
      </c>
      <c r="H241" s="6">
        <f>1+COUNTIFS(A:A,A241,O:O,"&lt;"&amp;O241)</f>
        <v>10</v>
      </c>
      <c r="I241" s="2">
        <f>AVERAGEIF(A:A,A241,G:G)</f>
        <v>50.58486111111111</v>
      </c>
      <c r="J241" s="2">
        <f>G241-I241</f>
        <v>-9.4643277777777115</v>
      </c>
      <c r="K241" s="2">
        <f>90+J241</f>
        <v>80.535672222222288</v>
      </c>
      <c r="L241" s="2">
        <f>EXP(0.06*K241)</f>
        <v>125.47924084965906</v>
      </c>
      <c r="M241" s="2">
        <f>SUMIF(A:A,A241,L:L)</f>
        <v>3316.1568716326533</v>
      </c>
      <c r="N241" s="3">
        <f>L241/M241</f>
        <v>3.7838753022525588E-2</v>
      </c>
      <c r="O241" s="7">
        <f>1/N241</f>
        <v>26.427932215543553</v>
      </c>
      <c r="P241" s="3" t="str">
        <f>IF(O241&gt;21,"",N241)</f>
        <v/>
      </c>
      <c r="Q241" s="3" t="str">
        <f>IF(ISNUMBER(P241),SUMIF(A:A,A241,P:P),"")</f>
        <v/>
      </c>
      <c r="R241" s="3" t="str">
        <f>IFERROR(P241*(1/Q241),"")</f>
        <v/>
      </c>
      <c r="S241" s="8" t="str">
        <f>IFERROR(1/R241,"")</f>
        <v/>
      </c>
    </row>
    <row r="242" spans="1:19" x14ac:dyDescent="0.25">
      <c r="A242" s="1">
        <v>30</v>
      </c>
      <c r="B242" s="5">
        <v>0.72222222222222221</v>
      </c>
      <c r="C242" s="1" t="s">
        <v>40</v>
      </c>
      <c r="D242" s="1">
        <v>8</v>
      </c>
      <c r="E242" s="1">
        <v>9</v>
      </c>
      <c r="F242" s="1" t="s">
        <v>261</v>
      </c>
      <c r="G242" s="2">
        <v>40.156866666666701</v>
      </c>
      <c r="H242" s="6">
        <f>1+COUNTIFS(A:A,A242,O:O,"&lt;"&amp;O242)</f>
        <v>11</v>
      </c>
      <c r="I242" s="2">
        <f>AVERAGEIF(A:A,A242,G:G)</f>
        <v>50.58486111111111</v>
      </c>
      <c r="J242" s="2">
        <f>G242-I242</f>
        <v>-10.427994444444408</v>
      </c>
      <c r="K242" s="2">
        <f>90+J242</f>
        <v>79.572005555555592</v>
      </c>
      <c r="L242" s="2">
        <f>EXP(0.06*K242)</f>
        <v>118.42979447674826</v>
      </c>
      <c r="M242" s="2">
        <f>SUMIF(A:A,A242,L:L)</f>
        <v>3316.1568716326533</v>
      </c>
      <c r="N242" s="3">
        <f>L242/M242</f>
        <v>3.5712965055974981E-2</v>
      </c>
      <c r="O242" s="7">
        <f>1/N242</f>
        <v>28.001035434404358</v>
      </c>
      <c r="P242" s="3" t="str">
        <f>IF(O242&gt;21,"",N242)</f>
        <v/>
      </c>
      <c r="Q242" s="3" t="str">
        <f>IF(ISNUMBER(P242),SUMIF(A:A,A242,P:P),"")</f>
        <v/>
      </c>
      <c r="R242" s="3" t="str">
        <f>IFERROR(P242*(1/Q242),"")</f>
        <v/>
      </c>
      <c r="S242" s="8" t="str">
        <f>IFERROR(1/R242,"")</f>
        <v/>
      </c>
    </row>
    <row r="243" spans="1:19" x14ac:dyDescent="0.25">
      <c r="A243" s="1">
        <v>30</v>
      </c>
      <c r="B243" s="5">
        <v>0.72222222222222221</v>
      </c>
      <c r="C243" s="1" t="s">
        <v>40</v>
      </c>
      <c r="D243" s="1">
        <v>8</v>
      </c>
      <c r="E243" s="1">
        <v>14</v>
      </c>
      <c r="F243" s="1" t="s">
        <v>265</v>
      </c>
      <c r="G243" s="2">
        <v>27.860766666666699</v>
      </c>
      <c r="H243" s="6">
        <f>1+COUNTIFS(A:A,A243,O:O,"&lt;"&amp;O243)</f>
        <v>12</v>
      </c>
      <c r="I243" s="2">
        <f>AVERAGEIF(A:A,A243,G:G)</f>
        <v>50.58486111111111</v>
      </c>
      <c r="J243" s="2">
        <f>G243-I243</f>
        <v>-22.724094444444411</v>
      </c>
      <c r="K243" s="2">
        <f>90+J243</f>
        <v>67.275905555555596</v>
      </c>
      <c r="L243" s="2">
        <f>EXP(0.06*K243)</f>
        <v>56.630875121909348</v>
      </c>
      <c r="M243" s="2">
        <f>SUMIF(A:A,A243,L:L)</f>
        <v>3316.1568716326533</v>
      </c>
      <c r="N243" s="3">
        <f>L243/M243</f>
        <v>1.7077260610421034E-2</v>
      </c>
      <c r="O243" s="7">
        <f>1/N243</f>
        <v>58.557401143704006</v>
      </c>
      <c r="P243" s="3" t="str">
        <f>IF(O243&gt;21,"",N243)</f>
        <v/>
      </c>
      <c r="Q243" s="3" t="str">
        <f>IF(ISNUMBER(P243),SUMIF(A:A,A243,P:P),"")</f>
        <v/>
      </c>
      <c r="R243" s="3" t="str">
        <f>IFERROR(P243*(1/Q243),"")</f>
        <v/>
      </c>
      <c r="S243" s="8" t="str">
        <f>IFERROR(1/R243,"")</f>
        <v/>
      </c>
    </row>
    <row r="244" spans="1:19" x14ac:dyDescent="0.25">
      <c r="A244" s="1">
        <v>31</v>
      </c>
      <c r="B244" s="5">
        <v>0.73263888888888884</v>
      </c>
      <c r="C244" s="1" t="s">
        <v>221</v>
      </c>
      <c r="D244" s="1">
        <v>5</v>
      </c>
      <c r="E244" s="1">
        <v>2</v>
      </c>
      <c r="F244" s="1" t="s">
        <v>267</v>
      </c>
      <c r="G244" s="2">
        <v>76.15196666666661</v>
      </c>
      <c r="H244" s="6">
        <f>1+COUNTIFS(A:A,A244,O:O,"&lt;"&amp;O244)</f>
        <v>1</v>
      </c>
      <c r="I244" s="2">
        <f>AVERAGEIF(A:A,A244,G:G)</f>
        <v>49.240981481481462</v>
      </c>
      <c r="J244" s="2">
        <f>G244-I244</f>
        <v>26.910985185185147</v>
      </c>
      <c r="K244" s="2">
        <f>90+J244</f>
        <v>116.91098518518515</v>
      </c>
      <c r="L244" s="2">
        <f>EXP(0.06*K244)</f>
        <v>1112.8272311076653</v>
      </c>
      <c r="M244" s="2">
        <f>SUMIF(A:A,A244,L:L)</f>
        <v>3120.5775177137566</v>
      </c>
      <c r="N244" s="3">
        <f>L244/M244</f>
        <v>0.35660938553545729</v>
      </c>
      <c r="O244" s="7">
        <f>1/N244</f>
        <v>2.8041886741104043</v>
      </c>
      <c r="P244" s="3">
        <f>IF(O244&gt;21,"",N244)</f>
        <v>0.35660938553545729</v>
      </c>
      <c r="Q244" s="3">
        <f>IF(ISNUMBER(P244),SUMIF(A:A,A244,P:P),"")</f>
        <v>0.92012288359666927</v>
      </c>
      <c r="R244" s="3">
        <f>IFERROR(P244*(1/Q244),"")</f>
        <v>0.38756713031797069</v>
      </c>
      <c r="S244" s="8">
        <f>IFERROR(1/R244,"")</f>
        <v>2.5801981689715858</v>
      </c>
    </row>
    <row r="245" spans="1:19" x14ac:dyDescent="0.25">
      <c r="A245" s="1">
        <v>31</v>
      </c>
      <c r="B245" s="5">
        <v>0.73263888888888884</v>
      </c>
      <c r="C245" s="1" t="s">
        <v>221</v>
      </c>
      <c r="D245" s="1">
        <v>5</v>
      </c>
      <c r="E245" s="1">
        <v>7</v>
      </c>
      <c r="F245" s="1" t="s">
        <v>272</v>
      </c>
      <c r="G245" s="2">
        <v>69.943033333333204</v>
      </c>
      <c r="H245" s="6">
        <f>1+COUNTIFS(A:A,A245,O:O,"&lt;"&amp;O245)</f>
        <v>2</v>
      </c>
      <c r="I245" s="2">
        <f>AVERAGEIF(A:A,A245,G:G)</f>
        <v>49.240981481481462</v>
      </c>
      <c r="J245" s="2">
        <f>G245-I245</f>
        <v>20.702051851851742</v>
      </c>
      <c r="K245" s="2">
        <f>90+J245</f>
        <v>110.70205185185173</v>
      </c>
      <c r="L245" s="2">
        <f>EXP(0.06*K245)</f>
        <v>766.72110029315843</v>
      </c>
      <c r="M245" s="2">
        <f>SUMIF(A:A,A245,L:L)</f>
        <v>3120.5775177137566</v>
      </c>
      <c r="N245" s="3">
        <f>L245/M245</f>
        <v>0.24569846316616575</v>
      </c>
      <c r="O245" s="7">
        <f>1/N245</f>
        <v>4.0700295277130021</v>
      </c>
      <c r="P245" s="3">
        <f>IF(O245&gt;21,"",N245)</f>
        <v>0.24569846316616575</v>
      </c>
      <c r="Q245" s="3">
        <f>IF(ISNUMBER(P245),SUMIF(A:A,A245,P:P),"")</f>
        <v>0.92012288359666927</v>
      </c>
      <c r="R245" s="3">
        <f>IFERROR(P245*(1/Q245),"")</f>
        <v>0.26702788023894675</v>
      </c>
      <c r="S245" s="8">
        <f>IFERROR(1/R245,"")</f>
        <v>3.7449273053628773</v>
      </c>
    </row>
    <row r="246" spans="1:19" x14ac:dyDescent="0.25">
      <c r="A246" s="1">
        <v>31</v>
      </c>
      <c r="B246" s="5">
        <v>0.73263888888888884</v>
      </c>
      <c r="C246" s="1" t="s">
        <v>221</v>
      </c>
      <c r="D246" s="1">
        <v>5</v>
      </c>
      <c r="E246" s="1">
        <v>1</v>
      </c>
      <c r="F246" s="1" t="s">
        <v>266</v>
      </c>
      <c r="G246" s="2">
        <v>56.696899999999992</v>
      </c>
      <c r="H246" s="6">
        <f>1+COUNTIFS(A:A,A246,O:O,"&lt;"&amp;O246)</f>
        <v>3</v>
      </c>
      <c r="I246" s="2">
        <f>AVERAGEIF(A:A,A246,G:G)</f>
        <v>49.240981481481462</v>
      </c>
      <c r="J246" s="2">
        <f>G246-I246</f>
        <v>7.4559185185185299</v>
      </c>
      <c r="K246" s="2">
        <f>90+J246</f>
        <v>97.45591851851853</v>
      </c>
      <c r="L246" s="2">
        <f>EXP(0.06*K246)</f>
        <v>346.31719758206714</v>
      </c>
      <c r="M246" s="2">
        <f>SUMIF(A:A,A246,L:L)</f>
        <v>3120.5775177137566</v>
      </c>
      <c r="N246" s="3">
        <f>L246/M246</f>
        <v>0.11097855945453043</v>
      </c>
      <c r="O246" s="7">
        <f>1/N246</f>
        <v>9.0107495079688338</v>
      </c>
      <c r="P246" s="3">
        <f>IF(O246&gt;21,"",N246)</f>
        <v>0.11097855945453043</v>
      </c>
      <c r="Q246" s="3">
        <f>IF(ISNUMBER(P246),SUMIF(A:A,A246,P:P),"")</f>
        <v>0.92012288359666927</v>
      </c>
      <c r="R246" s="3">
        <f>IFERROR(P246*(1/Q246),"")</f>
        <v>0.12061275883143589</v>
      </c>
      <c r="S246" s="8">
        <f>IFERROR(1/R246,"")</f>
        <v>8.2909968206395526</v>
      </c>
    </row>
    <row r="247" spans="1:19" x14ac:dyDescent="0.25">
      <c r="A247" s="1">
        <v>31</v>
      </c>
      <c r="B247" s="5">
        <v>0.73263888888888884</v>
      </c>
      <c r="C247" s="1" t="s">
        <v>221</v>
      </c>
      <c r="D247" s="1">
        <v>5</v>
      </c>
      <c r="E247" s="1">
        <v>3</v>
      </c>
      <c r="F247" s="1" t="s">
        <v>268</v>
      </c>
      <c r="G247" s="2">
        <v>51.687833333333302</v>
      </c>
      <c r="H247" s="6">
        <f>1+COUNTIFS(A:A,A247,O:O,"&lt;"&amp;O247)</f>
        <v>4</v>
      </c>
      <c r="I247" s="2">
        <f>AVERAGEIF(A:A,A247,G:G)</f>
        <v>49.240981481481462</v>
      </c>
      <c r="J247" s="2">
        <f>G247-I247</f>
        <v>2.4468518518518394</v>
      </c>
      <c r="K247" s="2">
        <f>90+J247</f>
        <v>92.446851851851847</v>
      </c>
      <c r="L247" s="2">
        <f>EXP(0.06*K247)</f>
        <v>256.41856045871344</v>
      </c>
      <c r="M247" s="2">
        <f>SUMIF(A:A,A247,L:L)</f>
        <v>3120.5775177137566</v>
      </c>
      <c r="N247" s="3">
        <f>L247/M247</f>
        <v>8.2170226185111592E-2</v>
      </c>
      <c r="O247" s="7">
        <f>1/N247</f>
        <v>12.169858188624408</v>
      </c>
      <c r="P247" s="3">
        <f>IF(O247&gt;21,"",N247)</f>
        <v>8.2170226185111592E-2</v>
      </c>
      <c r="Q247" s="3">
        <f>IF(ISNUMBER(P247),SUMIF(A:A,A247,P:P),"")</f>
        <v>0.92012288359666927</v>
      </c>
      <c r="R247" s="3">
        <f>IFERROR(P247*(1/Q247),"")</f>
        <v>8.9303535049488514E-2</v>
      </c>
      <c r="S247" s="8">
        <f>IFERROR(1/R247,"")</f>
        <v>11.197765009479628</v>
      </c>
    </row>
    <row r="248" spans="1:19" x14ac:dyDescent="0.25">
      <c r="A248" s="1">
        <v>31</v>
      </c>
      <c r="B248" s="5">
        <v>0.73263888888888884</v>
      </c>
      <c r="C248" s="1" t="s">
        <v>221</v>
      </c>
      <c r="D248" s="1">
        <v>5</v>
      </c>
      <c r="E248" s="1">
        <v>4</v>
      </c>
      <c r="F248" s="1" t="s">
        <v>269</v>
      </c>
      <c r="G248" s="2">
        <v>49.406566666666698</v>
      </c>
      <c r="H248" s="6">
        <f>1+COUNTIFS(A:A,A248,O:O,"&lt;"&amp;O248)</f>
        <v>5</v>
      </c>
      <c r="I248" s="2">
        <f>AVERAGEIF(A:A,A248,G:G)</f>
        <v>49.240981481481462</v>
      </c>
      <c r="J248" s="2">
        <f>G248-I248</f>
        <v>0.16558518518523613</v>
      </c>
      <c r="K248" s="2">
        <f>90+J248</f>
        <v>90.165585185185236</v>
      </c>
      <c r="L248" s="2">
        <f>EXP(0.06*K248)</f>
        <v>223.61707694609944</v>
      </c>
      <c r="M248" s="2">
        <f>SUMIF(A:A,A248,L:L)</f>
        <v>3120.5775177137566</v>
      </c>
      <c r="N248" s="3">
        <f>L248/M248</f>
        <v>7.1658875857674276E-2</v>
      </c>
      <c r="O248" s="7">
        <f>1/N248</f>
        <v>13.955005406254994</v>
      </c>
      <c r="P248" s="3">
        <f>IF(O248&gt;21,"",N248)</f>
        <v>7.1658875857674276E-2</v>
      </c>
      <c r="Q248" s="3">
        <f>IF(ISNUMBER(P248),SUMIF(A:A,A248,P:P),"")</f>
        <v>0.92012288359666927</v>
      </c>
      <c r="R248" s="3">
        <f>IFERROR(P248*(1/Q248),"")</f>
        <v>7.7879680133121812E-2</v>
      </c>
      <c r="S248" s="8">
        <f>IFERROR(1/R248,"")</f>
        <v>12.840319815010455</v>
      </c>
    </row>
    <row r="249" spans="1:19" x14ac:dyDescent="0.25">
      <c r="A249" s="1">
        <v>31</v>
      </c>
      <c r="B249" s="5">
        <v>0.73263888888888884</v>
      </c>
      <c r="C249" s="1" t="s">
        <v>221</v>
      </c>
      <c r="D249" s="1">
        <v>5</v>
      </c>
      <c r="E249" s="1">
        <v>8</v>
      </c>
      <c r="F249" s="1" t="s">
        <v>273</v>
      </c>
      <c r="G249" s="2">
        <v>44.381799999999998</v>
      </c>
      <c r="H249" s="6">
        <f>1+COUNTIFS(A:A,A249,O:O,"&lt;"&amp;O249)</f>
        <v>6</v>
      </c>
      <c r="I249" s="2">
        <f>AVERAGEIF(A:A,A249,G:G)</f>
        <v>49.240981481481462</v>
      </c>
      <c r="J249" s="2">
        <f>G249-I249</f>
        <v>-4.859181481481464</v>
      </c>
      <c r="K249" s="2">
        <f>90+J249</f>
        <v>85.140818518518529</v>
      </c>
      <c r="L249" s="2">
        <f>EXP(0.06*K249)</f>
        <v>165.41361769801432</v>
      </c>
      <c r="M249" s="2">
        <f>SUMIF(A:A,A249,L:L)</f>
        <v>3120.5775177137566</v>
      </c>
      <c r="N249" s="3">
        <f>L249/M249</f>
        <v>5.3007373397729943E-2</v>
      </c>
      <c r="O249" s="7">
        <f>1/N249</f>
        <v>18.865299974339518</v>
      </c>
      <c r="P249" s="3">
        <f>IF(O249&gt;21,"",N249)</f>
        <v>5.3007373397729943E-2</v>
      </c>
      <c r="Q249" s="3">
        <f>IF(ISNUMBER(P249),SUMIF(A:A,A249,P:P),"")</f>
        <v>0.92012288359666927</v>
      </c>
      <c r="R249" s="3">
        <f>IFERROR(P249*(1/Q249),"")</f>
        <v>5.7609015429036355E-2</v>
      </c>
      <c r="S249" s="8">
        <f>IFERROR(1/R249,"")</f>
        <v>17.358394212305448</v>
      </c>
    </row>
    <row r="250" spans="1:19" x14ac:dyDescent="0.25">
      <c r="A250" s="1">
        <v>31</v>
      </c>
      <c r="B250" s="5">
        <v>0.73263888888888884</v>
      </c>
      <c r="C250" s="1" t="s">
        <v>221</v>
      </c>
      <c r="D250" s="1">
        <v>5</v>
      </c>
      <c r="E250" s="1">
        <v>5</v>
      </c>
      <c r="F250" s="1" t="s">
        <v>270</v>
      </c>
      <c r="G250" s="2">
        <v>40.175333333333299</v>
      </c>
      <c r="H250" s="6">
        <f>1+COUNTIFS(A:A,A250,O:O,"&lt;"&amp;O250)</f>
        <v>7</v>
      </c>
      <c r="I250" s="2">
        <f>AVERAGEIF(A:A,A250,G:G)</f>
        <v>49.240981481481462</v>
      </c>
      <c r="J250" s="2">
        <f>G250-I250</f>
        <v>-9.0656481481481634</v>
      </c>
      <c r="K250" s="2">
        <f>90+J250</f>
        <v>80.934351851851829</v>
      </c>
      <c r="L250" s="2">
        <f>EXP(0.06*K250)</f>
        <v>128.51698969374632</v>
      </c>
      <c r="M250" s="2">
        <f>SUMIF(A:A,A250,L:L)</f>
        <v>3120.5775177137566</v>
      </c>
      <c r="N250" s="3">
        <f>L250/M250</f>
        <v>4.118371966862798E-2</v>
      </c>
      <c r="O250" s="7">
        <f>1/N250</f>
        <v>24.281439560248312</v>
      </c>
      <c r="P250" s="3" t="str">
        <f>IF(O250&gt;21,"",N250)</f>
        <v/>
      </c>
      <c r="Q250" s="3" t="str">
        <f>IF(ISNUMBER(P250),SUMIF(A:A,A250,P:P),"")</f>
        <v/>
      </c>
      <c r="R250" s="3" t="str">
        <f>IFERROR(P250*(1/Q250),"")</f>
        <v/>
      </c>
      <c r="S250" s="8" t="str">
        <f>IFERROR(1/R250,"")</f>
        <v/>
      </c>
    </row>
    <row r="251" spans="1:19" x14ac:dyDescent="0.25">
      <c r="A251" s="1">
        <v>31</v>
      </c>
      <c r="B251" s="5">
        <v>0.73263888888888884</v>
      </c>
      <c r="C251" s="1" t="s">
        <v>221</v>
      </c>
      <c r="D251" s="1">
        <v>5</v>
      </c>
      <c r="E251" s="1">
        <v>6</v>
      </c>
      <c r="F251" s="1" t="s">
        <v>271</v>
      </c>
      <c r="G251" s="2">
        <v>30.080466666666698</v>
      </c>
      <c r="H251" s="6">
        <f>1+COUNTIFS(A:A,A251,O:O,"&lt;"&amp;O251)</f>
        <v>8</v>
      </c>
      <c r="I251" s="2">
        <f>AVERAGEIF(A:A,A251,G:G)</f>
        <v>49.240981481481462</v>
      </c>
      <c r="J251" s="2">
        <f>G251-I251</f>
        <v>-19.160514814814764</v>
      </c>
      <c r="K251" s="2">
        <f>90+J251</f>
        <v>70.839485185185239</v>
      </c>
      <c r="L251" s="2">
        <f>EXP(0.06*K251)</f>
        <v>70.131293809608181</v>
      </c>
      <c r="M251" s="2">
        <f>SUMIF(A:A,A251,L:L)</f>
        <v>3120.5775177137566</v>
      </c>
      <c r="N251" s="3">
        <f>L251/M251</f>
        <v>2.2473818840106494E-2</v>
      </c>
      <c r="O251" s="7">
        <f>1/N251</f>
        <v>44.496220562898394</v>
      </c>
      <c r="P251" s="3" t="str">
        <f>IF(O251&gt;21,"",N251)</f>
        <v/>
      </c>
      <c r="Q251" s="3" t="str">
        <f>IF(ISNUMBER(P251),SUMIF(A:A,A251,P:P),"")</f>
        <v/>
      </c>
      <c r="R251" s="3" t="str">
        <f>IFERROR(P251*(1/Q251),"")</f>
        <v/>
      </c>
      <c r="S251" s="8" t="str">
        <f>IFERROR(1/R251,"")</f>
        <v/>
      </c>
    </row>
    <row r="252" spans="1:19" x14ac:dyDescent="0.25">
      <c r="A252" s="1">
        <v>31</v>
      </c>
      <c r="B252" s="5">
        <v>0.73263888888888884</v>
      </c>
      <c r="C252" s="1" t="s">
        <v>221</v>
      </c>
      <c r="D252" s="1">
        <v>5</v>
      </c>
      <c r="E252" s="1">
        <v>9</v>
      </c>
      <c r="F252" s="1" t="s">
        <v>274</v>
      </c>
      <c r="G252" s="2">
        <v>24.644933333333299</v>
      </c>
      <c r="H252" s="6">
        <f>1+COUNTIFS(A:A,A252,O:O,"&lt;"&amp;O252)</f>
        <v>9</v>
      </c>
      <c r="I252" s="2">
        <f>AVERAGEIF(A:A,A252,G:G)</f>
        <v>49.240981481481462</v>
      </c>
      <c r="J252" s="2">
        <f>G252-I252</f>
        <v>-24.596048148148164</v>
      </c>
      <c r="K252" s="2">
        <f>90+J252</f>
        <v>65.403951851851843</v>
      </c>
      <c r="L252" s="2">
        <f>EXP(0.06*K252)</f>
        <v>50.61445012468382</v>
      </c>
      <c r="M252" s="2">
        <f>SUMIF(A:A,A252,L:L)</f>
        <v>3120.5775177137566</v>
      </c>
      <c r="N252" s="3">
        <f>L252/M252</f>
        <v>1.6219577894596167E-2</v>
      </c>
      <c r="O252" s="7">
        <f>1/N252</f>
        <v>61.653885600387127</v>
      </c>
      <c r="P252" s="3" t="str">
        <f>IF(O252&gt;21,"",N252)</f>
        <v/>
      </c>
      <c r="Q252" s="3" t="str">
        <f>IF(ISNUMBER(P252),SUMIF(A:A,A252,P:P),"")</f>
        <v/>
      </c>
      <c r="R252" s="3" t="str">
        <f>IFERROR(P252*(1/Q252),"")</f>
        <v/>
      </c>
      <c r="S252" s="8" t="str">
        <f>IFERROR(1/R252,"")</f>
        <v/>
      </c>
    </row>
    <row r="253" spans="1:19" x14ac:dyDescent="0.25">
      <c r="A253" s="1">
        <v>32</v>
      </c>
      <c r="B253" s="5">
        <v>0.75694444444444453</v>
      </c>
      <c r="C253" s="1" t="s">
        <v>221</v>
      </c>
      <c r="D253" s="1">
        <v>6</v>
      </c>
      <c r="E253" s="1">
        <v>3</v>
      </c>
      <c r="F253" s="1" t="s">
        <v>277</v>
      </c>
      <c r="G253" s="2">
        <v>69.299333333333308</v>
      </c>
      <c r="H253" s="6">
        <f>1+COUNTIFS(A:A,A253,O:O,"&lt;"&amp;O253)</f>
        <v>1</v>
      </c>
      <c r="I253" s="2">
        <f>AVERAGEIF(A:A,A253,G:G)</f>
        <v>49.508877777777755</v>
      </c>
      <c r="J253" s="2">
        <f>G253-I253</f>
        <v>19.790455555555553</v>
      </c>
      <c r="K253" s="2">
        <f>90+J253</f>
        <v>109.79045555555555</v>
      </c>
      <c r="L253" s="2">
        <f>EXP(0.06*K253)</f>
        <v>725.91093870039629</v>
      </c>
      <c r="M253" s="2">
        <f>SUMIF(A:A,A253,L:L)</f>
        <v>2406.1942121164766</v>
      </c>
      <c r="N253" s="3">
        <f>L253/M253</f>
        <v>0.30168426764765949</v>
      </c>
      <c r="O253" s="7">
        <f>1/N253</f>
        <v>3.3147237268862542</v>
      </c>
      <c r="P253" s="3">
        <f>IF(O253&gt;21,"",N253)</f>
        <v>0.30168426764765949</v>
      </c>
      <c r="Q253" s="3">
        <f>IF(ISNUMBER(P253),SUMIF(A:A,A253,P:P),"")</f>
        <v>0.96382222430856046</v>
      </c>
      <c r="R253" s="3">
        <f>IFERROR(P253*(1/Q253),"")</f>
        <v>0.3130082084007616</v>
      </c>
      <c r="S253" s="8">
        <f>IFERROR(1/R253,"")</f>
        <v>3.1948043954158707</v>
      </c>
    </row>
    <row r="254" spans="1:19" x14ac:dyDescent="0.25">
      <c r="A254" s="1">
        <v>32</v>
      </c>
      <c r="B254" s="5">
        <v>0.75694444444444453</v>
      </c>
      <c r="C254" s="1" t="s">
        <v>221</v>
      </c>
      <c r="D254" s="1">
        <v>6</v>
      </c>
      <c r="E254" s="1">
        <v>1</v>
      </c>
      <c r="F254" s="1" t="s">
        <v>275</v>
      </c>
      <c r="G254" s="2">
        <v>57.422266666666602</v>
      </c>
      <c r="H254" s="6">
        <f>1+COUNTIFS(A:A,A254,O:O,"&lt;"&amp;O254)</f>
        <v>2</v>
      </c>
      <c r="I254" s="2">
        <f>AVERAGEIF(A:A,A254,G:G)</f>
        <v>49.508877777777755</v>
      </c>
      <c r="J254" s="2">
        <f>G254-I254</f>
        <v>7.9133888888888464</v>
      </c>
      <c r="K254" s="2">
        <f>90+J254</f>
        <v>97.913388888888846</v>
      </c>
      <c r="L254" s="2">
        <f>EXP(0.06*K254)</f>
        <v>355.95464937218293</v>
      </c>
      <c r="M254" s="2">
        <f>SUMIF(A:A,A254,L:L)</f>
        <v>2406.1942121164766</v>
      </c>
      <c r="N254" s="3">
        <f>L254/M254</f>
        <v>0.14793263468915377</v>
      </c>
      <c r="O254" s="7">
        <f>1/N254</f>
        <v>6.7598336371232</v>
      </c>
      <c r="P254" s="3">
        <f>IF(O254&gt;21,"",N254)</f>
        <v>0.14793263468915377</v>
      </c>
      <c r="Q254" s="3">
        <f>IF(ISNUMBER(P254),SUMIF(A:A,A254,P:P),"")</f>
        <v>0.96382222430856046</v>
      </c>
      <c r="R254" s="3">
        <f>IFERROR(P254*(1/Q254),"")</f>
        <v>0.15348539487692311</v>
      </c>
      <c r="S254" s="8">
        <f>IFERROR(1/R254,"")</f>
        <v>6.5152778920879095</v>
      </c>
    </row>
    <row r="255" spans="1:19" x14ac:dyDescent="0.25">
      <c r="A255" s="1">
        <v>32</v>
      </c>
      <c r="B255" s="5">
        <v>0.75694444444444453</v>
      </c>
      <c r="C255" s="1" t="s">
        <v>221</v>
      </c>
      <c r="D255" s="1">
        <v>6</v>
      </c>
      <c r="E255" s="1">
        <v>2</v>
      </c>
      <c r="F255" s="1" t="s">
        <v>276</v>
      </c>
      <c r="G255" s="2">
        <v>53.587866666666592</v>
      </c>
      <c r="H255" s="6">
        <f>1+COUNTIFS(A:A,A255,O:O,"&lt;"&amp;O255)</f>
        <v>3</v>
      </c>
      <c r="I255" s="2">
        <f>AVERAGEIF(A:A,A255,G:G)</f>
        <v>49.508877777777755</v>
      </c>
      <c r="J255" s="2">
        <f>G255-I255</f>
        <v>4.078988888888837</v>
      </c>
      <c r="K255" s="2">
        <f>90+J255</f>
        <v>94.07898888888883</v>
      </c>
      <c r="L255" s="2">
        <f>EXP(0.06*K255)</f>
        <v>282.79983012517681</v>
      </c>
      <c r="M255" s="2">
        <f>SUMIF(A:A,A255,L:L)</f>
        <v>2406.1942121164766</v>
      </c>
      <c r="N255" s="3">
        <f>L255/M255</f>
        <v>0.11752992701134771</v>
      </c>
      <c r="O255" s="7">
        <f>1/N255</f>
        <v>8.5084712075371947</v>
      </c>
      <c r="P255" s="3">
        <f>IF(O255&gt;21,"",N255)</f>
        <v>0.11752992701134771</v>
      </c>
      <c r="Q255" s="3">
        <f>IF(ISNUMBER(P255),SUMIF(A:A,A255,P:P),"")</f>
        <v>0.96382222430856046</v>
      </c>
      <c r="R255" s="3">
        <f>IFERROR(P255*(1/Q255),"")</f>
        <v>0.12194149921751689</v>
      </c>
      <c r="S255" s="8">
        <f>IFERROR(1/R255,"")</f>
        <v>8.2006536447138423</v>
      </c>
    </row>
    <row r="256" spans="1:19" x14ac:dyDescent="0.25">
      <c r="A256" s="1">
        <v>32</v>
      </c>
      <c r="B256" s="5">
        <v>0.75694444444444453</v>
      </c>
      <c r="C256" s="1" t="s">
        <v>221</v>
      </c>
      <c r="D256" s="1">
        <v>6</v>
      </c>
      <c r="E256" s="1">
        <v>6</v>
      </c>
      <c r="F256" s="1" t="s">
        <v>279</v>
      </c>
      <c r="G256" s="2">
        <v>52.138533333333307</v>
      </c>
      <c r="H256" s="6">
        <f>1+COUNTIFS(A:A,A256,O:O,"&lt;"&amp;O256)</f>
        <v>4</v>
      </c>
      <c r="I256" s="2">
        <f>AVERAGEIF(A:A,A256,G:G)</f>
        <v>49.508877777777755</v>
      </c>
      <c r="J256" s="2">
        <f>G256-I256</f>
        <v>2.6296555555555514</v>
      </c>
      <c r="K256" s="2">
        <f>90+J256</f>
        <v>92.629655555555559</v>
      </c>
      <c r="L256" s="2">
        <f>EXP(0.06*K256)</f>
        <v>259.24649657716566</v>
      </c>
      <c r="M256" s="2">
        <f>SUMIF(A:A,A256,L:L)</f>
        <v>2406.1942121164766</v>
      </c>
      <c r="N256" s="3">
        <f>L256/M256</f>
        <v>0.1077413017086155</v>
      </c>
      <c r="O256" s="7">
        <f>1/N256</f>
        <v>9.2814917226866527</v>
      </c>
      <c r="P256" s="3">
        <f>IF(O256&gt;21,"",N256)</f>
        <v>0.1077413017086155</v>
      </c>
      <c r="Q256" s="3">
        <f>IF(ISNUMBER(P256),SUMIF(A:A,A256,P:P),"")</f>
        <v>0.96382222430856046</v>
      </c>
      <c r="R256" s="3">
        <f>IFERROR(P256*(1/Q256),"")</f>
        <v>0.11178545066846574</v>
      </c>
      <c r="S256" s="8">
        <f>IFERROR(1/R256,"")</f>
        <v>8.9457079970613407</v>
      </c>
    </row>
    <row r="257" spans="1:19" x14ac:dyDescent="0.25">
      <c r="A257" s="1">
        <v>32</v>
      </c>
      <c r="B257" s="5">
        <v>0.75694444444444453</v>
      </c>
      <c r="C257" s="1" t="s">
        <v>221</v>
      </c>
      <c r="D257" s="1">
        <v>6</v>
      </c>
      <c r="E257" s="1">
        <v>7</v>
      </c>
      <c r="F257" s="1" t="s">
        <v>280</v>
      </c>
      <c r="G257" s="2">
        <v>51.876033333333304</v>
      </c>
      <c r="H257" s="6">
        <f>1+COUNTIFS(A:A,A257,O:O,"&lt;"&amp;O257)</f>
        <v>5</v>
      </c>
      <c r="I257" s="2">
        <f>AVERAGEIF(A:A,A257,G:G)</f>
        <v>49.508877777777755</v>
      </c>
      <c r="J257" s="2">
        <f>G257-I257</f>
        <v>2.3671555555555486</v>
      </c>
      <c r="K257" s="2">
        <f>90+J257</f>
        <v>92.367155555555541</v>
      </c>
      <c r="L257" s="2">
        <f>EXP(0.06*K257)</f>
        <v>255.19535077371054</v>
      </c>
      <c r="M257" s="2">
        <f>SUMIF(A:A,A257,L:L)</f>
        <v>2406.1942121164766</v>
      </c>
      <c r="N257" s="3">
        <f>L257/M257</f>
        <v>0.10605766961314481</v>
      </c>
      <c r="O257" s="7">
        <f>1/N257</f>
        <v>9.4288324799855854</v>
      </c>
      <c r="P257" s="3">
        <f>IF(O257&gt;21,"",N257)</f>
        <v>0.10605766961314481</v>
      </c>
      <c r="Q257" s="3">
        <f>IF(ISNUMBER(P257),SUMIF(A:A,A257,P:P),"")</f>
        <v>0.96382222430856046</v>
      </c>
      <c r="R257" s="3">
        <f>IFERROR(P257*(1/Q257),"")</f>
        <v>0.11003862220466006</v>
      </c>
      <c r="S257" s="8">
        <f>IFERROR(1/R257,"")</f>
        <v>9.0877182934925074</v>
      </c>
    </row>
    <row r="258" spans="1:19" x14ac:dyDescent="0.25">
      <c r="A258" s="1">
        <v>32</v>
      </c>
      <c r="B258" s="5">
        <v>0.75694444444444453</v>
      </c>
      <c r="C258" s="1" t="s">
        <v>221</v>
      </c>
      <c r="D258" s="1">
        <v>6</v>
      </c>
      <c r="E258" s="1">
        <v>5</v>
      </c>
      <c r="F258" s="1" t="s">
        <v>278</v>
      </c>
      <c r="G258" s="2">
        <v>44.886466666666699</v>
      </c>
      <c r="H258" s="6">
        <f>1+COUNTIFS(A:A,A258,O:O,"&lt;"&amp;O258)</f>
        <v>6</v>
      </c>
      <c r="I258" s="2">
        <f>AVERAGEIF(A:A,A258,G:G)</f>
        <v>49.508877777777755</v>
      </c>
      <c r="J258" s="2">
        <f>G258-I258</f>
        <v>-4.622411111111056</v>
      </c>
      <c r="K258" s="2">
        <f>90+J258</f>
        <v>85.377588888888937</v>
      </c>
      <c r="L258" s="2">
        <f>EXP(0.06*K258)</f>
        <v>167.78029125210296</v>
      </c>
      <c r="M258" s="2">
        <f>SUMIF(A:A,A258,L:L)</f>
        <v>2406.1942121164766</v>
      </c>
      <c r="N258" s="3">
        <f>L258/M258</f>
        <v>6.9728490912013386E-2</v>
      </c>
      <c r="O258" s="7">
        <f>1/N258</f>
        <v>14.341340059429164</v>
      </c>
      <c r="P258" s="3">
        <f>IF(O258&gt;21,"",N258)</f>
        <v>6.9728490912013386E-2</v>
      </c>
      <c r="Q258" s="3">
        <f>IF(ISNUMBER(P258),SUMIF(A:A,A258,P:P),"")</f>
        <v>0.96382222430856046</v>
      </c>
      <c r="R258" s="3">
        <f>IFERROR(P258*(1/Q258),"")</f>
        <v>7.2345801075541852E-2</v>
      </c>
      <c r="S258" s="8">
        <f>IFERROR(1/R258,"")</f>
        <v>13.822502275644478</v>
      </c>
    </row>
    <row r="259" spans="1:19" x14ac:dyDescent="0.25">
      <c r="A259" s="1">
        <v>32</v>
      </c>
      <c r="B259" s="5">
        <v>0.75694444444444453</v>
      </c>
      <c r="C259" s="1" t="s">
        <v>221</v>
      </c>
      <c r="D259" s="1">
        <v>6</v>
      </c>
      <c r="E259" s="1">
        <v>9</v>
      </c>
      <c r="F259" s="1" t="s">
        <v>282</v>
      </c>
      <c r="G259" s="2">
        <v>43.748366666666698</v>
      </c>
      <c r="H259" s="6">
        <f>1+COUNTIFS(A:A,A259,O:O,"&lt;"&amp;O259)</f>
        <v>7</v>
      </c>
      <c r="I259" s="2">
        <f>AVERAGEIF(A:A,A259,G:G)</f>
        <v>49.508877777777755</v>
      </c>
      <c r="J259" s="2">
        <f>G259-I259</f>
        <v>-5.7605111111110574</v>
      </c>
      <c r="K259" s="2">
        <f>90+J259</f>
        <v>84.239488888888943</v>
      </c>
      <c r="L259" s="2">
        <f>EXP(0.06*K259)</f>
        <v>156.70567013089561</v>
      </c>
      <c r="M259" s="2">
        <f>SUMIF(A:A,A259,L:L)</f>
        <v>2406.1942121164766</v>
      </c>
      <c r="N259" s="3">
        <f>L259/M259</f>
        <v>6.5125944257449636E-2</v>
      </c>
      <c r="O259" s="7">
        <f>1/N259</f>
        <v>15.354863739816132</v>
      </c>
      <c r="P259" s="3">
        <f>IF(O259&gt;21,"",N259)</f>
        <v>6.5125944257449636E-2</v>
      </c>
      <c r="Q259" s="3">
        <f>IF(ISNUMBER(P259),SUMIF(A:A,A259,P:P),"")</f>
        <v>0.96382222430856046</v>
      </c>
      <c r="R259" s="3">
        <f>IFERROR(P259*(1/Q259),"")</f>
        <v>6.7570494448984664E-2</v>
      </c>
      <c r="S259" s="8">
        <f>IFERROR(1/R259,"")</f>
        <v>14.799358923664444</v>
      </c>
    </row>
    <row r="260" spans="1:19" x14ac:dyDescent="0.25">
      <c r="A260" s="1">
        <v>32</v>
      </c>
      <c r="B260" s="5">
        <v>0.75694444444444453</v>
      </c>
      <c r="C260" s="1" t="s">
        <v>221</v>
      </c>
      <c r="D260" s="1">
        <v>6</v>
      </c>
      <c r="E260" s="1">
        <v>8</v>
      </c>
      <c r="F260" s="1" t="s">
        <v>281</v>
      </c>
      <c r="G260" s="2">
        <v>38.670633333333299</v>
      </c>
      <c r="H260" s="6">
        <f>1+COUNTIFS(A:A,A260,O:O,"&lt;"&amp;O260)</f>
        <v>8</v>
      </c>
      <c r="I260" s="2">
        <f>AVERAGEIF(A:A,A260,G:G)</f>
        <v>49.508877777777755</v>
      </c>
      <c r="J260" s="2">
        <f>G260-I260</f>
        <v>-10.838244444444456</v>
      </c>
      <c r="K260" s="2">
        <f>90+J260</f>
        <v>79.161755555555544</v>
      </c>
      <c r="L260" s="2">
        <f>EXP(0.06*K260)</f>
        <v>115.55023070885581</v>
      </c>
      <c r="M260" s="2">
        <f>SUMIF(A:A,A260,L:L)</f>
        <v>2406.1942121164766</v>
      </c>
      <c r="N260" s="3">
        <f>L260/M260</f>
        <v>4.8021988469176137E-2</v>
      </c>
      <c r="O260" s="7">
        <f>1/N260</f>
        <v>20.823794096778599</v>
      </c>
      <c r="P260" s="3">
        <f>IF(O260&gt;21,"",N260)</f>
        <v>4.8021988469176137E-2</v>
      </c>
      <c r="Q260" s="3">
        <f>IF(ISNUMBER(P260),SUMIF(A:A,A260,P:P),"")</f>
        <v>0.96382222430856046</v>
      </c>
      <c r="R260" s="3">
        <f>IFERROR(P260*(1/Q260),"")</f>
        <v>4.9824529107146069E-2</v>
      </c>
      <c r="S260" s="8">
        <f>IFERROR(1/R260,"")</f>
        <v>20.070435544900619</v>
      </c>
    </row>
    <row r="261" spans="1:19" x14ac:dyDescent="0.25">
      <c r="A261" s="1">
        <v>32</v>
      </c>
      <c r="B261" s="5">
        <v>0.75694444444444453</v>
      </c>
      <c r="C261" s="1" t="s">
        <v>221</v>
      </c>
      <c r="D261" s="1">
        <v>6</v>
      </c>
      <c r="E261" s="1">
        <v>10</v>
      </c>
      <c r="F261" s="1" t="s">
        <v>283</v>
      </c>
      <c r="G261" s="2">
        <v>33.950399999999995</v>
      </c>
      <c r="H261" s="6">
        <f>1+COUNTIFS(A:A,A261,O:O,"&lt;"&amp;O261)</f>
        <v>9</v>
      </c>
      <c r="I261" s="2">
        <f>AVERAGEIF(A:A,A261,G:G)</f>
        <v>49.508877777777755</v>
      </c>
      <c r="J261" s="2">
        <f>G261-I261</f>
        <v>-15.55847777777776</v>
      </c>
      <c r="K261" s="2">
        <f>90+J261</f>
        <v>74.441522222222233</v>
      </c>
      <c r="L261" s="2">
        <f>EXP(0.06*K261)</f>
        <v>87.050754475990331</v>
      </c>
      <c r="M261" s="2">
        <f>SUMIF(A:A,A261,L:L)</f>
        <v>2406.1942121164766</v>
      </c>
      <c r="N261" s="3">
        <f>L261/M261</f>
        <v>3.6177775691439686E-2</v>
      </c>
      <c r="O261" s="7">
        <f>1/N261</f>
        <v>27.641279235323967</v>
      </c>
      <c r="P261" s="3" t="str">
        <f>IF(O261&gt;21,"",N261)</f>
        <v/>
      </c>
      <c r="Q261" s="3" t="str">
        <f>IF(ISNUMBER(P261),SUMIF(A:A,A261,P:P),"")</f>
        <v/>
      </c>
      <c r="R261" s="3" t="str">
        <f>IFERROR(P261*(1/Q261),"")</f>
        <v/>
      </c>
      <c r="S261" s="8" t="str">
        <f>IFERROR(1/R261,"")</f>
        <v/>
      </c>
    </row>
    <row r="262" spans="1:19" x14ac:dyDescent="0.25">
      <c r="A262" s="1">
        <v>33</v>
      </c>
      <c r="B262" s="5">
        <v>0.78125</v>
      </c>
      <c r="C262" s="1" t="s">
        <v>221</v>
      </c>
      <c r="D262" s="1">
        <v>7</v>
      </c>
      <c r="E262" s="1">
        <v>7</v>
      </c>
      <c r="F262" s="1" t="s">
        <v>290</v>
      </c>
      <c r="G262" s="2">
        <v>67.533633333333299</v>
      </c>
      <c r="H262" s="6">
        <f>1+COUNTIFS(A:A,A262,O:O,"&lt;"&amp;O262)</f>
        <v>1</v>
      </c>
      <c r="I262" s="2">
        <f>AVERAGEIF(A:A,A262,G:G)</f>
        <v>50.218283333333332</v>
      </c>
      <c r="J262" s="2">
        <f>G262-I262</f>
        <v>17.315349999999967</v>
      </c>
      <c r="K262" s="2">
        <f>90+J262</f>
        <v>107.31534999999997</v>
      </c>
      <c r="L262" s="2">
        <f>EXP(0.06*K262)</f>
        <v>625.73127138761549</v>
      </c>
      <c r="M262" s="2">
        <f>SUMIF(A:A,A262,L:L)</f>
        <v>3006.0941634217347</v>
      </c>
      <c r="N262" s="3">
        <f>L262/M262</f>
        <v>0.20815424846019023</v>
      </c>
      <c r="O262" s="7">
        <f>1/N262</f>
        <v>4.8041296653680901</v>
      </c>
      <c r="P262" s="3">
        <f>IF(O262&gt;21,"",N262)</f>
        <v>0.20815424846019023</v>
      </c>
      <c r="Q262" s="3">
        <f>IF(ISNUMBER(P262),SUMIF(A:A,A262,P:P),"")</f>
        <v>0.9665233753865019</v>
      </c>
      <c r="R262" s="3">
        <f>IFERROR(P262*(1/Q262),"")</f>
        <v>0.21536390506536035</v>
      </c>
      <c r="S262" s="8">
        <f>IFERROR(1/R262,"")</f>
        <v>4.6433036199659918</v>
      </c>
    </row>
    <row r="263" spans="1:19" x14ac:dyDescent="0.25">
      <c r="A263" s="1">
        <v>33</v>
      </c>
      <c r="B263" s="5">
        <v>0.78125</v>
      </c>
      <c r="C263" s="1" t="s">
        <v>221</v>
      </c>
      <c r="D263" s="1">
        <v>7</v>
      </c>
      <c r="E263" s="1">
        <v>4</v>
      </c>
      <c r="F263" s="1" t="s">
        <v>287</v>
      </c>
      <c r="G263" s="2">
        <v>65.933499999999995</v>
      </c>
      <c r="H263" s="6">
        <f>1+COUNTIFS(A:A,A263,O:O,"&lt;"&amp;O263)</f>
        <v>2</v>
      </c>
      <c r="I263" s="2">
        <f>AVERAGEIF(A:A,A263,G:G)</f>
        <v>50.218283333333332</v>
      </c>
      <c r="J263" s="2">
        <f>G263-I263</f>
        <v>15.715216666666663</v>
      </c>
      <c r="K263" s="2">
        <f>90+J263</f>
        <v>105.71521666666666</v>
      </c>
      <c r="L263" s="2">
        <f>EXP(0.06*K263)</f>
        <v>568.44979616801174</v>
      </c>
      <c r="M263" s="2">
        <f>SUMIF(A:A,A263,L:L)</f>
        <v>3006.0941634217347</v>
      </c>
      <c r="N263" s="3">
        <f>L263/M263</f>
        <v>0.18909913171880308</v>
      </c>
      <c r="O263" s="7">
        <f>1/N263</f>
        <v>5.2882315794396906</v>
      </c>
      <c r="P263" s="3">
        <f>IF(O263&gt;21,"",N263)</f>
        <v>0.18909913171880308</v>
      </c>
      <c r="Q263" s="3">
        <f>IF(ISNUMBER(P263),SUMIF(A:A,A263,P:P),"")</f>
        <v>0.9665233753865019</v>
      </c>
      <c r="R263" s="3">
        <f>IFERROR(P263*(1/Q263),"")</f>
        <v>0.19564879291531306</v>
      </c>
      <c r="S263" s="8">
        <f>IFERROR(1/R263,"")</f>
        <v>5.1111994359855411</v>
      </c>
    </row>
    <row r="264" spans="1:19" x14ac:dyDescent="0.25">
      <c r="A264" s="1">
        <v>33</v>
      </c>
      <c r="B264" s="5">
        <v>0.78125</v>
      </c>
      <c r="C264" s="1" t="s">
        <v>221</v>
      </c>
      <c r="D264" s="1">
        <v>7</v>
      </c>
      <c r="E264" s="1">
        <v>1</v>
      </c>
      <c r="F264" s="1" t="s">
        <v>284</v>
      </c>
      <c r="G264" s="2">
        <v>64.8083666666667</v>
      </c>
      <c r="H264" s="6">
        <f>1+COUNTIFS(A:A,A264,O:O,"&lt;"&amp;O264)</f>
        <v>3</v>
      </c>
      <c r="I264" s="2">
        <f>AVERAGEIF(A:A,A264,G:G)</f>
        <v>50.218283333333332</v>
      </c>
      <c r="J264" s="2">
        <f>G264-I264</f>
        <v>14.590083333333368</v>
      </c>
      <c r="K264" s="2">
        <f>90+J264</f>
        <v>104.59008333333337</v>
      </c>
      <c r="L264" s="2">
        <f>EXP(0.06*K264)</f>
        <v>531.3415315075174</v>
      </c>
      <c r="M264" s="2">
        <f>SUMIF(A:A,A264,L:L)</f>
        <v>3006.0941634217347</v>
      </c>
      <c r="N264" s="3">
        <f>L264/M264</f>
        <v>0.17675478631804048</v>
      </c>
      <c r="O264" s="7">
        <f>1/N264</f>
        <v>5.6575554237081214</v>
      </c>
      <c r="P264" s="3">
        <f>IF(O264&gt;21,"",N264)</f>
        <v>0.17675478631804048</v>
      </c>
      <c r="Q264" s="3">
        <f>IF(ISNUMBER(P264),SUMIF(A:A,A264,P:P),"")</f>
        <v>0.9665233753865019</v>
      </c>
      <c r="R264" s="3">
        <f>IFERROR(P264*(1/Q264),"")</f>
        <v>0.18287688722205836</v>
      </c>
      <c r="S264" s="8">
        <f>IFERROR(1/R264,"")</f>
        <v>5.4681595645585848</v>
      </c>
    </row>
    <row r="265" spans="1:19" x14ac:dyDescent="0.25">
      <c r="A265" s="1">
        <v>33</v>
      </c>
      <c r="B265" s="5">
        <v>0.78125</v>
      </c>
      <c r="C265" s="1" t="s">
        <v>221</v>
      </c>
      <c r="D265" s="1">
        <v>7</v>
      </c>
      <c r="E265" s="1">
        <v>2</v>
      </c>
      <c r="F265" s="1" t="s">
        <v>285</v>
      </c>
      <c r="G265" s="2">
        <v>55.323533333333295</v>
      </c>
      <c r="H265" s="6">
        <f>1+COUNTIFS(A:A,A265,O:O,"&lt;"&amp;O265)</f>
        <v>4</v>
      </c>
      <c r="I265" s="2">
        <f>AVERAGEIF(A:A,A265,G:G)</f>
        <v>50.218283333333332</v>
      </c>
      <c r="J265" s="2">
        <f>G265-I265</f>
        <v>5.1052499999999625</v>
      </c>
      <c r="K265" s="2">
        <f>90+J265</f>
        <v>95.105249999999955</v>
      </c>
      <c r="L265" s="2">
        <f>EXP(0.06*K265)</f>
        <v>300.76072046848685</v>
      </c>
      <c r="M265" s="2">
        <f>SUMIF(A:A,A265,L:L)</f>
        <v>3006.0941634217347</v>
      </c>
      <c r="N265" s="3">
        <f>L265/M265</f>
        <v>0.10005033246401741</v>
      </c>
      <c r="O265" s="7">
        <f>1/N265</f>
        <v>9.9949692856807335</v>
      </c>
      <c r="P265" s="3">
        <f>IF(O265&gt;21,"",N265)</f>
        <v>0.10005033246401741</v>
      </c>
      <c r="Q265" s="3">
        <f>IF(ISNUMBER(P265),SUMIF(A:A,A265,P:P),"")</f>
        <v>0.9665233753865019</v>
      </c>
      <c r="R265" s="3">
        <f>IFERROR(P265*(1/Q265),"")</f>
        <v>0.10351568830294292</v>
      </c>
      <c r="S265" s="8">
        <f>IFERROR(1/R265,"")</f>
        <v>9.6603714508805556</v>
      </c>
    </row>
    <row r="266" spans="1:19" x14ac:dyDescent="0.25">
      <c r="A266" s="1">
        <v>33</v>
      </c>
      <c r="B266" s="5">
        <v>0.78125</v>
      </c>
      <c r="C266" s="1" t="s">
        <v>221</v>
      </c>
      <c r="D266" s="1">
        <v>7</v>
      </c>
      <c r="E266" s="1">
        <v>3</v>
      </c>
      <c r="F266" s="1" t="s">
        <v>286</v>
      </c>
      <c r="G266" s="2">
        <v>54.491266666666704</v>
      </c>
      <c r="H266" s="6">
        <f>1+COUNTIFS(A:A,A266,O:O,"&lt;"&amp;O266)</f>
        <v>5</v>
      </c>
      <c r="I266" s="2">
        <f>AVERAGEIF(A:A,A266,G:G)</f>
        <v>50.218283333333332</v>
      </c>
      <c r="J266" s="2">
        <f>G266-I266</f>
        <v>4.2729833333333715</v>
      </c>
      <c r="K266" s="2">
        <f>90+J266</f>
        <v>94.272983333333372</v>
      </c>
      <c r="L266" s="2">
        <f>EXP(0.06*K266)</f>
        <v>286.11075754620083</v>
      </c>
      <c r="M266" s="2">
        <f>SUMIF(A:A,A266,L:L)</f>
        <v>3006.0941634217347</v>
      </c>
      <c r="N266" s="3">
        <f>L266/M266</f>
        <v>9.5176911298257769E-2</v>
      </c>
      <c r="O266" s="7">
        <f>1/N266</f>
        <v>10.506749865692534</v>
      </c>
      <c r="P266" s="3">
        <f>IF(O266&gt;21,"",N266)</f>
        <v>9.5176911298257769E-2</v>
      </c>
      <c r="Q266" s="3">
        <f>IF(ISNUMBER(P266),SUMIF(A:A,A266,P:P),"")</f>
        <v>0.9665233753865019</v>
      </c>
      <c r="R266" s="3">
        <f>IFERROR(P266*(1/Q266),"")</f>
        <v>9.8473470711660335E-2</v>
      </c>
      <c r="S266" s="8">
        <f>IFERROR(1/R266,"")</f>
        <v>10.155019344530821</v>
      </c>
    </row>
    <row r="267" spans="1:19" x14ac:dyDescent="0.25">
      <c r="A267" s="1">
        <v>33</v>
      </c>
      <c r="B267" s="5">
        <v>0.78125</v>
      </c>
      <c r="C267" s="1" t="s">
        <v>221</v>
      </c>
      <c r="D267" s="1">
        <v>7</v>
      </c>
      <c r="E267" s="1">
        <v>5</v>
      </c>
      <c r="F267" s="1" t="s">
        <v>288</v>
      </c>
      <c r="G267" s="2">
        <v>54.066499999999998</v>
      </c>
      <c r="H267" s="6">
        <f>1+COUNTIFS(A:A,A267,O:O,"&lt;"&amp;O267)</f>
        <v>6</v>
      </c>
      <c r="I267" s="2">
        <f>AVERAGEIF(A:A,A267,G:G)</f>
        <v>50.218283333333332</v>
      </c>
      <c r="J267" s="2">
        <f>G267-I267</f>
        <v>3.8482166666666657</v>
      </c>
      <c r="K267" s="2">
        <f>90+J267</f>
        <v>93.848216666666673</v>
      </c>
      <c r="L267" s="2">
        <f>EXP(0.06*K267)</f>
        <v>278.91107404658084</v>
      </c>
      <c r="M267" s="2">
        <f>SUMIF(A:A,A267,L:L)</f>
        <v>3006.0941634217347</v>
      </c>
      <c r="N267" s="3">
        <f>L267/M267</f>
        <v>9.2781882031634649E-2</v>
      </c>
      <c r="O267" s="7">
        <f>1/N267</f>
        <v>10.777966323845886</v>
      </c>
      <c r="P267" s="3">
        <f>IF(O267&gt;21,"",N267)</f>
        <v>9.2781882031634649E-2</v>
      </c>
      <c r="Q267" s="3">
        <f>IF(ISNUMBER(P267),SUMIF(A:A,A267,P:P),"")</f>
        <v>0.9665233753865019</v>
      </c>
      <c r="R267" s="3">
        <f>IFERROR(P267*(1/Q267),"")</f>
        <v>9.5995486911563024E-2</v>
      </c>
      <c r="S267" s="8">
        <f>IFERROR(1/R267,"")</f>
        <v>10.417156391125573</v>
      </c>
    </row>
    <row r="268" spans="1:19" x14ac:dyDescent="0.25">
      <c r="A268" s="1">
        <v>33</v>
      </c>
      <c r="B268" s="5">
        <v>0.78125</v>
      </c>
      <c r="C268" s="1" t="s">
        <v>221</v>
      </c>
      <c r="D268" s="1">
        <v>7</v>
      </c>
      <c r="E268" s="1">
        <v>9</v>
      </c>
      <c r="F268" s="1" t="s">
        <v>292</v>
      </c>
      <c r="G268" s="2">
        <v>44.973200000000006</v>
      </c>
      <c r="H268" s="6">
        <f>1+COUNTIFS(A:A,A268,O:O,"&lt;"&amp;O268)</f>
        <v>7</v>
      </c>
      <c r="I268" s="2">
        <f>AVERAGEIF(A:A,A268,G:G)</f>
        <v>50.218283333333332</v>
      </c>
      <c r="J268" s="2">
        <f>G268-I268</f>
        <v>-5.2450833333333264</v>
      </c>
      <c r="K268" s="2">
        <f>90+J268</f>
        <v>84.754916666666674</v>
      </c>
      <c r="L268" s="2">
        <f>EXP(0.06*K268)</f>
        <v>161.62761235111361</v>
      </c>
      <c r="M268" s="2">
        <f>SUMIF(A:A,A268,L:L)</f>
        <v>3006.0941634217347</v>
      </c>
      <c r="N268" s="3">
        <f>L268/M268</f>
        <v>5.3766649866728855E-2</v>
      </c>
      <c r="O268" s="7">
        <f>1/N268</f>
        <v>18.598889878366894</v>
      </c>
      <c r="P268" s="3">
        <f>IF(O268&gt;21,"",N268)</f>
        <v>5.3766649866728855E-2</v>
      </c>
      <c r="Q268" s="3">
        <f>IF(ISNUMBER(P268),SUMIF(A:A,A268,P:P),"")</f>
        <v>0.9665233753865019</v>
      </c>
      <c r="R268" s="3">
        <f>IFERROR(P268*(1/Q268),"")</f>
        <v>5.5628918281700301E-2</v>
      </c>
      <c r="S268" s="8">
        <f>IFERROR(1/R268,"")</f>
        <v>17.976261823681014</v>
      </c>
    </row>
    <row r="269" spans="1:19" x14ac:dyDescent="0.25">
      <c r="A269" s="1">
        <v>33</v>
      </c>
      <c r="B269" s="5">
        <v>0.78125</v>
      </c>
      <c r="C269" s="1" t="s">
        <v>221</v>
      </c>
      <c r="D269" s="1">
        <v>7</v>
      </c>
      <c r="E269" s="1">
        <v>6</v>
      </c>
      <c r="F269" s="1" t="s">
        <v>289</v>
      </c>
      <c r="G269" s="2">
        <v>44.007366666666599</v>
      </c>
      <c r="H269" s="6">
        <f>1+COUNTIFS(A:A,A269,O:O,"&lt;"&amp;O269)</f>
        <v>8</v>
      </c>
      <c r="I269" s="2">
        <f>AVERAGEIF(A:A,A269,G:G)</f>
        <v>50.218283333333332</v>
      </c>
      <c r="J269" s="2">
        <f>G269-I269</f>
        <v>-6.2109166666667335</v>
      </c>
      <c r="K269" s="2">
        <f>90+J269</f>
        <v>83.789083333333267</v>
      </c>
      <c r="L269" s="2">
        <f>EXP(0.06*K269)</f>
        <v>152.52751408451095</v>
      </c>
      <c r="M269" s="2">
        <f>SUMIF(A:A,A269,L:L)</f>
        <v>3006.0941634217347</v>
      </c>
      <c r="N269" s="3">
        <f>L269/M269</f>
        <v>5.0739433228829421E-2</v>
      </c>
      <c r="O269" s="7">
        <f>1/N269</f>
        <v>19.708537056180877</v>
      </c>
      <c r="P269" s="3">
        <f>IF(O269&gt;21,"",N269)</f>
        <v>5.0739433228829421E-2</v>
      </c>
      <c r="Q269" s="3">
        <f>IF(ISNUMBER(P269),SUMIF(A:A,A269,P:P),"")</f>
        <v>0.9665233753865019</v>
      </c>
      <c r="R269" s="3">
        <f>IFERROR(P269*(1/Q269),"")</f>
        <v>5.2496850589401726E-2</v>
      </c>
      <c r="S269" s="8">
        <f>IFERROR(1/R269,"")</f>
        <v>19.04876175946989</v>
      </c>
    </row>
    <row r="270" spans="1:19" x14ac:dyDescent="0.25">
      <c r="A270" s="1">
        <v>33</v>
      </c>
      <c r="B270" s="5">
        <v>0.78125</v>
      </c>
      <c r="C270" s="1" t="s">
        <v>221</v>
      </c>
      <c r="D270" s="1">
        <v>7</v>
      </c>
      <c r="E270" s="1">
        <v>8</v>
      </c>
      <c r="F270" s="1" t="s">
        <v>291</v>
      </c>
      <c r="G270" s="2">
        <v>25.726666666666699</v>
      </c>
      <c r="H270" s="6">
        <f>1+COUNTIFS(A:A,A270,O:O,"&lt;"&amp;O270)</f>
        <v>9</v>
      </c>
      <c r="I270" s="2">
        <f>AVERAGEIF(A:A,A270,G:G)</f>
        <v>50.218283333333332</v>
      </c>
      <c r="J270" s="2">
        <f>G270-I270</f>
        <v>-24.491616666666634</v>
      </c>
      <c r="K270" s="2">
        <f>90+J270</f>
        <v>65.50838333333337</v>
      </c>
      <c r="L270" s="2">
        <f>EXP(0.06*K270)</f>
        <v>50.932590320010803</v>
      </c>
      <c r="M270" s="2">
        <f>SUMIF(A:A,A270,L:L)</f>
        <v>3006.0941634217347</v>
      </c>
      <c r="N270" s="3">
        <f>L270/M270</f>
        <v>1.694311207538355E-2</v>
      </c>
      <c r="O270" s="7">
        <f>1/N270</f>
        <v>59.021034361974642</v>
      </c>
      <c r="P270" s="3" t="str">
        <f>IF(O270&gt;21,"",N270)</f>
        <v/>
      </c>
      <c r="Q270" s="3" t="str">
        <f>IF(ISNUMBER(P270),SUMIF(A:A,A270,P:P),"")</f>
        <v/>
      </c>
      <c r="R270" s="3" t="str">
        <f>IFERROR(P270*(1/Q270),"")</f>
        <v/>
      </c>
      <c r="S270" s="8" t="str">
        <f>IFERROR(1/R270,"")</f>
        <v/>
      </c>
    </row>
    <row r="271" spans="1:19" x14ac:dyDescent="0.25">
      <c r="A271" s="1">
        <v>33</v>
      </c>
      <c r="B271" s="5">
        <v>0.78125</v>
      </c>
      <c r="C271" s="1" t="s">
        <v>221</v>
      </c>
      <c r="D271" s="1">
        <v>7</v>
      </c>
      <c r="E271" s="1">
        <v>10</v>
      </c>
      <c r="F271" s="1" t="s">
        <v>293</v>
      </c>
      <c r="G271" s="2">
        <v>25.318800000000003</v>
      </c>
      <c r="H271" s="6">
        <f>1+COUNTIFS(A:A,A271,O:O,"&lt;"&amp;O271)</f>
        <v>10</v>
      </c>
      <c r="I271" s="2">
        <f>AVERAGEIF(A:A,A271,G:G)</f>
        <v>50.218283333333332</v>
      </c>
      <c r="J271" s="2">
        <f>G271-I271</f>
        <v>-24.899483333333329</v>
      </c>
      <c r="K271" s="2">
        <f>90+J271</f>
        <v>65.100516666666664</v>
      </c>
      <c r="L271" s="2">
        <f>EXP(0.06*K271)</f>
        <v>49.701295541686903</v>
      </c>
      <c r="M271" s="2">
        <f>SUMIF(A:A,A271,L:L)</f>
        <v>3006.0941634217347</v>
      </c>
      <c r="N271" s="3">
        <f>L271/M271</f>
        <v>1.6533512538114779E-2</v>
      </c>
      <c r="O271" s="7">
        <f>1/N271</f>
        <v>60.4832153902382</v>
      </c>
      <c r="P271" s="3" t="str">
        <f>IF(O271&gt;21,"",N271)</f>
        <v/>
      </c>
      <c r="Q271" s="3" t="str">
        <f>IF(ISNUMBER(P271),SUMIF(A:A,A271,P:P),"")</f>
        <v/>
      </c>
      <c r="R271" s="3" t="str">
        <f>IFERROR(P271*(1/Q271),"")</f>
        <v/>
      </c>
      <c r="S271" s="8" t="str">
        <f>IFERROR(1/R271,"")</f>
        <v/>
      </c>
    </row>
    <row r="272" spans="1:19" x14ac:dyDescent="0.25">
      <c r="A272" s="1">
        <v>34</v>
      </c>
      <c r="B272" s="5">
        <v>0.80555555555555547</v>
      </c>
      <c r="C272" s="1" t="s">
        <v>221</v>
      </c>
      <c r="D272" s="1">
        <v>8</v>
      </c>
      <c r="E272" s="1">
        <v>8</v>
      </c>
      <c r="F272" s="1" t="s">
        <v>301</v>
      </c>
      <c r="G272" s="2">
        <v>72.294866666666707</v>
      </c>
      <c r="H272" s="6">
        <f>1+COUNTIFS(A:A,A272,O:O,"&lt;"&amp;O272)</f>
        <v>1</v>
      </c>
      <c r="I272" s="2">
        <f>AVERAGEIF(A:A,A272,G:G)</f>
        <v>49.100099999999991</v>
      </c>
      <c r="J272" s="2">
        <f>G272-I272</f>
        <v>23.194766666666716</v>
      </c>
      <c r="K272" s="2">
        <f>90+J272</f>
        <v>113.19476666666671</v>
      </c>
      <c r="L272" s="2">
        <f>EXP(0.06*K272)</f>
        <v>890.41353421728923</v>
      </c>
      <c r="M272" s="2">
        <f>SUMIF(A:A,A272,L:L)</f>
        <v>3333.5971331857522</v>
      </c>
      <c r="N272" s="3">
        <f>L272/M272</f>
        <v>0.26710292175178513</v>
      </c>
      <c r="O272" s="7">
        <f>1/N272</f>
        <v>3.7438751828004544</v>
      </c>
      <c r="P272" s="3">
        <f>IF(O272&gt;21,"",N272)</f>
        <v>0.26710292175178513</v>
      </c>
      <c r="Q272" s="3">
        <f>IF(ISNUMBER(P272),SUMIF(A:A,A272,P:P),"")</f>
        <v>0.88570173968887289</v>
      </c>
      <c r="R272" s="3">
        <f>IFERROR(P272*(1/Q272),"")</f>
        <v>0.30157208660966661</v>
      </c>
      <c r="S272" s="8">
        <f>IFERROR(1/R272,"")</f>
        <v>3.3159567625843591</v>
      </c>
    </row>
    <row r="273" spans="1:19" x14ac:dyDescent="0.25">
      <c r="A273" s="1">
        <v>34</v>
      </c>
      <c r="B273" s="5">
        <v>0.80555555555555547</v>
      </c>
      <c r="C273" s="1" t="s">
        <v>221</v>
      </c>
      <c r="D273" s="1">
        <v>8</v>
      </c>
      <c r="E273" s="1">
        <v>1</v>
      </c>
      <c r="F273" s="1" t="s">
        <v>294</v>
      </c>
      <c r="G273" s="2">
        <v>61.541099999999901</v>
      </c>
      <c r="H273" s="6">
        <f>1+COUNTIFS(A:A,A273,O:O,"&lt;"&amp;O273)</f>
        <v>2</v>
      </c>
      <c r="I273" s="2">
        <f>AVERAGEIF(A:A,A273,G:G)</f>
        <v>49.100099999999991</v>
      </c>
      <c r="J273" s="2">
        <f>G273-I273</f>
        <v>12.44099999999991</v>
      </c>
      <c r="K273" s="2">
        <f>90+J273</f>
        <v>102.44099999999992</v>
      </c>
      <c r="L273" s="2">
        <f>EXP(0.06*K273)</f>
        <v>467.06106066014212</v>
      </c>
      <c r="M273" s="2">
        <f>SUMIF(A:A,A273,L:L)</f>
        <v>3333.5971331857522</v>
      </c>
      <c r="N273" s="3">
        <f>L273/M273</f>
        <v>0.14010723011805426</v>
      </c>
      <c r="O273" s="7">
        <f>1/N273</f>
        <v>7.1373904056014856</v>
      </c>
      <c r="P273" s="3">
        <f>IF(O273&gt;21,"",N273)</f>
        <v>0.14010723011805426</v>
      </c>
      <c r="Q273" s="3">
        <f>IF(ISNUMBER(P273),SUMIF(A:A,A273,P:P),"")</f>
        <v>0.88570173968887289</v>
      </c>
      <c r="R273" s="3">
        <f>IFERROR(P273*(1/Q273),"")</f>
        <v>0.15818782310089036</v>
      </c>
      <c r="S273" s="8">
        <f>IFERROR(1/R273,"")</f>
        <v>6.321599099079906</v>
      </c>
    </row>
    <row r="274" spans="1:19" x14ac:dyDescent="0.25">
      <c r="A274" s="1">
        <v>34</v>
      </c>
      <c r="B274" s="5">
        <v>0.80555555555555547</v>
      </c>
      <c r="C274" s="1" t="s">
        <v>221</v>
      </c>
      <c r="D274" s="1">
        <v>8</v>
      </c>
      <c r="E274" s="1">
        <v>6</v>
      </c>
      <c r="F274" s="1" t="s">
        <v>299</v>
      </c>
      <c r="G274" s="2">
        <v>59.587199999999996</v>
      </c>
      <c r="H274" s="6">
        <f>1+COUNTIFS(A:A,A274,O:O,"&lt;"&amp;O274)</f>
        <v>3</v>
      </c>
      <c r="I274" s="2">
        <f>AVERAGEIF(A:A,A274,G:G)</f>
        <v>49.100099999999991</v>
      </c>
      <c r="J274" s="2">
        <f>G274-I274</f>
        <v>10.487100000000005</v>
      </c>
      <c r="K274" s="2">
        <f>90+J274</f>
        <v>100.4871</v>
      </c>
      <c r="L274" s="2">
        <f>EXP(0.06*K274)</f>
        <v>415.39339043957199</v>
      </c>
      <c r="M274" s="2">
        <f>SUMIF(A:A,A274,L:L)</f>
        <v>3333.5971331857522</v>
      </c>
      <c r="N274" s="3">
        <f>L274/M274</f>
        <v>0.12460815564795057</v>
      </c>
      <c r="O274" s="7">
        <f>1/N274</f>
        <v>8.0251568992422282</v>
      </c>
      <c r="P274" s="3">
        <f>IF(O274&gt;21,"",N274)</f>
        <v>0.12460815564795057</v>
      </c>
      <c r="Q274" s="3">
        <f>IF(ISNUMBER(P274),SUMIF(A:A,A274,P:P),"")</f>
        <v>0.88570173968887289</v>
      </c>
      <c r="R274" s="3">
        <f>IFERROR(P274*(1/Q274),"")</f>
        <v>0.14068862018011008</v>
      </c>
      <c r="S274" s="8">
        <f>IFERROR(1/R274,"")</f>
        <v>7.107895426935003</v>
      </c>
    </row>
    <row r="275" spans="1:19" x14ac:dyDescent="0.25">
      <c r="A275" s="1">
        <v>34</v>
      </c>
      <c r="B275" s="5">
        <v>0.80555555555555547</v>
      </c>
      <c r="C275" s="1" t="s">
        <v>221</v>
      </c>
      <c r="D275" s="1">
        <v>8</v>
      </c>
      <c r="E275" s="1">
        <v>3</v>
      </c>
      <c r="F275" s="1" t="s">
        <v>296</v>
      </c>
      <c r="G275" s="2">
        <v>58.138400000000004</v>
      </c>
      <c r="H275" s="6">
        <f>1+COUNTIFS(A:A,A275,O:O,"&lt;"&amp;O275)</f>
        <v>4</v>
      </c>
      <c r="I275" s="2">
        <f>AVERAGEIF(A:A,A275,G:G)</f>
        <v>49.100099999999991</v>
      </c>
      <c r="J275" s="2">
        <f>G275-I275</f>
        <v>9.0383000000000138</v>
      </c>
      <c r="K275" s="2">
        <f>90+J275</f>
        <v>99.038300000000021</v>
      </c>
      <c r="L275" s="2">
        <f>EXP(0.06*K275)</f>
        <v>380.80902395604699</v>
      </c>
      <c r="M275" s="2">
        <f>SUMIF(A:A,A275,L:L)</f>
        <v>3333.5971331857522</v>
      </c>
      <c r="N275" s="3">
        <f>L275/M275</f>
        <v>0.11423366673948596</v>
      </c>
      <c r="O275" s="7">
        <f>1/N275</f>
        <v>8.7539867058678631</v>
      </c>
      <c r="P275" s="3">
        <f>IF(O275&gt;21,"",N275)</f>
        <v>0.11423366673948596</v>
      </c>
      <c r="Q275" s="3">
        <f>IF(ISNUMBER(P275),SUMIF(A:A,A275,P:P),"")</f>
        <v>0.88570173968887289</v>
      </c>
      <c r="R275" s="3">
        <f>IFERROR(P275*(1/Q275),"")</f>
        <v>0.12897532162420014</v>
      </c>
      <c r="S275" s="8">
        <f>IFERROR(1/R275,"")</f>
        <v>7.7534212546004317</v>
      </c>
    </row>
    <row r="276" spans="1:19" x14ac:dyDescent="0.25">
      <c r="A276" s="1">
        <v>34</v>
      </c>
      <c r="B276" s="5">
        <v>0.80555555555555547</v>
      </c>
      <c r="C276" s="1" t="s">
        <v>221</v>
      </c>
      <c r="D276" s="1">
        <v>8</v>
      </c>
      <c r="E276" s="1">
        <v>7</v>
      </c>
      <c r="F276" s="1" t="s">
        <v>300</v>
      </c>
      <c r="G276" s="2">
        <v>54.867433333333302</v>
      </c>
      <c r="H276" s="6">
        <f>1+COUNTIFS(A:A,A276,O:O,"&lt;"&amp;O276)</f>
        <v>5</v>
      </c>
      <c r="I276" s="2">
        <f>AVERAGEIF(A:A,A276,G:G)</f>
        <v>49.100099999999991</v>
      </c>
      <c r="J276" s="2">
        <f>G276-I276</f>
        <v>5.7673333333333119</v>
      </c>
      <c r="K276" s="2">
        <f>90+J276</f>
        <v>95.767333333333312</v>
      </c>
      <c r="L276" s="2">
        <f>EXP(0.06*K276)</f>
        <v>312.94892552848034</v>
      </c>
      <c r="M276" s="2">
        <f>SUMIF(A:A,A276,L:L)</f>
        <v>3333.5971331857522</v>
      </c>
      <c r="N276" s="3">
        <f>L276/M276</f>
        <v>9.387724821727654E-2</v>
      </c>
      <c r="O276" s="7">
        <f>1/N276</f>
        <v>10.652208271865032</v>
      </c>
      <c r="P276" s="3">
        <f>IF(O276&gt;21,"",N276)</f>
        <v>9.387724821727654E-2</v>
      </c>
      <c r="Q276" s="3">
        <f>IF(ISNUMBER(P276),SUMIF(A:A,A276,P:P),"")</f>
        <v>0.88570173968887289</v>
      </c>
      <c r="R276" s="3">
        <f>IFERROR(P276*(1/Q276),"")</f>
        <v>0.10599194289745159</v>
      </c>
      <c r="S276" s="8">
        <f>IFERROR(1/R276,"")</f>
        <v>9.4346793979190604</v>
      </c>
    </row>
    <row r="277" spans="1:19" x14ac:dyDescent="0.25">
      <c r="A277" s="1">
        <v>34</v>
      </c>
      <c r="B277" s="5">
        <v>0.80555555555555547</v>
      </c>
      <c r="C277" s="1" t="s">
        <v>221</v>
      </c>
      <c r="D277" s="1">
        <v>8</v>
      </c>
      <c r="E277" s="1">
        <v>4</v>
      </c>
      <c r="F277" s="1" t="s">
        <v>297</v>
      </c>
      <c r="G277" s="2">
        <v>52.563899999999997</v>
      </c>
      <c r="H277" s="6">
        <f>1+COUNTIFS(A:A,A277,O:O,"&lt;"&amp;O277)</f>
        <v>6</v>
      </c>
      <c r="I277" s="2">
        <f>AVERAGEIF(A:A,A277,G:G)</f>
        <v>49.100099999999991</v>
      </c>
      <c r="J277" s="2">
        <f>G277-I277</f>
        <v>3.4638000000000062</v>
      </c>
      <c r="K277" s="2">
        <f>90+J277</f>
        <v>93.463800000000006</v>
      </c>
      <c r="L277" s="2">
        <f>EXP(0.06*K277)</f>
        <v>272.55161254404089</v>
      </c>
      <c r="M277" s="2">
        <f>SUMIF(A:A,A277,L:L)</f>
        <v>3333.5971331857522</v>
      </c>
      <c r="N277" s="3">
        <f>L277/M277</f>
        <v>8.1759013358514904E-2</v>
      </c>
      <c r="O277" s="7">
        <f>1/N277</f>
        <v>12.231067363973438</v>
      </c>
      <c r="P277" s="3">
        <f>IF(O277&gt;21,"",N277)</f>
        <v>8.1759013358514904E-2</v>
      </c>
      <c r="Q277" s="3">
        <f>IF(ISNUMBER(P277),SUMIF(A:A,A277,P:P),"")</f>
        <v>0.88570173968887289</v>
      </c>
      <c r="R277" s="3">
        <f>IFERROR(P277*(1/Q277),"")</f>
        <v>9.2309871026373974E-2</v>
      </c>
      <c r="S277" s="8">
        <f>IFERROR(1/R277,"")</f>
        <v>10.833077642523071</v>
      </c>
    </row>
    <row r="278" spans="1:19" x14ac:dyDescent="0.25">
      <c r="A278" s="1">
        <v>34</v>
      </c>
      <c r="B278" s="5">
        <v>0.80555555555555547</v>
      </c>
      <c r="C278" s="1" t="s">
        <v>221</v>
      </c>
      <c r="D278" s="1">
        <v>8</v>
      </c>
      <c r="E278" s="1">
        <v>2</v>
      </c>
      <c r="F278" s="1" t="s">
        <v>295</v>
      </c>
      <c r="G278" s="2">
        <v>48.485866666666702</v>
      </c>
      <c r="H278" s="6">
        <f>1+COUNTIFS(A:A,A278,O:O,"&lt;"&amp;O278)</f>
        <v>7</v>
      </c>
      <c r="I278" s="2">
        <f>AVERAGEIF(A:A,A278,G:G)</f>
        <v>49.100099999999991</v>
      </c>
      <c r="J278" s="2">
        <f>G278-I278</f>
        <v>-0.61423333333328856</v>
      </c>
      <c r="K278" s="2">
        <f>90+J278</f>
        <v>89.385766666666711</v>
      </c>
      <c r="L278" s="2">
        <f>EXP(0.06*K278)</f>
        <v>213.39523293888888</v>
      </c>
      <c r="M278" s="2">
        <f>SUMIF(A:A,A278,L:L)</f>
        <v>3333.5971331857522</v>
      </c>
      <c r="N278" s="3">
        <f>L278/M278</f>
        <v>6.4013503855805676E-2</v>
      </c>
      <c r="O278" s="7">
        <f>1/N278</f>
        <v>15.621703855682718</v>
      </c>
      <c r="P278" s="3">
        <f>IF(O278&gt;21,"",N278)</f>
        <v>6.4013503855805676E-2</v>
      </c>
      <c r="Q278" s="3">
        <f>IF(ISNUMBER(P278),SUMIF(A:A,A278,P:P),"")</f>
        <v>0.88570173968887289</v>
      </c>
      <c r="R278" s="3">
        <f>IFERROR(P278*(1/Q278),"")</f>
        <v>7.2274334561307496E-2</v>
      </c>
      <c r="S278" s="8">
        <f>IFERROR(1/R278,"")</f>
        <v>13.836170281882554</v>
      </c>
    </row>
    <row r="279" spans="1:19" x14ac:dyDescent="0.25">
      <c r="A279" s="1">
        <v>34</v>
      </c>
      <c r="B279" s="5">
        <v>0.80555555555555547</v>
      </c>
      <c r="C279" s="1" t="s">
        <v>221</v>
      </c>
      <c r="D279" s="1">
        <v>8</v>
      </c>
      <c r="E279" s="1">
        <v>9</v>
      </c>
      <c r="F279" s="1" t="s">
        <v>302</v>
      </c>
      <c r="G279" s="2">
        <v>42.029866666666699</v>
      </c>
      <c r="H279" s="6">
        <f>1+COUNTIFS(A:A,A279,O:O,"&lt;"&amp;O279)</f>
        <v>8</v>
      </c>
      <c r="I279" s="2">
        <f>AVERAGEIF(A:A,A279,G:G)</f>
        <v>49.100099999999991</v>
      </c>
      <c r="J279" s="2">
        <f>G279-I279</f>
        <v>-7.0702333333332916</v>
      </c>
      <c r="K279" s="2">
        <f>90+J279</f>
        <v>82.929766666666708</v>
      </c>
      <c r="L279" s="2">
        <f>EXP(0.06*K279)</f>
        <v>144.8626424490873</v>
      </c>
      <c r="M279" s="2">
        <f>SUMIF(A:A,A279,L:L)</f>
        <v>3333.5971331857522</v>
      </c>
      <c r="N279" s="3">
        <f>L279/M279</f>
        <v>4.3455353679959917E-2</v>
      </c>
      <c r="O279" s="7">
        <f>1/N279</f>
        <v>23.012124291170249</v>
      </c>
      <c r="P279" s="3" t="str">
        <f>IF(O279&gt;21,"",N279)</f>
        <v/>
      </c>
      <c r="Q279" s="3" t="str">
        <f>IF(ISNUMBER(P279),SUMIF(A:A,A279,P:P),"")</f>
        <v/>
      </c>
      <c r="R279" s="3" t="str">
        <f>IFERROR(P279*(1/Q279),"")</f>
        <v/>
      </c>
      <c r="S279" s="8" t="str">
        <f>IFERROR(1/R279,"")</f>
        <v/>
      </c>
    </row>
    <row r="280" spans="1:19" x14ac:dyDescent="0.25">
      <c r="A280" s="1">
        <v>34</v>
      </c>
      <c r="B280" s="5">
        <v>0.80555555555555547</v>
      </c>
      <c r="C280" s="1" t="s">
        <v>221</v>
      </c>
      <c r="D280" s="1">
        <v>8</v>
      </c>
      <c r="E280" s="1">
        <v>5</v>
      </c>
      <c r="F280" s="1" t="s">
        <v>298</v>
      </c>
      <c r="G280" s="2">
        <v>40.379433333333296</v>
      </c>
      <c r="H280" s="6">
        <f>1+COUNTIFS(A:A,A280,O:O,"&lt;"&amp;O280)</f>
        <v>9</v>
      </c>
      <c r="I280" s="2">
        <f>AVERAGEIF(A:A,A280,G:G)</f>
        <v>49.100099999999991</v>
      </c>
      <c r="J280" s="2">
        <f>G280-I280</f>
        <v>-8.7206666666666948</v>
      </c>
      <c r="K280" s="2">
        <f>90+J280</f>
        <v>81.279333333333312</v>
      </c>
      <c r="L280" s="2">
        <f>EXP(0.06*K280)</f>
        <v>131.20487069229725</v>
      </c>
      <c r="M280" s="2">
        <f>SUMIF(A:A,A280,L:L)</f>
        <v>3333.5971331857522</v>
      </c>
      <c r="N280" s="3">
        <f>L280/M280</f>
        <v>3.9358346389898442E-2</v>
      </c>
      <c r="O280" s="7">
        <f>1/N280</f>
        <v>25.407571499412793</v>
      </c>
      <c r="P280" s="3" t="str">
        <f>IF(O280&gt;21,"",N280)</f>
        <v/>
      </c>
      <c r="Q280" s="3" t="str">
        <f>IF(ISNUMBER(P280),SUMIF(A:A,A280,P:P),"")</f>
        <v/>
      </c>
      <c r="R280" s="3" t="str">
        <f>IFERROR(P280*(1/Q280),"")</f>
        <v/>
      </c>
      <c r="S280" s="8" t="str">
        <f>IFERROR(1/R280,"")</f>
        <v/>
      </c>
    </row>
    <row r="281" spans="1:19" x14ac:dyDescent="0.25">
      <c r="A281" s="1">
        <v>34</v>
      </c>
      <c r="B281" s="5">
        <v>0.80555555555555547</v>
      </c>
      <c r="C281" s="1" t="s">
        <v>221</v>
      </c>
      <c r="D281" s="1">
        <v>8</v>
      </c>
      <c r="E281" s="1">
        <v>11</v>
      </c>
      <c r="F281" s="1" t="s">
        <v>304</v>
      </c>
      <c r="G281" s="2">
        <v>25.203799999999998</v>
      </c>
      <c r="H281" s="6">
        <f>1+COUNTIFS(A:A,A281,O:O,"&lt;"&amp;O281)</f>
        <v>10</v>
      </c>
      <c r="I281" s="2">
        <f>AVERAGEIF(A:A,A281,G:G)</f>
        <v>49.100099999999991</v>
      </c>
      <c r="J281" s="2">
        <f>G281-I281</f>
        <v>-23.896299999999993</v>
      </c>
      <c r="K281" s="2">
        <f>90+J281</f>
        <v>66.103700000000003</v>
      </c>
      <c r="L281" s="2">
        <f>EXP(0.06*K281)</f>
        <v>52.784732938047675</v>
      </c>
      <c r="M281" s="2">
        <f>SUMIF(A:A,A281,L:L)</f>
        <v>3333.5971331857522</v>
      </c>
      <c r="N281" s="3">
        <f>L281/M281</f>
        <v>1.5834166766157474E-2</v>
      </c>
      <c r="O281" s="7">
        <f>1/N281</f>
        <v>63.154570415243455</v>
      </c>
      <c r="P281" s="3" t="str">
        <f>IF(O281&gt;21,"",N281)</f>
        <v/>
      </c>
      <c r="Q281" s="3" t="str">
        <f>IF(ISNUMBER(P281),SUMIF(A:A,A281,P:P),"")</f>
        <v/>
      </c>
      <c r="R281" s="3" t="str">
        <f>IFERROR(P281*(1/Q281),"")</f>
        <v/>
      </c>
      <c r="S281" s="8" t="str">
        <f>IFERROR(1/R281,"")</f>
        <v/>
      </c>
    </row>
    <row r="282" spans="1:19" x14ac:dyDescent="0.25">
      <c r="A282" s="1">
        <v>34</v>
      </c>
      <c r="B282" s="5">
        <v>0.80555555555555547</v>
      </c>
      <c r="C282" s="1" t="s">
        <v>221</v>
      </c>
      <c r="D282" s="1">
        <v>8</v>
      </c>
      <c r="E282" s="1">
        <v>10</v>
      </c>
      <c r="F282" s="1" t="s">
        <v>303</v>
      </c>
      <c r="G282" s="2">
        <v>25.009233333333299</v>
      </c>
      <c r="H282" s="6">
        <f>1+COUNTIFS(A:A,A282,O:O,"&lt;"&amp;O282)</f>
        <v>11</v>
      </c>
      <c r="I282" s="2">
        <f>AVERAGEIF(A:A,A282,G:G)</f>
        <v>49.100099999999991</v>
      </c>
      <c r="J282" s="2">
        <f>G282-I282</f>
        <v>-24.090866666666692</v>
      </c>
      <c r="K282" s="2">
        <f>90+J282</f>
        <v>65.909133333333301</v>
      </c>
      <c r="L282" s="2">
        <f>EXP(0.06*K282)</f>
        <v>52.172106821859948</v>
      </c>
      <c r="M282" s="2">
        <f>SUMIF(A:A,A282,L:L)</f>
        <v>3333.5971331857522</v>
      </c>
      <c r="N282" s="3">
        <f>L282/M282</f>
        <v>1.5650393475111275E-2</v>
      </c>
      <c r="O282" s="7">
        <f>1/N282</f>
        <v>63.896157089615279</v>
      </c>
      <c r="P282" s="3" t="str">
        <f>IF(O282&gt;21,"",N282)</f>
        <v/>
      </c>
      <c r="Q282" s="3" t="str">
        <f>IF(ISNUMBER(P282),SUMIF(A:A,A282,P:P),"")</f>
        <v/>
      </c>
      <c r="R282" s="3" t="str">
        <f>IFERROR(P282*(1/Q282),"")</f>
        <v/>
      </c>
      <c r="S282" s="8" t="str">
        <f>IFERROR(1/R282,"")</f>
        <v/>
      </c>
    </row>
  </sheetData>
  <autoFilter ref="A1:S66"/>
  <sortState ref="A2:T332">
    <sortCondition ref="B2:B332"/>
    <sortCondition ref="H2:H332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90:G1048576 G1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89">
    <cfRule type="colorScale" priority="17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Antony Papadimitriou</dc:creator>
  <cp:lastModifiedBy>caisson</cp:lastModifiedBy>
  <cp:lastPrinted>2018-04-03T22:57:03Z</cp:lastPrinted>
  <dcterms:created xsi:type="dcterms:W3CDTF">2016-03-11T05:58:01Z</dcterms:created>
  <dcterms:modified xsi:type="dcterms:W3CDTF">2018-04-03T23:21:51Z</dcterms:modified>
</cp:coreProperties>
</file>