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an\Dropbox\CP 2015\ML Ratings\April 2018\DBR\"/>
    </mc:Choice>
  </mc:AlternateContent>
  <bookViews>
    <workbookView xWindow="0" yWindow="0" windowWidth="20490" windowHeight="7935"/>
  </bookViews>
  <sheets>
    <sheet name="PRICES" sheetId="1" r:id="rId1"/>
  </sheets>
  <definedNames>
    <definedName name="_xlnm._FilterDatabase" localSheetId="0" hidden="1">PRICES!$A$1:$S$73</definedName>
  </definedNames>
  <calcPr calcId="152511"/>
</workbook>
</file>

<file path=xl/calcChain.xml><?xml version="1.0" encoding="utf-8"?>
<calcChain xmlns="http://schemas.openxmlformats.org/spreadsheetml/2006/main">
  <c r="I121" i="1" l="1"/>
  <c r="J121" i="1" s="1"/>
  <c r="K121" i="1" s="1"/>
  <c r="L121" i="1" s="1"/>
  <c r="I125" i="1"/>
  <c r="J125" i="1" s="1"/>
  <c r="K125" i="1" s="1"/>
  <c r="L125" i="1" s="1"/>
  <c r="I126" i="1"/>
  <c r="J126" i="1" s="1"/>
  <c r="K126" i="1" s="1"/>
  <c r="L126" i="1" s="1"/>
  <c r="I124" i="1"/>
  <c r="J124" i="1" s="1"/>
  <c r="K124" i="1" s="1"/>
  <c r="L124" i="1" s="1"/>
  <c r="I127" i="1"/>
  <c r="J127" i="1" s="1"/>
  <c r="K127" i="1" s="1"/>
  <c r="L127" i="1" s="1"/>
  <c r="I129" i="1"/>
  <c r="J129" i="1" s="1"/>
  <c r="K129" i="1" s="1"/>
  <c r="L129" i="1" s="1"/>
  <c r="I128" i="1"/>
  <c r="J128" i="1" s="1"/>
  <c r="K128" i="1" s="1"/>
  <c r="L128" i="1" s="1"/>
  <c r="I133" i="1"/>
  <c r="J133" i="1" s="1"/>
  <c r="K133" i="1" s="1"/>
  <c r="L133" i="1" s="1"/>
  <c r="I130" i="1"/>
  <c r="J130" i="1" s="1"/>
  <c r="K130" i="1" s="1"/>
  <c r="L130" i="1" s="1"/>
  <c r="I138" i="1"/>
  <c r="J138" i="1" s="1"/>
  <c r="K138" i="1" s="1"/>
  <c r="L138" i="1" s="1"/>
  <c r="I131" i="1"/>
  <c r="J131" i="1" s="1"/>
  <c r="K131" i="1" s="1"/>
  <c r="L131" i="1" s="1"/>
  <c r="I135" i="1"/>
  <c r="J135" i="1" s="1"/>
  <c r="K135" i="1" s="1"/>
  <c r="L135" i="1" s="1"/>
  <c r="I132" i="1"/>
  <c r="J132" i="1" s="1"/>
  <c r="K132" i="1" s="1"/>
  <c r="L132" i="1" s="1"/>
  <c r="I136" i="1"/>
  <c r="J136" i="1" s="1"/>
  <c r="K136" i="1" s="1"/>
  <c r="L136" i="1" s="1"/>
  <c r="I137" i="1"/>
  <c r="J137" i="1" s="1"/>
  <c r="K137" i="1" s="1"/>
  <c r="L137" i="1" s="1"/>
  <c r="I134" i="1"/>
  <c r="J134" i="1" s="1"/>
  <c r="K134" i="1" s="1"/>
  <c r="L134" i="1" s="1"/>
  <c r="I140" i="1"/>
  <c r="J140" i="1" s="1"/>
  <c r="K140" i="1" s="1"/>
  <c r="L140" i="1" s="1"/>
  <c r="I151" i="1"/>
  <c r="J151" i="1" s="1"/>
  <c r="K151" i="1" s="1"/>
  <c r="L151" i="1" s="1"/>
  <c r="I141" i="1"/>
  <c r="J141" i="1" s="1"/>
  <c r="K141" i="1" s="1"/>
  <c r="L141" i="1" s="1"/>
  <c r="I139" i="1"/>
  <c r="J139" i="1" s="1"/>
  <c r="K139" i="1" s="1"/>
  <c r="L139" i="1" s="1"/>
  <c r="I147" i="1"/>
  <c r="J147" i="1" s="1"/>
  <c r="K147" i="1" s="1"/>
  <c r="L147" i="1" s="1"/>
  <c r="I146" i="1"/>
  <c r="J146" i="1" s="1"/>
  <c r="K146" i="1" s="1"/>
  <c r="L146" i="1" s="1"/>
  <c r="I143" i="1"/>
  <c r="J143" i="1" s="1"/>
  <c r="K143" i="1" s="1"/>
  <c r="L143" i="1" s="1"/>
  <c r="I142" i="1"/>
  <c r="J142" i="1" s="1"/>
  <c r="K142" i="1" s="1"/>
  <c r="L142" i="1" s="1"/>
  <c r="I144" i="1"/>
  <c r="J144" i="1" s="1"/>
  <c r="K144" i="1" s="1"/>
  <c r="L144" i="1" s="1"/>
  <c r="I148" i="1"/>
  <c r="J148" i="1" s="1"/>
  <c r="K148" i="1" s="1"/>
  <c r="L148" i="1" s="1"/>
  <c r="I150" i="1"/>
  <c r="J150" i="1" s="1"/>
  <c r="K150" i="1" s="1"/>
  <c r="L150" i="1" s="1"/>
  <c r="I145" i="1"/>
  <c r="J145" i="1" s="1"/>
  <c r="K145" i="1" s="1"/>
  <c r="L145" i="1" s="1"/>
  <c r="I149" i="1"/>
  <c r="J149" i="1" s="1"/>
  <c r="K149" i="1" s="1"/>
  <c r="L149" i="1" s="1"/>
  <c r="I159" i="1"/>
  <c r="J159" i="1" s="1"/>
  <c r="K159" i="1" s="1"/>
  <c r="L159" i="1" s="1"/>
  <c r="I155" i="1"/>
  <c r="J155" i="1" s="1"/>
  <c r="K155" i="1" s="1"/>
  <c r="L155" i="1" s="1"/>
  <c r="I156" i="1"/>
  <c r="J156" i="1" s="1"/>
  <c r="K156" i="1" s="1"/>
  <c r="L156" i="1" s="1"/>
  <c r="I154" i="1"/>
  <c r="J154" i="1" s="1"/>
  <c r="K154" i="1" s="1"/>
  <c r="L154" i="1" s="1"/>
  <c r="I158" i="1"/>
  <c r="J158" i="1" s="1"/>
  <c r="K158" i="1" s="1"/>
  <c r="L158" i="1" s="1"/>
  <c r="I153" i="1"/>
  <c r="J153" i="1" s="1"/>
  <c r="K153" i="1" s="1"/>
  <c r="L153" i="1" s="1"/>
  <c r="I157" i="1"/>
  <c r="J157" i="1" s="1"/>
  <c r="K157" i="1" s="1"/>
  <c r="L157" i="1" s="1"/>
  <c r="I152" i="1"/>
  <c r="J152" i="1" s="1"/>
  <c r="K152" i="1" s="1"/>
  <c r="L152" i="1" s="1"/>
  <c r="I161" i="1"/>
  <c r="J161" i="1" s="1"/>
  <c r="K161" i="1" s="1"/>
  <c r="L161" i="1" s="1"/>
  <c r="I160" i="1"/>
  <c r="J160" i="1" s="1"/>
  <c r="K160" i="1" s="1"/>
  <c r="L160" i="1" s="1"/>
  <c r="I162" i="1"/>
  <c r="J162" i="1" s="1"/>
  <c r="K162" i="1" s="1"/>
  <c r="L162" i="1" s="1"/>
  <c r="I163" i="1"/>
  <c r="J163" i="1" s="1"/>
  <c r="K163" i="1" s="1"/>
  <c r="L163" i="1" s="1"/>
  <c r="I167" i="1"/>
  <c r="J167" i="1" s="1"/>
  <c r="K167" i="1" s="1"/>
  <c r="L167" i="1" s="1"/>
  <c r="I165" i="1"/>
  <c r="J165" i="1" s="1"/>
  <c r="K165" i="1" s="1"/>
  <c r="L165" i="1" s="1"/>
  <c r="I164" i="1"/>
  <c r="J164" i="1" s="1"/>
  <c r="K164" i="1" s="1"/>
  <c r="L164" i="1" s="1"/>
  <c r="I169" i="1"/>
  <c r="J169" i="1" s="1"/>
  <c r="K169" i="1" s="1"/>
  <c r="L169" i="1" s="1"/>
  <c r="I166" i="1"/>
  <c r="J166" i="1" s="1"/>
  <c r="K166" i="1" s="1"/>
  <c r="L166" i="1" s="1"/>
  <c r="I168" i="1"/>
  <c r="J168" i="1" s="1"/>
  <c r="K168" i="1" s="1"/>
  <c r="L168" i="1" s="1"/>
  <c r="I170" i="1"/>
  <c r="J170" i="1" s="1"/>
  <c r="K170" i="1" s="1"/>
  <c r="L170" i="1" s="1"/>
  <c r="I171" i="1"/>
  <c r="J171" i="1" s="1"/>
  <c r="K171" i="1" s="1"/>
  <c r="L171" i="1" s="1"/>
  <c r="I174" i="1"/>
  <c r="J174" i="1" s="1"/>
  <c r="K174" i="1" s="1"/>
  <c r="L174" i="1" s="1"/>
  <c r="I172" i="1"/>
  <c r="J172" i="1" s="1"/>
  <c r="K172" i="1" s="1"/>
  <c r="L172" i="1" s="1"/>
  <c r="I175" i="1"/>
  <c r="J175" i="1" s="1"/>
  <c r="K175" i="1" s="1"/>
  <c r="L175" i="1" s="1"/>
  <c r="I176" i="1"/>
  <c r="J176" i="1" s="1"/>
  <c r="K176" i="1" s="1"/>
  <c r="L176" i="1" s="1"/>
  <c r="I173" i="1"/>
  <c r="J173" i="1" s="1"/>
  <c r="K173" i="1" s="1"/>
  <c r="L173" i="1" s="1"/>
  <c r="I178" i="1"/>
  <c r="J178" i="1" s="1"/>
  <c r="K178" i="1" s="1"/>
  <c r="L178" i="1" s="1"/>
  <c r="I177" i="1"/>
  <c r="J177" i="1" s="1"/>
  <c r="K177" i="1" s="1"/>
  <c r="L177" i="1" s="1"/>
  <c r="I179" i="1"/>
  <c r="J179" i="1" s="1"/>
  <c r="K179" i="1" s="1"/>
  <c r="L179" i="1" s="1"/>
  <c r="I181" i="1"/>
  <c r="J181" i="1" s="1"/>
  <c r="K181" i="1" s="1"/>
  <c r="L181" i="1" s="1"/>
  <c r="I180" i="1"/>
  <c r="J180" i="1" s="1"/>
  <c r="K180" i="1" s="1"/>
  <c r="L180" i="1" s="1"/>
  <c r="I182" i="1"/>
  <c r="J182" i="1" s="1"/>
  <c r="K182" i="1" s="1"/>
  <c r="L182" i="1" s="1"/>
  <c r="I183" i="1"/>
  <c r="J183" i="1" s="1"/>
  <c r="K183" i="1" s="1"/>
  <c r="L183" i="1" s="1"/>
  <c r="I187" i="1"/>
  <c r="J187" i="1" s="1"/>
  <c r="K187" i="1" s="1"/>
  <c r="L187" i="1" s="1"/>
  <c r="I194" i="1"/>
  <c r="J194" i="1" s="1"/>
  <c r="K194" i="1" s="1"/>
  <c r="L194" i="1" s="1"/>
  <c r="I184" i="1"/>
  <c r="J184" i="1" s="1"/>
  <c r="K184" i="1" s="1"/>
  <c r="L184" i="1" s="1"/>
  <c r="I189" i="1"/>
  <c r="J189" i="1" s="1"/>
  <c r="K189" i="1" s="1"/>
  <c r="L189" i="1" s="1"/>
  <c r="I193" i="1"/>
  <c r="J193" i="1" s="1"/>
  <c r="K193" i="1" s="1"/>
  <c r="L193" i="1" s="1"/>
  <c r="I188" i="1"/>
  <c r="J188" i="1" s="1"/>
  <c r="K188" i="1" s="1"/>
  <c r="L188" i="1" s="1"/>
  <c r="I190" i="1"/>
  <c r="J190" i="1" s="1"/>
  <c r="K190" i="1" s="1"/>
  <c r="L190" i="1" s="1"/>
  <c r="I185" i="1"/>
  <c r="J185" i="1" s="1"/>
  <c r="K185" i="1" s="1"/>
  <c r="L185" i="1" s="1"/>
  <c r="I191" i="1"/>
  <c r="J191" i="1" s="1"/>
  <c r="K191" i="1" s="1"/>
  <c r="L191" i="1" s="1"/>
  <c r="I192" i="1"/>
  <c r="J192" i="1" s="1"/>
  <c r="K192" i="1" s="1"/>
  <c r="L192" i="1" s="1"/>
  <c r="I186" i="1"/>
  <c r="J186" i="1" s="1"/>
  <c r="K186" i="1" s="1"/>
  <c r="L186" i="1" s="1"/>
  <c r="I202" i="1"/>
  <c r="J202" i="1" s="1"/>
  <c r="K202" i="1" s="1"/>
  <c r="L202" i="1" s="1"/>
  <c r="I201" i="1"/>
  <c r="J201" i="1" s="1"/>
  <c r="K201" i="1" s="1"/>
  <c r="L201" i="1" s="1"/>
  <c r="I199" i="1"/>
  <c r="J199" i="1" s="1"/>
  <c r="K199" i="1" s="1"/>
  <c r="L199" i="1" s="1"/>
  <c r="I207" i="1"/>
  <c r="J207" i="1" s="1"/>
  <c r="K207" i="1" s="1"/>
  <c r="L207" i="1" s="1"/>
  <c r="I200" i="1"/>
  <c r="J200" i="1" s="1"/>
  <c r="K200" i="1" s="1"/>
  <c r="L200" i="1" s="1"/>
  <c r="I204" i="1"/>
  <c r="J204" i="1" s="1"/>
  <c r="K204" i="1" s="1"/>
  <c r="L204" i="1" s="1"/>
  <c r="I205" i="1"/>
  <c r="J205" i="1" s="1"/>
  <c r="K205" i="1" s="1"/>
  <c r="L205" i="1" s="1"/>
  <c r="I203" i="1"/>
  <c r="J203" i="1" s="1"/>
  <c r="K203" i="1" s="1"/>
  <c r="L203" i="1" s="1"/>
  <c r="I196" i="1"/>
  <c r="J196" i="1" s="1"/>
  <c r="K196" i="1" s="1"/>
  <c r="L196" i="1" s="1"/>
  <c r="I208" i="1"/>
  <c r="J208" i="1" s="1"/>
  <c r="K208" i="1" s="1"/>
  <c r="L208" i="1" s="1"/>
  <c r="I195" i="1"/>
  <c r="J195" i="1" s="1"/>
  <c r="K195" i="1" s="1"/>
  <c r="L195" i="1" s="1"/>
  <c r="I198" i="1"/>
  <c r="J198" i="1" s="1"/>
  <c r="K198" i="1" s="1"/>
  <c r="L198" i="1" s="1"/>
  <c r="I206" i="1"/>
  <c r="J206" i="1" s="1"/>
  <c r="K206" i="1" s="1"/>
  <c r="L206" i="1" s="1"/>
  <c r="I197" i="1"/>
  <c r="J197" i="1" s="1"/>
  <c r="K197" i="1" s="1"/>
  <c r="L197" i="1" s="1"/>
  <c r="I210" i="1"/>
  <c r="J210" i="1" s="1"/>
  <c r="K210" i="1" s="1"/>
  <c r="L210" i="1" s="1"/>
  <c r="I213" i="1"/>
  <c r="J213" i="1" s="1"/>
  <c r="K213" i="1" s="1"/>
  <c r="L213" i="1" s="1"/>
  <c r="I209" i="1"/>
  <c r="J209" i="1" s="1"/>
  <c r="K209" i="1" s="1"/>
  <c r="L209" i="1" s="1"/>
  <c r="I211" i="1"/>
  <c r="J211" i="1" s="1"/>
  <c r="K211" i="1" s="1"/>
  <c r="L211" i="1" s="1"/>
  <c r="I217" i="1"/>
  <c r="J217" i="1" s="1"/>
  <c r="K217" i="1" s="1"/>
  <c r="L217" i="1" s="1"/>
  <c r="I215" i="1"/>
  <c r="J215" i="1" s="1"/>
  <c r="K215" i="1" s="1"/>
  <c r="L215" i="1" s="1"/>
  <c r="I212" i="1"/>
  <c r="J212" i="1" s="1"/>
  <c r="K212" i="1" s="1"/>
  <c r="L212" i="1" s="1"/>
  <c r="I214" i="1"/>
  <c r="J214" i="1" s="1"/>
  <c r="K214" i="1" s="1"/>
  <c r="L214" i="1" s="1"/>
  <c r="I216" i="1"/>
  <c r="J216" i="1" s="1"/>
  <c r="K216" i="1" s="1"/>
  <c r="L216" i="1" s="1"/>
  <c r="I218" i="1"/>
  <c r="J218" i="1" s="1"/>
  <c r="K218" i="1" s="1"/>
  <c r="L218" i="1" s="1"/>
  <c r="M178" i="1" l="1"/>
  <c r="N178" i="1" s="1"/>
  <c r="O178" i="1" s="1"/>
  <c r="M195" i="1"/>
  <c r="N195" i="1" s="1"/>
  <c r="O195" i="1" s="1"/>
  <c r="M205" i="1"/>
  <c r="N205" i="1" s="1"/>
  <c r="O205" i="1" s="1"/>
  <c r="M130" i="1"/>
  <c r="N130" i="1" s="1"/>
  <c r="O130" i="1" s="1"/>
  <c r="M210" i="1"/>
  <c r="N210" i="1" s="1"/>
  <c r="O210" i="1" s="1"/>
  <c r="M213" i="1"/>
  <c r="N213" i="1" s="1"/>
  <c r="O213" i="1" s="1"/>
  <c r="M218" i="1"/>
  <c r="N218" i="1" s="1"/>
  <c r="O218" i="1" s="1"/>
  <c r="M211" i="1"/>
  <c r="N211" i="1" s="1"/>
  <c r="O211" i="1" s="1"/>
  <c r="M216" i="1"/>
  <c r="N216" i="1" s="1"/>
  <c r="O216" i="1" s="1"/>
  <c r="M212" i="1"/>
  <c r="N212" i="1" s="1"/>
  <c r="O212" i="1" s="1"/>
  <c r="M217" i="1"/>
  <c r="N217" i="1" s="1"/>
  <c r="O217" i="1" s="1"/>
  <c r="M214" i="1"/>
  <c r="N214" i="1" s="1"/>
  <c r="O214" i="1" s="1"/>
  <c r="M209" i="1"/>
  <c r="N209" i="1" s="1"/>
  <c r="O209" i="1" s="1"/>
  <c r="M215" i="1"/>
  <c r="N215" i="1" s="1"/>
  <c r="O215" i="1" s="1"/>
  <c r="M204" i="1"/>
  <c r="N204" i="1" s="1"/>
  <c r="O204" i="1" s="1"/>
  <c r="M140" i="1"/>
  <c r="N140" i="1" s="1"/>
  <c r="O140" i="1" s="1"/>
  <c r="M196" i="1"/>
  <c r="N196" i="1" s="1"/>
  <c r="O196" i="1" s="1"/>
  <c r="M184" i="1"/>
  <c r="N184" i="1" s="1"/>
  <c r="O184" i="1" s="1"/>
  <c r="M190" i="1"/>
  <c r="N190" i="1" s="1"/>
  <c r="O190" i="1" s="1"/>
  <c r="M191" i="1"/>
  <c r="N191" i="1" s="1"/>
  <c r="O191" i="1" s="1"/>
  <c r="M189" i="1"/>
  <c r="N189" i="1" s="1"/>
  <c r="O189" i="1" s="1"/>
  <c r="M192" i="1"/>
  <c r="N192" i="1" s="1"/>
  <c r="O192" i="1" s="1"/>
  <c r="M186" i="1"/>
  <c r="N186" i="1" s="1"/>
  <c r="O186" i="1" s="1"/>
  <c r="M193" i="1"/>
  <c r="N193" i="1" s="1"/>
  <c r="O193" i="1" s="1"/>
  <c r="M187" i="1"/>
  <c r="N187" i="1" s="1"/>
  <c r="O187" i="1" s="1"/>
  <c r="M185" i="1"/>
  <c r="N185" i="1" s="1"/>
  <c r="O185" i="1" s="1"/>
  <c r="M174" i="1"/>
  <c r="N174" i="1" s="1"/>
  <c r="O174" i="1" s="1"/>
  <c r="M135" i="1"/>
  <c r="N135" i="1" s="1"/>
  <c r="O135" i="1" s="1"/>
  <c r="M177" i="1"/>
  <c r="N177" i="1" s="1"/>
  <c r="O177" i="1" s="1"/>
  <c r="M172" i="1"/>
  <c r="N172" i="1" s="1"/>
  <c r="O172" i="1" s="1"/>
  <c r="M179" i="1"/>
  <c r="N179" i="1" s="1"/>
  <c r="O179" i="1" s="1"/>
  <c r="M181" i="1"/>
  <c r="N181" i="1" s="1"/>
  <c r="O181" i="1" s="1"/>
  <c r="M175" i="1"/>
  <c r="N175" i="1" s="1"/>
  <c r="O175" i="1" s="1"/>
  <c r="M180" i="1"/>
  <c r="N180" i="1" s="1"/>
  <c r="O180" i="1" s="1"/>
  <c r="M182" i="1"/>
  <c r="N182" i="1" s="1"/>
  <c r="O182" i="1" s="1"/>
  <c r="M176" i="1"/>
  <c r="N176" i="1" s="1"/>
  <c r="O176" i="1" s="1"/>
  <c r="M183" i="1"/>
  <c r="N183" i="1" s="1"/>
  <c r="O183" i="1" s="1"/>
  <c r="M173" i="1"/>
  <c r="N173" i="1" s="1"/>
  <c r="O173" i="1" s="1"/>
  <c r="M203" i="1"/>
  <c r="N203" i="1" s="1"/>
  <c r="O203" i="1" s="1"/>
  <c r="M199" i="1"/>
  <c r="N199" i="1" s="1"/>
  <c r="O199" i="1" s="1"/>
  <c r="M200" i="1"/>
  <c r="N200" i="1" s="1"/>
  <c r="O200" i="1" s="1"/>
  <c r="M198" i="1"/>
  <c r="N198" i="1" s="1"/>
  <c r="O198" i="1" s="1"/>
  <c r="M202" i="1"/>
  <c r="N202" i="1" s="1"/>
  <c r="O202" i="1" s="1"/>
  <c r="M207" i="1"/>
  <c r="N207" i="1" s="1"/>
  <c r="O207" i="1" s="1"/>
  <c r="M208" i="1"/>
  <c r="N208" i="1" s="1"/>
  <c r="O208" i="1" s="1"/>
  <c r="M206" i="1"/>
  <c r="N206" i="1" s="1"/>
  <c r="O206" i="1" s="1"/>
  <c r="M158" i="1"/>
  <c r="N158" i="1" s="1"/>
  <c r="O158" i="1" s="1"/>
  <c r="M161" i="1"/>
  <c r="N161" i="1" s="1"/>
  <c r="O161" i="1" s="1"/>
  <c r="M153" i="1"/>
  <c r="N153" i="1" s="1"/>
  <c r="O153" i="1" s="1"/>
  <c r="M155" i="1"/>
  <c r="N155" i="1" s="1"/>
  <c r="O155" i="1" s="1"/>
  <c r="M157" i="1"/>
  <c r="N157" i="1" s="1"/>
  <c r="O157" i="1" s="1"/>
  <c r="M156" i="1"/>
  <c r="N156" i="1" s="1"/>
  <c r="O156" i="1" s="1"/>
  <c r="M160" i="1"/>
  <c r="N160" i="1" s="1"/>
  <c r="O160" i="1" s="1"/>
  <c r="M159" i="1"/>
  <c r="N159" i="1" s="1"/>
  <c r="O159" i="1" s="1"/>
  <c r="M154" i="1"/>
  <c r="N154" i="1" s="1"/>
  <c r="O154" i="1" s="1"/>
  <c r="M152" i="1"/>
  <c r="N152" i="1" s="1"/>
  <c r="O152" i="1" s="1"/>
  <c r="M188" i="1"/>
  <c r="N188" i="1" s="1"/>
  <c r="O188" i="1" s="1"/>
  <c r="M162" i="1"/>
  <c r="N162" i="1" s="1"/>
  <c r="O162" i="1" s="1"/>
  <c r="M167" i="1"/>
  <c r="N167" i="1" s="1"/>
  <c r="O167" i="1" s="1"/>
  <c r="M164" i="1"/>
  <c r="N164" i="1" s="1"/>
  <c r="O164" i="1" s="1"/>
  <c r="M163" i="1"/>
  <c r="N163" i="1" s="1"/>
  <c r="O163" i="1" s="1"/>
  <c r="M169" i="1"/>
  <c r="N169" i="1" s="1"/>
  <c r="O169" i="1" s="1"/>
  <c r="M166" i="1"/>
  <c r="N166" i="1" s="1"/>
  <c r="O166" i="1" s="1"/>
  <c r="M165" i="1"/>
  <c r="N165" i="1" s="1"/>
  <c r="O165" i="1" s="1"/>
  <c r="M168" i="1"/>
  <c r="N168" i="1" s="1"/>
  <c r="O168" i="1" s="1"/>
  <c r="M170" i="1"/>
  <c r="N170" i="1" s="1"/>
  <c r="O170" i="1" s="1"/>
  <c r="M171" i="1"/>
  <c r="N171" i="1" s="1"/>
  <c r="O171" i="1" s="1"/>
  <c r="M197" i="1"/>
  <c r="N197" i="1" s="1"/>
  <c r="O197" i="1" s="1"/>
  <c r="M201" i="1"/>
  <c r="N201" i="1" s="1"/>
  <c r="O201" i="1" s="1"/>
  <c r="M194" i="1"/>
  <c r="N194" i="1" s="1"/>
  <c r="O194" i="1" s="1"/>
  <c r="M146" i="1"/>
  <c r="N146" i="1" s="1"/>
  <c r="O146" i="1" s="1"/>
  <c r="M147" i="1"/>
  <c r="N147" i="1" s="1"/>
  <c r="O147" i="1" s="1"/>
  <c r="M145" i="1"/>
  <c r="N145" i="1" s="1"/>
  <c r="O145" i="1" s="1"/>
  <c r="M143" i="1"/>
  <c r="N143" i="1" s="1"/>
  <c r="O143" i="1" s="1"/>
  <c r="M142" i="1"/>
  <c r="N142" i="1" s="1"/>
  <c r="O142" i="1" s="1"/>
  <c r="M144" i="1"/>
  <c r="N144" i="1" s="1"/>
  <c r="O144" i="1" s="1"/>
  <c r="M150" i="1"/>
  <c r="N150" i="1" s="1"/>
  <c r="O150" i="1" s="1"/>
  <c r="M151" i="1"/>
  <c r="N151" i="1" s="1"/>
  <c r="O151" i="1" s="1"/>
  <c r="M148" i="1"/>
  <c r="N148" i="1" s="1"/>
  <c r="O148" i="1" s="1"/>
  <c r="M134" i="1"/>
  <c r="N134" i="1" s="1"/>
  <c r="O134" i="1" s="1"/>
  <c r="M139" i="1"/>
  <c r="N139" i="1" s="1"/>
  <c r="O139" i="1" s="1"/>
  <c r="M133" i="1"/>
  <c r="N133" i="1" s="1"/>
  <c r="O133" i="1" s="1"/>
  <c r="M131" i="1"/>
  <c r="N131" i="1" s="1"/>
  <c r="O131" i="1" s="1"/>
  <c r="M137" i="1"/>
  <c r="N137" i="1" s="1"/>
  <c r="O137" i="1" s="1"/>
  <c r="M136" i="1"/>
  <c r="N136" i="1" s="1"/>
  <c r="O136" i="1" s="1"/>
  <c r="M138" i="1"/>
  <c r="N138" i="1" s="1"/>
  <c r="O138" i="1" s="1"/>
  <c r="M132" i="1"/>
  <c r="N132" i="1" s="1"/>
  <c r="O132" i="1" s="1"/>
  <c r="M149" i="1"/>
  <c r="N149" i="1" s="1"/>
  <c r="O149" i="1" s="1"/>
  <c r="M141" i="1"/>
  <c r="N141" i="1" s="1"/>
  <c r="O141" i="1" s="1"/>
  <c r="I116" i="1"/>
  <c r="J116" i="1" s="1"/>
  <c r="K116" i="1" s="1"/>
  <c r="L116" i="1" s="1"/>
  <c r="I113" i="1"/>
  <c r="J113" i="1" s="1"/>
  <c r="K113" i="1" s="1"/>
  <c r="L113" i="1" s="1"/>
  <c r="I119" i="1"/>
  <c r="J119" i="1" s="1"/>
  <c r="K119" i="1" s="1"/>
  <c r="L119" i="1" s="1"/>
  <c r="I120" i="1"/>
  <c r="J120" i="1" s="1"/>
  <c r="K120" i="1" s="1"/>
  <c r="L120" i="1" s="1"/>
  <c r="I111" i="1"/>
  <c r="J111" i="1" s="1"/>
  <c r="K111" i="1" s="1"/>
  <c r="L111" i="1" s="1"/>
  <c r="I117" i="1"/>
  <c r="J117" i="1" s="1"/>
  <c r="K117" i="1" s="1"/>
  <c r="L117" i="1" s="1"/>
  <c r="I110" i="1"/>
  <c r="J110" i="1" s="1"/>
  <c r="K110" i="1" s="1"/>
  <c r="L110" i="1" s="1"/>
  <c r="I118" i="1"/>
  <c r="J118" i="1" s="1"/>
  <c r="K118" i="1" s="1"/>
  <c r="L118" i="1" s="1"/>
  <c r="I123" i="1"/>
  <c r="J123" i="1" s="1"/>
  <c r="K123" i="1" s="1"/>
  <c r="L123" i="1" s="1"/>
  <c r="I122" i="1"/>
  <c r="J122" i="1" s="1"/>
  <c r="K122" i="1" s="1"/>
  <c r="L122" i="1" s="1"/>
  <c r="M126" i="1" l="1"/>
  <c r="N126" i="1" s="1"/>
  <c r="O126" i="1" s="1"/>
  <c r="M124" i="1"/>
  <c r="N124" i="1" s="1"/>
  <c r="O124" i="1" s="1"/>
  <c r="M125" i="1"/>
  <c r="N125" i="1" s="1"/>
  <c r="O125" i="1" s="1"/>
  <c r="M121" i="1"/>
  <c r="N121" i="1" s="1"/>
  <c r="O121" i="1" s="1"/>
  <c r="P121" i="1" s="1"/>
  <c r="M128" i="1"/>
  <c r="N128" i="1" s="1"/>
  <c r="O128" i="1" s="1"/>
  <c r="M129" i="1"/>
  <c r="N129" i="1" s="1"/>
  <c r="O129" i="1" s="1"/>
  <c r="M127" i="1"/>
  <c r="N127" i="1" s="1"/>
  <c r="O127" i="1" s="1"/>
  <c r="H141" i="1"/>
  <c r="P141" i="1"/>
  <c r="H146" i="1"/>
  <c r="P146" i="1"/>
  <c r="P211" i="1"/>
  <c r="H211" i="1"/>
  <c r="P164" i="1"/>
  <c r="H164" i="1"/>
  <c r="H215" i="1"/>
  <c r="P215" i="1"/>
  <c r="P128" i="1"/>
  <c r="H167" i="1"/>
  <c r="P167" i="1"/>
  <c r="P199" i="1"/>
  <c r="H199" i="1"/>
  <c r="H138" i="1"/>
  <c r="P138" i="1"/>
  <c r="P214" i="1"/>
  <c r="H214" i="1"/>
  <c r="H153" i="1"/>
  <c r="P153" i="1"/>
  <c r="P207" i="1"/>
  <c r="H207" i="1"/>
  <c r="P174" i="1"/>
  <c r="H174" i="1"/>
  <c r="P189" i="1"/>
  <c r="H189" i="1"/>
  <c r="P196" i="1"/>
  <c r="H196" i="1"/>
  <c r="P212" i="1"/>
  <c r="H212" i="1"/>
  <c r="H133" i="1"/>
  <c r="P133" i="1"/>
  <c r="H158" i="1"/>
  <c r="P158" i="1"/>
  <c r="P149" i="1"/>
  <c r="H149" i="1"/>
  <c r="P180" i="1"/>
  <c r="H180" i="1"/>
  <c r="H142" i="1"/>
  <c r="P142" i="1"/>
  <c r="H156" i="1"/>
  <c r="P156" i="1"/>
  <c r="P175" i="1"/>
  <c r="H175" i="1"/>
  <c r="H209" i="1"/>
  <c r="P209" i="1"/>
  <c r="H203" i="1"/>
  <c r="P203" i="1"/>
  <c r="H210" i="1"/>
  <c r="P210" i="1"/>
  <c r="P194" i="1"/>
  <c r="H194" i="1"/>
  <c r="P192" i="1"/>
  <c r="H192" i="1"/>
  <c r="P201" i="1"/>
  <c r="H201" i="1"/>
  <c r="H137" i="1"/>
  <c r="P137" i="1"/>
  <c r="P197" i="1"/>
  <c r="H197" i="1"/>
  <c r="P129" i="1"/>
  <c r="H139" i="1"/>
  <c r="P139" i="1"/>
  <c r="P198" i="1"/>
  <c r="H198" i="1"/>
  <c r="P187" i="1"/>
  <c r="H187" i="1"/>
  <c r="P125" i="1"/>
  <c r="P218" i="1"/>
  <c r="H218" i="1"/>
  <c r="H132" i="1"/>
  <c r="P132" i="1"/>
  <c r="H170" i="1"/>
  <c r="P170" i="1"/>
  <c r="P206" i="1"/>
  <c r="H206" i="1"/>
  <c r="H193" i="1"/>
  <c r="P193" i="1"/>
  <c r="P126" i="1"/>
  <c r="P186" i="1"/>
  <c r="H186" i="1"/>
  <c r="P124" i="1"/>
  <c r="H168" i="1"/>
  <c r="P168" i="1"/>
  <c r="P127" i="1"/>
  <c r="H131" i="1"/>
  <c r="P131" i="1"/>
  <c r="H150" i="1"/>
  <c r="P150" i="1"/>
  <c r="P169" i="1"/>
  <c r="H169" i="1"/>
  <c r="H161" i="1"/>
  <c r="P161" i="1"/>
  <c r="P216" i="1"/>
  <c r="H216" i="1"/>
  <c r="H148" i="1"/>
  <c r="P148" i="1"/>
  <c r="H151" i="1"/>
  <c r="P151" i="1"/>
  <c r="P204" i="1"/>
  <c r="H204" i="1"/>
  <c r="H130" i="1"/>
  <c r="P130" i="1"/>
  <c r="H154" i="1"/>
  <c r="P154" i="1"/>
  <c r="P160" i="1"/>
  <c r="H160" i="1"/>
  <c r="P184" i="1"/>
  <c r="H184" i="1"/>
  <c r="H202" i="1"/>
  <c r="P202" i="1"/>
  <c r="P181" i="1"/>
  <c r="H181" i="1"/>
  <c r="H213" i="1"/>
  <c r="P213" i="1"/>
  <c r="H144" i="1"/>
  <c r="P144" i="1"/>
  <c r="H145" i="1"/>
  <c r="P145" i="1"/>
  <c r="H208" i="1"/>
  <c r="P208" i="1"/>
  <c r="P191" i="1"/>
  <c r="H191" i="1"/>
  <c r="P217" i="1"/>
  <c r="H217" i="1"/>
  <c r="P205" i="1"/>
  <c r="H205" i="1"/>
  <c r="H155" i="1"/>
  <c r="P155" i="1"/>
  <c r="H152" i="1"/>
  <c r="P152" i="1"/>
  <c r="H143" i="1"/>
  <c r="P143" i="1"/>
  <c r="H182" i="1"/>
  <c r="P182" i="1"/>
  <c r="H162" i="1"/>
  <c r="P162" i="1"/>
  <c r="P178" i="1"/>
  <c r="H178" i="1"/>
  <c r="P171" i="1"/>
  <c r="H171" i="1"/>
  <c r="H165" i="1"/>
  <c r="P165" i="1"/>
  <c r="H200" i="1"/>
  <c r="P200" i="1"/>
  <c r="P173" i="1"/>
  <c r="H173" i="1"/>
  <c r="P190" i="1"/>
  <c r="H190" i="1"/>
  <c r="P185" i="1"/>
  <c r="H185" i="1"/>
  <c r="H183" i="1"/>
  <c r="P183" i="1"/>
  <c r="P166" i="1"/>
  <c r="H166" i="1"/>
  <c r="H140" i="1"/>
  <c r="P140" i="1"/>
  <c r="P172" i="1"/>
  <c r="H172" i="1"/>
  <c r="H134" i="1"/>
  <c r="P134" i="1"/>
  <c r="H136" i="1"/>
  <c r="P136" i="1"/>
  <c r="H147" i="1"/>
  <c r="P147" i="1"/>
  <c r="H135" i="1"/>
  <c r="P135" i="1"/>
  <c r="P159" i="1"/>
  <c r="H159" i="1"/>
  <c r="H176" i="1"/>
  <c r="P176" i="1"/>
  <c r="P177" i="1"/>
  <c r="H177" i="1"/>
  <c r="H157" i="1"/>
  <c r="P157" i="1"/>
  <c r="P179" i="1"/>
  <c r="H179" i="1"/>
  <c r="P195" i="1"/>
  <c r="H195" i="1"/>
  <c r="P163" i="1"/>
  <c r="H163" i="1"/>
  <c r="P188" i="1"/>
  <c r="H188" i="1"/>
  <c r="M123" i="1"/>
  <c r="N123" i="1" s="1"/>
  <c r="O123" i="1" s="1"/>
  <c r="M122" i="1"/>
  <c r="N122" i="1" s="1"/>
  <c r="O122" i="1" s="1"/>
  <c r="I95" i="1"/>
  <c r="J95" i="1" s="1"/>
  <c r="K95" i="1" s="1"/>
  <c r="L95" i="1" s="1"/>
  <c r="I96" i="1"/>
  <c r="J96" i="1" s="1"/>
  <c r="K96" i="1" s="1"/>
  <c r="L96" i="1" s="1"/>
  <c r="I97" i="1"/>
  <c r="J97" i="1" s="1"/>
  <c r="K97" i="1" s="1"/>
  <c r="L97" i="1" s="1"/>
  <c r="I98" i="1"/>
  <c r="J98" i="1" s="1"/>
  <c r="K98" i="1" s="1"/>
  <c r="L98" i="1" s="1"/>
  <c r="I104" i="1"/>
  <c r="J104" i="1" s="1"/>
  <c r="K104" i="1" s="1"/>
  <c r="L104" i="1" s="1"/>
  <c r="I102" i="1"/>
  <c r="J102" i="1" s="1"/>
  <c r="K102" i="1" s="1"/>
  <c r="L102" i="1" s="1"/>
  <c r="I103" i="1"/>
  <c r="J103" i="1" s="1"/>
  <c r="K103" i="1" s="1"/>
  <c r="L103" i="1" s="1"/>
  <c r="I101" i="1"/>
  <c r="J101" i="1" s="1"/>
  <c r="K101" i="1" s="1"/>
  <c r="L101" i="1" s="1"/>
  <c r="I32" i="1"/>
  <c r="J32" i="1" s="1"/>
  <c r="K32" i="1" s="1"/>
  <c r="L32" i="1" s="1"/>
  <c r="I30" i="1"/>
  <c r="J30" i="1" s="1"/>
  <c r="K30" i="1" s="1"/>
  <c r="L30" i="1" s="1"/>
  <c r="I36" i="1"/>
  <c r="J36" i="1" s="1"/>
  <c r="K36" i="1" s="1"/>
  <c r="L36" i="1" s="1"/>
  <c r="I35" i="1"/>
  <c r="J35" i="1" s="1"/>
  <c r="K35" i="1" s="1"/>
  <c r="L35" i="1" s="1"/>
  <c r="I29" i="1"/>
  <c r="J29" i="1" s="1"/>
  <c r="K29" i="1" s="1"/>
  <c r="L29" i="1" s="1"/>
  <c r="I34" i="1"/>
  <c r="J34" i="1" s="1"/>
  <c r="K34" i="1" s="1"/>
  <c r="L34" i="1" s="1"/>
  <c r="I31" i="1"/>
  <c r="J31" i="1" s="1"/>
  <c r="K31" i="1" s="1"/>
  <c r="L31" i="1" s="1"/>
  <c r="I70" i="1"/>
  <c r="J70" i="1" s="1"/>
  <c r="K70" i="1" s="1"/>
  <c r="L70" i="1" s="1"/>
  <c r="I76" i="1"/>
  <c r="J76" i="1" s="1"/>
  <c r="K76" i="1" s="1"/>
  <c r="L76" i="1" s="1"/>
  <c r="I71" i="1"/>
  <c r="J71" i="1" s="1"/>
  <c r="K71" i="1" s="1"/>
  <c r="L71" i="1" s="1"/>
  <c r="I80" i="1"/>
  <c r="J80" i="1" s="1"/>
  <c r="K80" i="1" s="1"/>
  <c r="L80" i="1" s="1"/>
  <c r="I72" i="1"/>
  <c r="J72" i="1" s="1"/>
  <c r="K72" i="1" s="1"/>
  <c r="L72" i="1" s="1"/>
  <c r="I78" i="1"/>
  <c r="J78" i="1" s="1"/>
  <c r="K78" i="1" s="1"/>
  <c r="L78" i="1" s="1"/>
  <c r="I81" i="1"/>
  <c r="J81" i="1" s="1"/>
  <c r="K81" i="1" s="1"/>
  <c r="L81" i="1" s="1"/>
  <c r="I75" i="1"/>
  <c r="J75" i="1" s="1"/>
  <c r="K75" i="1" s="1"/>
  <c r="L75" i="1" s="1"/>
  <c r="I109" i="1"/>
  <c r="J109" i="1" s="1"/>
  <c r="K109" i="1" s="1"/>
  <c r="L109" i="1" s="1"/>
  <c r="I99" i="1"/>
  <c r="J99" i="1" s="1"/>
  <c r="K99" i="1" s="1"/>
  <c r="L99" i="1" s="1"/>
  <c r="I108" i="1"/>
  <c r="J108" i="1" s="1"/>
  <c r="K108" i="1" s="1"/>
  <c r="L108" i="1" s="1"/>
  <c r="I100" i="1"/>
  <c r="J100" i="1" s="1"/>
  <c r="K100" i="1" s="1"/>
  <c r="L100" i="1" s="1"/>
  <c r="I105" i="1"/>
  <c r="J105" i="1" s="1"/>
  <c r="K105" i="1" s="1"/>
  <c r="L105" i="1" s="1"/>
  <c r="I106" i="1"/>
  <c r="J106" i="1" s="1"/>
  <c r="K106" i="1" s="1"/>
  <c r="L106" i="1" s="1"/>
  <c r="I107" i="1"/>
  <c r="J107" i="1" s="1"/>
  <c r="K107" i="1" s="1"/>
  <c r="L107" i="1" s="1"/>
  <c r="I115" i="1"/>
  <c r="J115" i="1" s="1"/>
  <c r="K115" i="1" s="1"/>
  <c r="L115" i="1" s="1"/>
  <c r="I112" i="1"/>
  <c r="J112" i="1" s="1"/>
  <c r="K112" i="1" s="1"/>
  <c r="L112" i="1" s="1"/>
  <c r="I114" i="1"/>
  <c r="J114" i="1" s="1"/>
  <c r="K114" i="1" s="1"/>
  <c r="L114" i="1" s="1"/>
  <c r="H124" i="1" l="1"/>
  <c r="Q143" i="1"/>
  <c r="R143" i="1" s="1"/>
  <c r="S143" i="1" s="1"/>
  <c r="Q176" i="1"/>
  <c r="R176" i="1" s="1"/>
  <c r="S176" i="1" s="1"/>
  <c r="Q147" i="1"/>
  <c r="R147" i="1" s="1"/>
  <c r="S147" i="1" s="1"/>
  <c r="Q165" i="1"/>
  <c r="R165" i="1" s="1"/>
  <c r="S165" i="1" s="1"/>
  <c r="Q152" i="1"/>
  <c r="R152" i="1" s="1"/>
  <c r="S152" i="1" s="1"/>
  <c r="Q144" i="1"/>
  <c r="R144" i="1" s="1"/>
  <c r="S144" i="1" s="1"/>
  <c r="Q202" i="1"/>
  <c r="R202" i="1" s="1"/>
  <c r="S202" i="1" s="1"/>
  <c r="Q154" i="1"/>
  <c r="R154" i="1" s="1"/>
  <c r="S154" i="1" s="1"/>
  <c r="Q151" i="1"/>
  <c r="R151" i="1" s="1"/>
  <c r="S151" i="1" s="1"/>
  <c r="Q170" i="1"/>
  <c r="R170" i="1" s="1"/>
  <c r="S170" i="1" s="1"/>
  <c r="Q129" i="1"/>
  <c r="R129" i="1" s="1"/>
  <c r="S129" i="1" s="1"/>
  <c r="Q137" i="1"/>
  <c r="R137" i="1" s="1"/>
  <c r="S137" i="1" s="1"/>
  <c r="Q209" i="1"/>
  <c r="R209" i="1" s="1"/>
  <c r="S209" i="1" s="1"/>
  <c r="Q158" i="1"/>
  <c r="R158" i="1" s="1"/>
  <c r="S158" i="1" s="1"/>
  <c r="Q167" i="1"/>
  <c r="R167" i="1" s="1"/>
  <c r="S167" i="1" s="1"/>
  <c r="Q188" i="1"/>
  <c r="R188" i="1" s="1"/>
  <c r="S188" i="1" s="1"/>
  <c r="Q179" i="1"/>
  <c r="R179" i="1" s="1"/>
  <c r="S179" i="1" s="1"/>
  <c r="Q217" i="1"/>
  <c r="R217" i="1" s="1"/>
  <c r="S217" i="1" s="1"/>
  <c r="H127" i="1"/>
  <c r="Q186" i="1"/>
  <c r="R186" i="1" s="1"/>
  <c r="S186" i="1" s="1"/>
  <c r="H125" i="1"/>
  <c r="H129" i="1"/>
  <c r="Q194" i="1"/>
  <c r="R194" i="1" s="1"/>
  <c r="S194" i="1" s="1"/>
  <c r="Q189" i="1"/>
  <c r="R189" i="1" s="1"/>
  <c r="S189" i="1" s="1"/>
  <c r="Q211" i="1"/>
  <c r="R211" i="1" s="1"/>
  <c r="S211" i="1" s="1"/>
  <c r="Q172" i="1"/>
  <c r="R172" i="1" s="1"/>
  <c r="S172" i="1" s="1"/>
  <c r="Q185" i="1"/>
  <c r="R185" i="1" s="1"/>
  <c r="S185" i="1" s="1"/>
  <c r="Q157" i="1"/>
  <c r="R157" i="1" s="1"/>
  <c r="S157" i="1" s="1"/>
  <c r="Q136" i="1"/>
  <c r="R136" i="1" s="1"/>
  <c r="S136" i="1" s="1"/>
  <c r="Q140" i="1"/>
  <c r="R140" i="1" s="1"/>
  <c r="S140" i="1" s="1"/>
  <c r="Q162" i="1"/>
  <c r="R162" i="1" s="1"/>
  <c r="S162" i="1" s="1"/>
  <c r="Q148" i="1"/>
  <c r="R148" i="1" s="1"/>
  <c r="S148" i="1" s="1"/>
  <c r="Q161" i="1"/>
  <c r="R161" i="1" s="1"/>
  <c r="S161" i="1" s="1"/>
  <c r="Q150" i="1"/>
  <c r="R150" i="1" s="1"/>
  <c r="S150" i="1" s="1"/>
  <c r="Q132" i="1"/>
  <c r="R132" i="1" s="1"/>
  <c r="S132" i="1" s="1"/>
  <c r="Q210" i="1"/>
  <c r="R210" i="1" s="1"/>
  <c r="S210" i="1" s="1"/>
  <c r="Q133" i="1"/>
  <c r="R133" i="1" s="1"/>
  <c r="S133" i="1" s="1"/>
  <c r="Q190" i="1"/>
  <c r="R190" i="1" s="1"/>
  <c r="S190" i="1" s="1"/>
  <c r="Q191" i="1"/>
  <c r="R191" i="1" s="1"/>
  <c r="S191" i="1" s="1"/>
  <c r="H126" i="1"/>
  <c r="Q187" i="1"/>
  <c r="R187" i="1" s="1"/>
  <c r="S187" i="1" s="1"/>
  <c r="Q201" i="1"/>
  <c r="R201" i="1" s="1"/>
  <c r="S201" i="1" s="1"/>
  <c r="Q175" i="1"/>
  <c r="R175" i="1" s="1"/>
  <c r="S175" i="1" s="1"/>
  <c r="Q180" i="1"/>
  <c r="R180" i="1" s="1"/>
  <c r="S180" i="1" s="1"/>
  <c r="Q174" i="1"/>
  <c r="R174" i="1" s="1"/>
  <c r="S174" i="1" s="1"/>
  <c r="Q214" i="1"/>
  <c r="R214" i="1" s="1"/>
  <c r="S214" i="1" s="1"/>
  <c r="H128" i="1"/>
  <c r="Q134" i="1"/>
  <c r="R134" i="1" s="1"/>
  <c r="S134" i="1" s="1"/>
  <c r="Q182" i="1"/>
  <c r="R182" i="1" s="1"/>
  <c r="S182" i="1" s="1"/>
  <c r="Q155" i="1"/>
  <c r="R155" i="1" s="1"/>
  <c r="S155" i="1" s="1"/>
  <c r="Q208" i="1"/>
  <c r="R208" i="1" s="1"/>
  <c r="S208" i="1" s="1"/>
  <c r="Q213" i="1"/>
  <c r="R213" i="1" s="1"/>
  <c r="S213" i="1" s="1"/>
  <c r="Q130" i="1"/>
  <c r="R130" i="1" s="1"/>
  <c r="S130" i="1" s="1"/>
  <c r="Q131" i="1"/>
  <c r="R131" i="1" s="1"/>
  <c r="S131" i="1" s="1"/>
  <c r="Q168" i="1"/>
  <c r="R168" i="1" s="1"/>
  <c r="S168" i="1" s="1"/>
  <c r="Q193" i="1"/>
  <c r="R193" i="1" s="1"/>
  <c r="S193" i="1" s="1"/>
  <c r="Q203" i="1"/>
  <c r="R203" i="1" s="1"/>
  <c r="S203" i="1" s="1"/>
  <c r="Q156" i="1"/>
  <c r="R156" i="1" s="1"/>
  <c r="S156" i="1" s="1"/>
  <c r="Q138" i="1"/>
  <c r="R138" i="1" s="1"/>
  <c r="S138" i="1" s="1"/>
  <c r="Q215" i="1"/>
  <c r="R215" i="1" s="1"/>
  <c r="S215" i="1" s="1"/>
  <c r="Q146" i="1"/>
  <c r="R146" i="1" s="1"/>
  <c r="S146" i="1" s="1"/>
  <c r="Q163" i="1"/>
  <c r="R163" i="1" s="1"/>
  <c r="S163" i="1" s="1"/>
  <c r="Q177" i="1"/>
  <c r="R177" i="1" s="1"/>
  <c r="S177" i="1" s="1"/>
  <c r="Q159" i="1"/>
  <c r="R159" i="1" s="1"/>
  <c r="S159" i="1" s="1"/>
  <c r="Q184" i="1"/>
  <c r="R184" i="1" s="1"/>
  <c r="S184" i="1" s="1"/>
  <c r="Q169" i="1"/>
  <c r="R169" i="1" s="1"/>
  <c r="S169" i="1" s="1"/>
  <c r="Q218" i="1"/>
  <c r="R218" i="1" s="1"/>
  <c r="S218" i="1" s="1"/>
  <c r="Q198" i="1"/>
  <c r="R198" i="1" s="1"/>
  <c r="S198" i="1" s="1"/>
  <c r="Q197" i="1"/>
  <c r="R197" i="1" s="1"/>
  <c r="S197" i="1" s="1"/>
  <c r="H121" i="1"/>
  <c r="Q149" i="1"/>
  <c r="R149" i="1" s="1"/>
  <c r="S149" i="1" s="1"/>
  <c r="Q212" i="1"/>
  <c r="R212" i="1" s="1"/>
  <c r="S212" i="1" s="1"/>
  <c r="Q207" i="1"/>
  <c r="R207" i="1" s="1"/>
  <c r="S207" i="1" s="1"/>
  <c r="Q135" i="1"/>
  <c r="R135" i="1" s="1"/>
  <c r="S135" i="1" s="1"/>
  <c r="Q145" i="1"/>
  <c r="R145" i="1" s="1"/>
  <c r="S145" i="1" s="1"/>
  <c r="Q139" i="1"/>
  <c r="R139" i="1" s="1"/>
  <c r="S139" i="1" s="1"/>
  <c r="Q142" i="1"/>
  <c r="R142" i="1" s="1"/>
  <c r="S142" i="1" s="1"/>
  <c r="Q153" i="1"/>
  <c r="R153" i="1" s="1"/>
  <c r="S153" i="1" s="1"/>
  <c r="Q141" i="1"/>
  <c r="R141" i="1" s="1"/>
  <c r="S141" i="1" s="1"/>
  <c r="Q166" i="1"/>
  <c r="R166" i="1" s="1"/>
  <c r="S166" i="1" s="1"/>
  <c r="Q173" i="1"/>
  <c r="R173" i="1" s="1"/>
  <c r="S173" i="1" s="1"/>
  <c r="Q171" i="1"/>
  <c r="R171" i="1" s="1"/>
  <c r="S171" i="1" s="1"/>
  <c r="Q183" i="1"/>
  <c r="R183" i="1" s="1"/>
  <c r="S183" i="1" s="1"/>
  <c r="Q200" i="1"/>
  <c r="R200" i="1" s="1"/>
  <c r="S200" i="1" s="1"/>
  <c r="Q195" i="1"/>
  <c r="R195" i="1" s="1"/>
  <c r="S195" i="1" s="1"/>
  <c r="Q178" i="1"/>
  <c r="R178" i="1" s="1"/>
  <c r="S178" i="1" s="1"/>
  <c r="Q205" i="1"/>
  <c r="R205" i="1" s="1"/>
  <c r="S205" i="1" s="1"/>
  <c r="Q181" i="1"/>
  <c r="R181" i="1" s="1"/>
  <c r="S181" i="1" s="1"/>
  <c r="Q160" i="1"/>
  <c r="R160" i="1" s="1"/>
  <c r="S160" i="1" s="1"/>
  <c r="Q204" i="1"/>
  <c r="R204" i="1" s="1"/>
  <c r="S204" i="1" s="1"/>
  <c r="Q216" i="1"/>
  <c r="R216" i="1" s="1"/>
  <c r="S216" i="1" s="1"/>
  <c r="Q206" i="1"/>
  <c r="R206" i="1" s="1"/>
  <c r="S206" i="1" s="1"/>
  <c r="Q192" i="1"/>
  <c r="R192" i="1" s="1"/>
  <c r="S192" i="1" s="1"/>
  <c r="Q196" i="1"/>
  <c r="R196" i="1" s="1"/>
  <c r="S196" i="1" s="1"/>
  <c r="Q199" i="1"/>
  <c r="R199" i="1" s="1"/>
  <c r="S199" i="1" s="1"/>
  <c r="Q164" i="1"/>
  <c r="R164" i="1" s="1"/>
  <c r="S164" i="1" s="1"/>
  <c r="M118" i="1"/>
  <c r="N118" i="1" s="1"/>
  <c r="O118" i="1" s="1"/>
  <c r="P118" i="1" s="1"/>
  <c r="M110" i="1"/>
  <c r="N110" i="1" s="1"/>
  <c r="O110" i="1" s="1"/>
  <c r="P110" i="1" s="1"/>
  <c r="M117" i="1"/>
  <c r="N117" i="1" s="1"/>
  <c r="O117" i="1" s="1"/>
  <c r="P117" i="1" s="1"/>
  <c r="M111" i="1"/>
  <c r="N111" i="1" s="1"/>
  <c r="O111" i="1" s="1"/>
  <c r="P111" i="1" s="1"/>
  <c r="M120" i="1"/>
  <c r="N120" i="1" s="1"/>
  <c r="O120" i="1" s="1"/>
  <c r="P120" i="1" s="1"/>
  <c r="M116" i="1"/>
  <c r="N116" i="1" s="1"/>
  <c r="O116" i="1" s="1"/>
  <c r="P116" i="1" s="1"/>
  <c r="M119" i="1"/>
  <c r="N119" i="1" s="1"/>
  <c r="O119" i="1" s="1"/>
  <c r="P119" i="1" s="1"/>
  <c r="M113" i="1"/>
  <c r="N113" i="1" s="1"/>
  <c r="O113" i="1" s="1"/>
  <c r="P113" i="1" s="1"/>
  <c r="P123" i="1"/>
  <c r="P122" i="1"/>
  <c r="I74" i="1"/>
  <c r="J74" i="1" s="1"/>
  <c r="K74" i="1" s="1"/>
  <c r="L74" i="1" s="1"/>
  <c r="I77" i="1"/>
  <c r="J77" i="1" s="1"/>
  <c r="K77" i="1" s="1"/>
  <c r="L77" i="1" s="1"/>
  <c r="I82" i="1"/>
  <c r="J82" i="1" s="1"/>
  <c r="K82" i="1" s="1"/>
  <c r="L82" i="1" s="1"/>
  <c r="I73" i="1"/>
  <c r="J73" i="1" s="1"/>
  <c r="K73" i="1" s="1"/>
  <c r="L73" i="1" s="1"/>
  <c r="I79" i="1"/>
  <c r="J79" i="1" s="1"/>
  <c r="K79" i="1" s="1"/>
  <c r="L79" i="1" s="1"/>
  <c r="I88" i="1"/>
  <c r="J88" i="1" s="1"/>
  <c r="K88" i="1" s="1"/>
  <c r="L88" i="1" s="1"/>
  <c r="I85" i="1"/>
  <c r="J85" i="1" s="1"/>
  <c r="K85" i="1" s="1"/>
  <c r="L85" i="1" s="1"/>
  <c r="I3" i="1"/>
  <c r="J3" i="1" s="1"/>
  <c r="K3" i="1" s="1"/>
  <c r="L3" i="1" s="1"/>
  <c r="I5" i="1"/>
  <c r="J5" i="1" s="1"/>
  <c r="K5" i="1" s="1"/>
  <c r="L5" i="1" s="1"/>
  <c r="I2" i="1"/>
  <c r="J2" i="1" s="1"/>
  <c r="K2" i="1" s="1"/>
  <c r="L2" i="1" s="1"/>
  <c r="I4" i="1"/>
  <c r="J4" i="1" s="1"/>
  <c r="K4" i="1" s="1"/>
  <c r="L4" i="1" s="1"/>
  <c r="I6" i="1"/>
  <c r="J6" i="1" s="1"/>
  <c r="K6" i="1" s="1"/>
  <c r="L6" i="1" s="1"/>
  <c r="I8" i="1"/>
  <c r="J8" i="1" s="1"/>
  <c r="K8" i="1" s="1"/>
  <c r="L8" i="1" s="1"/>
  <c r="I7" i="1"/>
  <c r="J7" i="1" s="1"/>
  <c r="K7" i="1" s="1"/>
  <c r="L7" i="1" s="1"/>
  <c r="I9" i="1"/>
  <c r="J9" i="1" s="1"/>
  <c r="K9" i="1" s="1"/>
  <c r="L9" i="1" s="1"/>
  <c r="I12" i="1"/>
  <c r="J12" i="1" s="1"/>
  <c r="K12" i="1" s="1"/>
  <c r="L12" i="1" s="1"/>
  <c r="I14" i="1"/>
  <c r="J14" i="1" s="1"/>
  <c r="K14" i="1" s="1"/>
  <c r="L14" i="1" s="1"/>
  <c r="I23" i="1"/>
  <c r="J23" i="1" s="1"/>
  <c r="K23" i="1" s="1"/>
  <c r="L23" i="1" s="1"/>
  <c r="I27" i="1"/>
  <c r="J27" i="1" s="1"/>
  <c r="K27" i="1" s="1"/>
  <c r="L27" i="1" s="1"/>
  <c r="I22" i="1"/>
  <c r="J22" i="1" s="1"/>
  <c r="K22" i="1" s="1"/>
  <c r="L22" i="1" s="1"/>
  <c r="I19" i="1"/>
  <c r="J19" i="1" s="1"/>
  <c r="K19" i="1" s="1"/>
  <c r="L19" i="1" s="1"/>
  <c r="I28" i="1"/>
  <c r="J28" i="1" s="1"/>
  <c r="K28" i="1" s="1"/>
  <c r="L28" i="1" s="1"/>
  <c r="I26" i="1"/>
  <c r="J26" i="1" s="1"/>
  <c r="K26" i="1" s="1"/>
  <c r="L26" i="1" s="1"/>
  <c r="I33" i="1"/>
  <c r="J33" i="1" s="1"/>
  <c r="K33" i="1" s="1"/>
  <c r="L33" i="1" s="1"/>
  <c r="I37" i="1"/>
  <c r="J37" i="1" s="1"/>
  <c r="K37" i="1" s="1"/>
  <c r="L37" i="1" s="1"/>
  <c r="I50" i="1"/>
  <c r="J50" i="1" s="1"/>
  <c r="K50" i="1" s="1"/>
  <c r="L50" i="1" s="1"/>
  <c r="I44" i="1"/>
  <c r="J44" i="1" s="1"/>
  <c r="K44" i="1" s="1"/>
  <c r="L44" i="1" s="1"/>
  <c r="I46" i="1"/>
  <c r="J46" i="1" s="1"/>
  <c r="K46" i="1" s="1"/>
  <c r="L46" i="1" s="1"/>
  <c r="I48" i="1"/>
  <c r="J48" i="1" s="1"/>
  <c r="K48" i="1" s="1"/>
  <c r="L48" i="1" s="1"/>
  <c r="I53" i="1"/>
  <c r="J53" i="1" s="1"/>
  <c r="K53" i="1" s="1"/>
  <c r="L53" i="1" s="1"/>
  <c r="I52" i="1"/>
  <c r="J52" i="1" s="1"/>
  <c r="K52" i="1" s="1"/>
  <c r="L52" i="1" s="1"/>
  <c r="I54" i="1"/>
  <c r="J54" i="1" s="1"/>
  <c r="K54" i="1" s="1"/>
  <c r="L54" i="1" s="1"/>
  <c r="I45" i="1"/>
  <c r="J45" i="1" s="1"/>
  <c r="K45" i="1" s="1"/>
  <c r="L45" i="1" s="1"/>
  <c r="I57" i="1"/>
  <c r="J57" i="1" s="1"/>
  <c r="K57" i="1" s="1"/>
  <c r="L57" i="1" s="1"/>
  <c r="I55" i="1"/>
  <c r="J55" i="1" s="1"/>
  <c r="K55" i="1" s="1"/>
  <c r="L55" i="1" s="1"/>
  <c r="I62" i="1"/>
  <c r="J62" i="1" s="1"/>
  <c r="K62" i="1" s="1"/>
  <c r="L62" i="1" s="1"/>
  <c r="I61" i="1"/>
  <c r="J61" i="1" s="1"/>
  <c r="K61" i="1" s="1"/>
  <c r="L61" i="1" s="1"/>
  <c r="I65" i="1"/>
  <c r="J65" i="1" s="1"/>
  <c r="K65" i="1" s="1"/>
  <c r="L65" i="1" s="1"/>
  <c r="I64" i="1"/>
  <c r="J64" i="1" s="1"/>
  <c r="K64" i="1" s="1"/>
  <c r="L64" i="1" s="1"/>
  <c r="I63" i="1"/>
  <c r="J63" i="1" s="1"/>
  <c r="K63" i="1" s="1"/>
  <c r="L63" i="1" s="1"/>
  <c r="I67" i="1"/>
  <c r="J67" i="1" s="1"/>
  <c r="K67" i="1" s="1"/>
  <c r="L67" i="1" s="1"/>
  <c r="I68" i="1"/>
  <c r="J68" i="1" s="1"/>
  <c r="K68" i="1" s="1"/>
  <c r="L68" i="1" s="1"/>
  <c r="I69" i="1"/>
  <c r="J69" i="1" s="1"/>
  <c r="K69" i="1" s="1"/>
  <c r="L69" i="1" s="1"/>
  <c r="I66" i="1"/>
  <c r="J66" i="1" s="1"/>
  <c r="K66" i="1" s="1"/>
  <c r="L66" i="1" s="1"/>
  <c r="I94" i="1"/>
  <c r="J94" i="1" s="1"/>
  <c r="K94" i="1" s="1"/>
  <c r="L94" i="1" s="1"/>
  <c r="I93" i="1"/>
  <c r="J93" i="1" s="1"/>
  <c r="K93" i="1" s="1"/>
  <c r="L93" i="1" s="1"/>
  <c r="I91" i="1"/>
  <c r="J91" i="1" s="1"/>
  <c r="K91" i="1" s="1"/>
  <c r="L91" i="1" s="1"/>
  <c r="Q124" i="1" l="1"/>
  <c r="R124" i="1" s="1"/>
  <c r="S124" i="1" s="1"/>
  <c r="Q125" i="1"/>
  <c r="R125" i="1" s="1"/>
  <c r="S125" i="1" s="1"/>
  <c r="Q127" i="1"/>
  <c r="R127" i="1" s="1"/>
  <c r="S127" i="1" s="1"/>
  <c r="Q121" i="1"/>
  <c r="R121" i="1" s="1"/>
  <c r="S121" i="1" s="1"/>
  <c r="Q128" i="1"/>
  <c r="R128" i="1" s="1"/>
  <c r="S128" i="1" s="1"/>
  <c r="Q126" i="1"/>
  <c r="R126" i="1" s="1"/>
  <c r="S126" i="1" s="1"/>
  <c r="H122" i="1"/>
  <c r="H123" i="1"/>
  <c r="Q123" i="1"/>
  <c r="R123" i="1" s="1"/>
  <c r="S123" i="1" s="1"/>
  <c r="Q122" i="1"/>
  <c r="R122" i="1" s="1"/>
  <c r="S122" i="1" s="1"/>
  <c r="I13" i="1"/>
  <c r="J13" i="1" s="1"/>
  <c r="K13" i="1" s="1"/>
  <c r="L13" i="1" s="1"/>
  <c r="I38" i="1"/>
  <c r="J38" i="1" s="1"/>
  <c r="K38" i="1" s="1"/>
  <c r="L38" i="1" s="1"/>
  <c r="I89" i="1"/>
  <c r="J89" i="1" s="1"/>
  <c r="K89" i="1" s="1"/>
  <c r="L89" i="1" s="1"/>
  <c r="I20" i="1"/>
  <c r="J20" i="1" s="1"/>
  <c r="K20" i="1" s="1"/>
  <c r="L20" i="1" s="1"/>
  <c r="I17" i="1"/>
  <c r="J17" i="1" s="1"/>
  <c r="K17" i="1" s="1"/>
  <c r="L17" i="1" s="1"/>
  <c r="I90" i="1"/>
  <c r="J90" i="1" s="1"/>
  <c r="K90" i="1" s="1"/>
  <c r="L90" i="1" s="1"/>
  <c r="I86" i="1"/>
  <c r="J86" i="1" s="1"/>
  <c r="K86" i="1" s="1"/>
  <c r="L86" i="1" s="1"/>
  <c r="I49" i="1"/>
  <c r="J49" i="1" s="1"/>
  <c r="K49" i="1" s="1"/>
  <c r="L49" i="1" s="1"/>
  <c r="I51" i="1"/>
  <c r="J51" i="1" s="1"/>
  <c r="K51" i="1" s="1"/>
  <c r="L51" i="1" s="1"/>
  <c r="I24" i="1"/>
  <c r="J24" i="1" s="1"/>
  <c r="K24" i="1" s="1"/>
  <c r="L24" i="1" s="1"/>
  <c r="I25" i="1"/>
  <c r="J25" i="1" s="1"/>
  <c r="K25" i="1" s="1"/>
  <c r="L25" i="1" s="1"/>
  <c r="I18" i="1"/>
  <c r="J18" i="1" s="1"/>
  <c r="K18" i="1" s="1"/>
  <c r="L18" i="1" s="1"/>
  <c r="I92" i="1"/>
  <c r="J92" i="1" s="1"/>
  <c r="K92" i="1" s="1"/>
  <c r="L92" i="1" s="1"/>
  <c r="I40" i="1"/>
  <c r="J40" i="1" s="1"/>
  <c r="K40" i="1" s="1"/>
  <c r="L40" i="1" s="1"/>
  <c r="I39" i="1"/>
  <c r="J39" i="1" s="1"/>
  <c r="K39" i="1" s="1"/>
  <c r="L39" i="1" s="1"/>
  <c r="I42" i="1"/>
  <c r="J42" i="1" s="1"/>
  <c r="K42" i="1" s="1"/>
  <c r="L42" i="1" s="1"/>
  <c r="I43" i="1"/>
  <c r="J43" i="1" s="1"/>
  <c r="K43" i="1" s="1"/>
  <c r="L43" i="1" s="1"/>
  <c r="I41" i="1"/>
  <c r="J41" i="1" s="1"/>
  <c r="K41" i="1" s="1"/>
  <c r="L41" i="1" s="1"/>
  <c r="I83" i="1"/>
  <c r="J83" i="1" s="1"/>
  <c r="K83" i="1" s="1"/>
  <c r="L83" i="1" s="1"/>
  <c r="I21" i="1"/>
  <c r="J21" i="1" s="1"/>
  <c r="K21" i="1" s="1"/>
  <c r="L21" i="1" s="1"/>
  <c r="I60" i="1"/>
  <c r="J60" i="1" s="1"/>
  <c r="K60" i="1" s="1"/>
  <c r="L60" i="1" s="1"/>
  <c r="I59" i="1"/>
  <c r="J59" i="1" s="1"/>
  <c r="K59" i="1" s="1"/>
  <c r="L59" i="1" s="1"/>
  <c r="I15" i="1"/>
  <c r="J15" i="1" s="1"/>
  <c r="K15" i="1" s="1"/>
  <c r="L15" i="1" s="1"/>
  <c r="I56" i="1"/>
  <c r="J56" i="1" s="1"/>
  <c r="K56" i="1" s="1"/>
  <c r="L56" i="1" s="1"/>
  <c r="I11" i="1"/>
  <c r="J11" i="1" s="1"/>
  <c r="K11" i="1" s="1"/>
  <c r="L11" i="1" s="1"/>
  <c r="I58" i="1"/>
  <c r="J58" i="1" s="1"/>
  <c r="K58" i="1" s="1"/>
  <c r="L58" i="1" s="1"/>
  <c r="I16" i="1"/>
  <c r="J16" i="1" s="1"/>
  <c r="K16" i="1" s="1"/>
  <c r="L16" i="1" s="1"/>
  <c r="I84" i="1"/>
  <c r="J84" i="1" s="1"/>
  <c r="K84" i="1" s="1"/>
  <c r="L84" i="1" s="1"/>
  <c r="I10" i="1"/>
  <c r="J10" i="1" s="1"/>
  <c r="K10" i="1" s="1"/>
  <c r="L10" i="1" s="1"/>
  <c r="I87" i="1"/>
  <c r="J87" i="1" s="1"/>
  <c r="K87" i="1" s="1"/>
  <c r="L87" i="1" s="1"/>
  <c r="I47" i="1"/>
  <c r="J47" i="1" s="1"/>
  <c r="K47" i="1" s="1"/>
  <c r="L47" i="1" s="1"/>
  <c r="M75" i="1" l="1"/>
  <c r="N75" i="1" s="1"/>
  <c r="O75" i="1" s="1"/>
  <c r="M81" i="1"/>
  <c r="N81" i="1" s="1"/>
  <c r="O81" i="1" s="1"/>
  <c r="M80" i="1"/>
  <c r="N80" i="1" s="1"/>
  <c r="O80" i="1" s="1"/>
  <c r="M72" i="1"/>
  <c r="N72" i="1" s="1"/>
  <c r="O72" i="1" s="1"/>
  <c r="M78" i="1"/>
  <c r="N78" i="1" s="1"/>
  <c r="O78" i="1" s="1"/>
  <c r="M77" i="1"/>
  <c r="N77" i="1" s="1"/>
  <c r="O77" i="1" s="1"/>
  <c r="M63" i="1"/>
  <c r="N63" i="1" s="1"/>
  <c r="O63" i="1" s="1"/>
  <c r="M76" i="1"/>
  <c r="N76" i="1" s="1"/>
  <c r="O76" i="1" s="1"/>
  <c r="M68" i="1"/>
  <c r="N68" i="1" s="1"/>
  <c r="O68" i="1" s="1"/>
  <c r="M71" i="1"/>
  <c r="N71" i="1" s="1"/>
  <c r="O71" i="1" s="1"/>
  <c r="M70" i="1"/>
  <c r="N70" i="1" s="1"/>
  <c r="O70" i="1" s="1"/>
  <c r="M66" i="1"/>
  <c r="N66" i="1" s="1"/>
  <c r="O66" i="1" s="1"/>
  <c r="M67" i="1"/>
  <c r="N67" i="1" s="1"/>
  <c r="O67" i="1" s="1"/>
  <c r="M64" i="1"/>
  <c r="N64" i="1" s="1"/>
  <c r="O64" i="1" s="1"/>
  <c r="M69" i="1"/>
  <c r="N69" i="1" s="1"/>
  <c r="O69" i="1" s="1"/>
  <c r="M74" i="1"/>
  <c r="N74" i="1" s="1"/>
  <c r="O74" i="1" s="1"/>
  <c r="M82" i="1"/>
  <c r="N82" i="1" s="1"/>
  <c r="O82" i="1" s="1"/>
  <c r="M61" i="1"/>
  <c r="N61" i="1" s="1"/>
  <c r="O61" i="1" s="1"/>
  <c r="M65" i="1"/>
  <c r="N65" i="1" s="1"/>
  <c r="O65" i="1" s="1"/>
  <c r="M33" i="1"/>
  <c r="N33" i="1" s="1"/>
  <c r="O33" i="1" s="1"/>
  <c r="M28" i="1"/>
  <c r="N28" i="1" s="1"/>
  <c r="O28" i="1" s="1"/>
  <c r="M37" i="1"/>
  <c r="N37" i="1" s="1"/>
  <c r="O37" i="1" s="1"/>
  <c r="M32" i="1"/>
  <c r="N32" i="1" s="1"/>
  <c r="O32" i="1" s="1"/>
  <c r="M26" i="1"/>
  <c r="N26" i="1" s="1"/>
  <c r="O26" i="1" s="1"/>
  <c r="M109" i="1"/>
  <c r="N109" i="1" s="1"/>
  <c r="O109" i="1" s="1"/>
  <c r="M101" i="1"/>
  <c r="N101" i="1" s="1"/>
  <c r="O101" i="1" s="1"/>
  <c r="M103" i="1"/>
  <c r="N103" i="1" s="1"/>
  <c r="O103" i="1" s="1"/>
  <c r="M97" i="1"/>
  <c r="N97" i="1" s="1"/>
  <c r="O97" i="1" s="1"/>
  <c r="M98" i="1"/>
  <c r="N98" i="1" s="1"/>
  <c r="O98" i="1" s="1"/>
  <c r="M102" i="1"/>
  <c r="N102" i="1" s="1"/>
  <c r="O102" i="1" s="1"/>
  <c r="M104" i="1"/>
  <c r="N104" i="1" s="1"/>
  <c r="O104" i="1" s="1"/>
  <c r="M100" i="1"/>
  <c r="N100" i="1" s="1"/>
  <c r="O100" i="1" s="1"/>
  <c r="M108" i="1"/>
  <c r="N108" i="1" s="1"/>
  <c r="O108" i="1" s="1"/>
  <c r="M99" i="1"/>
  <c r="N99" i="1" s="1"/>
  <c r="O99" i="1" s="1"/>
  <c r="M79" i="1"/>
  <c r="N79" i="1" s="1"/>
  <c r="O79" i="1" s="1"/>
  <c r="M73" i="1"/>
  <c r="N73" i="1" s="1"/>
  <c r="O73" i="1" s="1"/>
  <c r="M107" i="1"/>
  <c r="N107" i="1" s="1"/>
  <c r="O107" i="1" s="1"/>
  <c r="M105" i="1"/>
  <c r="N105" i="1" s="1"/>
  <c r="O105" i="1" s="1"/>
  <c r="M106" i="1"/>
  <c r="N106" i="1" s="1"/>
  <c r="O106" i="1" s="1"/>
  <c r="M115" i="1"/>
  <c r="N115" i="1" s="1"/>
  <c r="O115" i="1" s="1"/>
  <c r="M88" i="1"/>
  <c r="N88" i="1" s="1"/>
  <c r="O88" i="1" s="1"/>
  <c r="M2" i="1"/>
  <c r="N2" i="1" s="1"/>
  <c r="O2" i="1" s="1"/>
  <c r="M4" i="1"/>
  <c r="N4" i="1" s="1"/>
  <c r="O4" i="1" s="1"/>
  <c r="M6" i="1"/>
  <c r="N6" i="1" s="1"/>
  <c r="O6" i="1" s="1"/>
  <c r="M3" i="1"/>
  <c r="N3" i="1" s="1"/>
  <c r="O3" i="1" s="1"/>
  <c r="M8" i="1"/>
  <c r="N8" i="1" s="1"/>
  <c r="O8" i="1" s="1"/>
  <c r="M5" i="1"/>
  <c r="N5" i="1" s="1"/>
  <c r="O5" i="1" s="1"/>
  <c r="M19" i="1"/>
  <c r="N19" i="1" s="1"/>
  <c r="O19" i="1" s="1"/>
  <c r="M22" i="1"/>
  <c r="N22" i="1" s="1"/>
  <c r="O22" i="1" s="1"/>
  <c r="M91" i="1"/>
  <c r="N91" i="1" s="1"/>
  <c r="O91" i="1" s="1"/>
  <c r="M95" i="1"/>
  <c r="N95" i="1" s="1"/>
  <c r="O95" i="1" s="1"/>
  <c r="M96" i="1"/>
  <c r="N96" i="1" s="1"/>
  <c r="O96" i="1" s="1"/>
  <c r="M27" i="1"/>
  <c r="N27" i="1" s="1"/>
  <c r="O27" i="1" s="1"/>
  <c r="M23" i="1"/>
  <c r="N23" i="1" s="1"/>
  <c r="O23" i="1" s="1"/>
  <c r="M29" i="1"/>
  <c r="N29" i="1" s="1"/>
  <c r="O29" i="1" s="1"/>
  <c r="M34" i="1"/>
  <c r="N34" i="1" s="1"/>
  <c r="O34" i="1" s="1"/>
  <c r="M35" i="1"/>
  <c r="N35" i="1" s="1"/>
  <c r="O35" i="1" s="1"/>
  <c r="M30" i="1"/>
  <c r="N30" i="1" s="1"/>
  <c r="O30" i="1" s="1"/>
  <c r="M36" i="1"/>
  <c r="N36" i="1" s="1"/>
  <c r="O36" i="1" s="1"/>
  <c r="M57" i="1"/>
  <c r="N57" i="1" s="1"/>
  <c r="O57" i="1" s="1"/>
  <c r="M62" i="1"/>
  <c r="N62" i="1" s="1"/>
  <c r="O62" i="1" s="1"/>
  <c r="M55" i="1"/>
  <c r="N55" i="1" s="1"/>
  <c r="O55" i="1" s="1"/>
  <c r="M85" i="1"/>
  <c r="N85" i="1" s="1"/>
  <c r="O85" i="1" s="1"/>
  <c r="M93" i="1"/>
  <c r="N93" i="1" s="1"/>
  <c r="O93" i="1" s="1"/>
  <c r="M94" i="1"/>
  <c r="N94" i="1" s="1"/>
  <c r="O94" i="1" s="1"/>
  <c r="M9" i="1"/>
  <c r="N9" i="1" s="1"/>
  <c r="O9" i="1" s="1"/>
  <c r="M12" i="1"/>
  <c r="N12" i="1" s="1"/>
  <c r="O12" i="1" s="1"/>
  <c r="M14" i="1"/>
  <c r="N14" i="1" s="1"/>
  <c r="O14" i="1" s="1"/>
  <c r="M7" i="1"/>
  <c r="N7" i="1" s="1"/>
  <c r="O7" i="1" s="1"/>
  <c r="M31" i="1"/>
  <c r="N31" i="1" s="1"/>
  <c r="O31" i="1" s="1"/>
  <c r="M52" i="1"/>
  <c r="N52" i="1" s="1"/>
  <c r="O52" i="1" s="1"/>
  <c r="M44" i="1"/>
  <c r="N44" i="1" s="1"/>
  <c r="O44" i="1" s="1"/>
  <c r="M50" i="1"/>
  <c r="N50" i="1" s="1"/>
  <c r="O50" i="1" s="1"/>
  <c r="M53" i="1"/>
  <c r="N53" i="1" s="1"/>
  <c r="O53" i="1" s="1"/>
  <c r="M48" i="1"/>
  <c r="N48" i="1" s="1"/>
  <c r="O48" i="1" s="1"/>
  <c r="M46" i="1"/>
  <c r="N46" i="1" s="1"/>
  <c r="O46" i="1" s="1"/>
  <c r="M112" i="1"/>
  <c r="N112" i="1" s="1"/>
  <c r="O112" i="1" s="1"/>
  <c r="M114" i="1"/>
  <c r="N114" i="1" s="1"/>
  <c r="O114" i="1" s="1"/>
  <c r="M54" i="1"/>
  <c r="N54" i="1" s="1"/>
  <c r="O54" i="1" s="1"/>
  <c r="M45" i="1"/>
  <c r="N45" i="1" s="1"/>
  <c r="O45" i="1" s="1"/>
  <c r="M87" i="1"/>
  <c r="N87" i="1" s="1"/>
  <c r="O87" i="1" s="1"/>
  <c r="M92" i="1"/>
  <c r="N92" i="1" s="1"/>
  <c r="O92" i="1" s="1"/>
  <c r="M90" i="1"/>
  <c r="N90" i="1" s="1"/>
  <c r="O90" i="1" s="1"/>
  <c r="M25" i="1"/>
  <c r="N25" i="1" s="1"/>
  <c r="O25" i="1" s="1"/>
  <c r="M16" i="1"/>
  <c r="N16" i="1" s="1"/>
  <c r="O16" i="1" s="1"/>
  <c r="M21" i="1"/>
  <c r="N21" i="1" s="1"/>
  <c r="O21" i="1" s="1"/>
  <c r="M11" i="1"/>
  <c r="N11" i="1" s="1"/>
  <c r="O11" i="1" s="1"/>
  <c r="M15" i="1"/>
  <c r="N15" i="1" s="1"/>
  <c r="O15" i="1" s="1"/>
  <c r="M13" i="1"/>
  <c r="N13" i="1" s="1"/>
  <c r="O13" i="1" s="1"/>
  <c r="M10" i="1"/>
  <c r="N10" i="1" s="1"/>
  <c r="O10" i="1" s="1"/>
  <c r="M41" i="1"/>
  <c r="N41" i="1" s="1"/>
  <c r="O41" i="1" s="1"/>
  <c r="M17" i="1"/>
  <c r="N17" i="1" s="1"/>
  <c r="O17" i="1" s="1"/>
  <c r="M24" i="1"/>
  <c r="N24" i="1" s="1"/>
  <c r="O24" i="1" s="1"/>
  <c r="M40" i="1"/>
  <c r="N40" i="1" s="1"/>
  <c r="O40" i="1" s="1"/>
  <c r="M20" i="1"/>
  <c r="N20" i="1" s="1"/>
  <c r="O20" i="1" s="1"/>
  <c r="M18" i="1"/>
  <c r="N18" i="1" s="1"/>
  <c r="O18" i="1" s="1"/>
  <c r="M38" i="1"/>
  <c r="N38" i="1" s="1"/>
  <c r="O38" i="1" s="1"/>
  <c r="M51" i="1"/>
  <c r="N51" i="1" s="1"/>
  <c r="O51" i="1" s="1"/>
  <c r="M39" i="1"/>
  <c r="N39" i="1" s="1"/>
  <c r="O39" i="1" s="1"/>
  <c r="M49" i="1"/>
  <c r="N49" i="1" s="1"/>
  <c r="O49" i="1" s="1"/>
  <c r="M43" i="1"/>
  <c r="N43" i="1" s="1"/>
  <c r="O43" i="1" s="1"/>
  <c r="M47" i="1"/>
  <c r="N47" i="1" s="1"/>
  <c r="O47" i="1" s="1"/>
  <c r="M56" i="1"/>
  <c r="N56" i="1" s="1"/>
  <c r="O56" i="1" s="1"/>
  <c r="M42" i="1"/>
  <c r="N42" i="1" s="1"/>
  <c r="O42" i="1" s="1"/>
  <c r="M59" i="1"/>
  <c r="N59" i="1" s="1"/>
  <c r="O59" i="1" s="1"/>
  <c r="M84" i="1"/>
  <c r="N84" i="1" s="1"/>
  <c r="O84" i="1" s="1"/>
  <c r="M83" i="1"/>
  <c r="N83" i="1" s="1"/>
  <c r="O83" i="1" s="1"/>
  <c r="M86" i="1"/>
  <c r="N86" i="1" s="1"/>
  <c r="O86" i="1" s="1"/>
  <c r="M58" i="1"/>
  <c r="N58" i="1" s="1"/>
  <c r="O58" i="1" s="1"/>
  <c r="M60" i="1"/>
  <c r="N60" i="1" s="1"/>
  <c r="O60" i="1" s="1"/>
  <c r="M89" i="1"/>
  <c r="N89" i="1" s="1"/>
  <c r="O89" i="1" s="1"/>
  <c r="H118" i="1" l="1"/>
  <c r="H110" i="1"/>
  <c r="H114" i="1"/>
  <c r="H83" i="1"/>
  <c r="H49" i="1"/>
  <c r="H16" i="1"/>
  <c r="H45" i="1"/>
  <c r="H50" i="1"/>
  <c r="H94" i="1"/>
  <c r="H30" i="1"/>
  <c r="H119" i="1"/>
  <c r="H113" i="1"/>
  <c r="H117" i="1"/>
  <c r="H120" i="1"/>
  <c r="H116" i="1"/>
  <c r="H111" i="1"/>
  <c r="P73" i="1"/>
  <c r="H73" i="1"/>
  <c r="P33" i="1"/>
  <c r="H33" i="1"/>
  <c r="P69" i="1"/>
  <c r="H69" i="1"/>
  <c r="P63" i="1"/>
  <c r="H63" i="1"/>
  <c r="H84" i="1"/>
  <c r="H39" i="1"/>
  <c r="H17" i="1"/>
  <c r="H25" i="1"/>
  <c r="H54" i="1"/>
  <c r="H44" i="1"/>
  <c r="H93" i="1"/>
  <c r="H35" i="1"/>
  <c r="H95" i="1"/>
  <c r="H4" i="1"/>
  <c r="P79" i="1"/>
  <c r="H79" i="1"/>
  <c r="P103" i="1"/>
  <c r="H103" i="1"/>
  <c r="H65" i="1"/>
  <c r="P64" i="1"/>
  <c r="H64" i="1"/>
  <c r="P77" i="1"/>
  <c r="H77" i="1"/>
  <c r="H52" i="1"/>
  <c r="H85" i="1"/>
  <c r="H34" i="1"/>
  <c r="H91" i="1"/>
  <c r="H2" i="1"/>
  <c r="P99" i="1"/>
  <c r="H99" i="1"/>
  <c r="P101" i="1"/>
  <c r="H101" i="1"/>
  <c r="P61" i="1"/>
  <c r="H61" i="1"/>
  <c r="P67" i="1"/>
  <c r="H67" i="1"/>
  <c r="H31" i="1"/>
  <c r="H55" i="1"/>
  <c r="H29" i="1"/>
  <c r="H22" i="1"/>
  <c r="P88" i="1"/>
  <c r="H88" i="1"/>
  <c r="P108" i="1"/>
  <c r="H108" i="1"/>
  <c r="P109" i="1"/>
  <c r="H109" i="1"/>
  <c r="P66" i="1"/>
  <c r="H66" i="1"/>
  <c r="P78" i="1"/>
  <c r="H78" i="1"/>
  <c r="H90" i="1"/>
  <c r="H89" i="1"/>
  <c r="H42" i="1"/>
  <c r="H18" i="1"/>
  <c r="H13" i="1"/>
  <c r="H92" i="1"/>
  <c r="H112" i="1"/>
  <c r="H7" i="1"/>
  <c r="H62" i="1"/>
  <c r="H23" i="1"/>
  <c r="H19" i="1"/>
  <c r="P115" i="1"/>
  <c r="H115" i="1"/>
  <c r="P100" i="1"/>
  <c r="H100" i="1"/>
  <c r="P26" i="1"/>
  <c r="H26" i="1"/>
  <c r="P70" i="1"/>
  <c r="H70" i="1"/>
  <c r="P72" i="1"/>
  <c r="H72" i="1"/>
  <c r="P97" i="1"/>
  <c r="H97" i="1"/>
  <c r="H41" i="1"/>
  <c r="H60" i="1"/>
  <c r="H56" i="1"/>
  <c r="H20" i="1"/>
  <c r="H15" i="1"/>
  <c r="H87" i="1"/>
  <c r="H46" i="1"/>
  <c r="H14" i="1"/>
  <c r="H57" i="1"/>
  <c r="H27" i="1"/>
  <c r="H5" i="1"/>
  <c r="P106" i="1"/>
  <c r="H106" i="1"/>
  <c r="P104" i="1"/>
  <c r="H104" i="1"/>
  <c r="P32" i="1"/>
  <c r="H32" i="1"/>
  <c r="P82" i="1"/>
  <c r="H82" i="1"/>
  <c r="P71" i="1"/>
  <c r="H71" i="1"/>
  <c r="P80" i="1"/>
  <c r="H80" i="1"/>
  <c r="H59" i="1"/>
  <c r="H10" i="1"/>
  <c r="H58" i="1"/>
  <c r="H47" i="1"/>
  <c r="H40" i="1"/>
  <c r="H11" i="1"/>
  <c r="H48" i="1"/>
  <c r="H12" i="1"/>
  <c r="H36" i="1"/>
  <c r="H8" i="1"/>
  <c r="P105" i="1"/>
  <c r="H105" i="1"/>
  <c r="P102" i="1"/>
  <c r="H102" i="1"/>
  <c r="P37" i="1"/>
  <c r="H37" i="1"/>
  <c r="P68" i="1"/>
  <c r="H68" i="1"/>
  <c r="P81" i="1"/>
  <c r="H81" i="1"/>
  <c r="H6" i="1"/>
  <c r="H51" i="1"/>
  <c r="H38" i="1"/>
  <c r="H86" i="1"/>
  <c r="H43" i="1"/>
  <c r="H24" i="1"/>
  <c r="H21" i="1"/>
  <c r="H53" i="1"/>
  <c r="H9" i="1"/>
  <c r="H96" i="1"/>
  <c r="H3" i="1"/>
  <c r="P107" i="1"/>
  <c r="H107" i="1"/>
  <c r="P98" i="1"/>
  <c r="H98" i="1"/>
  <c r="P28" i="1"/>
  <c r="H28" i="1"/>
  <c r="P74" i="1"/>
  <c r="H74" i="1"/>
  <c r="P76" i="1"/>
  <c r="H76" i="1"/>
  <c r="P75" i="1"/>
  <c r="H75" i="1"/>
  <c r="P65" i="1"/>
  <c r="P85" i="1"/>
  <c r="P5" i="1"/>
  <c r="P95" i="1"/>
  <c r="P8" i="1"/>
  <c r="P91" i="1"/>
  <c r="P3" i="1"/>
  <c r="P6" i="1"/>
  <c r="P4" i="1"/>
  <c r="P2" i="1"/>
  <c r="P22" i="1"/>
  <c r="P96" i="1"/>
  <c r="P19" i="1"/>
  <c r="P52" i="1"/>
  <c r="P94" i="1"/>
  <c r="P30" i="1"/>
  <c r="P31" i="1"/>
  <c r="P93" i="1"/>
  <c r="P35" i="1"/>
  <c r="P45" i="1"/>
  <c r="P7" i="1"/>
  <c r="P34" i="1"/>
  <c r="P23" i="1"/>
  <c r="P46" i="1"/>
  <c r="P14" i="1"/>
  <c r="P55" i="1"/>
  <c r="P29" i="1"/>
  <c r="P27" i="1"/>
  <c r="P54" i="1"/>
  <c r="P48" i="1"/>
  <c r="P12" i="1"/>
  <c r="P62" i="1"/>
  <c r="P114" i="1"/>
  <c r="P53" i="1"/>
  <c r="P9" i="1"/>
  <c r="P57" i="1"/>
  <c r="P112" i="1"/>
  <c r="Q118" i="1" s="1"/>
  <c r="R118" i="1" s="1"/>
  <c r="S118" i="1" s="1"/>
  <c r="P50" i="1"/>
  <c r="P36" i="1"/>
  <c r="P44" i="1"/>
  <c r="P58" i="1"/>
  <c r="P43" i="1"/>
  <c r="P24" i="1"/>
  <c r="P21" i="1"/>
  <c r="P86" i="1"/>
  <c r="P49" i="1"/>
  <c r="P16" i="1"/>
  <c r="P39" i="1"/>
  <c r="P17" i="1"/>
  <c r="P25" i="1"/>
  <c r="P83" i="1"/>
  <c r="P84" i="1"/>
  <c r="P59" i="1"/>
  <c r="P51" i="1"/>
  <c r="P41" i="1"/>
  <c r="P10" i="1"/>
  <c r="P92" i="1"/>
  <c r="P38" i="1"/>
  <c r="P90" i="1"/>
  <c r="P87" i="1"/>
  <c r="P42" i="1"/>
  <c r="P18" i="1"/>
  <c r="P13" i="1"/>
  <c r="P89" i="1"/>
  <c r="P56" i="1"/>
  <c r="P20" i="1"/>
  <c r="P15" i="1"/>
  <c r="P60" i="1"/>
  <c r="P47" i="1"/>
  <c r="P40" i="1"/>
  <c r="P11" i="1"/>
  <c r="Q110" i="1" l="1"/>
  <c r="R110" i="1" s="1"/>
  <c r="S110" i="1" s="1"/>
  <c r="Q111" i="1"/>
  <c r="R111" i="1" s="1"/>
  <c r="S111" i="1" s="1"/>
  <c r="Q70" i="1"/>
  <c r="R70" i="1" s="1"/>
  <c r="S70" i="1" s="1"/>
  <c r="Q113" i="1"/>
  <c r="R113" i="1" s="1"/>
  <c r="S113" i="1" s="1"/>
  <c r="Q120" i="1"/>
  <c r="R120" i="1" s="1"/>
  <c r="S120" i="1" s="1"/>
  <c r="Q116" i="1"/>
  <c r="R116" i="1" s="1"/>
  <c r="S116" i="1" s="1"/>
  <c r="Q119" i="1"/>
  <c r="R119" i="1" s="1"/>
  <c r="S119" i="1" s="1"/>
  <c r="Q117" i="1"/>
  <c r="R117" i="1" s="1"/>
  <c r="S117" i="1" s="1"/>
  <c r="Q2" i="1"/>
  <c r="R2" i="1" s="1"/>
  <c r="S2" i="1" s="1"/>
  <c r="Q82" i="1"/>
  <c r="R82" i="1" s="1"/>
  <c r="S82" i="1" s="1"/>
  <c r="Q74" i="1"/>
  <c r="R74" i="1" s="1"/>
  <c r="S74" i="1" s="1"/>
  <c r="Q77" i="1"/>
  <c r="R77" i="1" s="1"/>
  <c r="S77" i="1" s="1"/>
  <c r="Q66" i="1"/>
  <c r="R66" i="1" s="1"/>
  <c r="S66" i="1" s="1"/>
  <c r="Q71" i="1"/>
  <c r="R71" i="1" s="1"/>
  <c r="S71" i="1" s="1"/>
  <c r="Q76" i="1"/>
  <c r="R76" i="1" s="1"/>
  <c r="S76" i="1" s="1"/>
  <c r="Q91" i="1"/>
  <c r="R91" i="1" s="1"/>
  <c r="S91" i="1" s="1"/>
  <c r="Q72" i="1"/>
  <c r="R72" i="1" s="1"/>
  <c r="S72" i="1" s="1"/>
  <c r="Q80" i="1"/>
  <c r="R80" i="1" s="1"/>
  <c r="S80" i="1" s="1"/>
  <c r="Q78" i="1"/>
  <c r="R78" i="1" s="1"/>
  <c r="S78" i="1" s="1"/>
  <c r="Q75" i="1"/>
  <c r="R75" i="1" s="1"/>
  <c r="S75" i="1" s="1"/>
  <c r="Q81" i="1"/>
  <c r="R81" i="1" s="1"/>
  <c r="S81" i="1" s="1"/>
  <c r="Q73" i="1"/>
  <c r="R73" i="1" s="1"/>
  <c r="S73" i="1" s="1"/>
  <c r="Q79" i="1"/>
  <c r="R79" i="1" s="1"/>
  <c r="S79" i="1" s="1"/>
  <c r="Q99" i="1"/>
  <c r="R99" i="1" s="1"/>
  <c r="S99" i="1" s="1"/>
  <c r="Q104" i="1"/>
  <c r="R104" i="1" s="1"/>
  <c r="S104" i="1" s="1"/>
  <c r="Q68" i="1"/>
  <c r="R68" i="1" s="1"/>
  <c r="S68" i="1" s="1"/>
  <c r="Q69" i="1"/>
  <c r="R69" i="1" s="1"/>
  <c r="S69" i="1" s="1"/>
  <c r="Q98" i="1"/>
  <c r="R98" i="1" s="1"/>
  <c r="S98" i="1" s="1"/>
  <c r="Q103" i="1"/>
  <c r="R103" i="1" s="1"/>
  <c r="S103" i="1" s="1"/>
  <c r="Q97" i="1"/>
  <c r="R97" i="1" s="1"/>
  <c r="S97" i="1" s="1"/>
  <c r="Q101" i="1"/>
  <c r="R101" i="1" s="1"/>
  <c r="S101" i="1" s="1"/>
  <c r="Q109" i="1"/>
  <c r="R109" i="1" s="1"/>
  <c r="S109" i="1" s="1"/>
  <c r="Q102" i="1"/>
  <c r="R102" i="1" s="1"/>
  <c r="S102" i="1" s="1"/>
  <c r="Q100" i="1"/>
  <c r="R100" i="1" s="1"/>
  <c r="S100" i="1" s="1"/>
  <c r="Q6" i="1"/>
  <c r="R6" i="1" s="1"/>
  <c r="S6" i="1" s="1"/>
  <c r="Q53" i="1"/>
  <c r="R53" i="1" s="1"/>
  <c r="S53" i="1" s="1"/>
  <c r="Q8" i="1"/>
  <c r="R8" i="1" s="1"/>
  <c r="S8" i="1" s="1"/>
  <c r="Q46" i="1"/>
  <c r="R46" i="1" s="1"/>
  <c r="S46" i="1" s="1"/>
  <c r="Q108" i="1"/>
  <c r="R108" i="1" s="1"/>
  <c r="S108" i="1" s="1"/>
  <c r="Q106" i="1"/>
  <c r="R106" i="1" s="1"/>
  <c r="S106" i="1" s="1"/>
  <c r="Q115" i="1"/>
  <c r="R115" i="1" s="1"/>
  <c r="S115" i="1" s="1"/>
  <c r="Q107" i="1"/>
  <c r="R107" i="1" s="1"/>
  <c r="S107" i="1" s="1"/>
  <c r="Q105" i="1"/>
  <c r="R105" i="1" s="1"/>
  <c r="S105" i="1" s="1"/>
  <c r="Q96" i="1"/>
  <c r="R96" i="1" s="1"/>
  <c r="S96" i="1" s="1"/>
  <c r="Q88" i="1"/>
  <c r="R88" i="1" s="1"/>
  <c r="S88" i="1" s="1"/>
  <c r="Q50" i="1"/>
  <c r="R50" i="1" s="1"/>
  <c r="S50" i="1" s="1"/>
  <c r="Q95" i="1"/>
  <c r="R95" i="1" s="1"/>
  <c r="S95" i="1" s="1"/>
  <c r="Q22" i="1"/>
  <c r="R22" i="1" s="1"/>
  <c r="S22" i="1" s="1"/>
  <c r="Q5" i="1"/>
  <c r="R5" i="1" s="1"/>
  <c r="S5" i="1" s="1"/>
  <c r="Q4" i="1"/>
  <c r="R4" i="1" s="1"/>
  <c r="S4" i="1" s="1"/>
  <c r="Q3" i="1"/>
  <c r="R3" i="1" s="1"/>
  <c r="S3" i="1" s="1"/>
  <c r="Q44" i="1"/>
  <c r="R44" i="1" s="1"/>
  <c r="S44" i="1" s="1"/>
  <c r="Q61" i="1"/>
  <c r="R61" i="1" s="1"/>
  <c r="S61" i="1" s="1"/>
  <c r="Q63" i="1"/>
  <c r="R63" i="1" s="1"/>
  <c r="S63" i="1" s="1"/>
  <c r="Q67" i="1"/>
  <c r="R67" i="1" s="1"/>
  <c r="S67" i="1" s="1"/>
  <c r="Q65" i="1"/>
  <c r="R65" i="1" s="1"/>
  <c r="S65" i="1" s="1"/>
  <c r="Q64" i="1"/>
  <c r="R64" i="1" s="1"/>
  <c r="S64" i="1" s="1"/>
  <c r="Q26" i="1"/>
  <c r="R26" i="1" s="1"/>
  <c r="S26" i="1" s="1"/>
  <c r="Q32" i="1"/>
  <c r="R32" i="1" s="1"/>
  <c r="S32" i="1" s="1"/>
  <c r="Q33" i="1"/>
  <c r="R33" i="1" s="1"/>
  <c r="S33" i="1" s="1"/>
  <c r="Q37" i="1"/>
  <c r="R37" i="1" s="1"/>
  <c r="S37" i="1" s="1"/>
  <c r="Q28" i="1"/>
  <c r="R28" i="1" s="1"/>
  <c r="S28" i="1" s="1"/>
  <c r="Q19" i="1"/>
  <c r="R19" i="1" s="1"/>
  <c r="S19" i="1" s="1"/>
  <c r="Q45" i="1"/>
  <c r="R45" i="1" s="1"/>
  <c r="S45" i="1" s="1"/>
  <c r="Q52" i="1"/>
  <c r="R52" i="1" s="1"/>
  <c r="S52" i="1" s="1"/>
  <c r="Q114" i="1"/>
  <c r="R114" i="1" s="1"/>
  <c r="S114" i="1" s="1"/>
  <c r="Q54" i="1"/>
  <c r="R54" i="1" s="1"/>
  <c r="S54" i="1" s="1"/>
  <c r="Q34" i="1"/>
  <c r="R34" i="1" s="1"/>
  <c r="S34" i="1" s="1"/>
  <c r="Q9" i="1"/>
  <c r="R9" i="1" s="1"/>
  <c r="S9" i="1" s="1"/>
  <c r="Q12" i="1"/>
  <c r="R12" i="1" s="1"/>
  <c r="S12" i="1" s="1"/>
  <c r="Q55" i="1"/>
  <c r="R55" i="1" s="1"/>
  <c r="S55" i="1" s="1"/>
  <c r="Q93" i="1"/>
  <c r="R93" i="1" s="1"/>
  <c r="S93" i="1" s="1"/>
  <c r="Q36" i="1"/>
  <c r="R36" i="1" s="1"/>
  <c r="S36" i="1" s="1"/>
  <c r="Q112" i="1"/>
  <c r="R112" i="1" s="1"/>
  <c r="S112" i="1" s="1"/>
  <c r="Q48" i="1"/>
  <c r="R48" i="1" s="1"/>
  <c r="S48" i="1" s="1"/>
  <c r="Q14" i="1"/>
  <c r="R14" i="1" s="1"/>
  <c r="S14" i="1" s="1"/>
  <c r="Q30" i="1"/>
  <c r="R30" i="1" s="1"/>
  <c r="S30" i="1" s="1"/>
  <c r="Q85" i="1"/>
  <c r="R85" i="1" s="1"/>
  <c r="S85" i="1" s="1"/>
  <c r="Q7" i="1"/>
  <c r="R7" i="1" s="1"/>
  <c r="S7" i="1" s="1"/>
  <c r="Q31" i="1"/>
  <c r="R31" i="1" s="1"/>
  <c r="S31" i="1" s="1"/>
  <c r="Q27" i="1"/>
  <c r="R27" i="1" s="1"/>
  <c r="S27" i="1" s="1"/>
  <c r="Q94" i="1"/>
  <c r="R94" i="1" s="1"/>
  <c r="S94" i="1" s="1"/>
  <c r="Q57" i="1"/>
  <c r="R57" i="1" s="1"/>
  <c r="S57" i="1" s="1"/>
  <c r="Q29" i="1"/>
  <c r="R29" i="1" s="1"/>
  <c r="S29" i="1" s="1"/>
  <c r="Q62" i="1"/>
  <c r="R62" i="1" s="1"/>
  <c r="S62" i="1" s="1"/>
  <c r="Q23" i="1"/>
  <c r="R23" i="1" s="1"/>
  <c r="S23" i="1" s="1"/>
  <c r="Q35" i="1"/>
  <c r="R35" i="1" s="1"/>
  <c r="S35" i="1" s="1"/>
  <c r="Q11" i="1"/>
  <c r="R11" i="1" s="1"/>
  <c r="S11" i="1" s="1"/>
  <c r="Q87" i="1"/>
  <c r="R87" i="1" s="1"/>
  <c r="S87" i="1" s="1"/>
  <c r="Q84" i="1"/>
  <c r="R84" i="1" s="1"/>
  <c r="S84" i="1" s="1"/>
  <c r="Q59" i="1"/>
  <c r="R59" i="1" s="1"/>
  <c r="S59" i="1" s="1"/>
  <c r="Q60" i="1"/>
  <c r="R60" i="1" s="1"/>
  <c r="S60" i="1" s="1"/>
  <c r="Q40" i="1"/>
  <c r="R40" i="1" s="1"/>
  <c r="S40" i="1" s="1"/>
  <c r="Q42" i="1"/>
  <c r="R42" i="1" s="1"/>
  <c r="S42" i="1" s="1"/>
  <c r="Q92" i="1"/>
  <c r="R92" i="1" s="1"/>
  <c r="S92" i="1" s="1"/>
  <c r="Q20" i="1"/>
  <c r="R20" i="1" s="1"/>
  <c r="S20" i="1" s="1"/>
  <c r="Q83" i="1"/>
  <c r="R83" i="1" s="1"/>
  <c r="S83" i="1" s="1"/>
  <c r="Q16" i="1"/>
  <c r="R16" i="1" s="1"/>
  <c r="S16" i="1" s="1"/>
  <c r="Q21" i="1"/>
  <c r="R21" i="1" s="1"/>
  <c r="S21" i="1" s="1"/>
  <c r="Q41" i="1"/>
  <c r="R41" i="1" s="1"/>
  <c r="S41" i="1" s="1"/>
  <c r="Q25" i="1"/>
  <c r="R25" i="1" s="1"/>
  <c r="S25" i="1" s="1"/>
  <c r="Q17" i="1"/>
  <c r="R17" i="1" s="1"/>
  <c r="S17" i="1" s="1"/>
  <c r="Q49" i="1"/>
  <c r="R49" i="1" s="1"/>
  <c r="S49" i="1" s="1"/>
  <c r="Q24" i="1"/>
  <c r="R24" i="1" s="1"/>
  <c r="S24" i="1" s="1"/>
  <c r="Q58" i="1"/>
  <c r="R58" i="1" s="1"/>
  <c r="S58" i="1" s="1"/>
  <c r="Q18" i="1"/>
  <c r="R18" i="1" s="1"/>
  <c r="S18" i="1" s="1"/>
  <c r="Q89" i="1"/>
  <c r="R89" i="1" s="1"/>
  <c r="S89" i="1" s="1"/>
  <c r="Q86" i="1"/>
  <c r="R86" i="1" s="1"/>
  <c r="S86" i="1" s="1"/>
  <c r="Q15" i="1"/>
  <c r="R15" i="1" s="1"/>
  <c r="S15" i="1" s="1"/>
  <c r="Q51" i="1"/>
  <c r="R51" i="1" s="1"/>
  <c r="S51" i="1" s="1"/>
  <c r="Q43" i="1"/>
  <c r="R43" i="1" s="1"/>
  <c r="S43" i="1" s="1"/>
  <c r="Q38" i="1"/>
  <c r="R38" i="1" s="1"/>
  <c r="S38" i="1" s="1"/>
  <c r="Q47" i="1"/>
  <c r="R47" i="1" s="1"/>
  <c r="S47" i="1" s="1"/>
  <c r="Q56" i="1"/>
  <c r="R56" i="1" s="1"/>
  <c r="S56" i="1" s="1"/>
  <c r="Q10" i="1"/>
  <c r="R10" i="1" s="1"/>
  <c r="S10" i="1" s="1"/>
  <c r="Q39" i="1"/>
  <c r="R39" i="1" s="1"/>
  <c r="S39" i="1" s="1"/>
  <c r="Q90" i="1"/>
  <c r="R90" i="1" s="1"/>
  <c r="S90" i="1" s="1"/>
  <c r="Q13" i="1"/>
  <c r="R13" i="1" s="1"/>
  <c r="S13" i="1" s="1"/>
</calcChain>
</file>

<file path=xl/sharedStrings.xml><?xml version="1.0" encoding="utf-8"?>
<sst xmlns="http://schemas.openxmlformats.org/spreadsheetml/2006/main" count="453" uniqueCount="240">
  <si>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</si>
  <si>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</si>
  <si>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</si>
  <si>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</si>
  <si>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</si>
  <si>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</si>
  <si>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</si>
  <si>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</si>
  <si>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</si>
  <si>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</si>
  <si>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</si>
  <si>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</si>
  <si>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</si>
  <si>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</si>
  <si>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</si>
  <si>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</si>
  <si>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</si>
  <si>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</si>
  <si>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</si>
  <si>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>Townsville</t>
  </si>
  <si>
    <t xml:space="preserve">Dalon               </t>
  </si>
  <si>
    <t xml:space="preserve">Dancing Diva        </t>
  </si>
  <si>
    <t xml:space="preserve">Valuate             </t>
  </si>
  <si>
    <t xml:space="preserve">Tambos Vixen        </t>
  </si>
  <si>
    <t xml:space="preserve">Craiglea Ella       </t>
  </si>
  <si>
    <t xml:space="preserve">Hot Top             </t>
  </si>
  <si>
    <t xml:space="preserve">Raunchy Woman       </t>
  </si>
  <si>
    <t>Moruya</t>
  </si>
  <si>
    <t xml:space="preserve">Ziganui             </t>
  </si>
  <si>
    <t xml:space="preserve">Le Cavalier         </t>
  </si>
  <si>
    <t xml:space="preserve">Rosaruby            </t>
  </si>
  <si>
    <t xml:space="preserve">Art Nouveau         </t>
  </si>
  <si>
    <t xml:space="preserve">Akiko Gold          </t>
  </si>
  <si>
    <t xml:space="preserve">Gid Up Strop        </t>
  </si>
  <si>
    <t xml:space="preserve">Lion Of Africa      </t>
  </si>
  <si>
    <t>Ballina</t>
  </si>
  <si>
    <t xml:space="preserve">Caro Cavallo        </t>
  </si>
  <si>
    <t xml:space="preserve">Eungai              </t>
  </si>
  <si>
    <t xml:space="preserve">Sapper Tom          </t>
  </si>
  <si>
    <t xml:space="preserve">Solitary March      </t>
  </si>
  <si>
    <t xml:space="preserve">Yeah The Boys       </t>
  </si>
  <si>
    <t xml:space="preserve">Bravo Uncle Billy   </t>
  </si>
  <si>
    <t xml:space="preserve">Famed               </t>
  </si>
  <si>
    <t xml:space="preserve">La Firebird         </t>
  </si>
  <si>
    <t xml:space="preserve">Seven Rubies        </t>
  </si>
  <si>
    <t xml:space="preserve">Swift Accord        </t>
  </si>
  <si>
    <t xml:space="preserve">Trust Issues        </t>
  </si>
  <si>
    <t xml:space="preserve">Four Dreams         </t>
  </si>
  <si>
    <t xml:space="preserve">Vertex              </t>
  </si>
  <si>
    <t>Seymour</t>
  </si>
  <si>
    <t xml:space="preserve">Chattering          </t>
  </si>
  <si>
    <t xml:space="preserve">Everyones Girl      </t>
  </si>
  <si>
    <t xml:space="preserve">Rosamond            </t>
  </si>
  <si>
    <t xml:space="preserve">Adina Rose          </t>
  </si>
  <si>
    <t xml:space="preserve">Leica Stryka        </t>
  </si>
  <si>
    <t xml:space="preserve">Poole Harbour       </t>
  </si>
  <si>
    <t xml:space="preserve">Queen Leonora       </t>
  </si>
  <si>
    <t xml:space="preserve">Zaide               </t>
  </si>
  <si>
    <t xml:space="preserve">Zoophoria           </t>
  </si>
  <si>
    <t xml:space="preserve">Danz The Man        </t>
  </si>
  <si>
    <t xml:space="preserve">To The Letter       </t>
  </si>
  <si>
    <t xml:space="preserve">Hi Sugar            </t>
  </si>
  <si>
    <t xml:space="preserve">Equistar            </t>
  </si>
  <si>
    <t xml:space="preserve">Diamond Racer       </t>
  </si>
  <si>
    <t xml:space="preserve">Pink Stiletto       </t>
  </si>
  <si>
    <t xml:space="preserve">All Bear            </t>
  </si>
  <si>
    <t xml:space="preserve">Tsunami Alert       </t>
  </si>
  <si>
    <t xml:space="preserve">Reign Over Me       </t>
  </si>
  <si>
    <t xml:space="preserve">Bless Him           </t>
  </si>
  <si>
    <t xml:space="preserve">Heartlet            </t>
  </si>
  <si>
    <t xml:space="preserve">Stolen Gift         </t>
  </si>
  <si>
    <t xml:space="preserve">Thomas Crowns       </t>
  </si>
  <si>
    <t xml:space="preserve">Jacqui Cadente      </t>
  </si>
  <si>
    <t xml:space="preserve">Lampito             </t>
  </si>
  <si>
    <t xml:space="preserve">Sirius Ascension    </t>
  </si>
  <si>
    <t xml:space="preserve">Smart Remark        </t>
  </si>
  <si>
    <t xml:space="preserve">Presscott           </t>
  </si>
  <si>
    <t xml:space="preserve">Winkler             </t>
  </si>
  <si>
    <t xml:space="preserve">Call Us Primi       </t>
  </si>
  <si>
    <t xml:space="preserve">Latino Lover        </t>
  </si>
  <si>
    <t xml:space="preserve">Gypsy Wild          </t>
  </si>
  <si>
    <t xml:space="preserve">Wraith Of Odin      </t>
  </si>
  <si>
    <t xml:space="preserve">Poly Oreos          </t>
  </si>
  <si>
    <t xml:space="preserve">Prince Coureuse     </t>
  </si>
  <si>
    <t xml:space="preserve">Super Mario         </t>
  </si>
  <si>
    <t xml:space="preserve">Belorum             </t>
  </si>
  <si>
    <t xml:space="preserve">Magic Belinda       </t>
  </si>
  <si>
    <t xml:space="preserve">Pomme Petite        </t>
  </si>
  <si>
    <t xml:space="preserve">Jacaranda Prince    </t>
  </si>
  <si>
    <t xml:space="preserve">Our Single Doubt    </t>
  </si>
  <si>
    <t xml:space="preserve">Short Term          </t>
  </si>
  <si>
    <t xml:space="preserve">Chomaru             </t>
  </si>
  <si>
    <t xml:space="preserve">Bordeaux Bandit     </t>
  </si>
  <si>
    <t xml:space="preserve">Etymology           </t>
  </si>
  <si>
    <t xml:space="preserve">Fallada             </t>
  </si>
  <si>
    <t xml:space="preserve">Image Neat          </t>
  </si>
  <si>
    <t xml:space="preserve">Kalooki             </t>
  </si>
  <si>
    <t xml:space="preserve">Queen Elektra       </t>
  </si>
  <si>
    <t xml:space="preserve">Romance Can Costa   </t>
  </si>
  <si>
    <t xml:space="preserve">Sonnets             </t>
  </si>
  <si>
    <t xml:space="preserve">Mateship            </t>
  </si>
  <si>
    <t xml:space="preserve">Cherry Princess     </t>
  </si>
  <si>
    <t xml:space="preserve">The Potato Pontiff  </t>
  </si>
  <si>
    <t xml:space="preserve">Porky Pies          </t>
  </si>
  <si>
    <t xml:space="preserve">Hot Saga            </t>
  </si>
  <si>
    <t xml:space="preserve">Green Anchor        </t>
  </si>
  <si>
    <t xml:space="preserve">Tambos Heart        </t>
  </si>
  <si>
    <t xml:space="preserve">Spreadeagled        </t>
  </si>
  <si>
    <t xml:space="preserve">Bobcat              </t>
  </si>
  <si>
    <t xml:space="preserve">Old Smokey          </t>
  </si>
  <si>
    <t xml:space="preserve">Dazzling Pride      </t>
  </si>
  <si>
    <t xml:space="preserve">Saxophone           </t>
  </si>
  <si>
    <t xml:space="preserve">Streetshavenoname   </t>
  </si>
  <si>
    <t xml:space="preserve">Meazza              </t>
  </si>
  <si>
    <t xml:space="preserve">Font Magica         </t>
  </si>
  <si>
    <t xml:space="preserve">Bon For Glory       </t>
  </si>
  <si>
    <t xml:space="preserve">Deck Of Cards       </t>
  </si>
  <si>
    <t xml:space="preserve">Magic Pegasus       </t>
  </si>
  <si>
    <t xml:space="preserve">Rinaldo             </t>
  </si>
  <si>
    <t xml:space="preserve">Brad The Lad        </t>
  </si>
  <si>
    <t xml:space="preserve">Jaxim               </t>
  </si>
  <si>
    <t xml:space="preserve">Tyres Are Crucial   </t>
  </si>
  <si>
    <t xml:space="preserve">Belle Tournure      </t>
  </si>
  <si>
    <t xml:space="preserve">Classic Conquest    </t>
  </si>
  <si>
    <t xml:space="preserve">Valhalla Member     </t>
  </si>
  <si>
    <t xml:space="preserve">Annie Pru           </t>
  </si>
  <si>
    <t xml:space="preserve">Lauriz              </t>
  </si>
  <si>
    <t xml:space="preserve">Our Revenue         </t>
  </si>
  <si>
    <t xml:space="preserve">Sunday Hustler      </t>
  </si>
  <si>
    <t xml:space="preserve">Vella Lonchick      </t>
  </si>
  <si>
    <t xml:space="preserve">Beaut Bopa          </t>
  </si>
  <si>
    <t xml:space="preserve">Flim Flan Man       </t>
  </si>
  <si>
    <t xml:space="preserve">Aimalac Bulsa       </t>
  </si>
  <si>
    <t xml:space="preserve">Princely Sum        </t>
  </si>
  <si>
    <t xml:space="preserve">Dexter Dutton       </t>
  </si>
  <si>
    <t xml:space="preserve">Run Jack Run        </t>
  </si>
  <si>
    <t xml:space="preserve">Partie Town         </t>
  </si>
  <si>
    <t xml:space="preserve">Tempa Mental        </t>
  </si>
  <si>
    <t xml:space="preserve">Found My Hula       </t>
  </si>
  <si>
    <t xml:space="preserve">Saga Del Mar        </t>
  </si>
  <si>
    <t xml:space="preserve">Cushty Princess     </t>
  </si>
  <si>
    <t xml:space="preserve">Against The Clock   </t>
  </si>
  <si>
    <t xml:space="preserve">Sir Donald          </t>
  </si>
  <si>
    <t xml:space="preserve">Pravro              </t>
  </si>
  <si>
    <t xml:space="preserve">Appalachian Annie   </t>
  </si>
  <si>
    <t xml:space="preserve">Matty               </t>
  </si>
  <si>
    <t xml:space="preserve">Another Diamond     </t>
  </si>
  <si>
    <t xml:space="preserve">The Dynamo          </t>
  </si>
  <si>
    <t xml:space="preserve">Carlingford         </t>
  </si>
  <si>
    <t xml:space="preserve">Mistoffelees        </t>
  </si>
  <si>
    <t xml:space="preserve">Destinys Revenge    </t>
  </si>
  <si>
    <t xml:space="preserve">Balonne             </t>
  </si>
  <si>
    <t xml:space="preserve">Whispered Prayer    </t>
  </si>
  <si>
    <t xml:space="preserve">Canford Calling     </t>
  </si>
  <si>
    <t xml:space="preserve">Coloane             </t>
  </si>
  <si>
    <t xml:space="preserve">John Boy            </t>
  </si>
  <si>
    <t xml:space="preserve">Mucker              </t>
  </si>
  <si>
    <t xml:space="preserve">More Than Tears     </t>
  </si>
  <si>
    <t xml:space="preserve">Millijule           </t>
  </si>
  <si>
    <t xml:space="preserve">The Blues Brother   </t>
  </si>
  <si>
    <t xml:space="preserve">Perdu               </t>
  </si>
  <si>
    <t xml:space="preserve">Barney Rubble       </t>
  </si>
  <si>
    <t xml:space="preserve">Skanda              </t>
  </si>
  <si>
    <t xml:space="preserve">Dubawi Sniper       </t>
  </si>
  <si>
    <t xml:space="preserve">Dress Sense         </t>
  </si>
  <si>
    <t xml:space="preserve">Myboycellito        </t>
  </si>
  <si>
    <t xml:space="preserve">Ooshe               </t>
  </si>
  <si>
    <t xml:space="preserve">Queen Of Kingston   </t>
  </si>
  <si>
    <t xml:space="preserve">Dutch Gal           </t>
  </si>
  <si>
    <t xml:space="preserve">Sky Classic         </t>
  </si>
  <si>
    <t xml:space="preserve">Absolute Gem        </t>
  </si>
  <si>
    <t xml:space="preserve">Magic Street        </t>
  </si>
  <si>
    <t xml:space="preserve">Haven Angel         </t>
  </si>
  <si>
    <t xml:space="preserve">Reidy               </t>
  </si>
  <si>
    <t xml:space="preserve">Toan Thang          </t>
  </si>
  <si>
    <t xml:space="preserve">Royal Volley        </t>
  </si>
  <si>
    <t xml:space="preserve">Sea Spirit          </t>
  </si>
  <si>
    <t xml:space="preserve">Here Comes Lenni    </t>
  </si>
  <si>
    <t xml:space="preserve">Scraps              </t>
  </si>
  <si>
    <t xml:space="preserve">Ayers Rock          </t>
  </si>
  <si>
    <t xml:space="preserve">Pretty Mama         </t>
  </si>
  <si>
    <t xml:space="preserve">Ambassador Lad      </t>
  </si>
  <si>
    <t xml:space="preserve">Bayfury             </t>
  </si>
  <si>
    <t xml:space="preserve">Shahqa              </t>
  </si>
  <si>
    <t xml:space="preserve">October Tutu        </t>
  </si>
  <si>
    <t xml:space="preserve">Fine Fergus         </t>
  </si>
  <si>
    <t xml:space="preserve">Mishani Redman      </t>
  </si>
  <si>
    <t xml:space="preserve">My Girls A Dragon   </t>
  </si>
  <si>
    <t xml:space="preserve">Craiglea Cetina     </t>
  </si>
  <si>
    <t xml:space="preserve">Raining Dollars     </t>
  </si>
  <si>
    <t xml:space="preserve">Arnhem Beauty       </t>
  </si>
  <si>
    <t xml:space="preserve">Izzys Keeper        </t>
  </si>
  <si>
    <t xml:space="preserve">Top Decision        </t>
  </si>
  <si>
    <t xml:space="preserve">Malachi Crunch      </t>
  </si>
  <si>
    <t xml:space="preserve">Living Doll         </t>
  </si>
  <si>
    <t xml:space="preserve">The Inflamer        </t>
  </si>
  <si>
    <t xml:space="preserve">Seduction           </t>
  </si>
  <si>
    <t xml:space="preserve">Ticked Off          </t>
  </si>
  <si>
    <t xml:space="preserve">Ficktishous         </t>
  </si>
  <si>
    <t xml:space="preserve">Oakwood Lady        </t>
  </si>
  <si>
    <t xml:space="preserve">All Australian Gal  </t>
  </si>
  <si>
    <t xml:space="preserve">Quite Magical       </t>
  </si>
  <si>
    <t xml:space="preserve">Aidan Anthony       </t>
  </si>
  <si>
    <t xml:space="preserve">Dead Reckoning      </t>
  </si>
  <si>
    <t xml:space="preserve">Luckier             </t>
  </si>
  <si>
    <t xml:space="preserve">Vostok              </t>
  </si>
  <si>
    <t xml:space="preserve">Magicool            </t>
  </si>
  <si>
    <t xml:space="preserve">Kaching             </t>
  </si>
  <si>
    <t xml:space="preserve">Fast Tycoon         </t>
  </si>
  <si>
    <t xml:space="preserve">Penny To Sell       </t>
  </si>
  <si>
    <t xml:space="preserve">What A Shock        </t>
  </si>
  <si>
    <t xml:space="preserve">Lucky Fish          </t>
  </si>
  <si>
    <t xml:space="preserve">Fast Plan           </t>
  </si>
  <si>
    <t xml:space="preserve">Kevins Time         </t>
  </si>
  <si>
    <t xml:space="preserve">Domesday Warrior    </t>
  </si>
  <si>
    <t xml:space="preserve">Cambridge Lady      </t>
  </si>
  <si>
    <t xml:space="preserve">Kincaple Chief      </t>
  </si>
  <si>
    <t xml:space="preserve">Honournstrength     </t>
  </si>
  <si>
    <t xml:space="preserve">Outstrip            </t>
  </si>
  <si>
    <t xml:space="preserve">Mcgill              </t>
  </si>
  <si>
    <t xml:space="preserve">My Cousin Jackie    </t>
  </si>
  <si>
    <t xml:space="preserve">Fraajmahal          </t>
  </si>
  <si>
    <t xml:space="preserve">Silento             </t>
  </si>
  <si>
    <t xml:space="preserve">Dream Habit         </t>
  </si>
  <si>
    <t xml:space="preserve">High Degree         </t>
  </si>
  <si>
    <t xml:space="preserve">Joueur              </t>
  </si>
  <si>
    <t xml:space="preserve">Like A Ruler        </t>
  </si>
  <si>
    <t xml:space="preserve">Humility            </t>
  </si>
  <si>
    <t xml:space="preserve">Solar Lady          </t>
  </si>
  <si>
    <t xml:space="preserve">Caldera Girl        </t>
  </si>
  <si>
    <t xml:space="preserve">Grey Missile        </t>
  </si>
  <si>
    <t xml:space="preserve">Our Atom            </t>
  </si>
  <si>
    <t xml:space="preserve">Fine N Devine       </t>
  </si>
  <si>
    <t xml:space="preserve">Rose Clip           </t>
  </si>
  <si>
    <t xml:space="preserve">Kanui               </t>
  </si>
  <si>
    <t xml:space="preserve">Starena             </t>
  </si>
  <si>
    <t xml:space="preserve">Elite Jet           </t>
  </si>
  <si>
    <t xml:space="preserve">Flamin Sid          </t>
  </si>
  <si>
    <t xml:space="preserve">Seattle Gal         </t>
  </si>
  <si>
    <t xml:space="preserve">Maharg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</si>
</sst>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282828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18"/>
  <sheetViews>
    <sheetView tabSelected="1" topLeftCell="B1" workbookViewId="0">
      <pane ySplit="1" topLeftCell="A2" activePane="bottomLeft" state="frozen"/>
      <selection activeCell="B1" sqref="B1"/>
      <selection pane="bottomLeft" activeCell="Z211" sqref="Z211"/>
    </sheetView>
  </sheetViews>
  <sheetFormatPr defaultRowHeight="15" x14ac:dyDescent="0.25"/>
  <cols>
    <col min="1" max="1" width="9.7109375" style="12" hidden="1" customWidth="1"/>
    <col min="2" max="2" width="7.85546875" style="12" bestFit="1" customWidth="1"/>
    <col min="3" max="3" width="12" style="12" bestFit="1" customWidth="1"/>
    <col min="4" max="4" width="5.85546875" style="12" bestFit="1" customWidth="1"/>
    <col min="5" max="5" width="5.7109375" style="12" bestFit="1" customWidth="1"/>
    <col min="6" max="6" width="22.7109375" style="12" bestFit="1" customWidth="1"/>
    <col min="7" max="8" width="9.1406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1">
        <v>1</v>
      </c>
      <c r="B2" s="5">
        <v>0.56041666666666667</v>
      </c>
      <c r="C2" s="1" t="s">
        <v>19</v>
      </c>
      <c r="D2" s="1">
        <v>1</v>
      </c>
      <c r="E2" s="1">
        <v>3</v>
      </c>
      <c r="F2" s="1" t="s">
        <v>22</v>
      </c>
      <c r="G2" s="2">
        <v>65.925699999999992</v>
      </c>
      <c r="H2" s="6">
        <f>1+COUNTIFS(A:A,A2,O:O,"&lt;"&amp;O2)</f>
        <v>1</v>
      </c>
      <c r="I2" s="2">
        <f>AVERAGEIF(A:A,A2,G:G)</f>
        <v>50.445157142857127</v>
      </c>
      <c r="J2" s="2">
        <f>G2-I2</f>
        <v>15.480542857142865</v>
      </c>
      <c r="K2" s="2">
        <f>90+J2</f>
        <v>105.48054285714286</v>
      </c>
      <c r="L2" s="2">
        <f>EXP(0.06*K2)</f>
        <v>560.50186586072357</v>
      </c>
      <c r="M2" s="2">
        <f>SUMIF(A:A,A2,L:L)</f>
        <v>1807.6402063771582</v>
      </c>
      <c r="N2" s="3">
        <f>L2/M2</f>
        <v>0.31007379891381809</v>
      </c>
      <c r="O2" s="7">
        <f>1/N2</f>
        <v>3.2250386956362607</v>
      </c>
      <c r="P2" s="3">
        <f>IF(O2&gt;21,"",N2)</f>
        <v>0.31007379891381809</v>
      </c>
      <c r="Q2" s="3">
        <f>IF(ISNUMBER(P2),SUMIF(A:A,A2,P:P),"")</f>
        <v>0.95589027277351601</v>
      </c>
      <c r="R2" s="3">
        <f>IFERROR(P2*(1/Q2),"")</f>
        <v>0.32438220970084658</v>
      </c>
      <c r="S2" s="8">
        <f>IFERROR(1/R2,"")</f>
        <v>3.0827831184768892</v>
      </c>
    </row>
    <row r="3" spans="1:19" x14ac:dyDescent="0.25">
      <c r="A3" s="1">
        <v>1</v>
      </c>
      <c r="B3" s="5">
        <v>0.56041666666666667</v>
      </c>
      <c r="C3" s="1" t="s">
        <v>19</v>
      </c>
      <c r="D3" s="1">
        <v>1</v>
      </c>
      <c r="E3" s="1">
        <v>1</v>
      </c>
      <c r="F3" s="1" t="s">
        <v>20</v>
      </c>
      <c r="G3" s="2">
        <v>57.744700000000002</v>
      </c>
      <c r="H3" s="6">
        <f>1+COUNTIFS(A:A,A3,O:O,"&lt;"&amp;O3)</f>
        <v>2</v>
      </c>
      <c r="I3" s="2">
        <f>AVERAGEIF(A:A,A3,G:G)</f>
        <v>50.445157142857127</v>
      </c>
      <c r="J3" s="2">
        <f>G3-I3</f>
        <v>7.2995428571428747</v>
      </c>
      <c r="K3" s="2">
        <f>90+J3</f>
        <v>97.299542857142882</v>
      </c>
      <c r="L3" s="2">
        <f>EXP(0.06*K3)</f>
        <v>343.0830586769377</v>
      </c>
      <c r="M3" s="2">
        <f>SUMIF(A:A,A3,L:L)</f>
        <v>1807.6402063771582</v>
      </c>
      <c r="N3" s="3">
        <f>L3/M3</f>
        <v>0.18979609850819756</v>
      </c>
      <c r="O3" s="7">
        <f>1/N3</f>
        <v>5.2688122035174949</v>
      </c>
      <c r="P3" s="3">
        <f>IF(O3&gt;21,"",N3)</f>
        <v>0.18979609850819756</v>
      </c>
      <c r="Q3" s="3">
        <f>IF(ISNUMBER(P3),SUMIF(A:A,A3,P:P),"")</f>
        <v>0.95589027277351601</v>
      </c>
      <c r="R3" s="3">
        <f>IFERROR(P3*(1/Q3),"")</f>
        <v>0.19855427334510278</v>
      </c>
      <c r="S3" s="8">
        <f>IFERROR(1/R3,"")</f>
        <v>5.036406334412769</v>
      </c>
    </row>
    <row r="4" spans="1:19" x14ac:dyDescent="0.25">
      <c r="A4" s="1">
        <v>1</v>
      </c>
      <c r="B4" s="5">
        <v>0.56041666666666667</v>
      </c>
      <c r="C4" s="1" t="s">
        <v>19</v>
      </c>
      <c r="D4" s="1">
        <v>1</v>
      </c>
      <c r="E4" s="1">
        <v>4</v>
      </c>
      <c r="F4" s="1" t="s">
        <v>23</v>
      </c>
      <c r="G4" s="2">
        <v>52.490333333333304</v>
      </c>
      <c r="H4" s="6">
        <f>1+COUNTIFS(A:A,A4,O:O,"&lt;"&amp;O4)</f>
        <v>3</v>
      </c>
      <c r="I4" s="2">
        <f>AVERAGEIF(A:A,A4,G:G)</f>
        <v>50.445157142857127</v>
      </c>
      <c r="J4" s="2">
        <f>G4-I4</f>
        <v>2.0451761904761767</v>
      </c>
      <c r="K4" s="2">
        <f>90+J4</f>
        <v>92.045176190476184</v>
      </c>
      <c r="L4" s="2">
        <f>EXP(0.06*K4)</f>
        <v>250.31260867717361</v>
      </c>
      <c r="M4" s="2">
        <f>SUMIF(A:A,A4,L:L)</f>
        <v>1807.6402063771582</v>
      </c>
      <c r="N4" s="3">
        <f>L4/M4</f>
        <v>0.13847479592127787</v>
      </c>
      <c r="O4" s="7">
        <f>1/N4</f>
        <v>7.2215307727804436</v>
      </c>
      <c r="P4" s="3">
        <f>IF(O4&gt;21,"",N4)</f>
        <v>0.13847479592127787</v>
      </c>
      <c r="Q4" s="3">
        <f>IF(ISNUMBER(P4),SUMIF(A:A,A4,P:P),"")</f>
        <v>0.95589027277351601</v>
      </c>
      <c r="R4" s="3">
        <f>IFERROR(P4*(1/Q4),"")</f>
        <v>0.14486474009144712</v>
      </c>
      <c r="S4" s="8">
        <f>IFERROR(1/R4,"")</f>
        <v>6.9029910202354374</v>
      </c>
    </row>
    <row r="5" spans="1:19" x14ac:dyDescent="0.25">
      <c r="A5" s="1">
        <v>1</v>
      </c>
      <c r="B5" s="5">
        <v>0.56041666666666667</v>
      </c>
      <c r="C5" s="1" t="s">
        <v>19</v>
      </c>
      <c r="D5" s="1">
        <v>1</v>
      </c>
      <c r="E5" s="1">
        <v>2</v>
      </c>
      <c r="F5" s="1" t="s">
        <v>21</v>
      </c>
      <c r="G5" s="2">
        <v>51.140633333333298</v>
      </c>
      <c r="H5" s="6">
        <f>1+COUNTIFS(A:A,A5,O:O,"&lt;"&amp;O5)</f>
        <v>4</v>
      </c>
      <c r="I5" s="2">
        <f>AVERAGEIF(A:A,A5,G:G)</f>
        <v>50.445157142857127</v>
      </c>
      <c r="J5" s="2">
        <f>G5-I5</f>
        <v>0.69547619047617104</v>
      </c>
      <c r="K5" s="2">
        <f>90+J5</f>
        <v>90.695476190476171</v>
      </c>
      <c r="L5" s="2">
        <f>EXP(0.06*K5)</f>
        <v>230.84086370928281</v>
      </c>
      <c r="M5" s="2">
        <f>SUMIF(A:A,A5,L:L)</f>
        <v>1807.6402063771582</v>
      </c>
      <c r="N5" s="3">
        <f>L5/M5</f>
        <v>0.12770288185386747</v>
      </c>
      <c r="O5" s="7">
        <f>1/N5</f>
        <v>7.8306768452125981</v>
      </c>
      <c r="P5" s="3">
        <f>IF(O5&gt;21,"",N5)</f>
        <v>0.12770288185386747</v>
      </c>
      <c r="Q5" s="3">
        <f>IF(ISNUMBER(P5),SUMIF(A:A,A5,P:P),"")</f>
        <v>0.95589027277351601</v>
      </c>
      <c r="R5" s="3">
        <f>IFERROR(P5*(1/Q5),"")</f>
        <v>0.13359575412702707</v>
      </c>
      <c r="S5" s="8">
        <f>IFERROR(1/R5,"")</f>
        <v>7.4852678255715253</v>
      </c>
    </row>
    <row r="6" spans="1:19" x14ac:dyDescent="0.25">
      <c r="A6" s="1">
        <v>1</v>
      </c>
      <c r="B6" s="5">
        <v>0.56041666666666667</v>
      </c>
      <c r="C6" s="1" t="s">
        <v>19</v>
      </c>
      <c r="D6" s="1">
        <v>1</v>
      </c>
      <c r="E6" s="1">
        <v>5</v>
      </c>
      <c r="F6" s="1" t="s">
        <v>24</v>
      </c>
      <c r="G6" s="2">
        <v>46.352499999999999</v>
      </c>
      <c r="H6" s="6">
        <f>1+COUNTIFS(A:A,A6,O:O,"&lt;"&amp;O6)</f>
        <v>5</v>
      </c>
      <c r="I6" s="2">
        <f>AVERAGEIF(A:A,A6,G:G)</f>
        <v>50.445157142857127</v>
      </c>
      <c r="J6" s="2">
        <f>G6-I6</f>
        <v>-4.0926571428571279</v>
      </c>
      <c r="K6" s="2">
        <f>90+J6</f>
        <v>85.907342857142879</v>
      </c>
      <c r="L6" s="2">
        <f>EXP(0.06*K6)</f>
        <v>173.19888724557566</v>
      </c>
      <c r="M6" s="2">
        <f>SUMIF(A:A,A6,L:L)</f>
        <v>1807.6402063771582</v>
      </c>
      <c r="N6" s="3">
        <f>L6/M6</f>
        <v>9.5814911968957542E-2</v>
      </c>
      <c r="O6" s="7">
        <f>1/N6</f>
        <v>10.43678879884567</v>
      </c>
      <c r="P6" s="3">
        <f>IF(O6&gt;21,"",N6)</f>
        <v>9.5814911968957542E-2</v>
      </c>
      <c r="Q6" s="3">
        <f>IF(ISNUMBER(P6),SUMIF(A:A,A6,P:P),"")</f>
        <v>0.95589027277351601</v>
      </c>
      <c r="R6" s="3">
        <f>IFERROR(P6*(1/Q6),"")</f>
        <v>0.10023630818101176</v>
      </c>
      <c r="S6" s="8">
        <f>IFERROR(1/R6,"")</f>
        <v>9.9764248918081648</v>
      </c>
    </row>
    <row r="7" spans="1:19" x14ac:dyDescent="0.25">
      <c r="A7" s="1">
        <v>1</v>
      </c>
      <c r="B7" s="5">
        <v>0.56041666666666667</v>
      </c>
      <c r="C7" s="1" t="s">
        <v>19</v>
      </c>
      <c r="D7" s="1">
        <v>1</v>
      </c>
      <c r="E7" s="1">
        <v>7</v>
      </c>
      <c r="F7" s="1" t="s">
        <v>26</v>
      </c>
      <c r="G7" s="2">
        <v>46.038699999999999</v>
      </c>
      <c r="H7" s="6">
        <f>1+COUNTIFS(A:A,A7,O:O,"&lt;"&amp;O7)</f>
        <v>6</v>
      </c>
      <c r="I7" s="2">
        <f>AVERAGEIF(A:A,A7,G:G)</f>
        <v>50.445157142857127</v>
      </c>
      <c r="J7" s="2">
        <f>G7-I7</f>
        <v>-4.4064571428571284</v>
      </c>
      <c r="K7" s="2">
        <f>90+J7</f>
        <v>85.593542857142864</v>
      </c>
      <c r="L7" s="2">
        <f>EXP(0.06*K7)</f>
        <v>169.96840578054332</v>
      </c>
      <c r="M7" s="2">
        <f>SUMIF(A:A,A7,L:L)</f>
        <v>1807.6402063771582</v>
      </c>
      <c r="N7" s="3">
        <f>L7/M7</f>
        <v>9.4027785607397565E-2</v>
      </c>
      <c r="O7" s="7">
        <f>1/N7</f>
        <v>10.635154210430812</v>
      </c>
      <c r="P7" s="3">
        <f>IF(O7&gt;21,"",N7)</f>
        <v>9.4027785607397565E-2</v>
      </c>
      <c r="Q7" s="3">
        <f>IF(ISNUMBER(P7),SUMIF(A:A,A7,P:P),"")</f>
        <v>0.95589027277351601</v>
      </c>
      <c r="R7" s="3">
        <f>IFERROR(P7*(1/Q7),"")</f>
        <v>9.8366714554564832E-2</v>
      </c>
      <c r="S7" s="8">
        <f>IFERROR(1/R7,"")</f>
        <v>10.166040459197117</v>
      </c>
    </row>
    <row r="8" spans="1:19" x14ac:dyDescent="0.25">
      <c r="A8" s="1">
        <v>1</v>
      </c>
      <c r="B8" s="5">
        <v>0.56041666666666667</v>
      </c>
      <c r="C8" s="1" t="s">
        <v>19</v>
      </c>
      <c r="D8" s="1">
        <v>1</v>
      </c>
      <c r="E8" s="1">
        <v>6</v>
      </c>
      <c r="F8" s="1" t="s">
        <v>25</v>
      </c>
      <c r="G8" s="2">
        <v>33.423533333333296</v>
      </c>
      <c r="H8" s="6">
        <f>1+COUNTIFS(A:A,A8,O:O,"&lt;"&amp;O8)</f>
        <v>7</v>
      </c>
      <c r="I8" s="2">
        <f>AVERAGEIF(A:A,A8,G:G)</f>
        <v>50.445157142857127</v>
      </c>
      <c r="J8" s="2">
        <f>G8-I8</f>
        <v>-17.021623809523831</v>
      </c>
      <c r="K8" s="2">
        <f>90+J8</f>
        <v>72.978376190476169</v>
      </c>
      <c r="L8" s="2">
        <f>EXP(0.06*K8)</f>
        <v>79.734516426921545</v>
      </c>
      <c r="M8" s="2">
        <f>SUMIF(A:A,A8,L:L)</f>
        <v>1807.6402063771582</v>
      </c>
      <c r="N8" s="3">
        <f>L8/M8</f>
        <v>4.4109727226483916E-2</v>
      </c>
      <c r="O8" s="7">
        <f>1/N8</f>
        <v>22.670736431115134</v>
      </c>
      <c r="P8" s="3" t="str">
        <f>IF(O8&gt;21,"",N8)</f>
        <v/>
      </c>
      <c r="Q8" s="3" t="str">
        <f>IF(ISNUMBER(P8),SUMIF(A:A,A8,P:P),"")</f>
        <v/>
      </c>
      <c r="R8" s="3" t="str">
        <f>IFERROR(P8*(1/Q8),"")</f>
        <v/>
      </c>
      <c r="S8" s="8" t="str">
        <f>IFERROR(1/R8,"")</f>
        <v/>
      </c>
    </row>
    <row r="9" spans="1:19" x14ac:dyDescent="0.25">
      <c r="A9" s="1">
        <v>2</v>
      </c>
      <c r="B9" s="5">
        <v>0.56944444444444442</v>
      </c>
      <c r="C9" s="1" t="s">
        <v>27</v>
      </c>
      <c r="D9" s="1">
        <v>2</v>
      </c>
      <c r="E9" s="1">
        <v>1</v>
      </c>
      <c r="F9" s="1" t="s">
        <v>28</v>
      </c>
      <c r="G9" s="2">
        <v>58.214566666666698</v>
      </c>
      <c r="H9" s="6">
        <f>1+COUNTIFS(A:A,A9,O:O,"&lt;"&amp;O9)</f>
        <v>1</v>
      </c>
      <c r="I9" s="2">
        <f>AVERAGEIF(A:A,A9,G:G)</f>
        <v>49.151571428571415</v>
      </c>
      <c r="J9" s="2">
        <f>G9-I9</f>
        <v>9.062995238095283</v>
      </c>
      <c r="K9" s="2">
        <f>90+J9</f>
        <v>99.062995238095283</v>
      </c>
      <c r="L9" s="2">
        <f>EXP(0.06*K9)</f>
        <v>381.3736923622846</v>
      </c>
      <c r="M9" s="2">
        <f>SUMIF(A:A,A9,L:L)</f>
        <v>1689.0252140484765</v>
      </c>
      <c r="N9" s="3">
        <f>L9/M9</f>
        <v>0.22579514455450803</v>
      </c>
      <c r="O9" s="7">
        <f>1/N9</f>
        <v>4.4287931964745821</v>
      </c>
      <c r="P9" s="3">
        <f>IF(O9&gt;21,"",N9)</f>
        <v>0.22579514455450803</v>
      </c>
      <c r="Q9" s="3">
        <f>IF(ISNUMBER(P9),SUMIF(A:A,A9,P:P),"")</f>
        <v>0.99999999999999978</v>
      </c>
      <c r="R9" s="3">
        <f>IFERROR(P9*(1/Q9),"")</f>
        <v>0.22579514455450808</v>
      </c>
      <c r="S9" s="8">
        <f>IFERROR(1/R9,"")</f>
        <v>4.4287931964745813</v>
      </c>
    </row>
    <row r="10" spans="1:19" x14ac:dyDescent="0.25">
      <c r="A10" s="10">
        <v>2</v>
      </c>
      <c r="B10" s="11">
        <v>0.56944444444444442</v>
      </c>
      <c r="C10" s="10" t="s">
        <v>27</v>
      </c>
      <c r="D10" s="10">
        <v>2</v>
      </c>
      <c r="E10" s="10">
        <v>5</v>
      </c>
      <c r="F10" s="10" t="s">
        <v>32</v>
      </c>
      <c r="G10" s="2">
        <v>57.004833333333302</v>
      </c>
      <c r="H10" s="6">
        <f>1+COUNTIFS(A:A,A10,O:O,"&lt;"&amp;O10)</f>
        <v>2</v>
      </c>
      <c r="I10" s="2">
        <f>AVERAGEIF(A:A,A10,G:G)</f>
        <v>49.151571428571415</v>
      </c>
      <c r="J10" s="2">
        <f>G10-I10</f>
        <v>7.8532619047618866</v>
      </c>
      <c r="K10" s="2">
        <f>90+J10</f>
        <v>97.853261904761894</v>
      </c>
      <c r="L10" s="2">
        <f>EXP(0.06*K10)</f>
        <v>354.67281417580284</v>
      </c>
      <c r="M10" s="2">
        <f>SUMIF(A:A,A10,L:L)</f>
        <v>1689.0252140484765</v>
      </c>
      <c r="N10" s="3">
        <f>L10/M10</f>
        <v>0.20998669008953197</v>
      </c>
      <c r="O10" s="7">
        <f>1/N10</f>
        <v>4.7622065930637332</v>
      </c>
      <c r="P10" s="3">
        <f>IF(O10&gt;21,"",N10)</f>
        <v>0.20998669008953197</v>
      </c>
      <c r="Q10" s="3">
        <f>IF(ISNUMBER(P10),SUMIF(A:A,A10,P:P),"")</f>
        <v>0.99999999999999978</v>
      </c>
      <c r="R10" s="3">
        <f>IFERROR(P10*(1/Q10),"")</f>
        <v>0.20998669008953202</v>
      </c>
      <c r="S10" s="8">
        <f>IFERROR(1/R10,"")</f>
        <v>4.7622065930637314</v>
      </c>
    </row>
    <row r="11" spans="1:19" x14ac:dyDescent="0.25">
      <c r="A11" s="10">
        <v>2</v>
      </c>
      <c r="B11" s="11">
        <v>0.56944444444444442</v>
      </c>
      <c r="C11" s="10" t="s">
        <v>27</v>
      </c>
      <c r="D11" s="10">
        <v>2</v>
      </c>
      <c r="E11" s="10">
        <v>4</v>
      </c>
      <c r="F11" s="10" t="s">
        <v>31</v>
      </c>
      <c r="G11" s="2">
        <v>51.661566666666602</v>
      </c>
      <c r="H11" s="6">
        <f>1+COUNTIFS(A:A,A11,O:O,"&lt;"&amp;O11)</f>
        <v>3</v>
      </c>
      <c r="I11" s="2">
        <f>AVERAGEIF(A:A,A11,G:G)</f>
        <v>49.151571428571415</v>
      </c>
      <c r="J11" s="2">
        <f>G11-I11</f>
        <v>2.5099952380951862</v>
      </c>
      <c r="K11" s="2">
        <f>90+J11</f>
        <v>92.509995238095186</v>
      </c>
      <c r="L11" s="2">
        <f>EXP(0.06*K11)</f>
        <v>257.39187121079419</v>
      </c>
      <c r="M11" s="2">
        <f>SUMIF(A:A,A11,L:L)</f>
        <v>1689.0252140484765</v>
      </c>
      <c r="N11" s="3">
        <f>L11/M11</f>
        <v>0.1523907808302303</v>
      </c>
      <c r="O11" s="7">
        <f>1/N11</f>
        <v>6.5620767513097906</v>
      </c>
      <c r="P11" s="3">
        <f>IF(O11&gt;21,"",N11)</f>
        <v>0.1523907808302303</v>
      </c>
      <c r="Q11" s="3">
        <f>IF(ISNUMBER(P11),SUMIF(A:A,A11,P:P),"")</f>
        <v>0.99999999999999978</v>
      </c>
      <c r="R11" s="3">
        <f>IFERROR(P11*(1/Q11),"")</f>
        <v>0.15239078083023033</v>
      </c>
      <c r="S11" s="8">
        <f>IFERROR(1/R11,"")</f>
        <v>6.5620767513097897</v>
      </c>
    </row>
    <row r="12" spans="1:19" x14ac:dyDescent="0.25">
      <c r="A12" s="1">
        <v>2</v>
      </c>
      <c r="B12" s="5">
        <v>0.56944444444444442</v>
      </c>
      <c r="C12" s="1" t="s">
        <v>27</v>
      </c>
      <c r="D12" s="1">
        <v>2</v>
      </c>
      <c r="E12" s="1">
        <v>2</v>
      </c>
      <c r="F12" s="1" t="s">
        <v>29</v>
      </c>
      <c r="G12" s="2">
        <v>50.811733333333301</v>
      </c>
      <c r="H12" s="6">
        <f>1+COUNTIFS(A:A,A12,O:O,"&lt;"&amp;O12)</f>
        <v>4</v>
      </c>
      <c r="I12" s="2">
        <f>AVERAGEIF(A:A,A12,G:G)</f>
        <v>49.151571428571415</v>
      </c>
      <c r="J12" s="2">
        <f>G12-I12</f>
        <v>1.6601619047618854</v>
      </c>
      <c r="K12" s="2">
        <f>90+J12</f>
        <v>91.660161904761878</v>
      </c>
      <c r="L12" s="2">
        <f>EXP(0.06*K12)</f>
        <v>244.59645113232921</v>
      </c>
      <c r="M12" s="2">
        <f>SUMIF(A:A,A12,L:L)</f>
        <v>1689.0252140484765</v>
      </c>
      <c r="N12" s="3">
        <f>L12/M12</f>
        <v>0.1448151567530768</v>
      </c>
      <c r="O12" s="7">
        <f>1/N12</f>
        <v>6.9053545389940938</v>
      </c>
      <c r="P12" s="3">
        <f>IF(O12&gt;21,"",N12)</f>
        <v>0.1448151567530768</v>
      </c>
      <c r="Q12" s="3">
        <f>IF(ISNUMBER(P12),SUMIF(A:A,A12,P:P),"")</f>
        <v>0.99999999999999978</v>
      </c>
      <c r="R12" s="3">
        <f>IFERROR(P12*(1/Q12),"")</f>
        <v>0.14481515675307682</v>
      </c>
      <c r="S12" s="8">
        <f>IFERROR(1/R12,"")</f>
        <v>6.905354538994092</v>
      </c>
    </row>
    <row r="13" spans="1:19" x14ac:dyDescent="0.25">
      <c r="A13" s="10">
        <v>2</v>
      </c>
      <c r="B13" s="11">
        <v>0.56944444444444442</v>
      </c>
      <c r="C13" s="10" t="s">
        <v>27</v>
      </c>
      <c r="D13" s="10">
        <v>2</v>
      </c>
      <c r="E13" s="10">
        <v>6</v>
      </c>
      <c r="F13" s="10" t="s">
        <v>33</v>
      </c>
      <c r="G13" s="2">
        <v>45.423766666666701</v>
      </c>
      <c r="H13" s="6">
        <f>1+COUNTIFS(A:A,A13,O:O,"&lt;"&amp;O13)</f>
        <v>5</v>
      </c>
      <c r="I13" s="2">
        <f>AVERAGEIF(A:A,A13,G:G)</f>
        <v>49.151571428571415</v>
      </c>
      <c r="J13" s="2">
        <f>G13-I13</f>
        <v>-3.7278047619047143</v>
      </c>
      <c r="K13" s="2">
        <f>90+J13</f>
        <v>86.272195238095293</v>
      </c>
      <c r="L13" s="2">
        <f>EXP(0.06*K13)</f>
        <v>177.03221369406685</v>
      </c>
      <c r="M13" s="2">
        <f>SUMIF(A:A,A13,L:L)</f>
        <v>1689.0252140484765</v>
      </c>
      <c r="N13" s="3">
        <f>L13/M13</f>
        <v>0.10481324507272032</v>
      </c>
      <c r="O13" s="7">
        <f>1/N13</f>
        <v>9.5407789283328803</v>
      </c>
      <c r="P13" s="3">
        <f>IF(O13&gt;21,"",N13)</f>
        <v>0.10481324507272032</v>
      </c>
      <c r="Q13" s="3">
        <f>IF(ISNUMBER(P13),SUMIF(A:A,A13,P:P),"")</f>
        <v>0.99999999999999978</v>
      </c>
      <c r="R13" s="3">
        <f>IFERROR(P13*(1/Q13),"")</f>
        <v>0.10481324507272034</v>
      </c>
      <c r="S13" s="8">
        <f>IFERROR(1/R13,"")</f>
        <v>9.5407789283328768</v>
      </c>
    </row>
    <row r="14" spans="1:19" x14ac:dyDescent="0.25">
      <c r="A14" s="1">
        <v>2</v>
      </c>
      <c r="B14" s="5">
        <v>0.56944444444444442</v>
      </c>
      <c r="C14" s="1" t="s">
        <v>27</v>
      </c>
      <c r="D14" s="1">
        <v>2</v>
      </c>
      <c r="E14" s="1">
        <v>3</v>
      </c>
      <c r="F14" s="1" t="s">
        <v>30</v>
      </c>
      <c r="G14" s="2">
        <v>45.252933333333303</v>
      </c>
      <c r="H14" s="6">
        <f>1+COUNTIFS(A:A,A14,O:O,"&lt;"&amp;O14)</f>
        <v>6</v>
      </c>
      <c r="I14" s="2">
        <f>AVERAGEIF(A:A,A14,G:G)</f>
        <v>49.151571428571415</v>
      </c>
      <c r="J14" s="2">
        <f>G14-I14</f>
        <v>-3.8986380952381126</v>
      </c>
      <c r="K14" s="2">
        <f>90+J14</f>
        <v>86.101361904761887</v>
      </c>
      <c r="L14" s="2">
        <f>EXP(0.06*K14)</f>
        <v>175.22690153437682</v>
      </c>
      <c r="M14" s="2">
        <f>SUMIF(A:A,A14,L:L)</f>
        <v>1689.0252140484765</v>
      </c>
      <c r="N14" s="3">
        <f>L14/M14</f>
        <v>0.1037443965175452</v>
      </c>
      <c r="O14" s="7">
        <f>1/N14</f>
        <v>9.63907481818433</v>
      </c>
      <c r="P14" s="3">
        <f>IF(O14&gt;21,"",N14)</f>
        <v>0.1037443965175452</v>
      </c>
      <c r="Q14" s="3">
        <f>IF(ISNUMBER(P14),SUMIF(A:A,A14,P:P),"")</f>
        <v>0.99999999999999978</v>
      </c>
      <c r="R14" s="3">
        <f>IFERROR(P14*(1/Q14),"")</f>
        <v>0.10374439651754523</v>
      </c>
      <c r="S14" s="8">
        <f>IFERROR(1/R14,"")</f>
        <v>9.6390748181843264</v>
      </c>
    </row>
    <row r="15" spans="1:19" x14ac:dyDescent="0.25">
      <c r="A15" s="10">
        <v>2</v>
      </c>
      <c r="B15" s="11">
        <v>0.56944444444444442</v>
      </c>
      <c r="C15" s="10" t="s">
        <v>27</v>
      </c>
      <c r="D15" s="10">
        <v>2</v>
      </c>
      <c r="E15" s="10">
        <v>7</v>
      </c>
      <c r="F15" s="10" t="s">
        <v>34</v>
      </c>
      <c r="G15" s="2">
        <v>35.691600000000001</v>
      </c>
      <c r="H15" s="6">
        <f>1+COUNTIFS(A:A,A15,O:O,"&lt;"&amp;O15)</f>
        <v>7</v>
      </c>
      <c r="I15" s="2">
        <f>AVERAGEIF(A:A,A15,G:G)</f>
        <v>49.151571428571415</v>
      </c>
      <c r="J15" s="2">
        <f>G15-I15</f>
        <v>-13.459971428571414</v>
      </c>
      <c r="K15" s="2">
        <f>90+J15</f>
        <v>76.540028571428593</v>
      </c>
      <c r="L15" s="2">
        <f>EXP(0.06*K15)</f>
        <v>98.731269938821924</v>
      </c>
      <c r="M15" s="2">
        <f>SUMIF(A:A,A15,L:L)</f>
        <v>1689.0252140484765</v>
      </c>
      <c r="N15" s="3">
        <f>L15/M15</f>
        <v>5.8454586182387358E-2</v>
      </c>
      <c r="O15" s="7">
        <f>1/N15</f>
        <v>17.107297567377266</v>
      </c>
      <c r="P15" s="3">
        <f>IF(O15&gt;21,"",N15)</f>
        <v>5.8454586182387358E-2</v>
      </c>
      <c r="Q15" s="3">
        <f>IF(ISNUMBER(P15),SUMIF(A:A,A15,P:P),"")</f>
        <v>0.99999999999999978</v>
      </c>
      <c r="R15" s="3">
        <f>IFERROR(P15*(1/Q15),"")</f>
        <v>5.8454586182387372E-2</v>
      </c>
      <c r="S15" s="8">
        <f>IFERROR(1/R15,"")</f>
        <v>17.107297567377262</v>
      </c>
    </row>
    <row r="16" spans="1:19" x14ac:dyDescent="0.25">
      <c r="A16" s="10">
        <v>3</v>
      </c>
      <c r="B16" s="11">
        <v>0.57986111111111105</v>
      </c>
      <c r="C16" s="10" t="s">
        <v>35</v>
      </c>
      <c r="D16" s="10">
        <v>2</v>
      </c>
      <c r="E16" s="10">
        <v>1</v>
      </c>
      <c r="F16" s="10" t="s">
        <v>36</v>
      </c>
      <c r="G16" s="2">
        <v>66.640200000000007</v>
      </c>
      <c r="H16" s="6">
        <f>1+COUNTIFS(A:A,A16,O:O,"&lt;"&amp;O16)</f>
        <v>1</v>
      </c>
      <c r="I16" s="2">
        <f>AVERAGEIF(A:A,A16,G:G)</f>
        <v>47.674448717948692</v>
      </c>
      <c r="J16" s="2">
        <f>G16-I16</f>
        <v>18.965751282051315</v>
      </c>
      <c r="K16" s="2">
        <f>90+J16</f>
        <v>108.96575128205131</v>
      </c>
      <c r="L16" s="2">
        <f>EXP(0.06*K16)</f>
        <v>690.86544303308483</v>
      </c>
      <c r="M16" s="2">
        <f>SUMIF(A:A,A16,L:L)</f>
        <v>3574.8999772998991</v>
      </c>
      <c r="N16" s="3">
        <f>L16/M16</f>
        <v>0.19325448192116731</v>
      </c>
      <c r="O16" s="7">
        <f>1/N16</f>
        <v>5.174524233843754</v>
      </c>
      <c r="P16" s="3">
        <f>IF(O16&gt;21,"",N16)</f>
        <v>0.19325448192116731</v>
      </c>
      <c r="Q16" s="3">
        <f>IF(ISNUMBER(P16),SUMIF(A:A,A16,P:P),"")</f>
        <v>0.91666820461089482</v>
      </c>
      <c r="R16" s="3">
        <f>IFERROR(P16*(1/Q16),"")</f>
        <v>0.21082271747736633</v>
      </c>
      <c r="S16" s="8">
        <f>IFERROR(1/R16,"")</f>
        <v>4.7433218391531202</v>
      </c>
    </row>
    <row r="17" spans="1:19" x14ac:dyDescent="0.25">
      <c r="A17" s="10">
        <v>3</v>
      </c>
      <c r="B17" s="11">
        <v>0.57986111111111105</v>
      </c>
      <c r="C17" s="10" t="s">
        <v>35</v>
      </c>
      <c r="D17" s="10">
        <v>2</v>
      </c>
      <c r="E17" s="10">
        <v>4</v>
      </c>
      <c r="F17" s="10" t="s">
        <v>39</v>
      </c>
      <c r="G17" s="2">
        <v>66.230500000000006</v>
      </c>
      <c r="H17" s="6">
        <f>1+COUNTIFS(A:A,A17,O:O,"&lt;"&amp;O17)</f>
        <v>2</v>
      </c>
      <c r="I17" s="2">
        <f>AVERAGEIF(A:A,A17,G:G)</f>
        <v>47.674448717948692</v>
      </c>
      <c r="J17" s="2">
        <f>G17-I17</f>
        <v>18.556051282051314</v>
      </c>
      <c r="K17" s="2">
        <f>90+J17</f>
        <v>108.55605128205131</v>
      </c>
      <c r="L17" s="2">
        <f>EXP(0.06*K17)</f>
        <v>674.08962504967064</v>
      </c>
      <c r="M17" s="2">
        <f>SUMIF(A:A,A17,L:L)</f>
        <v>3574.8999772998991</v>
      </c>
      <c r="N17" s="3">
        <f>L17/M17</f>
        <v>0.18856181412907855</v>
      </c>
      <c r="O17" s="7">
        <f>1/N17</f>
        <v>5.3033006954178834</v>
      </c>
      <c r="P17" s="3">
        <f>IF(O17&gt;21,"",N17)</f>
        <v>0.18856181412907855</v>
      </c>
      <c r="Q17" s="3">
        <f>IF(ISNUMBER(P17),SUMIF(A:A,A17,P:P),"")</f>
        <v>0.91666820461089482</v>
      </c>
      <c r="R17" s="3">
        <f>IFERROR(P17*(1/Q17),"")</f>
        <v>0.20570345211124547</v>
      </c>
      <c r="S17" s="8">
        <f>IFERROR(1/R17,"")</f>
        <v>4.8613671269804213</v>
      </c>
    </row>
    <row r="18" spans="1:19" x14ac:dyDescent="0.25">
      <c r="A18" s="10">
        <v>3</v>
      </c>
      <c r="B18" s="11">
        <v>0.57986111111111105</v>
      </c>
      <c r="C18" s="10" t="s">
        <v>35</v>
      </c>
      <c r="D18" s="10">
        <v>2</v>
      </c>
      <c r="E18" s="10">
        <v>8</v>
      </c>
      <c r="F18" s="10" t="s">
        <v>42</v>
      </c>
      <c r="G18" s="2">
        <v>56.399166666666602</v>
      </c>
      <c r="H18" s="6">
        <f>1+COUNTIFS(A:A,A18,O:O,"&lt;"&amp;O18)</f>
        <v>3</v>
      </c>
      <c r="I18" s="2">
        <f>AVERAGEIF(A:A,A18,G:G)</f>
        <v>47.674448717948692</v>
      </c>
      <c r="J18" s="2">
        <f>G18-I18</f>
        <v>8.7247179487179096</v>
      </c>
      <c r="K18" s="2">
        <f>90+J18</f>
        <v>98.72471794871791</v>
      </c>
      <c r="L18" s="2">
        <f>EXP(0.06*K18)</f>
        <v>373.7111141645716</v>
      </c>
      <c r="M18" s="2">
        <f>SUMIF(A:A,A18,L:L)</f>
        <v>3574.8999772998991</v>
      </c>
      <c r="N18" s="3">
        <f>L18/M18</f>
        <v>0.10453750217840596</v>
      </c>
      <c r="O18" s="7">
        <f>1/N18</f>
        <v>9.5659450356234679</v>
      </c>
      <c r="P18" s="3">
        <f>IF(O18&gt;21,"",N18)</f>
        <v>0.10453750217840596</v>
      </c>
      <c r="Q18" s="3">
        <f>IF(ISNUMBER(P18),SUMIF(A:A,A18,P:P),"")</f>
        <v>0.91666820461089482</v>
      </c>
      <c r="R18" s="3">
        <f>IFERROR(P18*(1/Q18),"")</f>
        <v>0.11404072013469672</v>
      </c>
      <c r="S18" s="8">
        <f>IFERROR(1/R18,"")</f>
        <v>8.7687976612114671</v>
      </c>
    </row>
    <row r="19" spans="1:19" x14ac:dyDescent="0.25">
      <c r="A19" s="1">
        <v>3</v>
      </c>
      <c r="B19" s="5">
        <v>0.57986111111111105</v>
      </c>
      <c r="C19" s="1" t="s">
        <v>35</v>
      </c>
      <c r="D19" s="1">
        <v>2</v>
      </c>
      <c r="E19" s="1">
        <v>12</v>
      </c>
      <c r="F19" s="1" t="s">
        <v>46</v>
      </c>
      <c r="G19" s="2">
        <v>53.0261</v>
      </c>
      <c r="H19" s="6">
        <f>1+COUNTIFS(A:A,A19,O:O,"&lt;"&amp;O19)</f>
        <v>4</v>
      </c>
      <c r="I19" s="2">
        <f>AVERAGEIF(A:A,A19,G:G)</f>
        <v>47.674448717948692</v>
      </c>
      <c r="J19" s="2">
        <f>G19-I19</f>
        <v>5.3516512820513071</v>
      </c>
      <c r="K19" s="2">
        <f>90+J19</f>
        <v>95.351651282051307</v>
      </c>
      <c r="L19" s="2">
        <f>EXP(0.06*K19)</f>
        <v>305.24022114696248</v>
      </c>
      <c r="M19" s="2">
        <f>SUMIF(A:A,A19,L:L)</f>
        <v>3574.8999772998991</v>
      </c>
      <c r="N19" s="3">
        <f>L19/M19</f>
        <v>8.5384268954430617E-2</v>
      </c>
      <c r="O19" s="7">
        <f>1/N19</f>
        <v>11.711759229720613</v>
      </c>
      <c r="P19" s="3">
        <f>IF(O19&gt;21,"",N19)</f>
        <v>8.5384268954430617E-2</v>
      </c>
      <c r="Q19" s="3">
        <f>IF(ISNUMBER(P19),SUMIF(A:A,A19,P:P),"")</f>
        <v>0.91666820461089482</v>
      </c>
      <c r="R19" s="3">
        <f>IFERROR(P19*(1/Q19),"")</f>
        <v>9.314631894609493E-2</v>
      </c>
      <c r="S19" s="8">
        <f>IFERROR(1/R19,"")</f>
        <v>10.735797305943072</v>
      </c>
    </row>
    <row r="20" spans="1:19" x14ac:dyDescent="0.25">
      <c r="A20" s="10">
        <v>3</v>
      </c>
      <c r="B20" s="11">
        <v>0.57986111111111105</v>
      </c>
      <c r="C20" s="10" t="s">
        <v>35</v>
      </c>
      <c r="D20" s="10">
        <v>2</v>
      </c>
      <c r="E20" s="10">
        <v>5</v>
      </c>
      <c r="F20" s="10" t="s">
        <v>40</v>
      </c>
      <c r="G20" s="2">
        <v>50.245966666666696</v>
      </c>
      <c r="H20" s="6">
        <f>1+COUNTIFS(A:A,A20,O:O,"&lt;"&amp;O20)</f>
        <v>5</v>
      </c>
      <c r="I20" s="2">
        <f>AVERAGEIF(A:A,A20,G:G)</f>
        <v>47.674448717948692</v>
      </c>
      <c r="J20" s="2">
        <f>G20-I20</f>
        <v>2.5715179487180038</v>
      </c>
      <c r="K20" s="2">
        <f>90+J20</f>
        <v>92.571517948717997</v>
      </c>
      <c r="L20" s="2">
        <f>EXP(0.06*K20)</f>
        <v>258.34375373826782</v>
      </c>
      <c r="M20" s="2">
        <f>SUMIF(A:A,A20,L:L)</f>
        <v>3574.8999772998991</v>
      </c>
      <c r="N20" s="3">
        <f>L20/M20</f>
        <v>7.2266008945344906E-2</v>
      </c>
      <c r="O20" s="7">
        <f>1/N20</f>
        <v>13.837764318163805</v>
      </c>
      <c r="P20" s="3">
        <f>IF(O20&gt;21,"",N20)</f>
        <v>7.2266008945344906E-2</v>
      </c>
      <c r="Q20" s="3">
        <f>IF(ISNUMBER(P20),SUMIF(A:A,A20,P:P),"")</f>
        <v>0.91666820461089482</v>
      </c>
      <c r="R20" s="3">
        <f>IFERROR(P20*(1/Q20),"")</f>
        <v>7.883551385533244E-2</v>
      </c>
      <c r="S20" s="8">
        <f>IFERROR(1/R20,"")</f>
        <v>12.684638573359916</v>
      </c>
    </row>
    <row r="21" spans="1:19" x14ac:dyDescent="0.25">
      <c r="A21" s="10">
        <v>3</v>
      </c>
      <c r="B21" s="11">
        <v>0.57986111111111105</v>
      </c>
      <c r="C21" s="10" t="s">
        <v>35</v>
      </c>
      <c r="D21" s="10">
        <v>2</v>
      </c>
      <c r="E21" s="10">
        <v>2</v>
      </c>
      <c r="F21" s="10" t="s">
        <v>37</v>
      </c>
      <c r="G21" s="2">
        <v>49.420333333333296</v>
      </c>
      <c r="H21" s="6">
        <f>1+COUNTIFS(A:A,A21,O:O,"&lt;"&amp;O21)</f>
        <v>6</v>
      </c>
      <c r="I21" s="2">
        <f>AVERAGEIF(A:A,A21,G:G)</f>
        <v>47.674448717948692</v>
      </c>
      <c r="J21" s="2">
        <f>G21-I21</f>
        <v>1.7458846153846039</v>
      </c>
      <c r="K21" s="2">
        <f>90+J21</f>
        <v>91.745884615384597</v>
      </c>
      <c r="L21" s="2">
        <f>EXP(0.06*K21)</f>
        <v>245.85774023340409</v>
      </c>
      <c r="M21" s="2">
        <f>SUMIF(A:A,A21,L:L)</f>
        <v>3574.8999772998991</v>
      </c>
      <c r="N21" s="3">
        <f>L21/M21</f>
        <v>6.8773320035403901E-2</v>
      </c>
      <c r="O21" s="7">
        <f>1/N21</f>
        <v>14.540522392771045</v>
      </c>
      <c r="P21" s="3">
        <f>IF(O21&gt;21,"",N21)</f>
        <v>6.8773320035403901E-2</v>
      </c>
      <c r="Q21" s="3">
        <f>IF(ISNUMBER(P21),SUMIF(A:A,A21,P:P),"")</f>
        <v>0.91666820461089482</v>
      </c>
      <c r="R21" s="3">
        <f>IFERROR(P21*(1/Q21),"")</f>
        <v>7.5025314164350931E-2</v>
      </c>
      <c r="S21" s="8">
        <f>IFERROR(1/R21,"")</f>
        <v>13.328834555885946</v>
      </c>
    </row>
    <row r="22" spans="1:19" x14ac:dyDescent="0.25">
      <c r="A22" s="1">
        <v>3</v>
      </c>
      <c r="B22" s="5">
        <v>0.57986111111111105</v>
      </c>
      <c r="C22" s="1" t="s">
        <v>35</v>
      </c>
      <c r="D22" s="1">
        <v>2</v>
      </c>
      <c r="E22" s="1">
        <v>11</v>
      </c>
      <c r="F22" s="1" t="s">
        <v>45</v>
      </c>
      <c r="G22" s="2">
        <v>45.091799999999999</v>
      </c>
      <c r="H22" s="6">
        <f>1+COUNTIFS(A:A,A22,O:O,"&lt;"&amp;O22)</f>
        <v>7</v>
      </c>
      <c r="I22" s="2">
        <f>AVERAGEIF(A:A,A22,G:G)</f>
        <v>47.674448717948692</v>
      </c>
      <c r="J22" s="2">
        <f>G22-I22</f>
        <v>-2.5826487179486932</v>
      </c>
      <c r="K22" s="2">
        <f>90+J22</f>
        <v>87.4173512820513</v>
      </c>
      <c r="L22" s="2">
        <f>EXP(0.06*K22)</f>
        <v>189.62360422374914</v>
      </c>
      <c r="M22" s="2">
        <f>SUMIF(A:A,A22,L:L)</f>
        <v>3574.8999772998991</v>
      </c>
      <c r="N22" s="3">
        <f>L22/M22</f>
        <v>5.304305167356619E-2</v>
      </c>
      <c r="O22" s="7">
        <f>1/N22</f>
        <v>18.852610633229201</v>
      </c>
      <c r="P22" s="3">
        <f>IF(O22&gt;21,"",N22)</f>
        <v>5.304305167356619E-2</v>
      </c>
      <c r="Q22" s="3">
        <f>IF(ISNUMBER(P22),SUMIF(A:A,A22,P:P),"")</f>
        <v>0.91666820461089482</v>
      </c>
      <c r="R22" s="3">
        <f>IFERROR(P22*(1/Q22),"")</f>
        <v>5.786505019674134E-2</v>
      </c>
      <c r="S22" s="8">
        <f>IFERROR(1/R22,"")</f>
        <v>17.281588741390479</v>
      </c>
    </row>
    <row r="23" spans="1:19" x14ac:dyDescent="0.25">
      <c r="A23" s="1">
        <v>3</v>
      </c>
      <c r="B23" s="5">
        <v>0.57986111111111105</v>
      </c>
      <c r="C23" s="1" t="s">
        <v>35</v>
      </c>
      <c r="D23" s="1">
        <v>2</v>
      </c>
      <c r="E23" s="1">
        <v>9</v>
      </c>
      <c r="F23" s="1" t="s">
        <v>43</v>
      </c>
      <c r="G23" s="2">
        <v>44.458199999999998</v>
      </c>
      <c r="H23" s="6">
        <f>1+COUNTIFS(A:A,A23,O:O,"&lt;"&amp;O23)</f>
        <v>8</v>
      </c>
      <c r="I23" s="2">
        <f>AVERAGEIF(A:A,A23,G:G)</f>
        <v>47.674448717948692</v>
      </c>
      <c r="J23" s="2">
        <f>G23-I23</f>
        <v>-3.2162487179486945</v>
      </c>
      <c r="K23" s="2">
        <f>90+J23</f>
        <v>86.783751282051298</v>
      </c>
      <c r="L23" s="2">
        <f>EXP(0.06*K23)</f>
        <v>182.55017685843802</v>
      </c>
      <c r="M23" s="2">
        <f>SUMIF(A:A,A23,L:L)</f>
        <v>3574.8999772998991</v>
      </c>
      <c r="N23" s="3">
        <f>L23/M23</f>
        <v>5.1064415233322724E-2</v>
      </c>
      <c r="O23" s="7">
        <f>1/N23</f>
        <v>19.583108813266847</v>
      </c>
      <c r="P23" s="3">
        <f>IF(O23&gt;21,"",N23)</f>
        <v>5.1064415233322724E-2</v>
      </c>
      <c r="Q23" s="3">
        <f>IF(ISNUMBER(P23),SUMIF(A:A,A23,P:P),"")</f>
        <v>0.91666820461089482</v>
      </c>
      <c r="R23" s="3">
        <f>IFERROR(P23*(1/Q23),"")</f>
        <v>5.5706541337929821E-2</v>
      </c>
      <c r="S23" s="8">
        <f>IFERROR(1/R23,"")</f>
        <v>17.951213196557109</v>
      </c>
    </row>
    <row r="24" spans="1:19" x14ac:dyDescent="0.25">
      <c r="A24" s="10">
        <v>3</v>
      </c>
      <c r="B24" s="11">
        <v>0.57986111111111105</v>
      </c>
      <c r="C24" s="10" t="s">
        <v>35</v>
      </c>
      <c r="D24" s="10">
        <v>2</v>
      </c>
      <c r="E24" s="10">
        <v>6</v>
      </c>
      <c r="F24" s="10" t="s">
        <v>41</v>
      </c>
      <c r="G24" s="2">
        <v>44.228666666666598</v>
      </c>
      <c r="H24" s="6">
        <f>1+COUNTIFS(A:A,A24,O:O,"&lt;"&amp;O24)</f>
        <v>9</v>
      </c>
      <c r="I24" s="2">
        <f>AVERAGEIF(A:A,A24,G:G)</f>
        <v>47.674448717948692</v>
      </c>
      <c r="J24" s="2">
        <f>G24-I24</f>
        <v>-3.4457820512820945</v>
      </c>
      <c r="K24" s="2">
        <f>90+J24</f>
        <v>86.554217948717906</v>
      </c>
      <c r="L24" s="2">
        <f>EXP(0.06*K24)</f>
        <v>180.05332858418305</v>
      </c>
      <c r="M24" s="2">
        <f>SUMIF(A:A,A24,L:L)</f>
        <v>3574.8999772998991</v>
      </c>
      <c r="N24" s="3">
        <f>L24/M24</f>
        <v>5.0365976594449018E-2</v>
      </c>
      <c r="O24" s="7">
        <f>1/N24</f>
        <v>19.85467308719301</v>
      </c>
      <c r="P24" s="3">
        <f>IF(O24&gt;21,"",N24)</f>
        <v>5.0365976594449018E-2</v>
      </c>
      <c r="Q24" s="3">
        <f>IF(ISNUMBER(P24),SUMIF(A:A,A24,P:P),"")</f>
        <v>0.91666820461089482</v>
      </c>
      <c r="R24" s="3">
        <f>IFERROR(P24*(1/Q24),"")</f>
        <v>5.4944609555676968E-2</v>
      </c>
      <c r="S24" s="8">
        <f>IFERROR(1/R24,"")</f>
        <v>18.200147531973467</v>
      </c>
    </row>
    <row r="25" spans="1:19" x14ac:dyDescent="0.25">
      <c r="A25" s="10">
        <v>3</v>
      </c>
      <c r="B25" s="11">
        <v>0.57986111111111105</v>
      </c>
      <c r="C25" s="10" t="s">
        <v>35</v>
      </c>
      <c r="D25" s="10">
        <v>2</v>
      </c>
      <c r="E25" s="10">
        <v>3</v>
      </c>
      <c r="F25" s="10" t="s">
        <v>38</v>
      </c>
      <c r="G25" s="2">
        <v>43.911766666666701</v>
      </c>
      <c r="H25" s="6">
        <f>1+COUNTIFS(A:A,A25,O:O,"&lt;"&amp;O25)</f>
        <v>10</v>
      </c>
      <c r="I25" s="2">
        <f>AVERAGEIF(A:A,A25,G:G)</f>
        <v>47.674448717948692</v>
      </c>
      <c r="J25" s="2">
        <f>G25-I25</f>
        <v>-3.7626820512819918</v>
      </c>
      <c r="K25" s="2">
        <f>90+J25</f>
        <v>86.237317948718015</v>
      </c>
      <c r="L25" s="2">
        <f>EXP(0.06*K25)</f>
        <v>176.66213682269566</v>
      </c>
      <c r="M25" s="2">
        <f>SUMIF(A:A,A25,L:L)</f>
        <v>3574.8999772998991</v>
      </c>
      <c r="N25" s="3">
        <f>L25/M25</f>
        <v>4.9417364945725704E-2</v>
      </c>
      <c r="O25" s="7">
        <f>1/N25</f>
        <v>20.235801749006324</v>
      </c>
      <c r="P25" s="3">
        <f>IF(O25&gt;21,"",N25)</f>
        <v>4.9417364945725704E-2</v>
      </c>
      <c r="Q25" s="3">
        <f>IF(ISNUMBER(P25),SUMIF(A:A,A25,P:P),"")</f>
        <v>0.91666820461089482</v>
      </c>
      <c r="R25" s="3">
        <f>IFERROR(P25*(1/Q25),"")</f>
        <v>5.3909762220565156E-2</v>
      </c>
      <c r="S25" s="8">
        <f>IFERROR(1/R25,"")</f>
        <v>18.549516058123629</v>
      </c>
    </row>
    <row r="26" spans="1:19" x14ac:dyDescent="0.25">
      <c r="A26" s="1">
        <v>3</v>
      </c>
      <c r="B26" s="5">
        <v>0.57986111111111105</v>
      </c>
      <c r="C26" s="1" t="s">
        <v>35</v>
      </c>
      <c r="D26" s="1">
        <v>2</v>
      </c>
      <c r="E26" s="1">
        <v>14</v>
      </c>
      <c r="F26" s="1" t="s">
        <v>48</v>
      </c>
      <c r="G26" s="2">
        <v>38.031133333333301</v>
      </c>
      <c r="H26" s="6">
        <f>1+COUNTIFS(A:A,A26,O:O,"&lt;"&amp;O26)</f>
        <v>11</v>
      </c>
      <c r="I26" s="2">
        <f>AVERAGEIF(A:A,A26,G:G)</f>
        <v>47.674448717948692</v>
      </c>
      <c r="J26" s="2">
        <f>G26-I26</f>
        <v>-9.6433153846153914</v>
      </c>
      <c r="K26" s="2">
        <f>90+J26</f>
        <v>80.356684615384609</v>
      </c>
      <c r="L26" s="2">
        <f>EXP(0.06*K26)</f>
        <v>124.13889713738889</v>
      </c>
      <c r="M26" s="2">
        <f>SUMIF(A:A,A26,L:L)</f>
        <v>3574.8999772998991</v>
      </c>
      <c r="N26" s="3">
        <f>L26/M26</f>
        <v>3.4725138584478739E-2</v>
      </c>
      <c r="O26" s="7">
        <f>1/N26</f>
        <v>28.797581255643276</v>
      </c>
      <c r="P26" s="3" t="str">
        <f>IF(O26&gt;21,"",N26)</f>
        <v/>
      </c>
      <c r="Q26" s="3" t="str">
        <f>IF(ISNUMBER(P26),SUMIF(A:A,A26,P:P),"")</f>
        <v/>
      </c>
      <c r="R26" s="3" t="str">
        <f>IFERROR(P26*(1/Q26),"")</f>
        <v/>
      </c>
      <c r="S26" s="8" t="str">
        <f>IFERROR(1/R26,"")</f>
        <v/>
      </c>
    </row>
    <row r="27" spans="1:19" x14ac:dyDescent="0.25">
      <c r="A27" s="1">
        <v>3</v>
      </c>
      <c r="B27" s="5">
        <v>0.57986111111111105</v>
      </c>
      <c r="C27" s="1" t="s">
        <v>35</v>
      </c>
      <c r="D27" s="1">
        <v>2</v>
      </c>
      <c r="E27" s="1">
        <v>10</v>
      </c>
      <c r="F27" s="1" t="s">
        <v>44</v>
      </c>
      <c r="G27" s="2">
        <v>36.996000000000002</v>
      </c>
      <c r="H27" s="6">
        <f>1+COUNTIFS(A:A,A27,O:O,"&lt;"&amp;O27)</f>
        <v>12</v>
      </c>
      <c r="I27" s="2">
        <f>AVERAGEIF(A:A,A27,G:G)</f>
        <v>47.674448717948692</v>
      </c>
      <c r="J27" s="2">
        <f>G27-I27</f>
        <v>-10.67844871794869</v>
      </c>
      <c r="K27" s="2">
        <f>90+J27</f>
        <v>79.321551282051303</v>
      </c>
      <c r="L27" s="2">
        <f>EXP(0.06*K27)</f>
        <v>116.66342467428089</v>
      </c>
      <c r="M27" s="2">
        <f>SUMIF(A:A,A27,L:L)</f>
        <v>3574.8999772998991</v>
      </c>
      <c r="N27" s="3">
        <f>L27/M27</f>
        <v>3.2634038830478294E-2</v>
      </c>
      <c r="O27" s="7">
        <f>1/N27</f>
        <v>30.642851324490618</v>
      </c>
      <c r="P27" s="3" t="str">
        <f>IF(O27&gt;21,"",N27)</f>
        <v/>
      </c>
      <c r="Q27" s="3" t="str">
        <f>IF(ISNUMBER(P27),SUMIF(A:A,A27,P:P),"")</f>
        <v/>
      </c>
      <c r="R27" s="3" t="str">
        <f>IFERROR(P27*(1/Q27),"")</f>
        <v/>
      </c>
      <c r="S27" s="8" t="str">
        <f>IFERROR(1/R27,"")</f>
        <v/>
      </c>
    </row>
    <row r="28" spans="1:19" x14ac:dyDescent="0.25">
      <c r="A28" s="1">
        <v>3</v>
      </c>
      <c r="B28" s="5">
        <v>0.57986111111111105</v>
      </c>
      <c r="C28" s="1" t="s">
        <v>35</v>
      </c>
      <c r="D28" s="1">
        <v>2</v>
      </c>
      <c r="E28" s="1">
        <v>13</v>
      </c>
      <c r="F28" s="1" t="s">
        <v>47</v>
      </c>
      <c r="G28" s="2">
        <v>25.088000000000001</v>
      </c>
      <c r="H28" s="6">
        <f>1+COUNTIFS(A:A,A28,O:O,"&lt;"&amp;O28)</f>
        <v>13</v>
      </c>
      <c r="I28" s="2">
        <f>AVERAGEIF(A:A,A28,G:G)</f>
        <v>47.674448717948692</v>
      </c>
      <c r="J28" s="2">
        <f>G28-I28</f>
        <v>-22.586448717948691</v>
      </c>
      <c r="K28" s="2">
        <f>90+J28</f>
        <v>67.413551282051316</v>
      </c>
      <c r="L28" s="2">
        <f>EXP(0.06*K28)</f>
        <v>57.100511633201819</v>
      </c>
      <c r="M28" s="2">
        <f>SUMIF(A:A,A28,L:L)</f>
        <v>3574.8999772998991</v>
      </c>
      <c r="N28" s="3">
        <f>L28/M28</f>
        <v>1.5972617974148048E-2</v>
      </c>
      <c r="O28" s="7">
        <f>1/N28</f>
        <v>62.607144402909832</v>
      </c>
      <c r="P28" s="3" t="str">
        <f>IF(O28&gt;21,"",N28)</f>
        <v/>
      </c>
      <c r="Q28" s="3" t="str">
        <f>IF(ISNUMBER(P28),SUMIF(A:A,A28,P:P),"")</f>
        <v/>
      </c>
      <c r="R28" s="3" t="str">
        <f>IFERROR(P28*(1/Q28),"")</f>
        <v/>
      </c>
      <c r="S28" s="8" t="str">
        <f>IFERROR(1/R28,"")</f>
        <v/>
      </c>
    </row>
    <row r="29" spans="1:19" x14ac:dyDescent="0.25">
      <c r="A29" s="1">
        <v>4</v>
      </c>
      <c r="B29" s="5">
        <v>0.58333333333333337</v>
      </c>
      <c r="C29" s="1" t="s">
        <v>49</v>
      </c>
      <c r="D29" s="1">
        <v>2</v>
      </c>
      <c r="E29" s="1">
        <v>8</v>
      </c>
      <c r="F29" s="1" t="s">
        <v>56</v>
      </c>
      <c r="G29" s="2">
        <v>73.393533333333309</v>
      </c>
      <c r="H29" s="6">
        <f>1+COUNTIFS(A:A,A29,O:O,"&lt;"&amp;O29)</f>
        <v>1</v>
      </c>
      <c r="I29" s="2">
        <f>AVERAGEIF(A:A,A29,G:G)</f>
        <v>51.465459259259255</v>
      </c>
      <c r="J29" s="2">
        <f>G29-I29</f>
        <v>21.928074074074054</v>
      </c>
      <c r="K29" s="2">
        <f>90+J29</f>
        <v>111.92807407407406</v>
      </c>
      <c r="L29" s="2">
        <f>EXP(0.06*K29)</f>
        <v>825.24841033165023</v>
      </c>
      <c r="M29" s="2">
        <f>SUMIF(A:A,A29,L:L)</f>
        <v>2557.2820536529603</v>
      </c>
      <c r="N29" s="3">
        <f>L29/M29</f>
        <v>0.32270527576448627</v>
      </c>
      <c r="O29" s="7">
        <f>1/N29</f>
        <v>3.0988027624618404</v>
      </c>
      <c r="P29" s="3">
        <f>IF(O29&gt;21,"",N29)</f>
        <v>0.32270527576448627</v>
      </c>
      <c r="Q29" s="3">
        <f>IF(ISNUMBER(P29),SUMIF(A:A,A29,P:P),"")</f>
        <v>0.97891943664903558</v>
      </c>
      <c r="R29" s="3">
        <f>IFERROR(P29*(1/Q29),"")</f>
        <v>0.32965458002258802</v>
      </c>
      <c r="S29" s="8">
        <f>IFERROR(1/R29,"")</f>
        <v>3.0334782545156198</v>
      </c>
    </row>
    <row r="30" spans="1:19" x14ac:dyDescent="0.25">
      <c r="A30" s="1">
        <v>4</v>
      </c>
      <c r="B30" s="5">
        <v>0.58333333333333337</v>
      </c>
      <c r="C30" s="1" t="s">
        <v>49</v>
      </c>
      <c r="D30" s="1">
        <v>2</v>
      </c>
      <c r="E30" s="1">
        <v>4</v>
      </c>
      <c r="F30" s="1" t="s">
        <v>53</v>
      </c>
      <c r="G30" s="2">
        <v>61.010966666666697</v>
      </c>
      <c r="H30" s="6">
        <f>1+COUNTIFS(A:A,A30,O:O,"&lt;"&amp;O30)</f>
        <v>2</v>
      </c>
      <c r="I30" s="2">
        <f>AVERAGEIF(A:A,A30,G:G)</f>
        <v>51.465459259259255</v>
      </c>
      <c r="J30" s="2">
        <f>G30-I30</f>
        <v>9.5455074074074417</v>
      </c>
      <c r="K30" s="2">
        <f>90+J30</f>
        <v>99.545507407407442</v>
      </c>
      <c r="L30" s="2">
        <f>EXP(0.06*K30)</f>
        <v>392.57611596410737</v>
      </c>
      <c r="M30" s="2">
        <f>SUMIF(A:A,A30,L:L)</f>
        <v>2557.2820536529603</v>
      </c>
      <c r="N30" s="3">
        <f>L30/M30</f>
        <v>0.15351302974317221</v>
      </c>
      <c r="O30" s="7">
        <f>1/N30</f>
        <v>6.5141050350774989</v>
      </c>
      <c r="P30" s="3">
        <f>IF(O30&gt;21,"",N30)</f>
        <v>0.15351302974317221</v>
      </c>
      <c r="Q30" s="3">
        <f>IF(ISNUMBER(P30),SUMIF(A:A,A30,P:P),"")</f>
        <v>0.97891943664903558</v>
      </c>
      <c r="R30" s="3">
        <f>IFERROR(P30*(1/Q30),"")</f>
        <v>0.15681885964862097</v>
      </c>
      <c r="S30" s="8">
        <f>IFERROR(1/R30,"")</f>
        <v>6.3767840312107111</v>
      </c>
    </row>
    <row r="31" spans="1:19" x14ac:dyDescent="0.25">
      <c r="A31" s="1">
        <v>4</v>
      </c>
      <c r="B31" s="5">
        <v>0.58333333333333337</v>
      </c>
      <c r="C31" s="1" t="s">
        <v>49</v>
      </c>
      <c r="D31" s="1">
        <v>2</v>
      </c>
      <c r="E31" s="1">
        <v>10</v>
      </c>
      <c r="F31" s="1" t="s">
        <v>58</v>
      </c>
      <c r="G31" s="2">
        <v>57.789766666666701</v>
      </c>
      <c r="H31" s="6">
        <f>1+COUNTIFS(A:A,A31,O:O,"&lt;"&amp;O31)</f>
        <v>3</v>
      </c>
      <c r="I31" s="2">
        <f>AVERAGEIF(A:A,A31,G:G)</f>
        <v>51.465459259259255</v>
      </c>
      <c r="J31" s="2">
        <f>G31-I31</f>
        <v>6.3243074074074457</v>
      </c>
      <c r="K31" s="2">
        <f>90+J31</f>
        <v>96.324307407407446</v>
      </c>
      <c r="L31" s="2">
        <f>EXP(0.06*K31)</f>
        <v>323.58390429688097</v>
      </c>
      <c r="M31" s="2">
        <f>SUMIF(A:A,A31,L:L)</f>
        <v>2557.2820536529603</v>
      </c>
      <c r="N31" s="3">
        <f>L31/M31</f>
        <v>0.12653430380690944</v>
      </c>
      <c r="O31" s="7">
        <f>1/N31</f>
        <v>7.9029952346044734</v>
      </c>
      <c r="P31" s="3">
        <f>IF(O31&gt;21,"",N31)</f>
        <v>0.12653430380690944</v>
      </c>
      <c r="Q31" s="3">
        <f>IF(ISNUMBER(P31),SUMIF(A:A,A31,P:P),"")</f>
        <v>0.97891943664903558</v>
      </c>
      <c r="R31" s="3">
        <f>IFERROR(P31*(1/Q31),"")</f>
        <v>0.12925915971190877</v>
      </c>
      <c r="S31" s="8">
        <f>IFERROR(1/R31,"")</f>
        <v>7.7363956428990237</v>
      </c>
    </row>
    <row r="32" spans="1:19" x14ac:dyDescent="0.25">
      <c r="A32" s="1">
        <v>4</v>
      </c>
      <c r="B32" s="5">
        <v>0.58333333333333337</v>
      </c>
      <c r="C32" s="1" t="s">
        <v>49</v>
      </c>
      <c r="D32" s="1">
        <v>2</v>
      </c>
      <c r="E32" s="1">
        <v>3</v>
      </c>
      <c r="F32" s="1" t="s">
        <v>52</v>
      </c>
      <c r="G32" s="2">
        <v>55.870433333333303</v>
      </c>
      <c r="H32" s="6">
        <f>1+COUNTIFS(A:A,A32,O:O,"&lt;"&amp;O32)</f>
        <v>4</v>
      </c>
      <c r="I32" s="2">
        <f>AVERAGEIF(A:A,A32,G:G)</f>
        <v>51.465459259259255</v>
      </c>
      <c r="J32" s="2">
        <f>G32-I32</f>
        <v>4.4049740740740475</v>
      </c>
      <c r="K32" s="2">
        <f>90+J32</f>
        <v>94.404974074074048</v>
      </c>
      <c r="L32" s="2">
        <f>EXP(0.06*K32)</f>
        <v>288.3855916172356</v>
      </c>
      <c r="M32" s="2">
        <f>SUMIF(A:A,A32,L:L)</f>
        <v>2557.2820536529603</v>
      </c>
      <c r="N32" s="3">
        <f>L32/M32</f>
        <v>0.11277034975680136</v>
      </c>
      <c r="O32" s="7">
        <f>1/N32</f>
        <v>8.8675791301222624</v>
      </c>
      <c r="P32" s="3">
        <f>IF(O32&gt;21,"",N32)</f>
        <v>0.11277034975680136</v>
      </c>
      <c r="Q32" s="3">
        <f>IF(ISNUMBER(P32),SUMIF(A:A,A32,P:P),"")</f>
        <v>0.97891943664903558</v>
      </c>
      <c r="R32" s="3">
        <f>IFERROR(P32*(1/Q32),"")</f>
        <v>0.11519880547354179</v>
      </c>
      <c r="S32" s="8">
        <f>IFERROR(1/R32,"")</f>
        <v>8.6806455665000311</v>
      </c>
    </row>
    <row r="33" spans="1:19" x14ac:dyDescent="0.25">
      <c r="A33" s="1">
        <v>4</v>
      </c>
      <c r="B33" s="5">
        <v>0.58333333333333337</v>
      </c>
      <c r="C33" s="1" t="s">
        <v>49</v>
      </c>
      <c r="D33" s="1">
        <v>2</v>
      </c>
      <c r="E33" s="1">
        <v>1</v>
      </c>
      <c r="F33" s="1" t="s">
        <v>50</v>
      </c>
      <c r="G33" s="2">
        <v>49.397999999999996</v>
      </c>
      <c r="H33" s="6">
        <f>1+COUNTIFS(A:A,A33,O:O,"&lt;"&amp;O33)</f>
        <v>5</v>
      </c>
      <c r="I33" s="2">
        <f>AVERAGEIF(A:A,A33,G:G)</f>
        <v>51.465459259259255</v>
      </c>
      <c r="J33" s="2">
        <f>G33-I33</f>
        <v>-2.0674592592592589</v>
      </c>
      <c r="K33" s="2">
        <f>90+J33</f>
        <v>87.932540740740734</v>
      </c>
      <c r="L33" s="2">
        <f>EXP(0.06*K33)</f>
        <v>195.57666373882219</v>
      </c>
      <c r="M33" s="2">
        <f>SUMIF(A:A,A33,L:L)</f>
        <v>2557.2820536529603</v>
      </c>
      <c r="N33" s="3">
        <f>L33/M33</f>
        <v>7.6478331148279038E-2</v>
      </c>
      <c r="O33" s="7">
        <f>1/N33</f>
        <v>13.075599127041132</v>
      </c>
      <c r="P33" s="3">
        <f>IF(O33&gt;21,"",N33)</f>
        <v>7.6478331148279038E-2</v>
      </c>
      <c r="Q33" s="3">
        <f>IF(ISNUMBER(P33),SUMIF(A:A,A33,P:P),"")</f>
        <v>0.97891943664903558</v>
      </c>
      <c r="R33" s="3">
        <f>IFERROR(P33*(1/Q33),"")</f>
        <v>7.8125255547151037E-2</v>
      </c>
      <c r="S33" s="8">
        <f>IFERROR(1/R33,"")</f>
        <v>12.799958131291726</v>
      </c>
    </row>
    <row r="34" spans="1:19" x14ac:dyDescent="0.25">
      <c r="A34" s="1">
        <v>4</v>
      </c>
      <c r="B34" s="5">
        <v>0.58333333333333337</v>
      </c>
      <c r="C34" s="1" t="s">
        <v>49</v>
      </c>
      <c r="D34" s="1">
        <v>2</v>
      </c>
      <c r="E34" s="1">
        <v>9</v>
      </c>
      <c r="F34" s="1" t="s">
        <v>57</v>
      </c>
      <c r="G34" s="2">
        <v>47.602499999999999</v>
      </c>
      <c r="H34" s="6">
        <f>1+COUNTIFS(A:A,A34,O:O,"&lt;"&amp;O34)</f>
        <v>6</v>
      </c>
      <c r="I34" s="2">
        <f>AVERAGEIF(A:A,A34,G:G)</f>
        <v>51.465459259259255</v>
      </c>
      <c r="J34" s="2">
        <f>G34-I34</f>
        <v>-3.8629592592592559</v>
      </c>
      <c r="K34" s="2">
        <f>90+J34</f>
        <v>86.137040740740744</v>
      </c>
      <c r="L34" s="2">
        <f>EXP(0.06*K34)</f>
        <v>175.60241684217783</v>
      </c>
      <c r="M34" s="2">
        <f>SUMIF(A:A,A34,L:L)</f>
        <v>2557.2820536529603</v>
      </c>
      <c r="N34" s="3">
        <f>L34/M34</f>
        <v>6.8667598316477382E-2</v>
      </c>
      <c r="O34" s="7">
        <f>1/N34</f>
        <v>14.562909210704714</v>
      </c>
      <c r="P34" s="3">
        <f>IF(O34&gt;21,"",N34)</f>
        <v>6.8667598316477382E-2</v>
      </c>
      <c r="Q34" s="3">
        <f>IF(ISNUMBER(P34),SUMIF(A:A,A34,P:P),"")</f>
        <v>0.97891943664903558</v>
      </c>
      <c r="R34" s="3">
        <f>IFERROR(P34*(1/Q34),"")</f>
        <v>7.0146322307722497E-2</v>
      </c>
      <c r="S34" s="8">
        <f>IFERROR(1/R34,"")</f>
        <v>14.25591488051411</v>
      </c>
    </row>
    <row r="35" spans="1:19" x14ac:dyDescent="0.25">
      <c r="A35" s="1">
        <v>4</v>
      </c>
      <c r="B35" s="5">
        <v>0.58333333333333337</v>
      </c>
      <c r="C35" s="1" t="s">
        <v>49</v>
      </c>
      <c r="D35" s="1">
        <v>2</v>
      </c>
      <c r="E35" s="1">
        <v>7</v>
      </c>
      <c r="F35" s="1" t="s">
        <v>55</v>
      </c>
      <c r="G35" s="2">
        <v>45.587733333333304</v>
      </c>
      <c r="H35" s="6">
        <f>1+COUNTIFS(A:A,A35,O:O,"&lt;"&amp;O35)</f>
        <v>7</v>
      </c>
      <c r="I35" s="2">
        <f>AVERAGEIF(A:A,A35,G:G)</f>
        <v>51.465459259259255</v>
      </c>
      <c r="J35" s="2">
        <f>G35-I35</f>
        <v>-5.8777259259259509</v>
      </c>
      <c r="K35" s="2">
        <f>90+J35</f>
        <v>84.122274074074056</v>
      </c>
      <c r="L35" s="2">
        <f>EXP(0.06*K35)</f>
        <v>155.60744294615037</v>
      </c>
      <c r="M35" s="2">
        <f>SUMIF(A:A,A35,L:L)</f>
        <v>2557.2820536529603</v>
      </c>
      <c r="N35" s="3">
        <f>L35/M35</f>
        <v>6.0848760395386295E-2</v>
      </c>
      <c r="O35" s="7">
        <f>1/N35</f>
        <v>16.434188527459675</v>
      </c>
      <c r="P35" s="3">
        <f>IF(O35&gt;21,"",N35)</f>
        <v>6.0848760395386295E-2</v>
      </c>
      <c r="Q35" s="3">
        <f>IF(ISNUMBER(P35),SUMIF(A:A,A35,P:P),"")</f>
        <v>0.97891943664903558</v>
      </c>
      <c r="R35" s="3">
        <f>IFERROR(P35*(1/Q35),"")</f>
        <v>6.2159109439770918E-2</v>
      </c>
      <c r="S35" s="8">
        <f>IFERROR(1/R35,"")</f>
        <v>16.087746575084868</v>
      </c>
    </row>
    <row r="36" spans="1:19" x14ac:dyDescent="0.25">
      <c r="A36" s="1">
        <v>4</v>
      </c>
      <c r="B36" s="5">
        <v>0.58333333333333337</v>
      </c>
      <c r="C36" s="1" t="s">
        <v>49</v>
      </c>
      <c r="D36" s="1">
        <v>2</v>
      </c>
      <c r="E36" s="1">
        <v>6</v>
      </c>
      <c r="F36" s="1" t="s">
        <v>54</v>
      </c>
      <c r="G36" s="2">
        <v>44.6158</v>
      </c>
      <c r="H36" s="6">
        <f>1+COUNTIFS(A:A,A36,O:O,"&lt;"&amp;O36)</f>
        <v>8</v>
      </c>
      <c r="I36" s="2">
        <f>AVERAGEIF(A:A,A36,G:G)</f>
        <v>51.465459259259255</v>
      </c>
      <c r="J36" s="2">
        <f>G36-I36</f>
        <v>-6.8496592592592549</v>
      </c>
      <c r="K36" s="2">
        <f>90+J36</f>
        <v>83.150340740740745</v>
      </c>
      <c r="L36" s="2">
        <f>EXP(0.06*K36)</f>
        <v>146.79256157762003</v>
      </c>
      <c r="M36" s="2">
        <f>SUMIF(A:A,A36,L:L)</f>
        <v>2557.2820536529603</v>
      </c>
      <c r="N36" s="3">
        <f>L36/M36</f>
        <v>5.7401787717523606E-2</v>
      </c>
      <c r="O36" s="7">
        <f>1/N36</f>
        <v>17.421060210198299</v>
      </c>
      <c r="P36" s="3">
        <f>IF(O36&gt;21,"",N36)</f>
        <v>5.7401787717523606E-2</v>
      </c>
      <c r="Q36" s="3">
        <f>IF(ISNUMBER(P36),SUMIF(A:A,A36,P:P),"")</f>
        <v>0.97891943664903558</v>
      </c>
      <c r="R36" s="3">
        <f>IFERROR(P36*(1/Q36),"")</f>
        <v>5.8637907848696061E-2</v>
      </c>
      <c r="S36" s="8">
        <f>IFERROR(1/R36,"")</f>
        <v>17.053814446796249</v>
      </c>
    </row>
    <row r="37" spans="1:19" x14ac:dyDescent="0.25">
      <c r="A37" s="1">
        <v>4</v>
      </c>
      <c r="B37" s="5">
        <v>0.58333333333333337</v>
      </c>
      <c r="C37" s="1" t="s">
        <v>49</v>
      </c>
      <c r="D37" s="1">
        <v>2</v>
      </c>
      <c r="E37" s="1">
        <v>2</v>
      </c>
      <c r="F37" s="1" t="s">
        <v>51</v>
      </c>
      <c r="G37" s="2">
        <v>27.920400000000001</v>
      </c>
      <c r="H37" s="6">
        <f>1+COUNTIFS(A:A,A37,O:O,"&lt;"&amp;O37)</f>
        <v>9</v>
      </c>
      <c r="I37" s="2">
        <f>AVERAGEIF(A:A,A37,G:G)</f>
        <v>51.465459259259255</v>
      </c>
      <c r="J37" s="2">
        <f>G37-I37</f>
        <v>-23.545059259259254</v>
      </c>
      <c r="K37" s="2">
        <f>90+J37</f>
        <v>66.454940740740739</v>
      </c>
      <c r="L37" s="2">
        <f>EXP(0.06*K37)</f>
        <v>53.908946338315481</v>
      </c>
      <c r="M37" s="2">
        <f>SUMIF(A:A,A37,L:L)</f>
        <v>2557.2820536529603</v>
      </c>
      <c r="N37" s="3">
        <f>L37/M37</f>
        <v>2.1080563350964365E-2</v>
      </c>
      <c r="O37" s="7">
        <f>1/N37</f>
        <v>47.437062442368429</v>
      </c>
      <c r="P37" s="3" t="str">
        <f>IF(O37&gt;21,"",N37)</f>
        <v/>
      </c>
      <c r="Q37" s="3" t="str">
        <f>IF(ISNUMBER(P37),SUMIF(A:A,A37,P:P),"")</f>
        <v/>
      </c>
      <c r="R37" s="3" t="str">
        <f>IFERROR(P37*(1/Q37),"")</f>
        <v/>
      </c>
      <c r="S37" s="8" t="str">
        <f>IFERROR(1/R37,"")</f>
        <v/>
      </c>
    </row>
    <row r="38" spans="1:19" x14ac:dyDescent="0.25">
      <c r="A38" s="10">
        <v>5</v>
      </c>
      <c r="B38" s="11">
        <v>0.58680555555555558</v>
      </c>
      <c r="C38" s="10" t="s">
        <v>19</v>
      </c>
      <c r="D38" s="10">
        <v>2</v>
      </c>
      <c r="E38" s="10">
        <v>2</v>
      </c>
      <c r="F38" s="10" t="s">
        <v>60</v>
      </c>
      <c r="G38" s="2">
        <v>73.686999999999898</v>
      </c>
      <c r="H38" s="6">
        <f>1+COUNTIFS(A:A,A38,O:O,"&lt;"&amp;O38)</f>
        <v>1</v>
      </c>
      <c r="I38" s="2">
        <f>AVERAGEIF(A:A,A38,G:G)</f>
        <v>50.324094444444434</v>
      </c>
      <c r="J38" s="2">
        <f>G38-I38</f>
        <v>23.362905555555464</v>
      </c>
      <c r="K38" s="2">
        <f>90+J38</f>
        <v>113.36290555555547</v>
      </c>
      <c r="L38" s="2">
        <f>EXP(0.06*K38)</f>
        <v>899.4417861923157</v>
      </c>
      <c r="M38" s="2">
        <f>SUMIF(A:A,A38,L:L)</f>
        <v>1879.1992417690508</v>
      </c>
      <c r="N38" s="3">
        <f>L38/M38</f>
        <v>0.47863034754398598</v>
      </c>
      <c r="O38" s="7">
        <f>1/N38</f>
        <v>2.0892950167730437</v>
      </c>
      <c r="P38" s="3">
        <f>IF(O38&gt;21,"",N38)</f>
        <v>0.47863034754398598</v>
      </c>
      <c r="Q38" s="3">
        <f>IF(ISNUMBER(P38),SUMIF(A:A,A38,P:P),"")</f>
        <v>0.95518904761342716</v>
      </c>
      <c r="R38" s="3">
        <f>IFERROR(P38*(1/Q38),"")</f>
        <v>0.50108441751908739</v>
      </c>
      <c r="S38" s="8">
        <f>IFERROR(1/R38,"")</f>
        <v>1.9956717172549232</v>
      </c>
    </row>
    <row r="39" spans="1:19" x14ac:dyDescent="0.25">
      <c r="A39" s="10">
        <v>5</v>
      </c>
      <c r="B39" s="11">
        <v>0.58680555555555558</v>
      </c>
      <c r="C39" s="10" t="s">
        <v>19</v>
      </c>
      <c r="D39" s="10">
        <v>2</v>
      </c>
      <c r="E39" s="10">
        <v>4</v>
      </c>
      <c r="F39" s="10" t="s">
        <v>62</v>
      </c>
      <c r="G39" s="2">
        <v>60.948866666666703</v>
      </c>
      <c r="H39" s="6">
        <f>1+COUNTIFS(A:A,A39,O:O,"&lt;"&amp;O39)</f>
        <v>2</v>
      </c>
      <c r="I39" s="2">
        <f>AVERAGEIF(A:A,A39,G:G)</f>
        <v>50.324094444444434</v>
      </c>
      <c r="J39" s="2">
        <f>G39-I39</f>
        <v>10.624772222222269</v>
      </c>
      <c r="K39" s="2">
        <f>90+J39</f>
        <v>100.62477222222228</v>
      </c>
      <c r="L39" s="2">
        <f>EXP(0.06*K39)</f>
        <v>418.83888920180419</v>
      </c>
      <c r="M39" s="2">
        <f>SUMIF(A:A,A39,L:L)</f>
        <v>1879.1992417690508</v>
      </c>
      <c r="N39" s="3">
        <f>L39/M39</f>
        <v>0.22288157630774444</v>
      </c>
      <c r="O39" s="7">
        <f>1/N39</f>
        <v>4.4866875789645659</v>
      </c>
      <c r="P39" s="3">
        <f>IF(O39&gt;21,"",N39)</f>
        <v>0.22288157630774444</v>
      </c>
      <c r="Q39" s="3">
        <f>IF(ISNUMBER(P39),SUMIF(A:A,A39,P:P),"")</f>
        <v>0.95518904761342716</v>
      </c>
      <c r="R39" s="3">
        <f>IFERROR(P39*(1/Q39),"")</f>
        <v>0.23333765903683859</v>
      </c>
      <c r="S39" s="8">
        <f>IFERROR(1/R39,"")</f>
        <v>4.285634835490157</v>
      </c>
    </row>
    <row r="40" spans="1:19" x14ac:dyDescent="0.25">
      <c r="A40" s="10">
        <v>5</v>
      </c>
      <c r="B40" s="11">
        <v>0.58680555555555558</v>
      </c>
      <c r="C40" s="10" t="s">
        <v>19</v>
      </c>
      <c r="D40" s="10">
        <v>2</v>
      </c>
      <c r="E40" s="10">
        <v>1</v>
      </c>
      <c r="F40" s="10" t="s">
        <v>59</v>
      </c>
      <c r="G40" s="2">
        <v>47.365333333333297</v>
      </c>
      <c r="H40" s="6">
        <f>1+COUNTIFS(A:A,A40,O:O,"&lt;"&amp;O40)</f>
        <v>3</v>
      </c>
      <c r="I40" s="2">
        <f>AVERAGEIF(A:A,A40,G:G)</f>
        <v>50.324094444444434</v>
      </c>
      <c r="J40" s="2">
        <f>G40-I40</f>
        <v>-2.9587611111111372</v>
      </c>
      <c r="K40" s="2">
        <f>90+J40</f>
        <v>87.04123888888887</v>
      </c>
      <c r="L40" s="2">
        <f>EXP(0.06*K40)</f>
        <v>185.39233946763926</v>
      </c>
      <c r="M40" s="2">
        <f>SUMIF(A:A,A40,L:L)</f>
        <v>1879.1992417690508</v>
      </c>
      <c r="N40" s="3">
        <f>L40/M40</f>
        <v>9.8654967151388176E-2</v>
      </c>
      <c r="O40" s="7">
        <f>1/N40</f>
        <v>10.136337063145319</v>
      </c>
      <c r="P40" s="3">
        <f>IF(O40&gt;21,"",N40)</f>
        <v>9.8654967151388176E-2</v>
      </c>
      <c r="Q40" s="3">
        <f>IF(ISNUMBER(P40),SUMIF(A:A,A40,P:P),"")</f>
        <v>0.95518904761342716</v>
      </c>
      <c r="R40" s="3">
        <f>IFERROR(P40*(1/Q40),"")</f>
        <v>0.10328318503848115</v>
      </c>
      <c r="S40" s="8">
        <f>IFERROR(1/R40,"")</f>
        <v>9.6821181456344618</v>
      </c>
    </row>
    <row r="41" spans="1:19" x14ac:dyDescent="0.25">
      <c r="A41" s="10">
        <v>5</v>
      </c>
      <c r="B41" s="11">
        <v>0.58680555555555558</v>
      </c>
      <c r="C41" s="10" t="s">
        <v>19</v>
      </c>
      <c r="D41" s="10">
        <v>2</v>
      </c>
      <c r="E41" s="10">
        <v>3</v>
      </c>
      <c r="F41" s="10" t="s">
        <v>61</v>
      </c>
      <c r="G41" s="2">
        <v>46.883533333333297</v>
      </c>
      <c r="H41" s="6">
        <f>1+COUNTIFS(A:A,A41,O:O,"&lt;"&amp;O41)</f>
        <v>4</v>
      </c>
      <c r="I41" s="2">
        <f>AVERAGEIF(A:A,A41,G:G)</f>
        <v>50.324094444444434</v>
      </c>
      <c r="J41" s="2">
        <f>G41-I41</f>
        <v>-3.4405611111111369</v>
      </c>
      <c r="K41" s="2">
        <f>90+J41</f>
        <v>86.559438888888863</v>
      </c>
      <c r="L41" s="2">
        <f>EXP(0.06*K41)</f>
        <v>180.10974027875127</v>
      </c>
      <c r="M41" s="2">
        <f>SUMIF(A:A,A41,L:L)</f>
        <v>1879.1992417690508</v>
      </c>
      <c r="N41" s="3">
        <f>L41/M41</f>
        <v>9.5843876623321E-2</v>
      </c>
      <c r="O41" s="7">
        <f>1/N41</f>
        <v>10.43363473213976</v>
      </c>
      <c r="P41" s="3">
        <f>IF(O41&gt;21,"",N41)</f>
        <v>9.5843876623321E-2</v>
      </c>
      <c r="Q41" s="3">
        <f>IF(ISNUMBER(P41),SUMIF(A:A,A41,P:P),"")</f>
        <v>0.95518904761342716</v>
      </c>
      <c r="R41" s="3">
        <f>IFERROR(P41*(1/Q41),"")</f>
        <v>0.10034021732429851</v>
      </c>
      <c r="S41" s="8">
        <f>IFERROR(1/R41,"")</f>
        <v>9.9660936229389527</v>
      </c>
    </row>
    <row r="42" spans="1:19" x14ac:dyDescent="0.25">
      <c r="A42" s="10">
        <v>5</v>
      </c>
      <c r="B42" s="11">
        <v>0.58680555555555558</v>
      </c>
      <c r="C42" s="10" t="s">
        <v>19</v>
      </c>
      <c r="D42" s="10">
        <v>2</v>
      </c>
      <c r="E42" s="10">
        <v>7</v>
      </c>
      <c r="F42" s="10" t="s">
        <v>64</v>
      </c>
      <c r="G42" s="2">
        <v>38.847433333333399</v>
      </c>
      <c r="H42" s="6">
        <f>1+COUNTIFS(A:A,A42,O:O,"&lt;"&amp;O42)</f>
        <v>5</v>
      </c>
      <c r="I42" s="2">
        <f>AVERAGEIF(A:A,A42,G:G)</f>
        <v>50.324094444444434</v>
      </c>
      <c r="J42" s="2">
        <f>G42-I42</f>
        <v>-11.476661111111035</v>
      </c>
      <c r="K42" s="2">
        <f>90+J42</f>
        <v>78.523338888888958</v>
      </c>
      <c r="L42" s="2">
        <f>EXP(0.06*K42)</f>
        <v>111.20777888074338</v>
      </c>
      <c r="M42" s="2">
        <f>SUMIF(A:A,A42,L:L)</f>
        <v>1879.1992417690508</v>
      </c>
      <c r="N42" s="3">
        <f>L42/M42</f>
        <v>5.917827998698743E-2</v>
      </c>
      <c r="O42" s="7">
        <f>1/N42</f>
        <v>16.898091668427803</v>
      </c>
      <c r="P42" s="3">
        <f>IF(O42&gt;21,"",N42)</f>
        <v>5.917827998698743E-2</v>
      </c>
      <c r="Q42" s="3">
        <f>IF(ISNUMBER(P42),SUMIF(A:A,A42,P:P),"")</f>
        <v>0.95518904761342716</v>
      </c>
      <c r="R42" s="3">
        <f>IFERROR(P42*(1/Q42),"")</f>
        <v>6.1954521081294227E-2</v>
      </c>
      <c r="S42" s="8">
        <f>IFERROR(1/R42,"")</f>
        <v>16.140872087249942</v>
      </c>
    </row>
    <row r="43" spans="1:19" x14ac:dyDescent="0.25">
      <c r="A43" s="10">
        <v>5</v>
      </c>
      <c r="B43" s="11">
        <v>0.58680555555555558</v>
      </c>
      <c r="C43" s="10" t="s">
        <v>19</v>
      </c>
      <c r="D43" s="10">
        <v>2</v>
      </c>
      <c r="E43" s="10">
        <v>5</v>
      </c>
      <c r="F43" s="10" t="s">
        <v>63</v>
      </c>
      <c r="G43" s="2">
        <v>34.212399999999995</v>
      </c>
      <c r="H43" s="6">
        <f>1+COUNTIFS(A:A,A43,O:O,"&lt;"&amp;O43)</f>
        <v>6</v>
      </c>
      <c r="I43" s="2">
        <f>AVERAGEIF(A:A,A43,G:G)</f>
        <v>50.324094444444434</v>
      </c>
      <c r="J43" s="2">
        <f>G43-I43</f>
        <v>-16.111694444444439</v>
      </c>
      <c r="K43" s="2">
        <f>90+J43</f>
        <v>73.888305555555561</v>
      </c>
      <c r="L43" s="2">
        <f>EXP(0.06*K43)</f>
        <v>84.208707747796808</v>
      </c>
      <c r="M43" s="2">
        <f>SUMIF(A:A,A43,L:L)</f>
        <v>1879.1992417690508</v>
      </c>
      <c r="N43" s="3">
        <f>L43/M43</f>
        <v>4.4810952386572886E-2</v>
      </c>
      <c r="O43" s="7">
        <f>1/N43</f>
        <v>22.315972920487159</v>
      </c>
      <c r="P43" s="3" t="str">
        <f>IF(O43&gt;21,"",N43)</f>
        <v/>
      </c>
      <c r="Q43" s="3" t="str">
        <f>IF(ISNUMBER(P43),SUMIF(A:A,A43,P:P),"")</f>
        <v/>
      </c>
      <c r="R43" s="3" t="str">
        <f>IFERROR(P43*(1/Q43),"")</f>
        <v/>
      </c>
      <c r="S43" s="8" t="str">
        <f>IFERROR(1/R43,"")</f>
        <v/>
      </c>
    </row>
    <row r="44" spans="1:19" x14ac:dyDescent="0.25">
      <c r="A44" s="1">
        <v>6</v>
      </c>
      <c r="B44" s="5">
        <v>0.59722222222222221</v>
      </c>
      <c r="C44" s="1" t="s">
        <v>27</v>
      </c>
      <c r="D44" s="1">
        <v>3</v>
      </c>
      <c r="E44" s="1">
        <v>2</v>
      </c>
      <c r="F44" s="1" t="s">
        <v>66</v>
      </c>
      <c r="G44" s="2">
        <v>70.780500000000103</v>
      </c>
      <c r="H44" s="6">
        <f>1+COUNTIFS(A:A,A44,O:O,"&lt;"&amp;O44)</f>
        <v>1</v>
      </c>
      <c r="I44" s="2">
        <f>AVERAGEIF(A:A,A44,G:G)</f>
        <v>46.229772727272739</v>
      </c>
      <c r="J44" s="2">
        <f>G44-I44</f>
        <v>24.550727272727364</v>
      </c>
      <c r="K44" s="2">
        <f>90+J44</f>
        <v>114.55072727272736</v>
      </c>
      <c r="L44" s="2">
        <f>EXP(0.06*K44)</f>
        <v>965.88389585585867</v>
      </c>
      <c r="M44" s="2">
        <f>SUMIF(A:A,A44,L:L)</f>
        <v>3439.44818186361</v>
      </c>
      <c r="N44" s="3">
        <f>L44/M44</f>
        <v>0.28082525009360948</v>
      </c>
      <c r="O44" s="7">
        <f>1/N44</f>
        <v>3.5609333550550133</v>
      </c>
      <c r="P44" s="3">
        <f>IF(O44&gt;21,"",N44)</f>
        <v>0.28082525009360948</v>
      </c>
      <c r="Q44" s="3">
        <f>IF(ISNUMBER(P44),SUMIF(A:A,A44,P:P),"")</f>
        <v>0.89116573790228915</v>
      </c>
      <c r="R44" s="3">
        <f>IFERROR(P44*(1/Q44),"")</f>
        <v>0.31512123744191817</v>
      </c>
      <c r="S44" s="8">
        <f>IFERROR(1/R44,"")</f>
        <v>3.1733818009784751</v>
      </c>
    </row>
    <row r="45" spans="1:19" x14ac:dyDescent="0.25">
      <c r="A45" s="1">
        <v>6</v>
      </c>
      <c r="B45" s="5">
        <v>0.59722222222222221</v>
      </c>
      <c r="C45" s="1" t="s">
        <v>27</v>
      </c>
      <c r="D45" s="1">
        <v>3</v>
      </c>
      <c r="E45" s="1">
        <v>10</v>
      </c>
      <c r="F45" s="1" t="s">
        <v>72</v>
      </c>
      <c r="G45" s="2">
        <v>63.426566666666595</v>
      </c>
      <c r="H45" s="6">
        <f>1+COUNTIFS(A:A,A45,O:O,"&lt;"&amp;O45)</f>
        <v>2</v>
      </c>
      <c r="I45" s="2">
        <f>AVERAGEIF(A:A,A45,G:G)</f>
        <v>46.229772727272739</v>
      </c>
      <c r="J45" s="2">
        <f>G45-I45</f>
        <v>17.196793939393856</v>
      </c>
      <c r="K45" s="2">
        <f>90+J45</f>
        <v>107.19679393939386</v>
      </c>
      <c r="L45" s="2">
        <f>EXP(0.06*K45)</f>
        <v>621.29601082815827</v>
      </c>
      <c r="M45" s="2">
        <f>SUMIF(A:A,A45,L:L)</f>
        <v>3439.44818186361</v>
      </c>
      <c r="N45" s="3">
        <f>L45/M45</f>
        <v>0.18063828206637467</v>
      </c>
      <c r="O45" s="7">
        <f>1/N45</f>
        <v>5.535925101593663</v>
      </c>
      <c r="P45" s="3">
        <f>IF(O45&gt;21,"",N45)</f>
        <v>0.18063828206637467</v>
      </c>
      <c r="Q45" s="3">
        <f>IF(ISNUMBER(P45),SUMIF(A:A,A45,P:P),"")</f>
        <v>0.89116573790228915</v>
      </c>
      <c r="R45" s="3">
        <f>IFERROR(P45*(1/Q45),"")</f>
        <v>0.20269886327943695</v>
      </c>
      <c r="S45" s="8">
        <f>IFERROR(1/R45,"")</f>
        <v>4.9334267781335228</v>
      </c>
    </row>
    <row r="46" spans="1:19" x14ac:dyDescent="0.25">
      <c r="A46" s="1">
        <v>6</v>
      </c>
      <c r="B46" s="5">
        <v>0.59722222222222221</v>
      </c>
      <c r="C46" s="1" t="s">
        <v>27</v>
      </c>
      <c r="D46" s="1">
        <v>3</v>
      </c>
      <c r="E46" s="1">
        <v>3</v>
      </c>
      <c r="F46" s="1" t="s">
        <v>67</v>
      </c>
      <c r="G46" s="2">
        <v>59.071200000000005</v>
      </c>
      <c r="H46" s="6">
        <f>1+COUNTIFS(A:A,A46,O:O,"&lt;"&amp;O46)</f>
        <v>3</v>
      </c>
      <c r="I46" s="2">
        <f>AVERAGEIF(A:A,A46,G:G)</f>
        <v>46.229772727272739</v>
      </c>
      <c r="J46" s="2">
        <f>G46-I46</f>
        <v>12.841427272727266</v>
      </c>
      <c r="K46" s="2">
        <f>90+J46</f>
        <v>102.84142727272726</v>
      </c>
      <c r="L46" s="2">
        <f>EXP(0.06*K46)</f>
        <v>478.41838704843781</v>
      </c>
      <c r="M46" s="2">
        <f>SUMIF(A:A,A46,L:L)</f>
        <v>3439.44818186361</v>
      </c>
      <c r="N46" s="3">
        <f>L46/M46</f>
        <v>0.13909742544491963</v>
      </c>
      <c r="O46" s="7">
        <f>1/N46</f>
        <v>7.1892056722213322</v>
      </c>
      <c r="P46" s="3">
        <f>IF(O46&gt;21,"",N46)</f>
        <v>0.13909742544491963</v>
      </c>
      <c r="Q46" s="3">
        <f>IF(ISNUMBER(P46),SUMIF(A:A,A46,P:P),"")</f>
        <v>0.89116573790228915</v>
      </c>
      <c r="R46" s="3">
        <f>IFERROR(P46*(1/Q46),"")</f>
        <v>0.1560847994137885</v>
      </c>
      <c r="S46" s="8">
        <f>IFERROR(1/R46,"")</f>
        <v>6.4067737778164462</v>
      </c>
    </row>
    <row r="47" spans="1:19" x14ac:dyDescent="0.25">
      <c r="A47" s="10">
        <v>6</v>
      </c>
      <c r="B47" s="11">
        <v>0.59722222222222221</v>
      </c>
      <c r="C47" s="10" t="s">
        <v>27</v>
      </c>
      <c r="D47" s="10">
        <v>3</v>
      </c>
      <c r="E47" s="10">
        <v>13</v>
      </c>
      <c r="F47" s="10" t="s">
        <v>75</v>
      </c>
      <c r="G47" s="2">
        <v>50.264733333333297</v>
      </c>
      <c r="H47" s="6">
        <f>1+COUNTIFS(A:A,A47,O:O,"&lt;"&amp;O47)</f>
        <v>4</v>
      </c>
      <c r="I47" s="2">
        <f>AVERAGEIF(A:A,A47,G:G)</f>
        <v>46.229772727272739</v>
      </c>
      <c r="J47" s="2">
        <f>G47-I47</f>
        <v>4.0349606060605581</v>
      </c>
      <c r="K47" s="2">
        <f>90+J47</f>
        <v>94.034960606060565</v>
      </c>
      <c r="L47" s="2">
        <f>EXP(0.06*K47)</f>
        <v>282.05374457076249</v>
      </c>
      <c r="M47" s="2">
        <f>SUMIF(A:A,A47,L:L)</f>
        <v>3439.44818186361</v>
      </c>
      <c r="N47" s="3">
        <f>L47/M47</f>
        <v>8.2005522298037994E-2</v>
      </c>
      <c r="O47" s="7">
        <f>1/N47</f>
        <v>12.19430072484186</v>
      </c>
      <c r="P47" s="3">
        <f>IF(O47&gt;21,"",N47)</f>
        <v>8.2005522298037994E-2</v>
      </c>
      <c r="Q47" s="3">
        <f>IF(ISNUMBER(P47),SUMIF(A:A,A47,P:P),"")</f>
        <v>0.89116573790228915</v>
      </c>
      <c r="R47" s="3">
        <f>IFERROR(P47*(1/Q47),"")</f>
        <v>9.2020506186728412E-2</v>
      </c>
      <c r="S47" s="8">
        <f>IFERROR(1/R47,"")</f>
        <v>10.867143003656116</v>
      </c>
    </row>
    <row r="48" spans="1:19" x14ac:dyDescent="0.25">
      <c r="A48" s="1">
        <v>6</v>
      </c>
      <c r="B48" s="5">
        <v>0.59722222222222221</v>
      </c>
      <c r="C48" s="1" t="s">
        <v>27</v>
      </c>
      <c r="D48" s="1">
        <v>3</v>
      </c>
      <c r="E48" s="1">
        <v>4</v>
      </c>
      <c r="F48" s="1" t="s">
        <v>68</v>
      </c>
      <c r="G48" s="2">
        <v>49.5005666666667</v>
      </c>
      <c r="H48" s="6">
        <f>1+COUNTIFS(A:A,A48,O:O,"&lt;"&amp;O48)</f>
        <v>5</v>
      </c>
      <c r="I48" s="2">
        <f>AVERAGEIF(A:A,A48,G:G)</f>
        <v>46.229772727272739</v>
      </c>
      <c r="J48" s="2">
        <f>G48-I48</f>
        <v>3.2707939393939611</v>
      </c>
      <c r="K48" s="2">
        <f>90+J48</f>
        <v>93.270793939393968</v>
      </c>
      <c r="L48" s="2">
        <f>EXP(0.06*K48)</f>
        <v>269.41357066294921</v>
      </c>
      <c r="M48" s="2">
        <f>SUMIF(A:A,A48,L:L)</f>
        <v>3439.44818186361</v>
      </c>
      <c r="N48" s="3">
        <f>L48/M48</f>
        <v>7.8330463614361467E-2</v>
      </c>
      <c r="O48" s="7">
        <f>1/N48</f>
        <v>12.766425141094855</v>
      </c>
      <c r="P48" s="3">
        <f>IF(O48&gt;21,"",N48)</f>
        <v>7.8330463614361467E-2</v>
      </c>
      <c r="Q48" s="3">
        <f>IF(ISNUMBER(P48),SUMIF(A:A,A48,P:P),"")</f>
        <v>0.89116573790228915</v>
      </c>
      <c r="R48" s="3">
        <f>IFERROR(P48*(1/Q48),"")</f>
        <v>8.7896628295813045E-2</v>
      </c>
      <c r="S48" s="8">
        <f>IFERROR(1/R48,"")</f>
        <v>11.377000681238133</v>
      </c>
    </row>
    <row r="49" spans="1:19" x14ac:dyDescent="0.25">
      <c r="A49" s="10">
        <v>6</v>
      </c>
      <c r="B49" s="11">
        <v>0.59722222222222221</v>
      </c>
      <c r="C49" s="10" t="s">
        <v>27</v>
      </c>
      <c r="D49" s="10">
        <v>3</v>
      </c>
      <c r="E49" s="10">
        <v>12</v>
      </c>
      <c r="F49" s="10" t="s">
        <v>74</v>
      </c>
      <c r="G49" s="2">
        <v>47.051500000000004</v>
      </c>
      <c r="H49" s="6">
        <f>1+COUNTIFS(A:A,A49,O:O,"&lt;"&amp;O49)</f>
        <v>6</v>
      </c>
      <c r="I49" s="2">
        <f>AVERAGEIF(A:A,A49,G:G)</f>
        <v>46.229772727272739</v>
      </c>
      <c r="J49" s="2">
        <f>G49-I49</f>
        <v>0.82172727272726576</v>
      </c>
      <c r="K49" s="2">
        <f>90+J49</f>
        <v>90.821727272727259</v>
      </c>
      <c r="L49" s="2">
        <f>EXP(0.06*K49)</f>
        <v>232.59613800657374</v>
      </c>
      <c r="M49" s="2">
        <f>SUMIF(A:A,A49,L:L)</f>
        <v>3439.44818186361</v>
      </c>
      <c r="N49" s="3">
        <f>L49/M49</f>
        <v>6.7626004436719039E-2</v>
      </c>
      <c r="O49" s="7">
        <f>1/N49</f>
        <v>14.787211048905734</v>
      </c>
      <c r="P49" s="3">
        <f>IF(O49&gt;21,"",N49)</f>
        <v>6.7626004436719039E-2</v>
      </c>
      <c r="Q49" s="3">
        <f>IF(ISNUMBER(P49),SUMIF(A:A,A49,P:P),"")</f>
        <v>0.89116573790228915</v>
      </c>
      <c r="R49" s="3">
        <f>IFERROR(P49*(1/Q49),"")</f>
        <v>7.5884879277230269E-2</v>
      </c>
      <c r="S49" s="8">
        <f>IFERROR(1/R49,"")</f>
        <v>13.17785584591496</v>
      </c>
    </row>
    <row r="50" spans="1:19" x14ac:dyDescent="0.25">
      <c r="A50" s="1">
        <v>6</v>
      </c>
      <c r="B50" s="5">
        <v>0.59722222222222221</v>
      </c>
      <c r="C50" s="1" t="s">
        <v>27</v>
      </c>
      <c r="D50" s="1">
        <v>3</v>
      </c>
      <c r="E50" s="1">
        <v>1</v>
      </c>
      <c r="F50" s="1" t="s">
        <v>65</v>
      </c>
      <c r="G50" s="2">
        <v>45.775766666666698</v>
      </c>
      <c r="H50" s="6">
        <f>1+COUNTIFS(A:A,A50,O:O,"&lt;"&amp;O50)</f>
        <v>7</v>
      </c>
      <c r="I50" s="2">
        <f>AVERAGEIF(A:A,A50,G:G)</f>
        <v>46.229772727272739</v>
      </c>
      <c r="J50" s="2">
        <f>G50-I50</f>
        <v>-0.45400606060604076</v>
      </c>
      <c r="K50" s="2">
        <f>90+J50</f>
        <v>89.545993939393952</v>
      </c>
      <c r="L50" s="2">
        <f>EXP(0.06*K50)</f>
        <v>215.45662999443016</v>
      </c>
      <c r="M50" s="2">
        <f>SUMIF(A:A,A50,L:L)</f>
        <v>3439.44818186361</v>
      </c>
      <c r="N50" s="3">
        <f>L50/M50</f>
        <v>6.2642789948266775E-2</v>
      </c>
      <c r="O50" s="7">
        <f>1/N50</f>
        <v>15.963529096099405</v>
      </c>
      <c r="P50" s="3">
        <f>IF(O50&gt;21,"",N50)</f>
        <v>6.2642789948266775E-2</v>
      </c>
      <c r="Q50" s="3">
        <f>IF(ISNUMBER(P50),SUMIF(A:A,A50,P:P),"")</f>
        <v>0.89116573790228915</v>
      </c>
      <c r="R50" s="3">
        <f>IFERROR(P50*(1/Q50),"")</f>
        <v>7.0293086105084501E-2</v>
      </c>
      <c r="S50" s="8">
        <f>IFERROR(1/R50,"")</f>
        <v>14.226150186450088</v>
      </c>
    </row>
    <row r="51" spans="1:19" x14ac:dyDescent="0.25">
      <c r="A51" s="10">
        <v>6</v>
      </c>
      <c r="B51" s="11">
        <v>0.59722222222222221</v>
      </c>
      <c r="C51" s="10" t="s">
        <v>27</v>
      </c>
      <c r="D51" s="10">
        <v>3</v>
      </c>
      <c r="E51" s="10">
        <v>11</v>
      </c>
      <c r="F51" s="10" t="s">
        <v>73</v>
      </c>
      <c r="G51" s="2">
        <v>39.609299999999998</v>
      </c>
      <c r="H51" s="6">
        <f>1+COUNTIFS(A:A,A51,O:O,"&lt;"&amp;O51)</f>
        <v>8</v>
      </c>
      <c r="I51" s="2">
        <f>AVERAGEIF(A:A,A51,G:G)</f>
        <v>46.229772727272739</v>
      </c>
      <c r="J51" s="2">
        <f>G51-I51</f>
        <v>-6.6204727272727411</v>
      </c>
      <c r="K51" s="2">
        <f>90+J51</f>
        <v>83.379527272727259</v>
      </c>
      <c r="L51" s="2">
        <f>EXP(0.06*K51)</f>
        <v>148.82507699079127</v>
      </c>
      <c r="M51" s="2">
        <f>SUMIF(A:A,A51,L:L)</f>
        <v>3439.44818186361</v>
      </c>
      <c r="N51" s="3">
        <f>L51/M51</f>
        <v>4.3270044821594834E-2</v>
      </c>
      <c r="O51" s="7">
        <f>1/N51</f>
        <v>23.110676314828517</v>
      </c>
      <c r="P51" s="3" t="str">
        <f>IF(O51&gt;21,"",N51)</f>
        <v/>
      </c>
      <c r="Q51" s="3" t="str">
        <f>IF(ISNUMBER(P51),SUMIF(A:A,A51,P:P),"")</f>
        <v/>
      </c>
      <c r="R51" s="3" t="str">
        <f>IFERROR(P51*(1/Q51),"")</f>
        <v/>
      </c>
      <c r="S51" s="8" t="str">
        <f>IFERROR(1/R51,"")</f>
        <v/>
      </c>
    </row>
    <row r="52" spans="1:19" x14ac:dyDescent="0.25">
      <c r="A52" s="1">
        <v>6</v>
      </c>
      <c r="B52" s="5">
        <v>0.59722222222222221</v>
      </c>
      <c r="C52" s="1" t="s">
        <v>27</v>
      </c>
      <c r="D52" s="1">
        <v>3</v>
      </c>
      <c r="E52" s="1">
        <v>6</v>
      </c>
      <c r="F52" s="1" t="s">
        <v>70</v>
      </c>
      <c r="G52" s="2">
        <v>33.434000000000005</v>
      </c>
      <c r="H52" s="6">
        <f>1+COUNTIFS(A:A,A52,O:O,"&lt;"&amp;O52)</f>
        <v>9</v>
      </c>
      <c r="I52" s="2">
        <f>AVERAGEIF(A:A,A52,G:G)</f>
        <v>46.229772727272739</v>
      </c>
      <c r="J52" s="2">
        <f>G52-I52</f>
        <v>-12.795772727272734</v>
      </c>
      <c r="K52" s="2">
        <f>90+J52</f>
        <v>77.204227272727266</v>
      </c>
      <c r="L52" s="2">
        <f>EXP(0.06*K52)</f>
        <v>102.74535405698288</v>
      </c>
      <c r="M52" s="2">
        <f>SUMIF(A:A,A52,L:L)</f>
        <v>3439.44818186361</v>
      </c>
      <c r="N52" s="3">
        <f>L52/M52</f>
        <v>2.9872627417027096E-2</v>
      </c>
      <c r="O52" s="7">
        <f>1/N52</f>
        <v>33.475461868145217</v>
      </c>
      <c r="P52" s="3" t="str">
        <f>IF(O52&gt;21,"",N52)</f>
        <v/>
      </c>
      <c r="Q52" s="3" t="str">
        <f>IF(ISNUMBER(P52),SUMIF(A:A,A52,P:P),"")</f>
        <v/>
      </c>
      <c r="R52" s="3" t="str">
        <f>IFERROR(P52*(1/Q52),"")</f>
        <v/>
      </c>
      <c r="S52" s="8" t="str">
        <f>IFERROR(1/R52,"")</f>
        <v/>
      </c>
    </row>
    <row r="53" spans="1:19" x14ac:dyDescent="0.25">
      <c r="A53" s="1">
        <v>6</v>
      </c>
      <c r="B53" s="5">
        <v>0.59722222222222221</v>
      </c>
      <c r="C53" s="1" t="s">
        <v>27</v>
      </c>
      <c r="D53" s="1">
        <v>3</v>
      </c>
      <c r="E53" s="1">
        <v>5</v>
      </c>
      <c r="F53" s="1" t="s">
        <v>69</v>
      </c>
      <c r="G53" s="2">
        <v>25.977233333333299</v>
      </c>
      <c r="H53" s="6">
        <f>1+COUNTIFS(A:A,A53,O:O,"&lt;"&amp;O53)</f>
        <v>10</v>
      </c>
      <c r="I53" s="2">
        <f>AVERAGEIF(A:A,A53,G:G)</f>
        <v>46.229772727272739</v>
      </c>
      <c r="J53" s="2">
        <f>G53-I53</f>
        <v>-20.25253939393944</v>
      </c>
      <c r="K53" s="2">
        <f>90+J53</f>
        <v>69.747460606060557</v>
      </c>
      <c r="L53" s="2">
        <f>EXP(0.06*K53)</f>
        <v>65.683492378540365</v>
      </c>
      <c r="M53" s="2">
        <f>SUMIF(A:A,A53,L:L)</f>
        <v>3439.44818186361</v>
      </c>
      <c r="N53" s="3">
        <f>L53/M53</f>
        <v>1.9097101891196632E-2</v>
      </c>
      <c r="O53" s="7">
        <f>1/N53</f>
        <v>52.363966307420668</v>
      </c>
      <c r="P53" s="3" t="str">
        <f>IF(O53&gt;21,"",N53)</f>
        <v/>
      </c>
      <c r="Q53" s="3" t="str">
        <f>IF(ISNUMBER(P53),SUMIF(A:A,A53,P:P),"")</f>
        <v/>
      </c>
      <c r="R53" s="3" t="str">
        <f>IFERROR(P53*(1/Q53),"")</f>
        <v/>
      </c>
      <c r="S53" s="8" t="str">
        <f>IFERROR(1/R53,"")</f>
        <v/>
      </c>
    </row>
    <row r="54" spans="1:19" x14ac:dyDescent="0.25">
      <c r="A54" s="1">
        <v>6</v>
      </c>
      <c r="B54" s="5">
        <v>0.59722222222222221</v>
      </c>
      <c r="C54" s="1" t="s">
        <v>27</v>
      </c>
      <c r="D54" s="1">
        <v>3</v>
      </c>
      <c r="E54" s="1">
        <v>7</v>
      </c>
      <c r="F54" s="1" t="s">
        <v>71</v>
      </c>
      <c r="G54" s="2">
        <v>23.636133333333301</v>
      </c>
      <c r="H54" s="6">
        <f>1+COUNTIFS(A:A,A54,O:O,"&lt;"&amp;O54)</f>
        <v>11</v>
      </c>
      <c r="I54" s="2">
        <f>AVERAGEIF(A:A,A54,G:G)</f>
        <v>46.229772727272739</v>
      </c>
      <c r="J54" s="2">
        <f>G54-I54</f>
        <v>-22.593639393939437</v>
      </c>
      <c r="K54" s="2">
        <f>90+J54</f>
        <v>67.406360606060559</v>
      </c>
      <c r="L54" s="2">
        <f>EXP(0.06*K54)</f>
        <v>57.075881470125879</v>
      </c>
      <c r="M54" s="2">
        <f>SUMIF(A:A,A54,L:L)</f>
        <v>3439.44818186361</v>
      </c>
      <c r="N54" s="3">
        <f>L54/M54</f>
        <v>1.6594487967892636E-2</v>
      </c>
      <c r="O54" s="7">
        <f>1/N54</f>
        <v>60.260973519328893</v>
      </c>
      <c r="P54" s="3" t="str">
        <f>IF(O54&gt;21,"",N54)</f>
        <v/>
      </c>
      <c r="Q54" s="3" t="str">
        <f>IF(ISNUMBER(P54),SUMIF(A:A,A54,P:P),"")</f>
        <v/>
      </c>
      <c r="R54" s="3" t="str">
        <f>IFERROR(P54*(1/Q54),"")</f>
        <v/>
      </c>
      <c r="S54" s="8" t="str">
        <f>IFERROR(1/R54,"")</f>
        <v/>
      </c>
    </row>
    <row r="55" spans="1:19" x14ac:dyDescent="0.25">
      <c r="A55" s="1">
        <v>7</v>
      </c>
      <c r="B55" s="5">
        <v>0.60763888888888895</v>
      </c>
      <c r="C55" s="1" t="s">
        <v>35</v>
      </c>
      <c r="D55" s="1">
        <v>3</v>
      </c>
      <c r="E55" s="1">
        <v>6</v>
      </c>
      <c r="F55" s="1" t="s">
        <v>81</v>
      </c>
      <c r="G55" s="2">
        <v>66.185033333333394</v>
      </c>
      <c r="H55" s="6">
        <f>1+COUNTIFS(A:A,A55,O:O,"&lt;"&amp;O55)</f>
        <v>1</v>
      </c>
      <c r="I55" s="2">
        <f>AVERAGEIF(A:A,A55,G:G)</f>
        <v>47.707558333333331</v>
      </c>
      <c r="J55" s="2">
        <f>G55-I55</f>
        <v>18.477475000000062</v>
      </c>
      <c r="K55" s="2">
        <f>90+J55</f>
        <v>108.47747500000006</v>
      </c>
      <c r="L55" s="2">
        <f>EXP(0.06*K55)</f>
        <v>670.91905747443241</v>
      </c>
      <c r="M55" s="2">
        <f>SUMIF(A:A,A55,L:L)</f>
        <v>2324.6833332495762</v>
      </c>
      <c r="N55" s="3">
        <f>L55/M55</f>
        <v>0.28860664499047411</v>
      </c>
      <c r="O55" s="7">
        <f>1/N55</f>
        <v>3.4649236854300649</v>
      </c>
      <c r="P55" s="3">
        <f>IF(O55&gt;21,"",N55)</f>
        <v>0.28860664499047411</v>
      </c>
      <c r="Q55" s="3">
        <f>IF(ISNUMBER(P55),SUMIF(A:A,A55,P:P),"")</f>
        <v>0.93684445124901983</v>
      </c>
      <c r="R55" s="3">
        <f>IFERROR(P55*(1/Q55),"")</f>
        <v>0.30806250131032742</v>
      </c>
      <c r="S55" s="8">
        <f>IFERROR(1/R55,"")</f>
        <v>3.2460945286964602</v>
      </c>
    </row>
    <row r="56" spans="1:19" x14ac:dyDescent="0.25">
      <c r="A56" s="10">
        <v>7</v>
      </c>
      <c r="B56" s="11">
        <v>0.60763888888888895</v>
      </c>
      <c r="C56" s="10" t="s">
        <v>35</v>
      </c>
      <c r="D56" s="10">
        <v>3</v>
      </c>
      <c r="E56" s="10">
        <v>1</v>
      </c>
      <c r="F56" s="10" t="s">
        <v>76</v>
      </c>
      <c r="G56" s="2">
        <v>60.492066666666702</v>
      </c>
      <c r="H56" s="6">
        <f>1+COUNTIFS(A:A,A56,O:O,"&lt;"&amp;O56)</f>
        <v>2</v>
      </c>
      <c r="I56" s="2">
        <f>AVERAGEIF(A:A,A56,G:G)</f>
        <v>47.707558333333331</v>
      </c>
      <c r="J56" s="2">
        <f>G56-I56</f>
        <v>12.78450833333337</v>
      </c>
      <c r="K56" s="2">
        <f>90+J56</f>
        <v>102.78450833333338</v>
      </c>
      <c r="L56" s="2">
        <f>EXP(0.06*K56)</f>
        <v>476.78730977873812</v>
      </c>
      <c r="M56" s="2">
        <f>SUMIF(A:A,A56,L:L)</f>
        <v>2324.6833332495762</v>
      </c>
      <c r="N56" s="3">
        <f>L56/M56</f>
        <v>0.20509774512481979</v>
      </c>
      <c r="O56" s="7">
        <f>1/N56</f>
        <v>4.8757240085278033</v>
      </c>
      <c r="P56" s="3">
        <f>IF(O56&gt;21,"",N56)</f>
        <v>0.20509774512481979</v>
      </c>
      <c r="Q56" s="3">
        <f>IF(ISNUMBER(P56),SUMIF(A:A,A56,P:P),"")</f>
        <v>0.93684445124901983</v>
      </c>
      <c r="R56" s="3">
        <f>IFERROR(P56*(1/Q56),"")</f>
        <v>0.21892401118603988</v>
      </c>
      <c r="S56" s="8">
        <f>IFERROR(1/R56,"")</f>
        <v>4.5677949832109004</v>
      </c>
    </row>
    <row r="57" spans="1:19" x14ac:dyDescent="0.25">
      <c r="A57" s="1">
        <v>7</v>
      </c>
      <c r="B57" s="5">
        <v>0.60763888888888895</v>
      </c>
      <c r="C57" s="1" t="s">
        <v>35</v>
      </c>
      <c r="D57" s="1">
        <v>3</v>
      </c>
      <c r="E57" s="1">
        <v>5</v>
      </c>
      <c r="F57" s="1" t="s">
        <v>80</v>
      </c>
      <c r="G57" s="2">
        <v>55.980833333333301</v>
      </c>
      <c r="H57" s="6">
        <f>1+COUNTIFS(A:A,A57,O:O,"&lt;"&amp;O57)</f>
        <v>3</v>
      </c>
      <c r="I57" s="2">
        <f>AVERAGEIF(A:A,A57,G:G)</f>
        <v>47.707558333333331</v>
      </c>
      <c r="J57" s="2">
        <f>G57-I57</f>
        <v>8.2732749999999697</v>
      </c>
      <c r="K57" s="2">
        <f>90+J57</f>
        <v>98.27327499999997</v>
      </c>
      <c r="L57" s="2">
        <f>EXP(0.06*K57)</f>
        <v>363.72442255011941</v>
      </c>
      <c r="M57" s="2">
        <f>SUMIF(A:A,A57,L:L)</f>
        <v>2324.6833332495762</v>
      </c>
      <c r="N57" s="3">
        <f>L57/M57</f>
        <v>0.15646192208109672</v>
      </c>
      <c r="O57" s="7">
        <f>1/N57</f>
        <v>6.3913314287528946</v>
      </c>
      <c r="P57" s="3">
        <f>IF(O57&gt;21,"",N57)</f>
        <v>0.15646192208109672</v>
      </c>
      <c r="Q57" s="3">
        <f>IF(ISNUMBER(P57),SUMIF(A:A,A57,P:P),"")</f>
        <v>0.93684445124901983</v>
      </c>
      <c r="R57" s="3">
        <f>IFERROR(P57*(1/Q57),"")</f>
        <v>0.16700949861260164</v>
      </c>
      <c r="S57" s="8">
        <f>IFERROR(1/R57,"")</f>
        <v>5.9876833851206195</v>
      </c>
    </row>
    <row r="58" spans="1:19" x14ac:dyDescent="0.25">
      <c r="A58" s="10">
        <v>7</v>
      </c>
      <c r="B58" s="11">
        <v>0.60763888888888895</v>
      </c>
      <c r="C58" s="10" t="s">
        <v>35</v>
      </c>
      <c r="D58" s="10">
        <v>3</v>
      </c>
      <c r="E58" s="10">
        <v>4</v>
      </c>
      <c r="F58" s="10" t="s">
        <v>79</v>
      </c>
      <c r="G58" s="2">
        <v>51.657699999999998</v>
      </c>
      <c r="H58" s="6">
        <f>1+COUNTIFS(A:A,A58,O:O,"&lt;"&amp;O58)</f>
        <v>4</v>
      </c>
      <c r="I58" s="2">
        <f>AVERAGEIF(A:A,A58,G:G)</f>
        <v>47.707558333333331</v>
      </c>
      <c r="J58" s="2">
        <f>G58-I58</f>
        <v>3.9501416666666671</v>
      </c>
      <c r="K58" s="2">
        <f>90+J58</f>
        <v>93.950141666666667</v>
      </c>
      <c r="L58" s="2">
        <f>EXP(0.06*K58)</f>
        <v>280.62198091315469</v>
      </c>
      <c r="M58" s="2">
        <f>SUMIF(A:A,A58,L:L)</f>
        <v>2324.6833332495762</v>
      </c>
      <c r="N58" s="3">
        <f>L58/M58</f>
        <v>0.12071406754608816</v>
      </c>
      <c r="O58" s="7">
        <f>1/N58</f>
        <v>8.2840386404691735</v>
      </c>
      <c r="P58" s="3">
        <f>IF(O58&gt;21,"",N58)</f>
        <v>0.12071406754608816</v>
      </c>
      <c r="Q58" s="3">
        <f>IF(ISNUMBER(P58),SUMIF(A:A,A58,P:P),"")</f>
        <v>0.93684445124901983</v>
      </c>
      <c r="R58" s="3">
        <f>IFERROR(P58*(1/Q58),"")</f>
        <v>0.128851771908506</v>
      </c>
      <c r="S58" s="8">
        <f>IFERROR(1/R58,"")</f>
        <v>7.7608556342560178</v>
      </c>
    </row>
    <row r="59" spans="1:19" x14ac:dyDescent="0.25">
      <c r="A59" s="10">
        <v>7</v>
      </c>
      <c r="B59" s="11">
        <v>0.60763888888888895</v>
      </c>
      <c r="C59" s="10" t="s">
        <v>35</v>
      </c>
      <c r="D59" s="10">
        <v>3</v>
      </c>
      <c r="E59" s="10">
        <v>2</v>
      </c>
      <c r="F59" s="10" t="s">
        <v>77</v>
      </c>
      <c r="G59" s="2">
        <v>46.9799333333333</v>
      </c>
      <c r="H59" s="6">
        <f>1+COUNTIFS(A:A,A59,O:O,"&lt;"&amp;O59)</f>
        <v>5</v>
      </c>
      <c r="I59" s="2">
        <f>AVERAGEIF(A:A,A59,G:G)</f>
        <v>47.707558333333331</v>
      </c>
      <c r="J59" s="2">
        <f>G59-I59</f>
        <v>-0.72762500000003172</v>
      </c>
      <c r="K59" s="2">
        <f>90+J59</f>
        <v>89.272374999999968</v>
      </c>
      <c r="L59" s="2">
        <f>EXP(0.06*K59)</f>
        <v>211.94832606818665</v>
      </c>
      <c r="M59" s="2">
        <f>SUMIF(A:A,A59,L:L)</f>
        <v>2324.6833332495762</v>
      </c>
      <c r="N59" s="3">
        <f>L59/M59</f>
        <v>9.1172988181540016E-2</v>
      </c>
      <c r="O59" s="7">
        <f>1/N59</f>
        <v>10.968160854932602</v>
      </c>
      <c r="P59" s="3">
        <f>IF(O59&gt;21,"",N59)</f>
        <v>9.1172988181540016E-2</v>
      </c>
      <c r="Q59" s="3">
        <f>IF(ISNUMBER(P59),SUMIF(A:A,A59,P:P),"")</f>
        <v>0.93684445124901983</v>
      </c>
      <c r="R59" s="3">
        <f>IFERROR(P59*(1/Q59),"")</f>
        <v>9.7319238065600278E-2</v>
      </c>
      <c r="S59" s="8">
        <f>IFERROR(1/R59,"")</f>
        <v>10.275460637350314</v>
      </c>
    </row>
    <row r="60" spans="1:19" x14ac:dyDescent="0.25">
      <c r="A60" s="10">
        <v>7</v>
      </c>
      <c r="B60" s="11">
        <v>0.60763888888888895</v>
      </c>
      <c r="C60" s="10" t="s">
        <v>35</v>
      </c>
      <c r="D60" s="10">
        <v>3</v>
      </c>
      <c r="E60" s="10">
        <v>3</v>
      </c>
      <c r="F60" s="10" t="s">
        <v>78</v>
      </c>
      <c r="G60" s="2">
        <v>43.678933333333298</v>
      </c>
      <c r="H60" s="6">
        <f>1+COUNTIFS(A:A,A60,O:O,"&lt;"&amp;O60)</f>
        <v>6</v>
      </c>
      <c r="I60" s="2">
        <f>AVERAGEIF(A:A,A60,G:G)</f>
        <v>47.707558333333331</v>
      </c>
      <c r="J60" s="2">
        <f>G60-I60</f>
        <v>-4.0286250000000337</v>
      </c>
      <c r="K60" s="2">
        <f>90+J60</f>
        <v>85.971374999999966</v>
      </c>
      <c r="L60" s="2">
        <f>EXP(0.06*K60)</f>
        <v>173.86558488131021</v>
      </c>
      <c r="M60" s="2">
        <f>SUMIF(A:A,A60,L:L)</f>
        <v>2324.6833332495762</v>
      </c>
      <c r="N60" s="3">
        <f>L60/M60</f>
        <v>7.4791083325001034E-2</v>
      </c>
      <c r="O60" s="7">
        <f>1/N60</f>
        <v>13.370577822152253</v>
      </c>
      <c r="P60" s="3">
        <f>IF(O60&gt;21,"",N60)</f>
        <v>7.4791083325001034E-2</v>
      </c>
      <c r="Q60" s="3">
        <f>IF(ISNUMBER(P60),SUMIF(A:A,A60,P:P),"")</f>
        <v>0.93684445124901983</v>
      </c>
      <c r="R60" s="3">
        <f>IFERROR(P60*(1/Q60),"")</f>
        <v>7.9832978916924854E-2</v>
      </c>
      <c r="S60" s="8">
        <f>IFERROR(1/R60,"")</f>
        <v>12.526151642676542</v>
      </c>
    </row>
    <row r="61" spans="1:19" x14ac:dyDescent="0.25">
      <c r="A61" s="1">
        <v>7</v>
      </c>
      <c r="B61" s="5">
        <v>0.60763888888888895</v>
      </c>
      <c r="C61" s="1" t="s">
        <v>35</v>
      </c>
      <c r="D61" s="1">
        <v>3</v>
      </c>
      <c r="E61" s="1">
        <v>8</v>
      </c>
      <c r="F61" s="1" t="s">
        <v>83</v>
      </c>
      <c r="G61" s="2">
        <v>34.070033333333299</v>
      </c>
      <c r="H61" s="6">
        <f>1+COUNTIFS(A:A,A61,O:O,"&lt;"&amp;O61)</f>
        <v>7</v>
      </c>
      <c r="I61" s="2">
        <f>AVERAGEIF(A:A,A61,G:G)</f>
        <v>47.707558333333331</v>
      </c>
      <c r="J61" s="2">
        <f>G61-I61</f>
        <v>-13.637525000000032</v>
      </c>
      <c r="K61" s="2">
        <f>90+J61</f>
        <v>76.362474999999961</v>
      </c>
      <c r="L61" s="2">
        <f>EXP(0.06*K61)</f>
        <v>97.685047275292206</v>
      </c>
      <c r="M61" s="2">
        <f>SUMIF(A:A,A61,L:L)</f>
        <v>2324.6833332495762</v>
      </c>
      <c r="N61" s="3">
        <f>L61/M61</f>
        <v>4.2020797361136675E-2</v>
      </c>
      <c r="O61" s="7">
        <f>1/N61</f>
        <v>23.797739757429241</v>
      </c>
      <c r="P61" s="3" t="str">
        <f>IF(O61&gt;21,"",N61)</f>
        <v/>
      </c>
      <c r="Q61" s="3" t="str">
        <f>IF(ISNUMBER(P61),SUMIF(A:A,A61,P:P),"")</f>
        <v/>
      </c>
      <c r="R61" s="3" t="str">
        <f>IFERROR(P61*(1/Q61),"")</f>
        <v/>
      </c>
      <c r="S61" s="8" t="str">
        <f>IFERROR(1/R61,"")</f>
        <v/>
      </c>
    </row>
    <row r="62" spans="1:19" x14ac:dyDescent="0.25">
      <c r="A62" s="1">
        <v>7</v>
      </c>
      <c r="B62" s="5">
        <v>0.60763888888888895</v>
      </c>
      <c r="C62" s="1" t="s">
        <v>35</v>
      </c>
      <c r="D62" s="1">
        <v>3</v>
      </c>
      <c r="E62" s="1">
        <v>7</v>
      </c>
      <c r="F62" s="1" t="s">
        <v>82</v>
      </c>
      <c r="G62" s="2">
        <v>22.615933333333299</v>
      </c>
      <c r="H62" s="6">
        <f>1+COUNTIFS(A:A,A62,O:O,"&lt;"&amp;O62)</f>
        <v>8</v>
      </c>
      <c r="I62" s="2">
        <f>AVERAGEIF(A:A,A62,G:G)</f>
        <v>47.707558333333331</v>
      </c>
      <c r="J62" s="2">
        <f>G62-I62</f>
        <v>-25.091625000000032</v>
      </c>
      <c r="K62" s="2">
        <f>90+J62</f>
        <v>64.908374999999964</v>
      </c>
      <c r="L62" s="2">
        <f>EXP(0.06*K62)</f>
        <v>49.131604308342375</v>
      </c>
      <c r="M62" s="2">
        <f>SUMIF(A:A,A62,L:L)</f>
        <v>2324.6833332495762</v>
      </c>
      <c r="N62" s="3">
        <f>L62/M62</f>
        <v>2.1134751389843446E-2</v>
      </c>
      <c r="O62" s="7">
        <f>1/N62</f>
        <v>47.315437099513829</v>
      </c>
      <c r="P62" s="3" t="str">
        <f>IF(O62&gt;21,"",N62)</f>
        <v/>
      </c>
      <c r="Q62" s="3" t="str">
        <f>IF(ISNUMBER(P62),SUMIF(A:A,A62,P:P),"")</f>
        <v/>
      </c>
      <c r="R62" s="3" t="str">
        <f>IFERROR(P62*(1/Q62),"")</f>
        <v/>
      </c>
      <c r="S62" s="8" t="str">
        <f>IFERROR(1/R62,"")</f>
        <v/>
      </c>
    </row>
    <row r="63" spans="1:19" x14ac:dyDescent="0.25">
      <c r="A63" s="1">
        <v>8</v>
      </c>
      <c r="B63" s="5">
        <v>0.61249999999999993</v>
      </c>
      <c r="C63" s="1" t="s">
        <v>19</v>
      </c>
      <c r="D63" s="1">
        <v>3</v>
      </c>
      <c r="E63" s="1">
        <v>3</v>
      </c>
      <c r="F63" s="1" t="s">
        <v>86</v>
      </c>
      <c r="G63" s="2">
        <v>67.356233333333307</v>
      </c>
      <c r="H63" s="6">
        <f>1+COUNTIFS(A:A,A63,O:O,"&lt;"&amp;O63)</f>
        <v>1</v>
      </c>
      <c r="I63" s="2">
        <f>AVERAGEIF(A:A,A63,G:G)</f>
        <v>47.836083333333299</v>
      </c>
      <c r="J63" s="2">
        <f>G63-I63</f>
        <v>19.520150000000008</v>
      </c>
      <c r="K63" s="2">
        <f>90+J63</f>
        <v>109.52015</v>
      </c>
      <c r="L63" s="2">
        <f>EXP(0.06*K63)</f>
        <v>714.23282884295963</v>
      </c>
      <c r="M63" s="2">
        <f>SUMIF(A:A,A63,L:L)</f>
        <v>2284.9841460190992</v>
      </c>
      <c r="N63" s="3">
        <f>L63/M63</f>
        <v>0.31257671090948114</v>
      </c>
      <c r="O63" s="7">
        <f>1/N63</f>
        <v>3.1992146730649722</v>
      </c>
      <c r="P63" s="3">
        <f>IF(O63&gt;21,"",N63)</f>
        <v>0.31257671090948114</v>
      </c>
      <c r="Q63" s="3">
        <f>IF(ISNUMBER(P63),SUMIF(A:A,A63,P:P),"")</f>
        <v>0.98202970864702177</v>
      </c>
      <c r="R63" s="3">
        <f>IFERROR(P63*(1/Q63),"")</f>
        <v>0.3182965934300801</v>
      </c>
      <c r="S63" s="8">
        <f>IFERROR(1/R63,"")</f>
        <v>3.141723853289272</v>
      </c>
    </row>
    <row r="64" spans="1:19" x14ac:dyDescent="0.25">
      <c r="A64" s="1">
        <v>8</v>
      </c>
      <c r="B64" s="5">
        <v>0.61249999999999993</v>
      </c>
      <c r="C64" s="1" t="s">
        <v>19</v>
      </c>
      <c r="D64" s="1">
        <v>3</v>
      </c>
      <c r="E64" s="1">
        <v>2</v>
      </c>
      <c r="F64" s="1" t="s">
        <v>85</v>
      </c>
      <c r="G64" s="2">
        <v>58.367599999999896</v>
      </c>
      <c r="H64" s="6">
        <f>1+COUNTIFS(A:A,A64,O:O,"&lt;"&amp;O64)</f>
        <v>2</v>
      </c>
      <c r="I64" s="2">
        <f>AVERAGEIF(A:A,A64,G:G)</f>
        <v>47.836083333333299</v>
      </c>
      <c r="J64" s="2">
        <f>G64-I64</f>
        <v>10.531516666666597</v>
      </c>
      <c r="K64" s="2">
        <f>90+J64</f>
        <v>100.53151666666659</v>
      </c>
      <c r="L64" s="2">
        <f>EXP(0.06*K64)</f>
        <v>416.50189024501469</v>
      </c>
      <c r="M64" s="2">
        <f>SUMIF(A:A,A64,L:L)</f>
        <v>2284.9841460190992</v>
      </c>
      <c r="N64" s="3">
        <f>L64/M64</f>
        <v>0.18227780309576527</v>
      </c>
      <c r="O64" s="7">
        <f>1/N64</f>
        <v>5.4861315147331409</v>
      </c>
      <c r="P64" s="3">
        <f>IF(O64&gt;21,"",N64)</f>
        <v>0.18227780309576527</v>
      </c>
      <c r="Q64" s="3">
        <f>IF(ISNUMBER(P64),SUMIF(A:A,A64,P:P),"")</f>
        <v>0.98202970864702177</v>
      </c>
      <c r="R64" s="3">
        <f>IFERROR(P64*(1/Q64),"")</f>
        <v>0.18561332869134484</v>
      </c>
      <c r="S64" s="8">
        <f>IFERROR(1/R64,"")</f>
        <v>5.3875441330126312</v>
      </c>
    </row>
    <row r="65" spans="1:19" x14ac:dyDescent="0.25">
      <c r="A65" s="1">
        <v>8</v>
      </c>
      <c r="B65" s="5">
        <v>0.61249999999999993</v>
      </c>
      <c r="C65" s="1" t="s">
        <v>19</v>
      </c>
      <c r="D65" s="1">
        <v>3</v>
      </c>
      <c r="E65" s="1">
        <v>1</v>
      </c>
      <c r="F65" s="1" t="s">
        <v>84</v>
      </c>
      <c r="G65" s="2">
        <v>54.837233333333302</v>
      </c>
      <c r="H65" s="6">
        <f>1+COUNTIFS(A:A,A65,O:O,"&lt;"&amp;O65)</f>
        <v>3</v>
      </c>
      <c r="I65" s="2">
        <f>AVERAGEIF(A:A,A65,G:G)</f>
        <v>47.836083333333299</v>
      </c>
      <c r="J65" s="2">
        <f>G65-I65</f>
        <v>7.0011500000000026</v>
      </c>
      <c r="K65" s="2">
        <f>90+J65</f>
        <v>97.001149999999996</v>
      </c>
      <c r="L65" s="2">
        <f>EXP(0.06*K65)</f>
        <v>336.9953055039519</v>
      </c>
      <c r="M65" s="2">
        <f>SUMIF(A:A,A65,L:L)</f>
        <v>2284.9841460190992</v>
      </c>
      <c r="N65" s="3">
        <f>L65/M65</f>
        <v>0.14748255741339183</v>
      </c>
      <c r="O65" s="7">
        <f>1/N65</f>
        <v>6.7804628393919968</v>
      </c>
      <c r="P65" s="3">
        <f>IF(O65&gt;21,"",N65)</f>
        <v>0.14748255741339183</v>
      </c>
      <c r="Q65" s="3">
        <f>IF(ISNUMBER(P65),SUMIF(A:A,A65,P:P),"")</f>
        <v>0.98202970864702177</v>
      </c>
      <c r="R65" s="3">
        <f>IFERROR(P65*(1/Q65),"")</f>
        <v>0.15018136021219147</v>
      </c>
      <c r="S65" s="8">
        <f>IFERROR(1/R65,"")</f>
        <v>6.6586159466600812</v>
      </c>
    </row>
    <row r="66" spans="1:19" x14ac:dyDescent="0.25">
      <c r="A66" s="1">
        <v>8</v>
      </c>
      <c r="B66" s="5">
        <v>0.61249999999999993</v>
      </c>
      <c r="C66" s="1" t="s">
        <v>19</v>
      </c>
      <c r="D66" s="1">
        <v>3</v>
      </c>
      <c r="E66" s="1">
        <v>7</v>
      </c>
      <c r="F66" s="1" t="s">
        <v>90</v>
      </c>
      <c r="G66" s="2">
        <v>46.948633333333298</v>
      </c>
      <c r="H66" s="6">
        <f>1+COUNTIFS(A:A,A66,O:O,"&lt;"&amp;O66)</f>
        <v>4</v>
      </c>
      <c r="I66" s="2">
        <f>AVERAGEIF(A:A,A66,G:G)</f>
        <v>47.836083333333299</v>
      </c>
      <c r="J66" s="2">
        <f>G66-I66</f>
        <v>-0.88745000000000118</v>
      </c>
      <c r="K66" s="2">
        <f>90+J66</f>
        <v>89.112549999999999</v>
      </c>
      <c r="L66" s="2">
        <f>EXP(0.06*K66)</f>
        <v>209.92556174543509</v>
      </c>
      <c r="M66" s="2">
        <f>SUMIF(A:A,A66,L:L)</f>
        <v>2284.9841460190992</v>
      </c>
      <c r="N66" s="3">
        <f>L66/M66</f>
        <v>9.1871780428397082E-2</v>
      </c>
      <c r="O66" s="7">
        <f>1/N66</f>
        <v>10.88473517479482</v>
      </c>
      <c r="P66" s="3">
        <f>IF(O66&gt;21,"",N66)</f>
        <v>9.1871780428397082E-2</v>
      </c>
      <c r="Q66" s="3">
        <f>IF(ISNUMBER(P66),SUMIF(A:A,A66,P:P),"")</f>
        <v>0.98202970864702177</v>
      </c>
      <c r="R66" s="3">
        <f>IFERROR(P66*(1/Q66),"")</f>
        <v>9.3552954273625977E-2</v>
      </c>
      <c r="S66" s="8">
        <f>IFERROR(1/R66,"")</f>
        <v>10.689133312403747</v>
      </c>
    </row>
    <row r="67" spans="1:19" x14ac:dyDescent="0.25">
      <c r="A67" s="1">
        <v>8</v>
      </c>
      <c r="B67" s="5">
        <v>0.61249999999999993</v>
      </c>
      <c r="C67" s="1" t="s">
        <v>19</v>
      </c>
      <c r="D67" s="1">
        <v>3</v>
      </c>
      <c r="E67" s="1">
        <v>4</v>
      </c>
      <c r="F67" s="1" t="s">
        <v>87</v>
      </c>
      <c r="G67" s="2">
        <v>46.665033333333298</v>
      </c>
      <c r="H67" s="6">
        <f>1+COUNTIFS(A:A,A67,O:O,"&lt;"&amp;O67)</f>
        <v>5</v>
      </c>
      <c r="I67" s="2">
        <f>AVERAGEIF(A:A,A67,G:G)</f>
        <v>47.836083333333299</v>
      </c>
      <c r="J67" s="2">
        <f>G67-I67</f>
        <v>-1.171050000000001</v>
      </c>
      <c r="K67" s="2">
        <f>90+J67</f>
        <v>88.828949999999992</v>
      </c>
      <c r="L67" s="2">
        <f>EXP(0.06*K67)</f>
        <v>206.38368810803331</v>
      </c>
      <c r="M67" s="2">
        <f>SUMIF(A:A,A67,L:L)</f>
        <v>2284.9841460190992</v>
      </c>
      <c r="N67" s="3">
        <f>L67/M67</f>
        <v>9.0321715565333402E-2</v>
      </c>
      <c r="O67" s="7">
        <f>1/N67</f>
        <v>11.071534610928188</v>
      </c>
      <c r="P67" s="3">
        <f>IF(O67&gt;21,"",N67)</f>
        <v>9.0321715565333402E-2</v>
      </c>
      <c r="Q67" s="3">
        <f>IF(ISNUMBER(P67),SUMIF(A:A,A67,P:P),"")</f>
        <v>0.98202970864702177</v>
      </c>
      <c r="R67" s="3">
        <f>IFERROR(P67*(1/Q67),"")</f>
        <v>9.1974524568887966E-2</v>
      </c>
      <c r="S67" s="8">
        <f>IFERROR(1/R67,"")</f>
        <v>10.872575908245226</v>
      </c>
    </row>
    <row r="68" spans="1:19" x14ac:dyDescent="0.25">
      <c r="A68" s="1">
        <v>8</v>
      </c>
      <c r="B68" s="5">
        <v>0.61249999999999993</v>
      </c>
      <c r="C68" s="1" t="s">
        <v>19</v>
      </c>
      <c r="D68" s="1">
        <v>3</v>
      </c>
      <c r="E68" s="1">
        <v>5</v>
      </c>
      <c r="F68" s="1" t="s">
        <v>88</v>
      </c>
      <c r="G68" s="2">
        <v>44.402433333333299</v>
      </c>
      <c r="H68" s="6">
        <f>1+COUNTIFS(A:A,A68,O:O,"&lt;"&amp;O68)</f>
        <v>6</v>
      </c>
      <c r="I68" s="2">
        <f>AVERAGEIF(A:A,A68,G:G)</f>
        <v>47.836083333333299</v>
      </c>
      <c r="J68" s="2">
        <f>G68-I68</f>
        <v>-3.4336500000000001</v>
      </c>
      <c r="K68" s="2">
        <f>90+J68</f>
        <v>86.56635</v>
      </c>
      <c r="L68" s="2">
        <f>EXP(0.06*K68)</f>
        <v>180.18444127132261</v>
      </c>
      <c r="M68" s="2">
        <f>SUMIF(A:A,A68,L:L)</f>
        <v>2284.9841460190992</v>
      </c>
      <c r="N68" s="3">
        <f>L68/M68</f>
        <v>7.8855882473075387E-2</v>
      </c>
      <c r="O68" s="7">
        <f>1/N68</f>
        <v>12.68136210816537</v>
      </c>
      <c r="P68" s="3">
        <f>IF(O68&gt;21,"",N68)</f>
        <v>7.8855882473075387E-2</v>
      </c>
      <c r="Q68" s="3">
        <f>IF(ISNUMBER(P68),SUMIF(A:A,A68,P:P),"")</f>
        <v>0.98202970864702177</v>
      </c>
      <c r="R68" s="3">
        <f>IFERROR(P68*(1/Q68),"")</f>
        <v>8.0298876682374523E-2</v>
      </c>
      <c r="S68" s="8">
        <f>IFERROR(1/R68,"")</f>
        <v>12.453474336329021</v>
      </c>
    </row>
    <row r="69" spans="1:19" x14ac:dyDescent="0.25">
      <c r="A69" s="1">
        <v>8</v>
      </c>
      <c r="B69" s="5">
        <v>0.61249999999999993</v>
      </c>
      <c r="C69" s="1" t="s">
        <v>19</v>
      </c>
      <c r="D69" s="1">
        <v>3</v>
      </c>
      <c r="E69" s="1">
        <v>6</v>
      </c>
      <c r="F69" s="1" t="s">
        <v>89</v>
      </c>
      <c r="G69" s="2">
        <v>44.357433333333304</v>
      </c>
      <c r="H69" s="6">
        <f>1+COUNTIFS(A:A,A69,O:O,"&lt;"&amp;O69)</f>
        <v>7</v>
      </c>
      <c r="I69" s="2">
        <f>AVERAGEIF(A:A,A69,G:G)</f>
        <v>47.836083333333299</v>
      </c>
      <c r="J69" s="2">
        <f>G69-I69</f>
        <v>-3.4786499999999947</v>
      </c>
      <c r="K69" s="2">
        <f>90+J69</f>
        <v>86.521350000000012</v>
      </c>
      <c r="L69" s="2">
        <f>EXP(0.06*K69)</f>
        <v>179.69859946148239</v>
      </c>
      <c r="M69" s="2">
        <f>SUMIF(A:A,A69,L:L)</f>
        <v>2284.9841460190992</v>
      </c>
      <c r="N69" s="3">
        <f>L69/M69</f>
        <v>7.8643258761577586E-2</v>
      </c>
      <c r="O69" s="7">
        <f>1/N69</f>
        <v>12.715648051051591</v>
      </c>
      <c r="P69" s="3">
        <f>IF(O69&gt;21,"",N69)</f>
        <v>7.8643258761577586E-2</v>
      </c>
      <c r="Q69" s="3">
        <f>IF(ISNUMBER(P69),SUMIF(A:A,A69,P:P),"")</f>
        <v>0.98202970864702177</v>
      </c>
      <c r="R69" s="3">
        <f>IFERROR(P69*(1/Q69),"")</f>
        <v>8.0082362141494959E-2</v>
      </c>
      <c r="S69" s="8">
        <f>IFERROR(1/R69,"")</f>
        <v>12.487144150832265</v>
      </c>
    </row>
    <row r="70" spans="1:19" x14ac:dyDescent="0.25">
      <c r="A70" s="1">
        <v>8</v>
      </c>
      <c r="B70" s="5">
        <v>0.61249999999999993</v>
      </c>
      <c r="C70" s="1" t="s">
        <v>19</v>
      </c>
      <c r="D70" s="1">
        <v>3</v>
      </c>
      <c r="E70" s="1">
        <v>8</v>
      </c>
      <c r="F70" s="1" t="s">
        <v>91</v>
      </c>
      <c r="G70" s="2">
        <v>19.754066666666699</v>
      </c>
      <c r="H70" s="6">
        <f>1+COUNTIFS(A:A,A70,O:O,"&lt;"&amp;O70)</f>
        <v>8</v>
      </c>
      <c r="I70" s="2">
        <f>AVERAGEIF(A:A,A70,G:G)</f>
        <v>47.836083333333299</v>
      </c>
      <c r="J70" s="2">
        <f>G70-I70</f>
        <v>-28.0820166666666</v>
      </c>
      <c r="K70" s="2">
        <f>90+J70</f>
        <v>61.917983333333396</v>
      </c>
      <c r="L70" s="2">
        <f>EXP(0.06*K70)</f>
        <v>41.061830840899262</v>
      </c>
      <c r="M70" s="2">
        <f>SUMIF(A:A,A70,L:L)</f>
        <v>2284.9841460190992</v>
      </c>
      <c r="N70" s="3">
        <f>L70/M70</f>
        <v>1.7970291352978184E-2</v>
      </c>
      <c r="O70" s="7">
        <f>1/N70</f>
        <v>55.647400498838977</v>
      </c>
      <c r="P70" s="3" t="str">
        <f>IF(O70&gt;21,"",N70)</f>
        <v/>
      </c>
      <c r="Q70" s="3" t="str">
        <f>IF(ISNUMBER(P70),SUMIF(A:A,A70,P:P),"")</f>
        <v/>
      </c>
      <c r="R70" s="3" t="str">
        <f>IFERROR(P70*(1/Q70),"")</f>
        <v/>
      </c>
      <c r="S70" s="8" t="str">
        <f>IFERROR(1/R70,"")</f>
        <v/>
      </c>
    </row>
    <row r="71" spans="1:19" x14ac:dyDescent="0.25">
      <c r="A71" s="1">
        <v>9</v>
      </c>
      <c r="B71" s="5">
        <v>0.62152777777777779</v>
      </c>
      <c r="C71" s="1" t="s">
        <v>27</v>
      </c>
      <c r="D71" s="1">
        <v>4</v>
      </c>
      <c r="E71" s="1">
        <v>2</v>
      </c>
      <c r="F71" s="1" t="s">
        <v>93</v>
      </c>
      <c r="G71" s="2">
        <v>79.6137333333334</v>
      </c>
      <c r="H71" s="6">
        <f>1+COUNTIFS(A:A,A71,O:O,"&lt;"&amp;O71)</f>
        <v>1</v>
      </c>
      <c r="I71" s="2">
        <f>AVERAGEIF(A:A,A71,G:G)</f>
        <v>48.022613888888884</v>
      </c>
      <c r="J71" s="2">
        <f>G71-I71</f>
        <v>31.591119444444516</v>
      </c>
      <c r="K71" s="2">
        <f>90+J71</f>
        <v>121.59111944444452</v>
      </c>
      <c r="L71" s="2">
        <f>EXP(0.06*K71)</f>
        <v>1473.6051593267023</v>
      </c>
      <c r="M71" s="2">
        <f>SUMIF(A:A,A71,L:L)</f>
        <v>3807.4273600822653</v>
      </c>
      <c r="N71" s="3">
        <f>L71/M71</f>
        <v>0.38703434628227884</v>
      </c>
      <c r="O71" s="7">
        <f>1/N71</f>
        <v>2.5837500201355827</v>
      </c>
      <c r="P71" s="3">
        <f>IF(O71&gt;21,"",N71)</f>
        <v>0.38703434628227884</v>
      </c>
      <c r="Q71" s="3">
        <f>IF(ISNUMBER(P71),SUMIF(A:A,A71,P:P),"")</f>
        <v>0.83665548816560587</v>
      </c>
      <c r="R71" s="3">
        <f>IFERROR(P71*(1/Q71),"")</f>
        <v>0.46259703277733122</v>
      </c>
      <c r="S71" s="8">
        <f>IFERROR(1/R71,"")</f>
        <v>2.1617086343944298</v>
      </c>
    </row>
    <row r="72" spans="1:19" x14ac:dyDescent="0.25">
      <c r="A72" s="1">
        <v>9</v>
      </c>
      <c r="B72" s="5">
        <v>0.62152777777777779</v>
      </c>
      <c r="C72" s="1" t="s">
        <v>27</v>
      </c>
      <c r="D72" s="1">
        <v>4</v>
      </c>
      <c r="E72" s="1">
        <v>4</v>
      </c>
      <c r="F72" s="1" t="s">
        <v>95</v>
      </c>
      <c r="G72" s="2">
        <v>60.024799999999999</v>
      </c>
      <c r="H72" s="6">
        <f>1+COUNTIFS(A:A,A72,O:O,"&lt;"&amp;O72)</f>
        <v>2</v>
      </c>
      <c r="I72" s="2">
        <f>AVERAGEIF(A:A,A72,G:G)</f>
        <v>48.022613888888884</v>
      </c>
      <c r="J72" s="2">
        <f>G72-I72</f>
        <v>12.002186111111115</v>
      </c>
      <c r="K72" s="2">
        <f>90+J72</f>
        <v>102.00218611111111</v>
      </c>
      <c r="L72" s="2">
        <f>EXP(0.06*K72)</f>
        <v>454.92436149836203</v>
      </c>
      <c r="M72" s="2">
        <f>SUMIF(A:A,A72,L:L)</f>
        <v>3807.4273600822653</v>
      </c>
      <c r="N72" s="3">
        <f>L72/M72</f>
        <v>0.11948339875577631</v>
      </c>
      <c r="O72" s="7">
        <f>1/N72</f>
        <v>8.369363530108453</v>
      </c>
      <c r="P72" s="3">
        <f>IF(O72&gt;21,"",N72)</f>
        <v>0.11948339875577631</v>
      </c>
      <c r="Q72" s="3">
        <f>IF(ISNUMBER(P72),SUMIF(A:A,A72,P:P),"")</f>
        <v>0.83665548816560587</v>
      </c>
      <c r="R72" s="3">
        <f>IFERROR(P72*(1/Q72),"")</f>
        <v>0.14281075119431477</v>
      </c>
      <c r="S72" s="8">
        <f>IFERROR(1/R72,"")</f>
        <v>7.0022739299183065</v>
      </c>
    </row>
    <row r="73" spans="1:19" x14ac:dyDescent="0.25">
      <c r="A73" s="1">
        <v>9</v>
      </c>
      <c r="B73" s="5">
        <v>0.62152777777777779</v>
      </c>
      <c r="C73" s="1" t="s">
        <v>27</v>
      </c>
      <c r="D73" s="1">
        <v>4</v>
      </c>
      <c r="E73" s="1">
        <v>15</v>
      </c>
      <c r="F73" s="1" t="s">
        <v>102</v>
      </c>
      <c r="G73" s="2">
        <v>54.0225333333333</v>
      </c>
      <c r="H73" s="6">
        <f>1+COUNTIFS(A:A,A73,O:O,"&lt;"&amp;O73)</f>
        <v>3</v>
      </c>
      <c r="I73" s="2">
        <f>AVERAGEIF(A:A,A73,G:G)</f>
        <v>48.022613888888884</v>
      </c>
      <c r="J73" s="2">
        <f>G73-I73</f>
        <v>5.9999194444444157</v>
      </c>
      <c r="K73" s="2">
        <f>90+J73</f>
        <v>95.999919444444416</v>
      </c>
      <c r="L73" s="2">
        <f>EXP(0.06*K73)</f>
        <v>317.34679507130016</v>
      </c>
      <c r="M73" s="2">
        <f>SUMIF(A:A,A73,L:L)</f>
        <v>3807.4273600822653</v>
      </c>
      <c r="N73" s="3">
        <f>L73/M73</f>
        <v>8.334940238083581E-2</v>
      </c>
      <c r="O73" s="7">
        <f>1/N73</f>
        <v>11.997686503267911</v>
      </c>
      <c r="P73" s="3">
        <f>IF(O73&gt;21,"",N73)</f>
        <v>8.334940238083581E-2</v>
      </c>
      <c r="Q73" s="3">
        <f>IF(ISNUMBER(P73),SUMIF(A:A,A73,P:P),"")</f>
        <v>0.83665548816560587</v>
      </c>
      <c r="R73" s="3">
        <f>IFERROR(P73*(1/Q73),"")</f>
        <v>9.9622130685572935E-2</v>
      </c>
      <c r="S73" s="8">
        <f>IFERROR(1/R73,"")</f>
        <v>10.037930258249514</v>
      </c>
    </row>
    <row r="74" spans="1:19" x14ac:dyDescent="0.25">
      <c r="A74" s="1">
        <v>9</v>
      </c>
      <c r="B74" s="5">
        <v>0.62152777777777779</v>
      </c>
      <c r="C74" s="1" t="s">
        <v>27</v>
      </c>
      <c r="D74" s="1">
        <v>4</v>
      </c>
      <c r="E74" s="1">
        <v>9</v>
      </c>
      <c r="F74" s="1" t="s">
        <v>99</v>
      </c>
      <c r="G74" s="2">
        <v>51.536933333333401</v>
      </c>
      <c r="H74" s="6">
        <f>1+COUNTIFS(A:A,A74,O:O,"&lt;"&amp;O74)</f>
        <v>4</v>
      </c>
      <c r="I74" s="2">
        <f>AVERAGEIF(A:A,A74,G:G)</f>
        <v>48.022613888888884</v>
      </c>
      <c r="J74" s="2">
        <f>G74-I74</f>
        <v>3.5143194444445172</v>
      </c>
      <c r="K74" s="2">
        <f>90+J74</f>
        <v>93.51431944444451</v>
      </c>
      <c r="L74" s="2">
        <f>EXP(0.06*K74)</f>
        <v>273.37901527120215</v>
      </c>
      <c r="M74" s="2">
        <f>SUMIF(A:A,A74,L:L)</f>
        <v>3807.4273600822653</v>
      </c>
      <c r="N74" s="3">
        <f>L74/M74</f>
        <v>7.1801505167861004E-2</v>
      </c>
      <c r="O74" s="7">
        <f>1/N74</f>
        <v>13.927284639258634</v>
      </c>
      <c r="P74" s="3">
        <f>IF(O74&gt;21,"",N74)</f>
        <v>7.1801505167861004E-2</v>
      </c>
      <c r="Q74" s="3">
        <f>IF(ISNUMBER(P74),SUMIF(A:A,A74,P:P),"")</f>
        <v>0.83665548816560587</v>
      </c>
      <c r="R74" s="3">
        <f>IFERROR(P74*(1/Q74),"")</f>
        <v>8.5819678689119841E-2</v>
      </c>
      <c r="S74" s="8">
        <f>IFERROR(1/R74,"")</f>
        <v>11.652339128680277</v>
      </c>
    </row>
    <row r="75" spans="1:19" x14ac:dyDescent="0.25">
      <c r="A75" s="1">
        <v>9</v>
      </c>
      <c r="B75" s="5">
        <v>0.62152777777777779</v>
      </c>
      <c r="C75" s="1" t="s">
        <v>27</v>
      </c>
      <c r="D75" s="1">
        <v>4</v>
      </c>
      <c r="E75" s="1">
        <v>8</v>
      </c>
      <c r="F75" s="1" t="s">
        <v>98</v>
      </c>
      <c r="G75" s="2">
        <v>48.966866666666697</v>
      </c>
      <c r="H75" s="6">
        <f>1+COUNTIFS(A:A,A75,O:O,"&lt;"&amp;O75)</f>
        <v>5</v>
      </c>
      <c r="I75" s="2">
        <f>AVERAGEIF(A:A,A75,G:G)</f>
        <v>48.022613888888884</v>
      </c>
      <c r="J75" s="2">
        <f>G75-I75</f>
        <v>0.94425277777781247</v>
      </c>
      <c r="K75" s="2">
        <f>90+J75</f>
        <v>90.94425277777782</v>
      </c>
      <c r="L75" s="2">
        <f>EXP(0.06*K75)</f>
        <v>234.31237632299195</v>
      </c>
      <c r="M75" s="2">
        <f>SUMIF(A:A,A75,L:L)</f>
        <v>3807.4273600822653</v>
      </c>
      <c r="N75" s="3">
        <f>L75/M75</f>
        <v>6.1540865829658079E-2</v>
      </c>
      <c r="O75" s="7">
        <f>1/N75</f>
        <v>16.249365141659659</v>
      </c>
      <c r="P75" s="3">
        <f>IF(O75&gt;21,"",N75)</f>
        <v>6.1540865829658079E-2</v>
      </c>
      <c r="Q75" s="3">
        <f>IF(ISNUMBER(P75),SUMIF(A:A,A75,P:P),"")</f>
        <v>0.83665548816560587</v>
      </c>
      <c r="R75" s="3">
        <f>IFERROR(P75*(1/Q75),"")</f>
        <v>7.3555802478016866E-2</v>
      </c>
      <c r="S75" s="8">
        <f>IFERROR(1/R75,"")</f>
        <v>13.595120524976441</v>
      </c>
    </row>
    <row r="76" spans="1:19" x14ac:dyDescent="0.25">
      <c r="A76" s="1">
        <v>9</v>
      </c>
      <c r="B76" s="5">
        <v>0.62152777777777779</v>
      </c>
      <c r="C76" s="1" t="s">
        <v>27</v>
      </c>
      <c r="D76" s="1">
        <v>4</v>
      </c>
      <c r="E76" s="1">
        <v>1</v>
      </c>
      <c r="F76" s="1" t="s">
        <v>92</v>
      </c>
      <c r="G76" s="2">
        <v>47.715999999999894</v>
      </c>
      <c r="H76" s="6">
        <f>1+COUNTIFS(A:A,A76,O:O,"&lt;"&amp;O76)</f>
        <v>6</v>
      </c>
      <c r="I76" s="2">
        <f>AVERAGEIF(A:A,A76,G:G)</f>
        <v>48.022613888888884</v>
      </c>
      <c r="J76" s="2">
        <f>G76-I76</f>
        <v>-0.30661388888898955</v>
      </c>
      <c r="K76" s="2">
        <f>90+J76</f>
        <v>89.69338611111101</v>
      </c>
      <c r="L76" s="2">
        <f>EXP(0.06*K76)</f>
        <v>217.37047734110672</v>
      </c>
      <c r="M76" s="2">
        <f>SUMIF(A:A,A76,L:L)</f>
        <v>3807.4273600822653</v>
      </c>
      <c r="N76" s="3">
        <f>L76/M76</f>
        <v>5.7091168598528454E-2</v>
      </c>
      <c r="O76" s="7">
        <f>1/N76</f>
        <v>17.515843948336617</v>
      </c>
      <c r="P76" s="3">
        <f>IF(O76&gt;21,"",N76)</f>
        <v>5.7091168598528454E-2</v>
      </c>
      <c r="Q76" s="3">
        <f>IF(ISNUMBER(P76),SUMIF(A:A,A76,P:P),"")</f>
        <v>0.83665548816560587</v>
      </c>
      <c r="R76" s="3">
        <f>IFERROR(P76*(1/Q76),"")</f>
        <v>6.823736819524448E-2</v>
      </c>
      <c r="S76" s="8">
        <f>IFERROR(1/R76,"")</f>
        <v>14.654726969228143</v>
      </c>
    </row>
    <row r="77" spans="1:19" x14ac:dyDescent="0.25">
      <c r="A77" s="1">
        <v>9</v>
      </c>
      <c r="B77" s="5">
        <v>0.62152777777777779</v>
      </c>
      <c r="C77" s="1" t="s">
        <v>27</v>
      </c>
      <c r="D77" s="1">
        <v>4</v>
      </c>
      <c r="E77" s="1">
        <v>10</v>
      </c>
      <c r="F77" s="1" t="s">
        <v>100</v>
      </c>
      <c r="G77" s="2">
        <v>47.4996333333333</v>
      </c>
      <c r="H77" s="6">
        <f>1+COUNTIFS(A:A,A77,O:O,"&lt;"&amp;O77)</f>
        <v>7</v>
      </c>
      <c r="I77" s="2">
        <f>AVERAGEIF(A:A,A77,G:G)</f>
        <v>48.022613888888884</v>
      </c>
      <c r="J77" s="2">
        <f>G77-I77</f>
        <v>-0.5229805555555842</v>
      </c>
      <c r="K77" s="2">
        <f>90+J77</f>
        <v>89.477019444444409</v>
      </c>
      <c r="L77" s="2">
        <f>EXP(0.06*K77)</f>
        <v>214.5668117730466</v>
      </c>
      <c r="M77" s="2">
        <f>SUMIF(A:A,A77,L:L)</f>
        <v>3807.4273600822653</v>
      </c>
      <c r="N77" s="3">
        <f>L77/M77</f>
        <v>5.6354801150667405E-2</v>
      </c>
      <c r="O77" s="7">
        <f>1/N77</f>
        <v>17.744717035314338</v>
      </c>
      <c r="P77" s="3">
        <f>IF(O77&gt;21,"",N77)</f>
        <v>5.6354801150667405E-2</v>
      </c>
      <c r="Q77" s="3">
        <f>IF(ISNUMBER(P77),SUMIF(A:A,A77,P:P),"")</f>
        <v>0.83665548816560587</v>
      </c>
      <c r="R77" s="3">
        <f>IFERROR(P77*(1/Q77),"")</f>
        <v>6.7357235980399915E-2</v>
      </c>
      <c r="S77" s="8">
        <f>IFERROR(1/R77,"")</f>
        <v>14.846214893541461</v>
      </c>
    </row>
    <row r="78" spans="1:19" x14ac:dyDescent="0.25">
      <c r="A78" s="1">
        <v>9</v>
      </c>
      <c r="B78" s="5">
        <v>0.62152777777777779</v>
      </c>
      <c r="C78" s="1" t="s">
        <v>27</v>
      </c>
      <c r="D78" s="1">
        <v>4</v>
      </c>
      <c r="E78" s="1">
        <v>6</v>
      </c>
      <c r="F78" s="1" t="s">
        <v>96</v>
      </c>
      <c r="G78" s="2">
        <v>44.274099999999997</v>
      </c>
      <c r="H78" s="6">
        <f>1+COUNTIFS(A:A,A78,O:O,"&lt;"&amp;O78)</f>
        <v>8</v>
      </c>
      <c r="I78" s="2">
        <f>AVERAGEIF(A:A,A78,G:G)</f>
        <v>48.022613888888884</v>
      </c>
      <c r="J78" s="2">
        <f>G78-I78</f>
        <v>-3.7485138888888869</v>
      </c>
      <c r="K78" s="2">
        <f>90+J78</f>
        <v>86.25148611111112</v>
      </c>
      <c r="L78" s="2">
        <f>EXP(0.06*K78)</f>
        <v>176.81237934405419</v>
      </c>
      <c r="M78" s="2">
        <f>SUMIF(A:A,A78,L:L)</f>
        <v>3807.4273600822653</v>
      </c>
      <c r="N78" s="3">
        <f>L78/M78</f>
        <v>4.6438805687479719E-2</v>
      </c>
      <c r="O78" s="7">
        <f>1/N78</f>
        <v>21.533714857563794</v>
      </c>
      <c r="P78" s="3" t="str">
        <f>IF(O78&gt;21,"",N78)</f>
        <v/>
      </c>
      <c r="Q78" s="3" t="str">
        <f>IF(ISNUMBER(P78),SUMIF(A:A,A78,P:P),"")</f>
        <v/>
      </c>
      <c r="R78" s="3" t="str">
        <f>IFERROR(P78*(1/Q78),"")</f>
        <v/>
      </c>
      <c r="S78" s="8" t="str">
        <f>IFERROR(1/R78,"")</f>
        <v/>
      </c>
    </row>
    <row r="79" spans="1:19" x14ac:dyDescent="0.25">
      <c r="A79" s="1">
        <v>9</v>
      </c>
      <c r="B79" s="5">
        <v>0.62152777777777779</v>
      </c>
      <c r="C79" s="1" t="s">
        <v>27</v>
      </c>
      <c r="D79" s="1">
        <v>4</v>
      </c>
      <c r="E79" s="1">
        <v>16</v>
      </c>
      <c r="F79" s="1" t="s">
        <v>103</v>
      </c>
      <c r="G79" s="2">
        <v>41.195166666666701</v>
      </c>
      <c r="H79" s="6">
        <f>1+COUNTIFS(A:A,A79,O:O,"&lt;"&amp;O79)</f>
        <v>9</v>
      </c>
      <c r="I79" s="2">
        <f>AVERAGEIF(A:A,A79,G:G)</f>
        <v>48.022613888888884</v>
      </c>
      <c r="J79" s="2">
        <f>G79-I79</f>
        <v>-6.8274472222221831</v>
      </c>
      <c r="K79" s="2">
        <f>90+J79</f>
        <v>83.17255277777781</v>
      </c>
      <c r="L79" s="2">
        <f>EXP(0.06*K79)</f>
        <v>146.98832570711903</v>
      </c>
      <c r="M79" s="2">
        <f>SUMIF(A:A,A79,L:L)</f>
        <v>3807.4273600822653</v>
      </c>
      <c r="N79" s="3">
        <f>L79/M79</f>
        <v>3.8605680898385709E-2</v>
      </c>
      <c r="O79" s="7">
        <f>1/N79</f>
        <v>25.902923526516918</v>
      </c>
      <c r="P79" s="3" t="str">
        <f>IF(O79&gt;21,"",N79)</f>
        <v/>
      </c>
      <c r="Q79" s="3" t="str">
        <f>IF(ISNUMBER(P79),SUMIF(A:A,A79,P:P),"")</f>
        <v/>
      </c>
      <c r="R79" s="3" t="str">
        <f>IFERROR(P79*(1/Q79),"")</f>
        <v/>
      </c>
      <c r="S79" s="8" t="str">
        <f>IFERROR(1/R79,"")</f>
        <v/>
      </c>
    </row>
    <row r="80" spans="1:19" x14ac:dyDescent="0.25">
      <c r="A80" s="1">
        <v>9</v>
      </c>
      <c r="B80" s="5">
        <v>0.62152777777777779</v>
      </c>
      <c r="C80" s="1" t="s">
        <v>27</v>
      </c>
      <c r="D80" s="1">
        <v>4</v>
      </c>
      <c r="E80" s="1">
        <v>3</v>
      </c>
      <c r="F80" s="1" t="s">
        <v>94</v>
      </c>
      <c r="G80" s="2">
        <v>39.648000000000003</v>
      </c>
      <c r="H80" s="6">
        <f>1+COUNTIFS(A:A,A80,O:O,"&lt;"&amp;O80)</f>
        <v>10</v>
      </c>
      <c r="I80" s="2">
        <f>AVERAGEIF(A:A,A80,G:G)</f>
        <v>48.022613888888884</v>
      </c>
      <c r="J80" s="2">
        <f>G80-I80</f>
        <v>-8.3746138888888808</v>
      </c>
      <c r="K80" s="2">
        <f>90+J80</f>
        <v>81.625386111111112</v>
      </c>
      <c r="L80" s="2">
        <f>EXP(0.06*K80)</f>
        <v>133.95757785639697</v>
      </c>
      <c r="M80" s="2">
        <f>SUMIF(A:A,A80,L:L)</f>
        <v>3807.4273600822653</v>
      </c>
      <c r="N80" s="3">
        <f>L80/M80</f>
        <v>3.5183226149192406E-2</v>
      </c>
      <c r="O80" s="7">
        <f>1/N80</f>
        <v>28.422635143223044</v>
      </c>
      <c r="P80" s="3" t="str">
        <f>IF(O80&gt;21,"",N80)</f>
        <v/>
      </c>
      <c r="Q80" s="3" t="str">
        <f>IF(ISNUMBER(P80),SUMIF(A:A,A80,P:P),"")</f>
        <v/>
      </c>
      <c r="R80" s="3" t="str">
        <f>IFERROR(P80*(1/Q80),"")</f>
        <v/>
      </c>
      <c r="S80" s="8" t="str">
        <f>IFERROR(1/R80,"")</f>
        <v/>
      </c>
    </row>
    <row r="81" spans="1:19" x14ac:dyDescent="0.25">
      <c r="A81" s="1">
        <v>9</v>
      </c>
      <c r="B81" s="5">
        <v>0.62152777777777779</v>
      </c>
      <c r="C81" s="1" t="s">
        <v>27</v>
      </c>
      <c r="D81" s="1">
        <v>4</v>
      </c>
      <c r="E81" s="1">
        <v>7</v>
      </c>
      <c r="F81" s="1" t="s">
        <v>97</v>
      </c>
      <c r="G81" s="2">
        <v>35.377466666666699</v>
      </c>
      <c r="H81" s="6">
        <f>1+COUNTIFS(A:A,A81,O:O,"&lt;"&amp;O81)</f>
        <v>11</v>
      </c>
      <c r="I81" s="2">
        <f>AVERAGEIF(A:A,A81,G:G)</f>
        <v>48.022613888888884</v>
      </c>
      <c r="J81" s="2">
        <f>G81-I81</f>
        <v>-12.645147222222185</v>
      </c>
      <c r="K81" s="2">
        <f>90+J81</f>
        <v>77.354852777777808</v>
      </c>
      <c r="L81" s="2">
        <f>EXP(0.06*K81)</f>
        <v>103.67812694054041</v>
      </c>
      <c r="M81" s="2">
        <f>SUMIF(A:A,A81,L:L)</f>
        <v>3807.4273600822653</v>
      </c>
      <c r="N81" s="3">
        <f>L81/M81</f>
        <v>2.723049375216453E-2</v>
      </c>
      <c r="O81" s="7">
        <f>1/N81</f>
        <v>36.723535353467867</v>
      </c>
      <c r="P81" s="3" t="str">
        <f>IF(O81&gt;21,"",N81)</f>
        <v/>
      </c>
      <c r="Q81" s="3" t="str">
        <f>IF(ISNUMBER(P81),SUMIF(A:A,A81,P:P),"")</f>
        <v/>
      </c>
      <c r="R81" s="3" t="str">
        <f>IFERROR(P81*(1/Q81),"")</f>
        <v/>
      </c>
      <c r="S81" s="8" t="str">
        <f>IFERROR(1/R81,"")</f>
        <v/>
      </c>
    </row>
    <row r="82" spans="1:19" x14ac:dyDescent="0.25">
      <c r="A82" s="1">
        <v>9</v>
      </c>
      <c r="B82" s="5">
        <v>0.62152777777777779</v>
      </c>
      <c r="C82" s="1" t="s">
        <v>27</v>
      </c>
      <c r="D82" s="1">
        <v>4</v>
      </c>
      <c r="E82" s="1">
        <v>11</v>
      </c>
      <c r="F82" s="1" t="s">
        <v>101</v>
      </c>
      <c r="G82" s="2">
        <v>26.396133333333299</v>
      </c>
      <c r="H82" s="6">
        <f>1+COUNTIFS(A:A,A82,O:O,"&lt;"&amp;O82)</f>
        <v>12</v>
      </c>
      <c r="I82" s="2">
        <f>AVERAGEIF(A:A,A82,G:G)</f>
        <v>48.022613888888884</v>
      </c>
      <c r="J82" s="2">
        <f>G82-I82</f>
        <v>-21.626480555555585</v>
      </c>
      <c r="K82" s="2">
        <f>90+J82</f>
        <v>68.373519444444412</v>
      </c>
      <c r="L82" s="2">
        <f>EXP(0.06*K82)</f>
        <v>60.485953629442342</v>
      </c>
      <c r="M82" s="2">
        <f>SUMIF(A:A,A82,L:L)</f>
        <v>3807.4273600822653</v>
      </c>
      <c r="N82" s="3">
        <f>L82/M82</f>
        <v>1.58863053471716E-2</v>
      </c>
      <c r="O82" s="7">
        <f>1/N82</f>
        <v>62.947298200965278</v>
      </c>
      <c r="P82" s="3" t="str">
        <f>IF(O82&gt;21,"",N82)</f>
        <v/>
      </c>
      <c r="Q82" s="3" t="str">
        <f>IF(ISNUMBER(P82),SUMIF(A:A,A82,P:P),"")</f>
        <v/>
      </c>
      <c r="R82" s="3" t="str">
        <f>IFERROR(P82*(1/Q82),"")</f>
        <v/>
      </c>
      <c r="S82" s="8" t="str">
        <f>IFERROR(1/R82,"")</f>
        <v/>
      </c>
    </row>
    <row r="83" spans="1:19" x14ac:dyDescent="0.25">
      <c r="A83" s="10">
        <v>10</v>
      </c>
      <c r="B83" s="11">
        <v>0.63888888888888895</v>
      </c>
      <c r="C83" s="10" t="s">
        <v>19</v>
      </c>
      <c r="D83" s="10">
        <v>4</v>
      </c>
      <c r="E83" s="10">
        <v>4</v>
      </c>
      <c r="F83" s="10" t="s">
        <v>106</v>
      </c>
      <c r="G83" s="2">
        <v>67.098233333333297</v>
      </c>
      <c r="H83" s="6">
        <f>1+COUNTIFS(A:A,A83,O:O,"&lt;"&amp;O83)</f>
        <v>1</v>
      </c>
      <c r="I83" s="2">
        <f>AVERAGEIF(A:A,A83,G:G)</f>
        <v>51.367647619047624</v>
      </c>
      <c r="J83" s="2">
        <f>G83-I83</f>
        <v>15.730585714285674</v>
      </c>
      <c r="K83" s="2">
        <f>90+J83</f>
        <v>105.73058571428567</v>
      </c>
      <c r="L83" s="2">
        <f>EXP(0.06*K83)</f>
        <v>568.974229851416</v>
      </c>
      <c r="M83" s="2">
        <f>SUMIF(A:A,A83,L:L)</f>
        <v>1834.7099673760165</v>
      </c>
      <c r="N83" s="3">
        <f>L83/M83</f>
        <v>0.31011671597618079</v>
      </c>
      <c r="O83" s="7">
        <f>1/N83</f>
        <v>3.2245923824267742</v>
      </c>
      <c r="P83" s="3">
        <f>IF(O83&gt;21,"",N83)</f>
        <v>0.31011671597618079</v>
      </c>
      <c r="Q83" s="3">
        <f>IF(ISNUMBER(P83),SUMIF(A:A,A83,P:P),"")</f>
        <v>1</v>
      </c>
      <c r="R83" s="3">
        <f>IFERROR(P83*(1/Q83),"")</f>
        <v>0.31011671597618079</v>
      </c>
      <c r="S83" s="8">
        <f>IFERROR(1/R83,"")</f>
        <v>3.2245923824267742</v>
      </c>
    </row>
    <row r="84" spans="1:19" x14ac:dyDescent="0.25">
      <c r="A84" s="10">
        <v>10</v>
      </c>
      <c r="B84" s="11">
        <v>0.63888888888888895</v>
      </c>
      <c r="C84" s="10" t="s">
        <v>19</v>
      </c>
      <c r="D84" s="10">
        <v>4</v>
      </c>
      <c r="E84" s="10">
        <v>7</v>
      </c>
      <c r="F84" s="10" t="s">
        <v>109</v>
      </c>
      <c r="G84" s="2">
        <v>59.763266666666702</v>
      </c>
      <c r="H84" s="6">
        <f>1+COUNTIFS(A:A,A84,O:O,"&lt;"&amp;O84)</f>
        <v>2</v>
      </c>
      <c r="I84" s="2">
        <f>AVERAGEIF(A:A,A84,G:G)</f>
        <v>51.367647619047624</v>
      </c>
      <c r="J84" s="2">
        <f>G84-I84</f>
        <v>8.3956190476190784</v>
      </c>
      <c r="K84" s="2">
        <f>90+J84</f>
        <v>98.395619047619078</v>
      </c>
      <c r="L84" s="2">
        <f>EXP(0.06*K84)</f>
        <v>366.40421730921747</v>
      </c>
      <c r="M84" s="2">
        <f>SUMIF(A:A,A84,L:L)</f>
        <v>1834.7099673760165</v>
      </c>
      <c r="N84" s="3">
        <f>L84/M84</f>
        <v>0.19970688764134478</v>
      </c>
      <c r="O84" s="7">
        <f>1/N84</f>
        <v>5.0073385640855212</v>
      </c>
      <c r="P84" s="3">
        <f>IF(O84&gt;21,"",N84)</f>
        <v>0.19970688764134478</v>
      </c>
      <c r="Q84" s="3">
        <f>IF(ISNUMBER(P84),SUMIF(A:A,A84,P:P),"")</f>
        <v>1</v>
      </c>
      <c r="R84" s="3">
        <f>IFERROR(P84*(1/Q84),"")</f>
        <v>0.19970688764134478</v>
      </c>
      <c r="S84" s="8">
        <f>IFERROR(1/R84,"")</f>
        <v>5.0073385640855212</v>
      </c>
    </row>
    <row r="85" spans="1:19" x14ac:dyDescent="0.25">
      <c r="A85" s="1">
        <v>10</v>
      </c>
      <c r="B85" s="5">
        <v>0.63888888888888895</v>
      </c>
      <c r="C85" s="1" t="s">
        <v>19</v>
      </c>
      <c r="D85" s="1">
        <v>4</v>
      </c>
      <c r="E85" s="1">
        <v>3</v>
      </c>
      <c r="F85" s="1" t="s">
        <v>105</v>
      </c>
      <c r="G85" s="2">
        <v>57.375200000000007</v>
      </c>
      <c r="H85" s="6">
        <f>1+COUNTIFS(A:A,A85,O:O,"&lt;"&amp;O85)</f>
        <v>3</v>
      </c>
      <c r="I85" s="2">
        <f>AVERAGEIF(A:A,A85,G:G)</f>
        <v>51.367647619047624</v>
      </c>
      <c r="J85" s="2">
        <f>G85-I85</f>
        <v>6.007552380952383</v>
      </c>
      <c r="K85" s="2">
        <f>90+J85</f>
        <v>96.007552380952376</v>
      </c>
      <c r="L85" s="2">
        <f>EXP(0.06*K85)</f>
        <v>317.49216563315446</v>
      </c>
      <c r="M85" s="2">
        <f>SUMIF(A:A,A85,L:L)</f>
        <v>1834.7099673760165</v>
      </c>
      <c r="N85" s="3">
        <f>L85/M85</f>
        <v>0.17304760495045901</v>
      </c>
      <c r="O85" s="7">
        <f>1/N85</f>
        <v>5.7787566622854172</v>
      </c>
      <c r="P85" s="3">
        <f>IF(O85&gt;21,"",N85)</f>
        <v>0.17304760495045901</v>
      </c>
      <c r="Q85" s="3">
        <f>IF(ISNUMBER(P85),SUMIF(A:A,A85,P:P),"")</f>
        <v>1</v>
      </c>
      <c r="R85" s="3">
        <f>IFERROR(P85*(1/Q85),"")</f>
        <v>0.17304760495045901</v>
      </c>
      <c r="S85" s="8">
        <f>IFERROR(1/R85,"")</f>
        <v>5.7787566622854172</v>
      </c>
    </row>
    <row r="86" spans="1:19" x14ac:dyDescent="0.25">
      <c r="A86" s="10">
        <v>10</v>
      </c>
      <c r="B86" s="11">
        <v>0.63888888888888895</v>
      </c>
      <c r="C86" s="10" t="s">
        <v>19</v>
      </c>
      <c r="D86" s="10">
        <v>4</v>
      </c>
      <c r="E86" s="10">
        <v>6</v>
      </c>
      <c r="F86" s="10" t="s">
        <v>108</v>
      </c>
      <c r="G86" s="2">
        <v>49.364200000000004</v>
      </c>
      <c r="H86" s="6">
        <f>1+COUNTIFS(A:A,A86,O:O,"&lt;"&amp;O86)</f>
        <v>4</v>
      </c>
      <c r="I86" s="2">
        <f>AVERAGEIF(A:A,A86,G:G)</f>
        <v>51.367647619047624</v>
      </c>
      <c r="J86" s="2">
        <f>G86-I86</f>
        <v>-2.0034476190476198</v>
      </c>
      <c r="K86" s="2">
        <f>90+J86</f>
        <v>87.99655238095238</v>
      </c>
      <c r="L86" s="2">
        <f>EXP(0.06*K86)</f>
        <v>196.32925904147163</v>
      </c>
      <c r="M86" s="2">
        <f>SUMIF(A:A,A86,L:L)</f>
        <v>1834.7099673760165</v>
      </c>
      <c r="N86" s="3">
        <f>L86/M86</f>
        <v>0.10700833512244975</v>
      </c>
      <c r="O86" s="7">
        <f>1/N86</f>
        <v>9.3450664273553912</v>
      </c>
      <c r="P86" s="3">
        <f>IF(O86&gt;21,"",N86)</f>
        <v>0.10700833512244975</v>
      </c>
      <c r="Q86" s="3">
        <f>IF(ISNUMBER(P86),SUMIF(A:A,A86,P:P),"")</f>
        <v>1</v>
      </c>
      <c r="R86" s="3">
        <f>IFERROR(P86*(1/Q86),"")</f>
        <v>0.10700833512244975</v>
      </c>
      <c r="S86" s="8">
        <f>IFERROR(1/R86,"")</f>
        <v>9.3450664273553912</v>
      </c>
    </row>
    <row r="87" spans="1:19" x14ac:dyDescent="0.25">
      <c r="A87" s="10">
        <v>10</v>
      </c>
      <c r="B87" s="11">
        <v>0.63888888888888895</v>
      </c>
      <c r="C87" s="10" t="s">
        <v>19</v>
      </c>
      <c r="D87" s="10">
        <v>4</v>
      </c>
      <c r="E87" s="10">
        <v>8</v>
      </c>
      <c r="F87" s="10" t="s">
        <v>110</v>
      </c>
      <c r="G87" s="2">
        <v>44.865766666666701</v>
      </c>
      <c r="H87" s="6">
        <f>1+COUNTIFS(A:A,A87,O:O,"&lt;"&amp;O87)</f>
        <v>5</v>
      </c>
      <c r="I87" s="2">
        <f>AVERAGEIF(A:A,A87,G:G)</f>
        <v>51.367647619047624</v>
      </c>
      <c r="J87" s="2">
        <f>G87-I87</f>
        <v>-6.5018809523809225</v>
      </c>
      <c r="K87" s="2">
        <f>90+J87</f>
        <v>83.49811904761907</v>
      </c>
      <c r="L87" s="2">
        <f>EXP(0.06*K87)</f>
        <v>149.88781928343684</v>
      </c>
      <c r="M87" s="2">
        <f>SUMIF(A:A,A87,L:L)</f>
        <v>1834.7099673760165</v>
      </c>
      <c r="N87" s="3">
        <f>L87/M87</f>
        <v>8.1695647785576087E-2</v>
      </c>
      <c r="O87" s="7">
        <f>1/N87</f>
        <v>12.24055414340636</v>
      </c>
      <c r="P87" s="3">
        <f>IF(O87&gt;21,"",N87)</f>
        <v>8.1695647785576087E-2</v>
      </c>
      <c r="Q87" s="3">
        <f>IF(ISNUMBER(P87),SUMIF(A:A,A87,P:P),"")</f>
        <v>1</v>
      </c>
      <c r="R87" s="3">
        <f>IFERROR(P87*(1/Q87),"")</f>
        <v>8.1695647785576087E-2</v>
      </c>
      <c r="S87" s="8">
        <f>IFERROR(1/R87,"")</f>
        <v>12.24055414340636</v>
      </c>
    </row>
    <row r="88" spans="1:19" x14ac:dyDescent="0.25">
      <c r="A88" s="1">
        <v>10</v>
      </c>
      <c r="B88" s="5">
        <v>0.63888888888888895</v>
      </c>
      <c r="C88" s="1" t="s">
        <v>19</v>
      </c>
      <c r="D88" s="1">
        <v>4</v>
      </c>
      <c r="E88" s="1">
        <v>1</v>
      </c>
      <c r="F88" s="1" t="s">
        <v>104</v>
      </c>
      <c r="G88" s="2">
        <v>43.719499999999996</v>
      </c>
      <c r="H88" s="6">
        <f>1+COUNTIFS(A:A,A88,O:O,"&lt;"&amp;O88)</f>
        <v>6</v>
      </c>
      <c r="I88" s="2">
        <f>AVERAGEIF(A:A,A88,G:G)</f>
        <v>51.367647619047624</v>
      </c>
      <c r="J88" s="2">
        <f>G88-I88</f>
        <v>-7.6481476190476272</v>
      </c>
      <c r="K88" s="2">
        <f>90+J88</f>
        <v>82.35185238095238</v>
      </c>
      <c r="L88" s="2">
        <f>EXP(0.06*K88)</f>
        <v>139.92564058927104</v>
      </c>
      <c r="M88" s="2">
        <f>SUMIF(A:A,A88,L:L)</f>
        <v>1834.7099673760165</v>
      </c>
      <c r="N88" s="3">
        <f>L88/M88</f>
        <v>7.6265809352630956E-2</v>
      </c>
      <c r="O88" s="7">
        <f>1/N88</f>
        <v>13.112035504354125</v>
      </c>
      <c r="P88" s="3">
        <f>IF(O88&gt;21,"",N88)</f>
        <v>7.6265809352630956E-2</v>
      </c>
      <c r="Q88" s="3">
        <f>IF(ISNUMBER(P88),SUMIF(A:A,A88,P:P),"")</f>
        <v>1</v>
      </c>
      <c r="R88" s="3">
        <f>IFERROR(P88*(1/Q88),"")</f>
        <v>7.6265809352630956E-2</v>
      </c>
      <c r="S88" s="8">
        <f>IFERROR(1/R88,"")</f>
        <v>13.112035504354125</v>
      </c>
    </row>
    <row r="89" spans="1:19" x14ac:dyDescent="0.25">
      <c r="A89" s="10">
        <v>10</v>
      </c>
      <c r="B89" s="11">
        <v>0.63888888888888895</v>
      </c>
      <c r="C89" s="10" t="s">
        <v>19</v>
      </c>
      <c r="D89" s="10">
        <v>4</v>
      </c>
      <c r="E89" s="10">
        <v>5</v>
      </c>
      <c r="F89" s="10" t="s">
        <v>107</v>
      </c>
      <c r="G89" s="2">
        <v>37.387366666666701</v>
      </c>
      <c r="H89" s="6">
        <f>1+COUNTIFS(A:A,A89,O:O,"&lt;"&amp;O89)</f>
        <v>7</v>
      </c>
      <c r="I89" s="2">
        <f>AVERAGEIF(A:A,A89,G:G)</f>
        <v>51.367647619047624</v>
      </c>
      <c r="J89" s="2">
        <f>G89-I89</f>
        <v>-13.980280952380923</v>
      </c>
      <c r="K89" s="2">
        <f>90+J89</f>
        <v>76.019719047619077</v>
      </c>
      <c r="L89" s="2">
        <f>EXP(0.06*K89)</f>
        <v>95.696635668049083</v>
      </c>
      <c r="M89" s="2">
        <f>SUMIF(A:A,A89,L:L)</f>
        <v>1834.7099673760165</v>
      </c>
      <c r="N89" s="3">
        <f>L89/M89</f>
        <v>5.215899917135864E-2</v>
      </c>
      <c r="O89" s="7">
        <f>1/N89</f>
        <v>19.172147009851301</v>
      </c>
      <c r="P89" s="3">
        <f>IF(O89&gt;21,"",N89)</f>
        <v>5.215899917135864E-2</v>
      </c>
      <c r="Q89" s="3">
        <f>IF(ISNUMBER(P89),SUMIF(A:A,A89,P:P),"")</f>
        <v>1</v>
      </c>
      <c r="R89" s="3">
        <f>IFERROR(P89*(1/Q89),"")</f>
        <v>5.215899917135864E-2</v>
      </c>
      <c r="S89" s="8">
        <f>IFERROR(1/R89,"")</f>
        <v>19.172147009851301</v>
      </c>
    </row>
    <row r="90" spans="1:19" x14ac:dyDescent="0.25">
      <c r="A90" s="10">
        <v>11</v>
      </c>
      <c r="B90" s="11">
        <v>0.64583333333333337</v>
      </c>
      <c r="C90" s="10" t="s">
        <v>49</v>
      </c>
      <c r="D90" s="10">
        <v>5</v>
      </c>
      <c r="E90" s="10">
        <v>2</v>
      </c>
      <c r="F90" s="10" t="s">
        <v>111</v>
      </c>
      <c r="G90" s="2">
        <v>63.021233333333306</v>
      </c>
      <c r="H90" s="6">
        <f>1+COUNTIFS(A:A,A90,O:O,"&lt;"&amp;O90)</f>
        <v>1</v>
      </c>
      <c r="I90" s="2">
        <f>AVERAGEIF(A:A,A90,G:G)</f>
        <v>47.694762499999996</v>
      </c>
      <c r="J90" s="2">
        <f>G90-I90</f>
        <v>15.32647083333331</v>
      </c>
      <c r="K90" s="2">
        <f>90+J90</f>
        <v>105.3264708333333</v>
      </c>
      <c r="L90" s="2">
        <f>EXP(0.06*K90)</f>
        <v>555.34428236068106</v>
      </c>
      <c r="M90" s="2">
        <f>SUMIF(A:A,A90,L:L)</f>
        <v>2208.6015696646468</v>
      </c>
      <c r="N90" s="3">
        <f>L90/M90</f>
        <v>0.25144611413320889</v>
      </c>
      <c r="O90" s="7">
        <f>1/N90</f>
        <v>3.9769952438804799</v>
      </c>
      <c r="P90" s="3">
        <f>IF(O90&gt;21,"",N90)</f>
        <v>0.25144611413320889</v>
      </c>
      <c r="Q90" s="3">
        <f>IF(ISNUMBER(P90),SUMIF(A:A,A90,P:P),"")</f>
        <v>0.97596524978682098</v>
      </c>
      <c r="R90" s="3">
        <f>IFERROR(P90*(1/Q90),"")</f>
        <v>0.2576383884448058</v>
      </c>
      <c r="S90" s="8">
        <f>IFERROR(1/R90,"")</f>
        <v>3.881409156594811</v>
      </c>
    </row>
    <row r="91" spans="1:19" x14ac:dyDescent="0.25">
      <c r="A91" s="1">
        <v>11</v>
      </c>
      <c r="B91" s="5">
        <v>0.64583333333333337</v>
      </c>
      <c r="C91" s="1" t="s">
        <v>49</v>
      </c>
      <c r="D91" s="1">
        <v>5</v>
      </c>
      <c r="E91" s="1">
        <v>7</v>
      </c>
      <c r="F91" s="1" t="s">
        <v>115</v>
      </c>
      <c r="G91" s="2">
        <v>62.043400000000005</v>
      </c>
      <c r="H91" s="6">
        <f>1+COUNTIFS(A:A,A91,O:O,"&lt;"&amp;O91)</f>
        <v>2</v>
      </c>
      <c r="I91" s="2">
        <f>AVERAGEIF(A:A,A91,G:G)</f>
        <v>47.694762499999996</v>
      </c>
      <c r="J91" s="2">
        <f>G91-I91</f>
        <v>14.348637500000009</v>
      </c>
      <c r="K91" s="2">
        <f>90+J91</f>
        <v>104.34863750000001</v>
      </c>
      <c r="L91" s="2">
        <f>EXP(0.06*K91)</f>
        <v>523.69960655196212</v>
      </c>
      <c r="M91" s="2">
        <f>SUMIF(A:A,A91,L:L)</f>
        <v>2208.6015696646468</v>
      </c>
      <c r="N91" s="3">
        <f>L91/M91</f>
        <v>0.23711818996464828</v>
      </c>
      <c r="O91" s="7">
        <f>1/N91</f>
        <v>4.2173061465638257</v>
      </c>
      <c r="P91" s="3">
        <f>IF(O91&gt;21,"",N91)</f>
        <v>0.23711818996464828</v>
      </c>
      <c r="Q91" s="3">
        <f>IF(ISNUMBER(P91),SUMIF(A:A,A91,P:P),"")</f>
        <v>0.97596524978682098</v>
      </c>
      <c r="R91" s="3">
        <f>IFERROR(P91*(1/Q91),"")</f>
        <v>0.24295761556719542</v>
      </c>
      <c r="S91" s="8">
        <f>IFERROR(1/R91,"")</f>
        <v>4.1159442467586587</v>
      </c>
    </row>
    <row r="92" spans="1:19" x14ac:dyDescent="0.25">
      <c r="A92" s="10">
        <v>11</v>
      </c>
      <c r="B92" s="11">
        <v>0.64583333333333337</v>
      </c>
      <c r="C92" s="10" t="s">
        <v>49</v>
      </c>
      <c r="D92" s="10">
        <v>5</v>
      </c>
      <c r="E92" s="10">
        <v>3</v>
      </c>
      <c r="F92" s="10" t="s">
        <v>112</v>
      </c>
      <c r="G92" s="2">
        <v>51.193433333333303</v>
      </c>
      <c r="H92" s="6">
        <f>1+COUNTIFS(A:A,A92,O:O,"&lt;"&amp;O92)</f>
        <v>3</v>
      </c>
      <c r="I92" s="2">
        <f>AVERAGEIF(A:A,A92,G:G)</f>
        <v>47.694762499999996</v>
      </c>
      <c r="J92" s="2">
        <f>G92-I92</f>
        <v>3.498670833333307</v>
      </c>
      <c r="K92" s="2">
        <f>90+J92</f>
        <v>93.498670833333307</v>
      </c>
      <c r="L92" s="2">
        <f>EXP(0.06*K92)</f>
        <v>273.12245562035952</v>
      </c>
      <c r="M92" s="2">
        <f>SUMIF(A:A,A92,L:L)</f>
        <v>2208.6015696646468</v>
      </c>
      <c r="N92" s="3">
        <f>L92/M92</f>
        <v>0.12366307231314262</v>
      </c>
      <c r="O92" s="7">
        <f>1/N92</f>
        <v>8.0864884018713017</v>
      </c>
      <c r="P92" s="3">
        <f>IF(O92&gt;21,"",N92)</f>
        <v>0.12366307231314262</v>
      </c>
      <c r="Q92" s="3">
        <f>IF(ISNUMBER(P92),SUMIF(A:A,A92,P:P),"")</f>
        <v>0.97596524978682098</v>
      </c>
      <c r="R92" s="3">
        <f>IFERROR(P92*(1/Q92),"")</f>
        <v>0.12670847895471096</v>
      </c>
      <c r="S92" s="8">
        <f>IFERROR(1/R92,"")</f>
        <v>7.8921316730305557</v>
      </c>
    </row>
    <row r="93" spans="1:19" x14ac:dyDescent="0.25">
      <c r="A93" s="1">
        <v>11</v>
      </c>
      <c r="B93" s="5">
        <v>0.64583333333333337</v>
      </c>
      <c r="C93" s="1" t="s">
        <v>49</v>
      </c>
      <c r="D93" s="1">
        <v>5</v>
      </c>
      <c r="E93" s="1">
        <v>5</v>
      </c>
      <c r="F93" s="1" t="s">
        <v>114</v>
      </c>
      <c r="G93" s="2">
        <v>50.830666666666701</v>
      </c>
      <c r="H93" s="6">
        <f>1+COUNTIFS(A:A,A93,O:O,"&lt;"&amp;O93)</f>
        <v>4</v>
      </c>
      <c r="I93" s="2">
        <f>AVERAGEIF(A:A,A93,G:G)</f>
        <v>47.694762499999996</v>
      </c>
      <c r="J93" s="2">
        <f>G93-I93</f>
        <v>3.1359041666667054</v>
      </c>
      <c r="K93" s="2">
        <f>90+J93</f>
        <v>93.135904166666705</v>
      </c>
      <c r="L93" s="2">
        <f>EXP(0.06*K93)</f>
        <v>267.24190247302585</v>
      </c>
      <c r="M93" s="2">
        <f>SUMIF(A:A,A93,L:L)</f>
        <v>2208.6015696646468</v>
      </c>
      <c r="N93" s="3">
        <f>L93/M93</f>
        <v>0.12100050373214384</v>
      </c>
      <c r="O93" s="7">
        <f>1/N93</f>
        <v>8.264428404477373</v>
      </c>
      <c r="P93" s="3">
        <f>IF(O93&gt;21,"",N93)</f>
        <v>0.12100050373214384</v>
      </c>
      <c r="Q93" s="3">
        <f>IF(ISNUMBER(P93),SUMIF(A:A,A93,P:P),"")</f>
        <v>0.97596524978682098</v>
      </c>
      <c r="R93" s="3">
        <f>IFERROR(P93*(1/Q93),"")</f>
        <v>0.1239803402411857</v>
      </c>
      <c r="S93" s="8">
        <f>IFERROR(1/R93,"")</f>
        <v>8.0657949321210562</v>
      </c>
    </row>
    <row r="94" spans="1:19" x14ac:dyDescent="0.25">
      <c r="A94" s="1">
        <v>11</v>
      </c>
      <c r="B94" s="5">
        <v>0.64583333333333337</v>
      </c>
      <c r="C94" s="1" t="s">
        <v>49</v>
      </c>
      <c r="D94" s="1">
        <v>5</v>
      </c>
      <c r="E94" s="1">
        <v>4</v>
      </c>
      <c r="F94" s="1" t="s">
        <v>113</v>
      </c>
      <c r="G94" s="2">
        <v>47.374933333333303</v>
      </c>
      <c r="H94" s="6">
        <f>1+COUNTIFS(A:A,A94,O:O,"&lt;"&amp;O94)</f>
        <v>5</v>
      </c>
      <c r="I94" s="2">
        <f>AVERAGEIF(A:A,A94,G:G)</f>
        <v>47.694762499999996</v>
      </c>
      <c r="J94" s="2">
        <f>G94-I94</f>
        <v>-0.31982916666669325</v>
      </c>
      <c r="K94" s="2">
        <f>90+J94</f>
        <v>89.680170833333307</v>
      </c>
      <c r="L94" s="2">
        <f>EXP(0.06*K94)</f>
        <v>217.19818898096545</v>
      </c>
      <c r="M94" s="2">
        <f>SUMIF(A:A,A94,L:L)</f>
        <v>2208.6015696646468</v>
      </c>
      <c r="N94" s="3">
        <f>L94/M94</f>
        <v>9.8341951741863859E-2</v>
      </c>
      <c r="O94" s="7">
        <f>1/N94</f>
        <v>10.168600300153521</v>
      </c>
      <c r="P94" s="3">
        <f>IF(O94&gt;21,"",N94)</f>
        <v>9.8341951741863859E-2</v>
      </c>
      <c r="Q94" s="3">
        <f>IF(ISNUMBER(P94),SUMIF(A:A,A94,P:P),"")</f>
        <v>0.97596524978682098</v>
      </c>
      <c r="R94" s="3">
        <f>IFERROR(P94*(1/Q94),"")</f>
        <v>0.10076378412381444</v>
      </c>
      <c r="S94" s="8">
        <f>IFERROR(1/R94,"")</f>
        <v>9.9242005319216737</v>
      </c>
    </row>
    <row r="95" spans="1:19" x14ac:dyDescent="0.25">
      <c r="A95" s="1">
        <v>11</v>
      </c>
      <c r="B95" s="5">
        <v>0.64583333333333337</v>
      </c>
      <c r="C95" s="1" t="s">
        <v>49</v>
      </c>
      <c r="D95" s="1">
        <v>5</v>
      </c>
      <c r="E95" s="1">
        <v>8</v>
      </c>
      <c r="F95" s="1" t="s">
        <v>116</v>
      </c>
      <c r="G95" s="2">
        <v>46.187333333333299</v>
      </c>
      <c r="H95" s="6">
        <f>1+COUNTIFS(A:A,A95,O:O,"&lt;"&amp;O95)</f>
        <v>6</v>
      </c>
      <c r="I95" s="2">
        <f>AVERAGEIF(A:A,A95,G:G)</f>
        <v>47.694762499999996</v>
      </c>
      <c r="J95" s="2">
        <f>G95-I95</f>
        <v>-1.5074291666666966</v>
      </c>
      <c r="K95" s="2">
        <f>90+J95</f>
        <v>88.492570833333303</v>
      </c>
      <c r="L95" s="2">
        <f>EXP(0.06*K95)</f>
        <v>202.26005087364982</v>
      </c>
      <c r="M95" s="2">
        <f>SUMIF(A:A,A95,L:L)</f>
        <v>2208.6015696646468</v>
      </c>
      <c r="N95" s="3">
        <f>L95/M95</f>
        <v>9.1578333390553962E-2</v>
      </c>
      <c r="O95" s="7">
        <f>1/N95</f>
        <v>10.919613438861152</v>
      </c>
      <c r="P95" s="3">
        <f>IF(O95&gt;21,"",N95)</f>
        <v>9.1578333390553962E-2</v>
      </c>
      <c r="Q95" s="3">
        <f>IF(ISNUMBER(P95),SUMIF(A:A,A95,P:P),"")</f>
        <v>0.97596524978682098</v>
      </c>
      <c r="R95" s="3">
        <f>IFERROR(P95*(1/Q95),"")</f>
        <v>9.3833600541164075E-2</v>
      </c>
      <c r="S95" s="8">
        <f>IFERROR(1/R95,"")</f>
        <v>10.65716325743365</v>
      </c>
    </row>
    <row r="96" spans="1:19" x14ac:dyDescent="0.25">
      <c r="A96" s="1">
        <v>11</v>
      </c>
      <c r="B96" s="5">
        <v>0.64583333333333337</v>
      </c>
      <c r="C96" s="1" t="s">
        <v>49</v>
      </c>
      <c r="D96" s="1">
        <v>5</v>
      </c>
      <c r="E96" s="1">
        <v>9</v>
      </c>
      <c r="F96" s="1" t="s">
        <v>117</v>
      </c>
      <c r="G96" s="2">
        <v>37.014666666666699</v>
      </c>
      <c r="H96" s="6">
        <f>1+COUNTIFS(A:A,A96,O:O,"&lt;"&amp;O96)</f>
        <v>7</v>
      </c>
      <c r="I96" s="2">
        <f>AVERAGEIF(A:A,A96,G:G)</f>
        <v>47.694762499999996</v>
      </c>
      <c r="J96" s="2">
        <f>G96-I96</f>
        <v>-10.680095833333297</v>
      </c>
      <c r="K96" s="2">
        <f>90+J96</f>
        <v>79.319904166666703</v>
      </c>
      <c r="L96" s="2">
        <f>EXP(0.06*K96)</f>
        <v>116.6518957566779</v>
      </c>
      <c r="M96" s="2">
        <f>SUMIF(A:A,A96,L:L)</f>
        <v>2208.6015696646468</v>
      </c>
      <c r="N96" s="3">
        <f>L96/M96</f>
        <v>5.2817084511259438E-2</v>
      </c>
      <c r="O96" s="7">
        <f>1/N96</f>
        <v>18.933267696493587</v>
      </c>
      <c r="P96" s="3">
        <f>IF(O96&gt;21,"",N96)</f>
        <v>5.2817084511259438E-2</v>
      </c>
      <c r="Q96" s="3">
        <f>IF(ISNUMBER(P96),SUMIF(A:A,A96,P:P),"")</f>
        <v>0.97596524978682098</v>
      </c>
      <c r="R96" s="3">
        <f>IFERROR(P96*(1/Q96),"")</f>
        <v>5.4117792127123608E-2</v>
      </c>
      <c r="S96" s="8">
        <f>IFERROR(1/R96,"")</f>
        <v>18.478211336689107</v>
      </c>
    </row>
    <row r="97" spans="1:19" x14ac:dyDescent="0.25">
      <c r="A97" s="1">
        <v>11</v>
      </c>
      <c r="B97" s="5">
        <v>0.64583333333333337</v>
      </c>
      <c r="C97" s="1" t="s">
        <v>49</v>
      </c>
      <c r="D97" s="1">
        <v>5</v>
      </c>
      <c r="E97" s="1">
        <v>10</v>
      </c>
      <c r="F97" s="1" t="s">
        <v>118</v>
      </c>
      <c r="G97" s="2">
        <v>23.892433333333297</v>
      </c>
      <c r="H97" s="6">
        <f>1+COUNTIFS(A:A,A97,O:O,"&lt;"&amp;O97)</f>
        <v>8</v>
      </c>
      <c r="I97" s="2">
        <f>AVERAGEIF(A:A,A97,G:G)</f>
        <v>47.694762499999996</v>
      </c>
      <c r="J97" s="2">
        <f>G97-I97</f>
        <v>-23.802329166666699</v>
      </c>
      <c r="K97" s="2">
        <f>90+J97</f>
        <v>66.197670833333305</v>
      </c>
      <c r="L97" s="2">
        <f>EXP(0.06*K97)</f>
        <v>53.083187047325474</v>
      </c>
      <c r="M97" s="2">
        <f>SUMIF(A:A,A97,L:L)</f>
        <v>2208.6015696646468</v>
      </c>
      <c r="N97" s="3">
        <f>L97/M97</f>
        <v>2.4034750213179284E-2</v>
      </c>
      <c r="O97" s="7">
        <f>1/N97</f>
        <v>41.606423662837031</v>
      </c>
      <c r="P97" s="3" t="str">
        <f>IF(O97&gt;21,"",N97)</f>
        <v/>
      </c>
      <c r="Q97" s="3" t="str">
        <f>IF(ISNUMBER(P97),SUMIF(A:A,A97,P:P),"")</f>
        <v/>
      </c>
      <c r="R97" s="3" t="str">
        <f>IFERROR(P97*(1/Q97),"")</f>
        <v/>
      </c>
      <c r="S97" s="8" t="str">
        <f>IFERROR(1/R97,"")</f>
        <v/>
      </c>
    </row>
    <row r="98" spans="1:19" x14ac:dyDescent="0.25">
      <c r="A98" s="1">
        <v>12</v>
      </c>
      <c r="B98" s="5">
        <v>0.64930555555555558</v>
      </c>
      <c r="C98" s="1" t="s">
        <v>27</v>
      </c>
      <c r="D98" s="1">
        <v>5</v>
      </c>
      <c r="E98" s="1">
        <v>1</v>
      </c>
      <c r="F98" s="1" t="s">
        <v>119</v>
      </c>
      <c r="G98" s="2">
        <v>68.26813333333331</v>
      </c>
      <c r="H98" s="6">
        <f>1+COUNTIFS(A:A,A98,O:O,"&lt;"&amp;O98)</f>
        <v>1</v>
      </c>
      <c r="I98" s="2">
        <f>AVERAGEIF(A:A,A98,G:G)</f>
        <v>46.808022222222235</v>
      </c>
      <c r="J98" s="2">
        <f>G98-I98</f>
        <v>21.460111111111075</v>
      </c>
      <c r="K98" s="2">
        <f>90+J98</f>
        <v>111.46011111111108</v>
      </c>
      <c r="L98" s="2">
        <f>EXP(0.06*K98)</f>
        <v>802.39954264732694</v>
      </c>
      <c r="M98" s="2">
        <f>SUMIF(A:A,A98,L:L)</f>
        <v>3251.4121476472478</v>
      </c>
      <c r="N98" s="3">
        <f>L98/M98</f>
        <v>0.24678493719350553</v>
      </c>
      <c r="O98" s="7">
        <f>1/N98</f>
        <v>4.052111167611069</v>
      </c>
      <c r="P98" s="3">
        <f>IF(O98&gt;21,"",N98)</f>
        <v>0.24678493719350553</v>
      </c>
      <c r="Q98" s="3">
        <f>IF(ISNUMBER(P98),SUMIF(A:A,A98,P:P),"")</f>
        <v>0.86126892025944435</v>
      </c>
      <c r="R98" s="3">
        <f>IFERROR(P98*(1/Q98),"")</f>
        <v>0.2865364480111105</v>
      </c>
      <c r="S98" s="8">
        <f>IFERROR(1/R98,"")</f>
        <v>3.4899574100996213</v>
      </c>
    </row>
    <row r="99" spans="1:19" x14ac:dyDescent="0.25">
      <c r="A99" s="1">
        <v>12</v>
      </c>
      <c r="B99" s="5">
        <v>0.64930555555555558</v>
      </c>
      <c r="C99" s="1" t="s">
        <v>27</v>
      </c>
      <c r="D99" s="1">
        <v>5</v>
      </c>
      <c r="E99" s="1">
        <v>7</v>
      </c>
      <c r="F99" s="1" t="s">
        <v>125</v>
      </c>
      <c r="G99" s="2">
        <v>59.269933333333299</v>
      </c>
      <c r="H99" s="6">
        <f>1+COUNTIFS(A:A,A99,O:O,"&lt;"&amp;O99)</f>
        <v>2</v>
      </c>
      <c r="I99" s="2">
        <f>AVERAGEIF(A:A,A99,G:G)</f>
        <v>46.808022222222235</v>
      </c>
      <c r="J99" s="2">
        <f>G99-I99</f>
        <v>12.461911111111064</v>
      </c>
      <c r="K99" s="2">
        <f>90+J99</f>
        <v>102.46191111111106</v>
      </c>
      <c r="L99" s="2">
        <f>EXP(0.06*K99)</f>
        <v>467.6474343791092</v>
      </c>
      <c r="M99" s="2">
        <f>SUMIF(A:A,A99,L:L)</f>
        <v>3251.4121476472478</v>
      </c>
      <c r="N99" s="3">
        <f>L99/M99</f>
        <v>0.14382902355750354</v>
      </c>
      <c r="O99" s="7">
        <f>1/N99</f>
        <v>6.9526996378460089</v>
      </c>
      <c r="P99" s="3">
        <f>IF(O99&gt;21,"",N99)</f>
        <v>0.14382902355750354</v>
      </c>
      <c r="Q99" s="3">
        <f>IF(ISNUMBER(P99),SUMIF(A:A,A99,P:P),"")</f>
        <v>0.86126892025944435</v>
      </c>
      <c r="R99" s="3">
        <f>IFERROR(P99*(1/Q99),"")</f>
        <v>0.16699664898412592</v>
      </c>
      <c r="S99" s="8">
        <f>IFERROR(1/R99,"")</f>
        <v>5.9881441099758614</v>
      </c>
    </row>
    <row r="100" spans="1:19" x14ac:dyDescent="0.25">
      <c r="A100" s="1">
        <v>12</v>
      </c>
      <c r="B100" s="5">
        <v>0.64930555555555558</v>
      </c>
      <c r="C100" s="1" t="s">
        <v>27</v>
      </c>
      <c r="D100" s="1">
        <v>5</v>
      </c>
      <c r="E100" s="1">
        <v>9</v>
      </c>
      <c r="F100" s="1" t="s">
        <v>127</v>
      </c>
      <c r="G100" s="2">
        <v>53.213799999999999</v>
      </c>
      <c r="H100" s="6">
        <f>1+COUNTIFS(A:A,A100,O:O,"&lt;"&amp;O100)</f>
        <v>3</v>
      </c>
      <c r="I100" s="2">
        <f>AVERAGEIF(A:A,A100,G:G)</f>
        <v>46.808022222222235</v>
      </c>
      <c r="J100" s="2">
        <f>G100-I100</f>
        <v>6.4057777777777645</v>
      </c>
      <c r="K100" s="2">
        <f>90+J100</f>
        <v>96.405777777777757</v>
      </c>
      <c r="L100" s="2">
        <f>EXP(0.06*K100)</f>
        <v>325.16952660839513</v>
      </c>
      <c r="M100" s="2">
        <f>SUMIF(A:A,A100,L:L)</f>
        <v>3251.4121476472478</v>
      </c>
      <c r="N100" s="3">
        <f>L100/M100</f>
        <v>0.10000870755302149</v>
      </c>
      <c r="O100" s="7">
        <f>1/N100</f>
        <v>9.9991293205127292</v>
      </c>
      <c r="P100" s="3">
        <f>IF(O100&gt;21,"",N100)</f>
        <v>0.10000870755302149</v>
      </c>
      <c r="Q100" s="3">
        <f>IF(ISNUMBER(P100),SUMIF(A:A,A100,P:P),"")</f>
        <v>0.86126892025944435</v>
      </c>
      <c r="R100" s="3">
        <f>IFERROR(P100*(1/Q100),"")</f>
        <v>0.11611786423559249</v>
      </c>
      <c r="S100" s="8">
        <f>IFERROR(1/R100,"")</f>
        <v>8.6119393134125488</v>
      </c>
    </row>
    <row r="101" spans="1:19" x14ac:dyDescent="0.25">
      <c r="A101" s="1">
        <v>12</v>
      </c>
      <c r="B101" s="5">
        <v>0.64930555555555558</v>
      </c>
      <c r="C101" s="1" t="s">
        <v>27</v>
      </c>
      <c r="D101" s="1">
        <v>5</v>
      </c>
      <c r="E101" s="1">
        <v>5</v>
      </c>
      <c r="F101" s="1" t="s">
        <v>123</v>
      </c>
      <c r="G101" s="2">
        <v>51.569800000000001</v>
      </c>
      <c r="H101" s="6">
        <f>1+COUNTIFS(A:A,A101,O:O,"&lt;"&amp;O101)</f>
        <v>4</v>
      </c>
      <c r="I101" s="2">
        <f>AVERAGEIF(A:A,A101,G:G)</f>
        <v>46.808022222222235</v>
      </c>
      <c r="J101" s="2">
        <f>G101-I101</f>
        <v>4.7617777777777661</v>
      </c>
      <c r="K101" s="2">
        <f>90+J101</f>
        <v>94.761777777777766</v>
      </c>
      <c r="L101" s="2">
        <f>EXP(0.06*K101)</f>
        <v>294.6259738581399</v>
      </c>
      <c r="M101" s="2">
        <f>SUMIF(A:A,A101,L:L)</f>
        <v>3251.4121476472478</v>
      </c>
      <c r="N101" s="3">
        <f>L101/M101</f>
        <v>9.0614773052174885E-2</v>
      </c>
      <c r="O101" s="7">
        <f>1/N101</f>
        <v>11.035728130381258</v>
      </c>
      <c r="P101" s="3">
        <f>IF(O101&gt;21,"",N101)</f>
        <v>9.0614773052174885E-2</v>
      </c>
      <c r="Q101" s="3">
        <f>IF(ISNUMBER(P101),SUMIF(A:A,A101,P:P),"")</f>
        <v>0.86126892025944435</v>
      </c>
      <c r="R101" s="3">
        <f>IFERROR(P101*(1/Q101),"")</f>
        <v>0.10521077786584769</v>
      </c>
      <c r="S101" s="8">
        <f>IFERROR(1/R101,"")</f>
        <v>9.5047296511302424</v>
      </c>
    </row>
    <row r="102" spans="1:19" x14ac:dyDescent="0.25">
      <c r="A102" s="1">
        <v>12</v>
      </c>
      <c r="B102" s="5">
        <v>0.64930555555555558</v>
      </c>
      <c r="C102" s="1" t="s">
        <v>27</v>
      </c>
      <c r="D102" s="1">
        <v>5</v>
      </c>
      <c r="E102" s="1">
        <v>3</v>
      </c>
      <c r="F102" s="1" t="s">
        <v>121</v>
      </c>
      <c r="G102" s="2">
        <v>49.301099999999998</v>
      </c>
      <c r="H102" s="6">
        <f>1+COUNTIFS(A:A,A102,O:O,"&lt;"&amp;O102)</f>
        <v>5</v>
      </c>
      <c r="I102" s="2">
        <f>AVERAGEIF(A:A,A102,G:G)</f>
        <v>46.808022222222235</v>
      </c>
      <c r="J102" s="2">
        <f>G102-I102</f>
        <v>2.4930777777777635</v>
      </c>
      <c r="K102" s="2">
        <f>90+J102</f>
        <v>92.493077777777756</v>
      </c>
      <c r="L102" s="2">
        <f>EXP(0.06*K102)</f>
        <v>257.13073875811807</v>
      </c>
      <c r="M102" s="2">
        <f>SUMIF(A:A,A102,L:L)</f>
        <v>3251.4121476472478</v>
      </c>
      <c r="N102" s="3">
        <f>L102/M102</f>
        <v>7.9082788364489648E-2</v>
      </c>
      <c r="O102" s="7">
        <f>1/N102</f>
        <v>12.644976494645547</v>
      </c>
      <c r="P102" s="3">
        <f>IF(O102&gt;21,"",N102)</f>
        <v>7.9082788364489648E-2</v>
      </c>
      <c r="Q102" s="3">
        <f>IF(ISNUMBER(P102),SUMIF(A:A,A102,P:P),"")</f>
        <v>0.86126892025944435</v>
      </c>
      <c r="R102" s="3">
        <f>IFERROR(P102*(1/Q102),"")</f>
        <v>9.1821249442818803E-2</v>
      </c>
      <c r="S102" s="8">
        <f>IFERROR(1/R102,"")</f>
        <v>10.890725252249423</v>
      </c>
    </row>
    <row r="103" spans="1:19" x14ac:dyDescent="0.25">
      <c r="A103" s="1">
        <v>12</v>
      </c>
      <c r="B103" s="5">
        <v>0.64930555555555558</v>
      </c>
      <c r="C103" s="1" t="s">
        <v>27</v>
      </c>
      <c r="D103" s="1">
        <v>5</v>
      </c>
      <c r="E103" s="1">
        <v>4</v>
      </c>
      <c r="F103" s="1" t="s">
        <v>122</v>
      </c>
      <c r="G103" s="2">
        <v>48.1657333333333</v>
      </c>
      <c r="H103" s="6">
        <f>1+COUNTIFS(A:A,A103,O:O,"&lt;"&amp;O103)</f>
        <v>6</v>
      </c>
      <c r="I103" s="2">
        <f>AVERAGEIF(A:A,A103,G:G)</f>
        <v>46.808022222222235</v>
      </c>
      <c r="J103" s="2">
        <f>G103-I103</f>
        <v>1.3577111111110653</v>
      </c>
      <c r="K103" s="2">
        <f>90+J103</f>
        <v>91.357711111111058</v>
      </c>
      <c r="L103" s="2">
        <f>EXP(0.06*K103)</f>
        <v>240.19777984665191</v>
      </c>
      <c r="M103" s="2">
        <f>SUMIF(A:A,A103,L:L)</f>
        <v>3251.4121476472478</v>
      </c>
      <c r="N103" s="3">
        <f>L103/M103</f>
        <v>7.3874910020392606E-2</v>
      </c>
      <c r="O103" s="7">
        <f>1/N103</f>
        <v>13.536395505916117</v>
      </c>
      <c r="P103" s="3">
        <f>IF(O103&gt;21,"",N103)</f>
        <v>7.3874910020392606E-2</v>
      </c>
      <c r="Q103" s="3">
        <f>IF(ISNUMBER(P103),SUMIF(A:A,A103,P:P),"")</f>
        <v>0.86126892025944435</v>
      </c>
      <c r="R103" s="3">
        <f>IFERROR(P103*(1/Q103),"")</f>
        <v>8.5774498861678303E-2</v>
      </c>
      <c r="S103" s="8">
        <f>IFERROR(1/R103,"")</f>
        <v>11.658476741585169</v>
      </c>
    </row>
    <row r="104" spans="1:19" x14ac:dyDescent="0.25">
      <c r="A104" s="1">
        <v>12</v>
      </c>
      <c r="B104" s="5">
        <v>0.64930555555555558</v>
      </c>
      <c r="C104" s="1" t="s">
        <v>27</v>
      </c>
      <c r="D104" s="1">
        <v>5</v>
      </c>
      <c r="E104" s="1">
        <v>2</v>
      </c>
      <c r="F104" s="1" t="s">
        <v>120</v>
      </c>
      <c r="G104" s="2">
        <v>46.048699999999997</v>
      </c>
      <c r="H104" s="6">
        <f>1+COUNTIFS(A:A,A104,O:O,"&lt;"&amp;O104)</f>
        <v>7</v>
      </c>
      <c r="I104" s="2">
        <f>AVERAGEIF(A:A,A104,G:G)</f>
        <v>46.808022222222235</v>
      </c>
      <c r="J104" s="2">
        <f>G104-I104</f>
        <v>-0.759322222222238</v>
      </c>
      <c r="K104" s="2">
        <f>90+J104</f>
        <v>89.240677777777762</v>
      </c>
      <c r="L104" s="2">
        <f>EXP(0.06*K104)</f>
        <v>211.54561873921878</v>
      </c>
      <c r="M104" s="2">
        <f>SUMIF(A:A,A104,L:L)</f>
        <v>3251.4121476472478</v>
      </c>
      <c r="N104" s="3">
        <f>L104/M104</f>
        <v>6.5062689420132463E-2</v>
      </c>
      <c r="O104" s="7">
        <f>1/N104</f>
        <v>15.369791948541375</v>
      </c>
      <c r="P104" s="3">
        <f>IF(O104&gt;21,"",N104)</f>
        <v>6.5062689420132463E-2</v>
      </c>
      <c r="Q104" s="3">
        <f>IF(ISNUMBER(P104),SUMIF(A:A,A104,P:P),"")</f>
        <v>0.86126892025944435</v>
      </c>
      <c r="R104" s="3">
        <f>IFERROR(P104*(1/Q104),"")</f>
        <v>7.5542827437141594E-2</v>
      </c>
      <c r="S104" s="8">
        <f>IFERROR(1/R104,"")</f>
        <v>13.23752411613253</v>
      </c>
    </row>
    <row r="105" spans="1:19" x14ac:dyDescent="0.25">
      <c r="A105" s="1">
        <v>12</v>
      </c>
      <c r="B105" s="5">
        <v>0.64930555555555558</v>
      </c>
      <c r="C105" s="1" t="s">
        <v>27</v>
      </c>
      <c r="D105" s="1">
        <v>5</v>
      </c>
      <c r="E105" s="1">
        <v>10</v>
      </c>
      <c r="F105" s="1" t="s">
        <v>128</v>
      </c>
      <c r="G105" s="2">
        <v>45.248066666666695</v>
      </c>
      <c r="H105" s="6">
        <f>1+COUNTIFS(A:A,A105,O:O,"&lt;"&amp;O105)</f>
        <v>8</v>
      </c>
      <c r="I105" s="2">
        <f>AVERAGEIF(A:A,A105,G:G)</f>
        <v>46.808022222222235</v>
      </c>
      <c r="J105" s="2">
        <f>G105-I105</f>
        <v>-1.5599555555555398</v>
      </c>
      <c r="K105" s="2">
        <f>90+J105</f>
        <v>88.440044444444453</v>
      </c>
      <c r="L105" s="2">
        <f>EXP(0.06*K105)</f>
        <v>201.62361488562615</v>
      </c>
      <c r="M105" s="2">
        <f>SUMIF(A:A,A105,L:L)</f>
        <v>3251.4121476472478</v>
      </c>
      <c r="N105" s="3">
        <f>L105/M105</f>
        <v>6.2011091098224162E-2</v>
      </c>
      <c r="O105" s="7">
        <f>1/N105</f>
        <v>16.126147472812931</v>
      </c>
      <c r="P105" s="3">
        <f>IF(O105&gt;21,"",N105)</f>
        <v>6.2011091098224162E-2</v>
      </c>
      <c r="Q105" s="3">
        <f>IF(ISNUMBER(P105),SUMIF(A:A,A105,P:P),"")</f>
        <v>0.86126892025944435</v>
      </c>
      <c r="R105" s="3">
        <f>IFERROR(P105*(1/Q105),"")</f>
        <v>7.1999685161684757E-2</v>
      </c>
      <c r="S105" s="8">
        <f>IFERROR(1/R105,"")</f>
        <v>13.888949621854159</v>
      </c>
    </row>
    <row r="106" spans="1:19" x14ac:dyDescent="0.25">
      <c r="A106" s="1">
        <v>12</v>
      </c>
      <c r="B106" s="5">
        <v>0.64930555555555558</v>
      </c>
      <c r="C106" s="1" t="s">
        <v>27</v>
      </c>
      <c r="D106" s="1">
        <v>5</v>
      </c>
      <c r="E106" s="1">
        <v>11</v>
      </c>
      <c r="F106" s="1" t="s">
        <v>129</v>
      </c>
      <c r="G106" s="2">
        <v>38.821266666666702</v>
      </c>
      <c r="H106" s="6">
        <f>1+COUNTIFS(A:A,A106,O:O,"&lt;"&amp;O106)</f>
        <v>9</v>
      </c>
      <c r="I106" s="2">
        <f>AVERAGEIF(A:A,A106,G:G)</f>
        <v>46.808022222222235</v>
      </c>
      <c r="J106" s="2">
        <f>G106-I106</f>
        <v>-7.9867555555555327</v>
      </c>
      <c r="K106" s="2">
        <f>90+J106</f>
        <v>82.013244444444467</v>
      </c>
      <c r="L106" s="2">
        <f>EXP(0.06*K106)</f>
        <v>137.11152786611575</v>
      </c>
      <c r="M106" s="2">
        <f>SUMIF(A:A,A106,L:L)</f>
        <v>3251.4121476472478</v>
      </c>
      <c r="N106" s="3">
        <f>L106/M106</f>
        <v>4.2169839331298226E-2</v>
      </c>
      <c r="O106" s="7">
        <f>1/N106</f>
        <v>23.713630781083044</v>
      </c>
      <c r="P106" s="3" t="str">
        <f>IF(O106&gt;21,"",N106)</f>
        <v/>
      </c>
      <c r="Q106" s="3" t="str">
        <f>IF(ISNUMBER(P106),SUMIF(A:A,A106,P:P),"")</f>
        <v/>
      </c>
      <c r="R106" s="3" t="str">
        <f>IFERROR(P106*(1/Q106),"")</f>
        <v/>
      </c>
      <c r="S106" s="8" t="str">
        <f>IFERROR(1/R106,"")</f>
        <v/>
      </c>
    </row>
    <row r="107" spans="1:19" x14ac:dyDescent="0.25">
      <c r="A107" s="1">
        <v>12</v>
      </c>
      <c r="B107" s="5">
        <v>0.64930555555555558</v>
      </c>
      <c r="C107" s="1" t="s">
        <v>27</v>
      </c>
      <c r="D107" s="1">
        <v>5</v>
      </c>
      <c r="E107" s="1">
        <v>12</v>
      </c>
      <c r="F107" s="1" t="s">
        <v>130</v>
      </c>
      <c r="G107" s="2">
        <v>36.830366666666698</v>
      </c>
      <c r="H107" s="6">
        <f>1+COUNTIFS(A:A,A107,O:O,"&lt;"&amp;O107)</f>
        <v>10</v>
      </c>
      <c r="I107" s="2">
        <f>AVERAGEIF(A:A,A107,G:G)</f>
        <v>46.808022222222235</v>
      </c>
      <c r="J107" s="2">
        <f>G107-I107</f>
        <v>-9.9776555555555362</v>
      </c>
      <c r="K107" s="2">
        <f>90+J107</f>
        <v>80.022344444444457</v>
      </c>
      <c r="L107" s="2">
        <f>EXP(0.06*K107)</f>
        <v>121.67343173460115</v>
      </c>
      <c r="M107" s="2">
        <f>SUMIF(A:A,A107,L:L)</f>
        <v>3251.4121476472478</v>
      </c>
      <c r="N107" s="3">
        <f>L107/M107</f>
        <v>3.7421718997588532E-2</v>
      </c>
      <c r="O107" s="7">
        <f>1/N107</f>
        <v>26.722449603783311</v>
      </c>
      <c r="P107" s="3" t="str">
        <f>IF(O107&gt;21,"",N107)</f>
        <v/>
      </c>
      <c r="Q107" s="3" t="str">
        <f>IF(ISNUMBER(P107),SUMIF(A:A,A107,P:P),"")</f>
        <v/>
      </c>
      <c r="R107" s="3" t="str">
        <f>IFERROR(P107*(1/Q107),"")</f>
        <v/>
      </c>
      <c r="S107" s="8" t="str">
        <f>IFERROR(1/R107,"")</f>
        <v/>
      </c>
    </row>
    <row r="108" spans="1:19" x14ac:dyDescent="0.25">
      <c r="A108" s="1">
        <v>12</v>
      </c>
      <c r="B108" s="5">
        <v>0.64930555555555558</v>
      </c>
      <c r="C108" s="1" t="s">
        <v>27</v>
      </c>
      <c r="D108" s="1">
        <v>5</v>
      </c>
      <c r="E108" s="1">
        <v>8</v>
      </c>
      <c r="F108" s="1" t="s">
        <v>126</v>
      </c>
      <c r="G108" s="2">
        <v>36.262699999999995</v>
      </c>
      <c r="H108" s="6">
        <f>1+COUNTIFS(A:A,A108,O:O,"&lt;"&amp;O108)</f>
        <v>11</v>
      </c>
      <c r="I108" s="2">
        <f>AVERAGEIF(A:A,A108,G:G)</f>
        <v>46.808022222222235</v>
      </c>
      <c r="J108" s="2">
        <f>G108-I108</f>
        <v>-10.545322222222239</v>
      </c>
      <c r="K108" s="2">
        <f>90+J108</f>
        <v>79.454677777777761</v>
      </c>
      <c r="L108" s="2">
        <f>EXP(0.06*K108)</f>
        <v>117.59901583348967</v>
      </c>
      <c r="M108" s="2">
        <f>SUMIF(A:A,A108,L:L)</f>
        <v>3251.4121476472478</v>
      </c>
      <c r="N108" s="3">
        <f>L108/M108</f>
        <v>3.6168597056692862E-2</v>
      </c>
      <c r="O108" s="7">
        <f>1/N108</f>
        <v>27.648293862007947</v>
      </c>
      <c r="P108" s="3" t="str">
        <f>IF(O108&gt;21,"",N108)</f>
        <v/>
      </c>
      <c r="Q108" s="3" t="str">
        <f>IF(ISNUMBER(P108),SUMIF(A:A,A108,P:P),"")</f>
        <v/>
      </c>
      <c r="R108" s="3" t="str">
        <f>IFERROR(P108*(1/Q108),"")</f>
        <v/>
      </c>
      <c r="S108" s="8" t="str">
        <f>IFERROR(1/R108,"")</f>
        <v/>
      </c>
    </row>
    <row r="109" spans="1:19" x14ac:dyDescent="0.25">
      <c r="A109" s="1">
        <v>12</v>
      </c>
      <c r="B109" s="5">
        <v>0.64930555555555558</v>
      </c>
      <c r="C109" s="1" t="s">
        <v>27</v>
      </c>
      <c r="D109" s="1">
        <v>5</v>
      </c>
      <c r="E109" s="1">
        <v>6</v>
      </c>
      <c r="F109" s="1" t="s">
        <v>124</v>
      </c>
      <c r="G109" s="2">
        <v>28.696666666666697</v>
      </c>
      <c r="H109" s="6">
        <f>1+COUNTIFS(A:A,A109,O:O,"&lt;"&amp;O109)</f>
        <v>12</v>
      </c>
      <c r="I109" s="2">
        <f>AVERAGEIF(A:A,A109,G:G)</f>
        <v>46.808022222222235</v>
      </c>
      <c r="J109" s="2">
        <f>G109-I109</f>
        <v>-18.111355555555537</v>
      </c>
      <c r="K109" s="2">
        <f>90+J109</f>
        <v>71.888644444444466</v>
      </c>
      <c r="L109" s="2">
        <f>EXP(0.06*K109)</f>
        <v>74.687942490454589</v>
      </c>
      <c r="M109" s="2">
        <f>SUMIF(A:A,A109,L:L)</f>
        <v>3251.4121476472478</v>
      </c>
      <c r="N109" s="3">
        <f>L109/M109</f>
        <v>2.2970924354975879E-2</v>
      </c>
      <c r="O109" s="7">
        <f>1/N109</f>
        <v>43.53329385212065</v>
      </c>
      <c r="P109" s="3" t="str">
        <f>IF(O109&gt;21,"",N109)</f>
        <v/>
      </c>
      <c r="Q109" s="3" t="str">
        <f>IF(ISNUMBER(P109),SUMIF(A:A,A109,P:P),"")</f>
        <v/>
      </c>
      <c r="R109" s="3" t="str">
        <f>IFERROR(P109*(1/Q109),"")</f>
        <v/>
      </c>
      <c r="S109" s="8" t="str">
        <f>IFERROR(1/R109,"")</f>
        <v/>
      </c>
    </row>
    <row r="110" spans="1:19" x14ac:dyDescent="0.25">
      <c r="A110" s="1">
        <v>13</v>
      </c>
      <c r="B110" s="5">
        <v>0.65972222222222221</v>
      </c>
      <c r="C110" s="1" t="s">
        <v>35</v>
      </c>
      <c r="D110" s="1">
        <v>5</v>
      </c>
      <c r="E110" s="1">
        <v>15</v>
      </c>
      <c r="F110" s="1" t="s">
        <v>140</v>
      </c>
      <c r="G110" s="2">
        <v>62.443533333333299</v>
      </c>
      <c r="H110" s="6">
        <f>1+COUNTIFS(A:A,A110,O:O,"&lt;"&amp;O110)</f>
        <v>1</v>
      </c>
      <c r="I110" s="2">
        <f>AVERAGEIF(A:A,A110,G:G)</f>
        <v>49.288878787878758</v>
      </c>
      <c r="J110" s="2">
        <f>G110-I110</f>
        <v>13.154654545454541</v>
      </c>
      <c r="K110" s="2">
        <f>90+J110</f>
        <v>103.15465454545455</v>
      </c>
      <c r="L110" s="2">
        <f>EXP(0.06*K110)</f>
        <v>487.494628895657</v>
      </c>
      <c r="M110" s="2">
        <f>SUMIF(A:A,A110,L:L)</f>
        <v>2811.3990675520404</v>
      </c>
      <c r="N110" s="3">
        <f>L110/M110</f>
        <v>0.17339929948832611</v>
      </c>
      <c r="O110" s="7">
        <f>1/N110</f>
        <v>5.7670359854442417</v>
      </c>
      <c r="P110" s="3">
        <f>IF(O110&gt;21,"",N110)</f>
        <v>0.17339929948832611</v>
      </c>
      <c r="Q110" s="3">
        <f>IF(ISNUMBER(P110),SUMIF(A:A,A110,P:P),"")</f>
        <v>0.9751592605664483</v>
      </c>
      <c r="R110" s="3">
        <f>IFERROR(P110*(1/Q110),"")</f>
        <v>0.1778163901018612</v>
      </c>
      <c r="S110" s="8">
        <f>IFERROR(1/R110,"")</f>
        <v>5.6237785472259061</v>
      </c>
    </row>
    <row r="111" spans="1:19" x14ac:dyDescent="0.25">
      <c r="A111" s="1">
        <v>13</v>
      </c>
      <c r="B111" s="5">
        <v>0.65972222222222221</v>
      </c>
      <c r="C111" s="1" t="s">
        <v>35</v>
      </c>
      <c r="D111" s="1">
        <v>5</v>
      </c>
      <c r="E111" s="1">
        <v>11</v>
      </c>
      <c r="F111" s="1" t="s">
        <v>138</v>
      </c>
      <c r="G111" s="2">
        <v>59.188099999999999</v>
      </c>
      <c r="H111" s="6">
        <f>1+COUNTIFS(A:A,A111,O:O,"&lt;"&amp;O111)</f>
        <v>2</v>
      </c>
      <c r="I111" s="2">
        <f>AVERAGEIF(A:A,A111,G:G)</f>
        <v>49.288878787878758</v>
      </c>
      <c r="J111" s="2">
        <f>G111-I111</f>
        <v>9.8992212121212404</v>
      </c>
      <c r="K111" s="2">
        <f>90+J111</f>
        <v>99.899221212121233</v>
      </c>
      <c r="L111" s="2">
        <f>EXP(0.06*K111)</f>
        <v>400.99673002703526</v>
      </c>
      <c r="M111" s="2">
        <f>SUMIF(A:A,A111,L:L)</f>
        <v>2811.3990675520404</v>
      </c>
      <c r="N111" s="3">
        <f>L111/M111</f>
        <v>0.14263244754370419</v>
      </c>
      <c r="O111" s="7">
        <f>1/N111</f>
        <v>7.0110274150178116</v>
      </c>
      <c r="P111" s="3">
        <f>IF(O111&gt;21,"",N111)</f>
        <v>0.14263244754370419</v>
      </c>
      <c r="Q111" s="3">
        <f>IF(ISNUMBER(P111),SUMIF(A:A,A111,P:P),"")</f>
        <v>0.9751592605664483</v>
      </c>
      <c r="R111" s="3">
        <f>IFERROR(P111*(1/Q111),"")</f>
        <v>0.14626579812291601</v>
      </c>
      <c r="S111" s="8">
        <f>IFERROR(1/R111,"")</f>
        <v>6.8368683098398675</v>
      </c>
    </row>
    <row r="112" spans="1:19" x14ac:dyDescent="0.25">
      <c r="A112" s="1">
        <v>13</v>
      </c>
      <c r="B112" s="5">
        <v>0.65972222222222221</v>
      </c>
      <c r="C112" s="1" t="s">
        <v>35</v>
      </c>
      <c r="D112" s="1">
        <v>5</v>
      </c>
      <c r="E112" s="1">
        <v>2</v>
      </c>
      <c r="F112" s="1" t="s">
        <v>132</v>
      </c>
      <c r="G112" s="2">
        <v>58.8130666666666</v>
      </c>
      <c r="H112" s="6">
        <f>1+COUNTIFS(A:A,A112,O:O,"&lt;"&amp;O112)</f>
        <v>3</v>
      </c>
      <c r="I112" s="2">
        <f>AVERAGEIF(A:A,A112,G:G)</f>
        <v>49.288878787878758</v>
      </c>
      <c r="J112" s="2">
        <f>G112-I112</f>
        <v>9.524187878787842</v>
      </c>
      <c r="K112" s="2">
        <f>90+J112</f>
        <v>99.524187878787842</v>
      </c>
      <c r="L112" s="2">
        <f>EXP(0.06*K112)</f>
        <v>392.07426474510089</v>
      </c>
      <c r="M112" s="2">
        <f>SUMIF(A:A,A112,L:L)</f>
        <v>2811.3990675520404</v>
      </c>
      <c r="N112" s="3">
        <f>L112/M112</f>
        <v>0.13945877313194471</v>
      </c>
      <c r="O112" s="7">
        <f>1/N112</f>
        <v>7.1705779245159436</v>
      </c>
      <c r="P112" s="3">
        <f>IF(O112&gt;21,"",N112)</f>
        <v>0.13945877313194471</v>
      </c>
      <c r="Q112" s="3">
        <f>IF(ISNUMBER(P112),SUMIF(A:A,A112,P:P),"")</f>
        <v>0.9751592605664483</v>
      </c>
      <c r="R112" s="3">
        <f>IFERROR(P112*(1/Q112),"")</f>
        <v>0.14301127905090724</v>
      </c>
      <c r="S112" s="8">
        <f>IFERROR(1/R112,"")</f>
        <v>6.9924554667050662</v>
      </c>
    </row>
    <row r="113" spans="1:19" x14ac:dyDescent="0.25">
      <c r="A113" s="1">
        <v>13</v>
      </c>
      <c r="B113" s="5">
        <v>0.65972222222222221</v>
      </c>
      <c r="C113" s="1" t="s">
        <v>35</v>
      </c>
      <c r="D113" s="1">
        <v>5</v>
      </c>
      <c r="E113" s="1">
        <v>6</v>
      </c>
      <c r="F113" s="1" t="s">
        <v>135</v>
      </c>
      <c r="G113" s="2">
        <v>54.606699999999996</v>
      </c>
      <c r="H113" s="6">
        <f>1+COUNTIFS(A:A,A113,O:O,"&lt;"&amp;O113)</f>
        <v>4</v>
      </c>
      <c r="I113" s="2">
        <f>AVERAGEIF(A:A,A113,G:G)</f>
        <v>49.288878787878758</v>
      </c>
      <c r="J113" s="2">
        <f>G113-I113</f>
        <v>5.3178212121212383</v>
      </c>
      <c r="K113" s="2">
        <f>90+J113</f>
        <v>95.317821212121231</v>
      </c>
      <c r="L113" s="2">
        <f>EXP(0.06*K113)</f>
        <v>304.62127165100344</v>
      </c>
      <c r="M113" s="2">
        <f>SUMIF(A:A,A113,L:L)</f>
        <v>2811.3990675520404</v>
      </c>
      <c r="N113" s="3">
        <f>L113/M113</f>
        <v>0.10835219914768103</v>
      </c>
      <c r="O113" s="7">
        <f>1/N113</f>
        <v>9.2291620093195146</v>
      </c>
      <c r="P113" s="3">
        <f>IF(O113&gt;21,"",N113)</f>
        <v>0.10835219914768103</v>
      </c>
      <c r="Q113" s="3">
        <f>IF(ISNUMBER(P113),SUMIF(A:A,A113,P:P),"")</f>
        <v>0.9751592605664483</v>
      </c>
      <c r="R113" s="3">
        <f>IFERROR(P113*(1/Q113),"")</f>
        <v>0.11111231111597263</v>
      </c>
      <c r="S113" s="8">
        <f>IFERROR(1/R113,"")</f>
        <v>8.999902800655974</v>
      </c>
    </row>
    <row r="114" spans="1:19" x14ac:dyDescent="0.25">
      <c r="A114" s="1">
        <v>13</v>
      </c>
      <c r="B114" s="5">
        <v>0.65972222222222221</v>
      </c>
      <c r="C114" s="1" t="s">
        <v>35</v>
      </c>
      <c r="D114" s="1">
        <v>5</v>
      </c>
      <c r="E114" s="1">
        <v>3</v>
      </c>
      <c r="F114" s="1" t="s">
        <v>133</v>
      </c>
      <c r="G114" s="2">
        <v>54.479233333333298</v>
      </c>
      <c r="H114" s="6">
        <f>1+COUNTIFS(A:A,A114,O:O,"&lt;"&amp;O114)</f>
        <v>5</v>
      </c>
      <c r="I114" s="2">
        <f>AVERAGEIF(A:A,A114,G:G)</f>
        <v>49.288878787878758</v>
      </c>
      <c r="J114" s="2">
        <f>G114-I114</f>
        <v>5.1903545454545394</v>
      </c>
      <c r="K114" s="2">
        <f>90+J114</f>
        <v>95.190354545454539</v>
      </c>
      <c r="L114" s="2">
        <f>EXP(0.06*K114)</f>
        <v>302.3004144360084</v>
      </c>
      <c r="M114" s="2">
        <f>SUMIF(A:A,A114,L:L)</f>
        <v>2811.3990675520404</v>
      </c>
      <c r="N114" s="3">
        <f>L114/M114</f>
        <v>0.10752668232874864</v>
      </c>
      <c r="O114" s="7">
        <f>1/N114</f>
        <v>9.300017245418509</v>
      </c>
      <c r="P114" s="3">
        <f>IF(O114&gt;21,"",N114)</f>
        <v>0.10752668232874864</v>
      </c>
      <c r="Q114" s="3">
        <f>IF(ISNUMBER(P114),SUMIF(A:A,A114,P:P),"")</f>
        <v>0.9751592605664483</v>
      </c>
      <c r="R114" s="3">
        <f>IFERROR(P114*(1/Q114),"")</f>
        <v>0.11026576547741419</v>
      </c>
      <c r="S114" s="8">
        <f>IFERROR(1/R114,"")</f>
        <v>9.0689979402975318</v>
      </c>
    </row>
    <row r="115" spans="1:19" x14ac:dyDescent="0.25">
      <c r="A115" s="1">
        <v>13</v>
      </c>
      <c r="B115" s="5">
        <v>0.65972222222222221</v>
      </c>
      <c r="C115" s="1" t="s">
        <v>35</v>
      </c>
      <c r="D115" s="1">
        <v>5</v>
      </c>
      <c r="E115" s="1">
        <v>1</v>
      </c>
      <c r="F115" s="1" t="s">
        <v>131</v>
      </c>
      <c r="G115" s="2">
        <v>50.288233333333295</v>
      </c>
      <c r="H115" s="6">
        <f>1+COUNTIFS(A:A,A115,O:O,"&lt;"&amp;O115)</f>
        <v>6</v>
      </c>
      <c r="I115" s="2">
        <f>AVERAGEIF(A:A,A115,G:G)</f>
        <v>49.288878787878758</v>
      </c>
      <c r="J115" s="2">
        <f>G115-I115</f>
        <v>0.99935454545453695</v>
      </c>
      <c r="K115" s="2">
        <f>90+J115</f>
        <v>90.999354545454537</v>
      </c>
      <c r="L115" s="2">
        <f>EXP(0.06*K115)</f>
        <v>235.08831985946495</v>
      </c>
      <c r="M115" s="2">
        <f>SUMIF(A:A,A115,L:L)</f>
        <v>2811.3990675520404</v>
      </c>
      <c r="N115" s="3">
        <f>L115/M115</f>
        <v>8.3619690485336393E-2</v>
      </c>
      <c r="O115" s="7">
        <f>1/N115</f>
        <v>11.958905781591726</v>
      </c>
      <c r="P115" s="3">
        <f>IF(O115&gt;21,"",N115)</f>
        <v>8.3619690485336393E-2</v>
      </c>
      <c r="Q115" s="3">
        <f>IF(ISNUMBER(P115),SUMIF(A:A,A115,P:P),"")</f>
        <v>0.9751592605664483</v>
      </c>
      <c r="R115" s="3">
        <f>IFERROR(P115*(1/Q115),"")</f>
        <v>8.5749778386725845E-2</v>
      </c>
      <c r="S115" s="8">
        <f>IFERROR(1/R115,"")</f>
        <v>11.661837719160811</v>
      </c>
    </row>
    <row r="116" spans="1:19" x14ac:dyDescent="0.25">
      <c r="A116" s="1">
        <v>13</v>
      </c>
      <c r="B116" s="5">
        <v>0.65972222222222221</v>
      </c>
      <c r="C116" s="1" t="s">
        <v>35</v>
      </c>
      <c r="D116" s="1">
        <v>5</v>
      </c>
      <c r="E116" s="1">
        <v>5</v>
      </c>
      <c r="F116" s="1" t="s">
        <v>134</v>
      </c>
      <c r="G116" s="2">
        <v>47.814666666666596</v>
      </c>
      <c r="H116" s="6">
        <f>1+COUNTIFS(A:A,A116,O:O,"&lt;"&amp;O116)</f>
        <v>7</v>
      </c>
      <c r="I116" s="2">
        <f>AVERAGEIF(A:A,A116,G:G)</f>
        <v>49.288878787878758</v>
      </c>
      <c r="J116" s="2">
        <f>G116-I116</f>
        <v>-1.4742121212121617</v>
      </c>
      <c r="K116" s="2">
        <f>90+J116</f>
        <v>88.525787878787838</v>
      </c>
      <c r="L116" s="2">
        <f>EXP(0.06*K116)</f>
        <v>202.66356172143861</v>
      </c>
      <c r="M116" s="2">
        <f>SUMIF(A:A,A116,L:L)</f>
        <v>2811.3990675520404</v>
      </c>
      <c r="N116" s="3">
        <f>L116/M116</f>
        <v>7.2086372959461478E-2</v>
      </c>
      <c r="O116" s="7">
        <f>1/N116</f>
        <v>13.872247401909934</v>
      </c>
      <c r="P116" s="3">
        <f>IF(O116&gt;21,"",N116)</f>
        <v>7.2086372959461478E-2</v>
      </c>
      <c r="Q116" s="3">
        <f>IF(ISNUMBER(P116),SUMIF(A:A,A116,P:P),"")</f>
        <v>0.9751592605664483</v>
      </c>
      <c r="R116" s="3">
        <f>IFERROR(P116*(1/Q116),"")</f>
        <v>7.3922666660200823E-2</v>
      </c>
      <c r="S116" s="8">
        <f>IFERROR(1/R116,"")</f>
        <v>13.527650518841325</v>
      </c>
    </row>
    <row r="117" spans="1:19" x14ac:dyDescent="0.25">
      <c r="A117" s="1">
        <v>13</v>
      </c>
      <c r="B117" s="5">
        <v>0.65972222222222221</v>
      </c>
      <c r="C117" s="1" t="s">
        <v>35</v>
      </c>
      <c r="D117" s="1">
        <v>5</v>
      </c>
      <c r="E117" s="1">
        <v>12</v>
      </c>
      <c r="F117" s="1" t="s">
        <v>139</v>
      </c>
      <c r="G117" s="2">
        <v>42.173133333333304</v>
      </c>
      <c r="H117" s="6">
        <f>1+COUNTIFS(A:A,A117,O:O,"&lt;"&amp;O117)</f>
        <v>8</v>
      </c>
      <c r="I117" s="2">
        <f>AVERAGEIF(A:A,A117,G:G)</f>
        <v>49.288878787878758</v>
      </c>
      <c r="J117" s="2">
        <f>G117-I117</f>
        <v>-7.1157454545454542</v>
      </c>
      <c r="K117" s="2">
        <f>90+J117</f>
        <v>82.884254545454553</v>
      </c>
      <c r="L117" s="2">
        <f>EXP(0.06*K117)</f>
        <v>144.46760170030592</v>
      </c>
      <c r="M117" s="2">
        <f>SUMIF(A:A,A117,L:L)</f>
        <v>2811.3990675520404</v>
      </c>
      <c r="N117" s="3">
        <f>L117/M117</f>
        <v>5.1386373200336045E-2</v>
      </c>
      <c r="O117" s="7">
        <f>1/N117</f>
        <v>19.460412123295374</v>
      </c>
      <c r="P117" s="3">
        <f>IF(O117&gt;21,"",N117)</f>
        <v>5.1386373200336045E-2</v>
      </c>
      <c r="Q117" s="3">
        <f>IF(ISNUMBER(P117),SUMIF(A:A,A117,P:P),"")</f>
        <v>0.9751592605664483</v>
      </c>
      <c r="R117" s="3">
        <f>IFERROR(P117*(1/Q117),"")</f>
        <v>5.2695365032463352E-2</v>
      </c>
      <c r="S117" s="8">
        <f>IFERROR(1/R117,"")</f>
        <v>18.977001096471064</v>
      </c>
    </row>
    <row r="118" spans="1:19" x14ac:dyDescent="0.25">
      <c r="A118" s="1">
        <v>13</v>
      </c>
      <c r="B118" s="5">
        <v>0.65972222222222221</v>
      </c>
      <c r="C118" s="1" t="s">
        <v>35</v>
      </c>
      <c r="D118" s="1">
        <v>5</v>
      </c>
      <c r="E118" s="1">
        <v>16</v>
      </c>
      <c r="F118" s="1" t="s">
        <v>141</v>
      </c>
      <c r="G118" s="2">
        <v>41.359833333333299</v>
      </c>
      <c r="H118" s="6">
        <f>1+COUNTIFS(A:A,A118,O:O,"&lt;"&amp;O118)</f>
        <v>9</v>
      </c>
      <c r="I118" s="2">
        <f>AVERAGEIF(A:A,A118,G:G)</f>
        <v>49.288878787878758</v>
      </c>
      <c r="J118" s="2">
        <f>G118-I118</f>
        <v>-7.9290454545454594</v>
      </c>
      <c r="K118" s="2">
        <f>90+J118</f>
        <v>82.070954545454541</v>
      </c>
      <c r="L118" s="2">
        <f>EXP(0.06*K118)</f>
        <v>137.58711398199191</v>
      </c>
      <c r="M118" s="2">
        <f>SUMIF(A:A,A118,L:L)</f>
        <v>2811.3990675520404</v>
      </c>
      <c r="N118" s="3">
        <f>L118/M118</f>
        <v>4.8939019568571121E-2</v>
      </c>
      <c r="O118" s="7">
        <f>1/N118</f>
        <v>20.433592843004256</v>
      </c>
      <c r="P118" s="3">
        <f>IF(O118&gt;21,"",N118)</f>
        <v>4.8939019568571121E-2</v>
      </c>
      <c r="Q118" s="3">
        <f>IF(ISNUMBER(P118),SUMIF(A:A,A118,P:P),"")</f>
        <v>0.9751592605664483</v>
      </c>
      <c r="R118" s="3">
        <f>IFERROR(P118*(1/Q118),"")</f>
        <v>5.0185668687741866E-2</v>
      </c>
      <c r="S118" s="8">
        <f>IFERROR(1/R118,"")</f>
        <v>19.9260072874999</v>
      </c>
    </row>
    <row r="119" spans="1:19" x14ac:dyDescent="0.25">
      <c r="A119" s="1">
        <v>13</v>
      </c>
      <c r="B119" s="5">
        <v>0.65972222222222221</v>
      </c>
      <c r="C119" s="1" t="s">
        <v>35</v>
      </c>
      <c r="D119" s="1">
        <v>5</v>
      </c>
      <c r="E119" s="1">
        <v>7</v>
      </c>
      <c r="F119" s="1" t="s">
        <v>136</v>
      </c>
      <c r="G119" s="2">
        <v>40.952833333333302</v>
      </c>
      <c r="H119" s="6">
        <f>1+COUNTIFS(A:A,A119,O:O,"&lt;"&amp;O119)</f>
        <v>10</v>
      </c>
      <c r="I119" s="2">
        <f>AVERAGEIF(A:A,A119,G:G)</f>
        <v>49.288878787878758</v>
      </c>
      <c r="J119" s="2">
        <f>G119-I119</f>
        <v>-8.3360454545454559</v>
      </c>
      <c r="K119" s="2">
        <f>90+J119</f>
        <v>81.663954545454544</v>
      </c>
      <c r="L119" s="2">
        <f>EXP(0.06*K119)</f>
        <v>134.26792885324352</v>
      </c>
      <c r="M119" s="2">
        <f>SUMIF(A:A,A119,L:L)</f>
        <v>2811.3990675520404</v>
      </c>
      <c r="N119" s="3">
        <f>L119/M119</f>
        <v>4.7758402712338582E-2</v>
      </c>
      <c r="O119" s="7">
        <f>1/N119</f>
        <v>20.938723726236468</v>
      </c>
      <c r="P119" s="3">
        <f>IF(O119&gt;21,"",N119)</f>
        <v>4.7758402712338582E-2</v>
      </c>
      <c r="Q119" s="3">
        <f>IF(ISNUMBER(P119),SUMIF(A:A,A119,P:P),"")</f>
        <v>0.9751592605664483</v>
      </c>
      <c r="R119" s="3">
        <f>IFERROR(P119*(1/Q119),"")</f>
        <v>4.8974977363796746E-2</v>
      </c>
      <c r="S119" s="8">
        <f>IFERROR(1/R119,"")</f>
        <v>20.418590346081903</v>
      </c>
    </row>
    <row r="120" spans="1:19" x14ac:dyDescent="0.25">
      <c r="A120" s="1">
        <v>13</v>
      </c>
      <c r="B120" s="5">
        <v>0.65972222222222221</v>
      </c>
      <c r="C120" s="1" t="s">
        <v>35</v>
      </c>
      <c r="D120" s="1">
        <v>5</v>
      </c>
      <c r="E120" s="1">
        <v>9</v>
      </c>
      <c r="F120" s="1" t="s">
        <v>137</v>
      </c>
      <c r="G120" s="2">
        <v>30.058333333333398</v>
      </c>
      <c r="H120" s="6">
        <f>1+COUNTIFS(A:A,A120,O:O,"&lt;"&amp;O120)</f>
        <v>11</v>
      </c>
      <c r="I120" s="2">
        <f>AVERAGEIF(A:A,A120,G:G)</f>
        <v>49.288878787878758</v>
      </c>
      <c r="J120" s="2">
        <f>G120-I120</f>
        <v>-19.230545454545361</v>
      </c>
      <c r="K120" s="2">
        <f>90+J120</f>
        <v>70.769454545454636</v>
      </c>
      <c r="L120" s="2">
        <f>EXP(0.06*K120)</f>
        <v>69.837231680790623</v>
      </c>
      <c r="M120" s="2">
        <f>SUMIF(A:A,A120,L:L)</f>
        <v>2811.3990675520404</v>
      </c>
      <c r="N120" s="3">
        <f>L120/M120</f>
        <v>2.4840739433551761E-2</v>
      </c>
      <c r="O120" s="7">
        <f>1/N120</f>
        <v>40.256450605062312</v>
      </c>
      <c r="P120" s="3" t="str">
        <f>IF(O120&gt;21,"",N120)</f>
        <v/>
      </c>
      <c r="Q120" s="3" t="str">
        <f>IF(ISNUMBER(P120),SUMIF(A:A,A120,P:P),"")</f>
        <v/>
      </c>
      <c r="R120" s="3" t="str">
        <f>IFERROR(P120*(1/Q120),"")</f>
        <v/>
      </c>
      <c r="S120" s="8" t="str">
        <f>IFERROR(1/R120,"")</f>
        <v/>
      </c>
    </row>
    <row r="121" spans="1:19" x14ac:dyDescent="0.25">
      <c r="A121" s="1">
        <v>14</v>
      </c>
      <c r="B121" s="5">
        <v>0.66666666666666663</v>
      </c>
      <c r="C121" s="1" t="s">
        <v>49</v>
      </c>
      <c r="D121" s="1">
        <v>6</v>
      </c>
      <c r="E121" s="1">
        <v>3</v>
      </c>
      <c r="F121" s="1" t="s">
        <v>144</v>
      </c>
      <c r="G121" s="2">
        <v>70.6148666666667</v>
      </c>
      <c r="H121" s="6">
        <f>1+COUNTIFS(A:A,A121,O:O,"&lt;"&amp;O121)</f>
        <v>1</v>
      </c>
      <c r="I121" s="2">
        <f>AVERAGEIF(A:A,A121,G:G)</f>
        <v>53.820166666666644</v>
      </c>
      <c r="J121" s="2">
        <f>G121-I121</f>
        <v>16.794700000000056</v>
      </c>
      <c r="K121" s="2">
        <f>90+J121</f>
        <v>106.79470000000006</v>
      </c>
      <c r="L121" s="2">
        <f>EXP(0.06*K121)</f>
        <v>606.48621539169426</v>
      </c>
      <c r="M121" s="2">
        <f>SUMIF(A:A,A121,L:L)</f>
        <v>2321.209502937832</v>
      </c>
      <c r="N121" s="3">
        <f>L121/M121</f>
        <v>0.26128025696262952</v>
      </c>
      <c r="O121" s="7">
        <f>1/N121</f>
        <v>3.8273079321987513</v>
      </c>
      <c r="P121" s="3">
        <f>IF(O121&gt;21,"",N121)</f>
        <v>0.26128025696262952</v>
      </c>
      <c r="Q121" s="3">
        <f>IF(ISNUMBER(P121),SUMIF(A:A,A121,P:P),"")</f>
        <v>0.95923101532887622</v>
      </c>
      <c r="R121" s="3">
        <f>IFERROR(P121*(1/Q121),"")</f>
        <v>0.27238512181869823</v>
      </c>
      <c r="S121" s="8">
        <f>IFERROR(1/R121,"")</f>
        <v>3.6712724737792697</v>
      </c>
    </row>
    <row r="122" spans="1:19" x14ac:dyDescent="0.25">
      <c r="A122" s="1">
        <v>14</v>
      </c>
      <c r="B122" s="5">
        <v>0.66666666666666663</v>
      </c>
      <c r="C122" s="1" t="s">
        <v>49</v>
      </c>
      <c r="D122" s="1">
        <v>6</v>
      </c>
      <c r="E122" s="1">
        <v>2</v>
      </c>
      <c r="F122" s="1" t="s">
        <v>143</v>
      </c>
      <c r="G122" s="2">
        <v>62.088233333333299</v>
      </c>
      <c r="H122" s="6">
        <f>1+COUNTIFS(A:A,A122,O:O,"&lt;"&amp;O122)</f>
        <v>2</v>
      </c>
      <c r="I122" s="2">
        <f>AVERAGEIF(A:A,A122,G:G)</f>
        <v>53.820166666666644</v>
      </c>
      <c r="J122" s="2">
        <f>G122-I122</f>
        <v>8.2680666666666554</v>
      </c>
      <c r="K122" s="2">
        <f>90+J122</f>
        <v>98.268066666666655</v>
      </c>
      <c r="L122" s="2">
        <f>EXP(0.06*K122)</f>
        <v>363.61077642620461</v>
      </c>
      <c r="M122" s="2">
        <f>SUMIF(A:A,A122,L:L)</f>
        <v>2321.209502937832</v>
      </c>
      <c r="N122" s="3">
        <f>L122/M122</f>
        <v>0.15664711693020458</v>
      </c>
      <c r="O122" s="7">
        <f>1/N122</f>
        <v>6.3837753263314658</v>
      </c>
      <c r="P122" s="3">
        <f>IF(O122&gt;21,"",N122)</f>
        <v>0.15664711693020458</v>
      </c>
      <c r="Q122" s="3">
        <f>IF(ISNUMBER(P122),SUMIF(A:A,A122,P:P),"")</f>
        <v>0.95923101532887622</v>
      </c>
      <c r="R122" s="3">
        <f>IFERROR(P122*(1/Q122),"")</f>
        <v>0.16330489155054842</v>
      </c>
      <c r="S122" s="8">
        <f>IFERROR(1/R122,"")</f>
        <v>6.1235152879083596</v>
      </c>
    </row>
    <row r="123" spans="1:19" x14ac:dyDescent="0.25">
      <c r="A123" s="1">
        <v>14</v>
      </c>
      <c r="B123" s="5">
        <v>0.66666666666666663</v>
      </c>
      <c r="C123" s="1" t="s">
        <v>49</v>
      </c>
      <c r="D123" s="1">
        <v>6</v>
      </c>
      <c r="E123" s="1">
        <v>1</v>
      </c>
      <c r="F123" s="1" t="s">
        <v>142</v>
      </c>
      <c r="G123" s="2">
        <v>61.021766666666601</v>
      </c>
      <c r="H123" s="6">
        <f>1+COUNTIFS(A:A,A123,O:O,"&lt;"&amp;O123)</f>
        <v>3</v>
      </c>
      <c r="I123" s="2">
        <f>AVERAGEIF(A:A,A123,G:G)</f>
        <v>53.820166666666644</v>
      </c>
      <c r="J123" s="2">
        <f>G123-I123</f>
        <v>7.2015999999999565</v>
      </c>
      <c r="K123" s="2">
        <f>90+J123</f>
        <v>97.201599999999956</v>
      </c>
      <c r="L123" s="2">
        <f>EXP(0.06*K123)</f>
        <v>341.0728190203007</v>
      </c>
      <c r="M123" s="2">
        <f>SUMIF(A:A,A123,L:L)</f>
        <v>2321.209502937832</v>
      </c>
      <c r="N123" s="3">
        <f>L123/M123</f>
        <v>0.14693754208253193</v>
      </c>
      <c r="O123" s="7">
        <f>1/N123</f>
        <v>6.8056126829610344</v>
      </c>
      <c r="P123" s="3">
        <f>IF(O123&gt;21,"",N123)</f>
        <v>0.14693754208253193</v>
      </c>
      <c r="Q123" s="3">
        <f>IF(ISNUMBER(P123),SUMIF(A:A,A123,P:P),"")</f>
        <v>0.95923101532887622</v>
      </c>
      <c r="R123" s="3">
        <f>IFERROR(P123*(1/Q123),"")</f>
        <v>0.15318264290292344</v>
      </c>
      <c r="S123" s="8">
        <f>IFERROR(1/R123,"")</f>
        <v>6.5281547638117905</v>
      </c>
    </row>
    <row r="124" spans="1:19" x14ac:dyDescent="0.25">
      <c r="A124" s="1">
        <v>14</v>
      </c>
      <c r="B124" s="5">
        <v>0.66666666666666663</v>
      </c>
      <c r="C124" s="1" t="s">
        <v>49</v>
      </c>
      <c r="D124" s="1">
        <v>6</v>
      </c>
      <c r="E124" s="1">
        <v>7</v>
      </c>
      <c r="F124" s="1" t="s">
        <v>147</v>
      </c>
      <c r="G124" s="2">
        <v>54.115133333333297</v>
      </c>
      <c r="H124" s="6">
        <f>1+COUNTIFS(A:A,A124,O:O,"&lt;"&amp;O124)</f>
        <v>4</v>
      </c>
      <c r="I124" s="2">
        <f>AVERAGEIF(A:A,A124,G:G)</f>
        <v>53.820166666666644</v>
      </c>
      <c r="J124" s="2">
        <f>G124-I124</f>
        <v>0.29496666666665305</v>
      </c>
      <c r="K124" s="2">
        <f>90+J124</f>
        <v>90.294966666666653</v>
      </c>
      <c r="L124" s="2">
        <f>EXP(0.06*K124)</f>
        <v>225.35974679283109</v>
      </c>
      <c r="M124" s="2">
        <f>SUMIF(A:A,A124,L:L)</f>
        <v>2321.209502937832</v>
      </c>
      <c r="N124" s="3">
        <f>L124/M124</f>
        <v>9.708720669444322E-2</v>
      </c>
      <c r="O124" s="7">
        <f>1/N124</f>
        <v>10.300018241818826</v>
      </c>
      <c r="P124" s="3">
        <f>IF(O124&gt;21,"",N124)</f>
        <v>9.708720669444322E-2</v>
      </c>
      <c r="Q124" s="3">
        <f>IF(ISNUMBER(P124),SUMIF(A:A,A124,P:P),"")</f>
        <v>0.95923101532887622</v>
      </c>
      <c r="R124" s="3">
        <f>IFERROR(P124*(1/Q124),"")</f>
        <v>0.10121358165337938</v>
      </c>
      <c r="S124" s="8">
        <f>IFERROR(1/R124,"")</f>
        <v>9.8800969560058185</v>
      </c>
    </row>
    <row r="125" spans="1:19" x14ac:dyDescent="0.25">
      <c r="A125" s="1">
        <v>14</v>
      </c>
      <c r="B125" s="5">
        <v>0.66666666666666663</v>
      </c>
      <c r="C125" s="1" t="s">
        <v>49</v>
      </c>
      <c r="D125" s="1">
        <v>6</v>
      </c>
      <c r="E125" s="1">
        <v>5</v>
      </c>
      <c r="F125" s="1" t="s">
        <v>145</v>
      </c>
      <c r="G125" s="2">
        <v>54.111066666666595</v>
      </c>
      <c r="H125" s="6">
        <f>1+COUNTIFS(A:A,A125,O:O,"&lt;"&amp;O125)</f>
        <v>5</v>
      </c>
      <c r="I125" s="2">
        <f>AVERAGEIF(A:A,A125,G:G)</f>
        <v>53.820166666666644</v>
      </c>
      <c r="J125" s="2">
        <f>G125-I125</f>
        <v>0.29089999999995086</v>
      </c>
      <c r="K125" s="2">
        <f>90+J125</f>
        <v>90.290899999999951</v>
      </c>
      <c r="L125" s="2">
        <f>EXP(0.06*K125)</f>
        <v>225.30476572257652</v>
      </c>
      <c r="M125" s="2">
        <f>SUMIF(A:A,A125,L:L)</f>
        <v>2321.209502937832</v>
      </c>
      <c r="N125" s="3">
        <f>L125/M125</f>
        <v>9.7063520305866485E-2</v>
      </c>
      <c r="O125" s="7">
        <f>1/N125</f>
        <v>10.302531752905734</v>
      </c>
      <c r="P125" s="3">
        <f>IF(O125&gt;21,"",N125)</f>
        <v>9.7063520305866485E-2</v>
      </c>
      <c r="Q125" s="3">
        <f>IF(ISNUMBER(P125),SUMIF(A:A,A125,P:P),"")</f>
        <v>0.95923101532887622</v>
      </c>
      <c r="R125" s="3">
        <f>IFERROR(P125*(1/Q125),"")</f>
        <v>0.10118888855213659</v>
      </c>
      <c r="S125" s="8">
        <f>IFERROR(1/R125,"")</f>
        <v>9.8825079937977556</v>
      </c>
    </row>
    <row r="126" spans="1:19" x14ac:dyDescent="0.25">
      <c r="A126" s="1">
        <v>14</v>
      </c>
      <c r="B126" s="5">
        <v>0.66666666666666663</v>
      </c>
      <c r="C126" s="1" t="s">
        <v>49</v>
      </c>
      <c r="D126" s="1">
        <v>6</v>
      </c>
      <c r="E126" s="1">
        <v>6</v>
      </c>
      <c r="F126" s="1" t="s">
        <v>146</v>
      </c>
      <c r="G126" s="2">
        <v>50.316600000000001</v>
      </c>
      <c r="H126" s="6">
        <f>1+COUNTIFS(A:A,A126,O:O,"&lt;"&amp;O126)</f>
        <v>6</v>
      </c>
      <c r="I126" s="2">
        <f>AVERAGEIF(A:A,A126,G:G)</f>
        <v>53.820166666666644</v>
      </c>
      <c r="J126" s="2">
        <f>G126-I126</f>
        <v>-3.503566666666643</v>
      </c>
      <c r="K126" s="2">
        <f>90+J126</f>
        <v>86.496433333333357</v>
      </c>
      <c r="L126" s="2">
        <f>EXP(0.06*K126)</f>
        <v>179.43015077068307</v>
      </c>
      <c r="M126" s="2">
        <f>SUMIF(A:A,A126,L:L)</f>
        <v>2321.209502937832</v>
      </c>
      <c r="N126" s="3">
        <f>L126/M126</f>
        <v>7.7300282694684738E-2</v>
      </c>
      <c r="O126" s="7">
        <f>1/N126</f>
        <v>12.936563297572018</v>
      </c>
      <c r="P126" s="3">
        <f>IF(O126&gt;21,"",N126)</f>
        <v>7.7300282694684738E-2</v>
      </c>
      <c r="Q126" s="3">
        <f>IF(ISNUMBER(P126),SUMIF(A:A,A126,P:P),"")</f>
        <v>0.95923101532887622</v>
      </c>
      <c r="R126" s="3">
        <f>IFERROR(P126*(1/Q126),"")</f>
        <v>8.058567900682613E-2</v>
      </c>
      <c r="S126" s="8">
        <f>IFERROR(1/R126,"")</f>
        <v>12.409152746796282</v>
      </c>
    </row>
    <row r="127" spans="1:19" x14ac:dyDescent="0.25">
      <c r="A127" s="1">
        <v>14</v>
      </c>
      <c r="B127" s="5">
        <v>0.66666666666666663</v>
      </c>
      <c r="C127" s="1" t="s">
        <v>49</v>
      </c>
      <c r="D127" s="1">
        <v>6</v>
      </c>
      <c r="E127" s="1">
        <v>8</v>
      </c>
      <c r="F127" s="1" t="s">
        <v>148</v>
      </c>
      <c r="G127" s="2">
        <v>49.2044</v>
      </c>
      <c r="H127" s="6">
        <f>1+COUNTIFS(A:A,A127,O:O,"&lt;"&amp;O127)</f>
        <v>7</v>
      </c>
      <c r="I127" s="2">
        <f>AVERAGEIF(A:A,A127,G:G)</f>
        <v>53.820166666666644</v>
      </c>
      <c r="J127" s="2">
        <f>G127-I127</f>
        <v>-4.6157666666666444</v>
      </c>
      <c r="K127" s="2">
        <f>90+J127</f>
        <v>85.384233333333356</v>
      </c>
      <c r="L127" s="2">
        <f>EXP(0.06*K127)</f>
        <v>167.8471929964102</v>
      </c>
      <c r="M127" s="2">
        <f>SUMIF(A:A,A127,L:L)</f>
        <v>2321.209502937832</v>
      </c>
      <c r="N127" s="3">
        <f>L127/M127</f>
        <v>7.2310229983107904E-2</v>
      </c>
      <c r="O127" s="7">
        <f>1/N127</f>
        <v>13.82930188762511</v>
      </c>
      <c r="P127" s="3">
        <f>IF(O127&gt;21,"",N127)</f>
        <v>7.2310229983107904E-2</v>
      </c>
      <c r="Q127" s="3">
        <f>IF(ISNUMBER(P127),SUMIF(A:A,A127,P:P),"")</f>
        <v>0.95923101532887622</v>
      </c>
      <c r="R127" s="3">
        <f>IFERROR(P127*(1/Q127),"")</f>
        <v>7.538354038554107E-2</v>
      </c>
      <c r="S127" s="8">
        <f>IFERROR(1/R127,"")</f>
        <v>13.26549529095618</v>
      </c>
    </row>
    <row r="128" spans="1:19" x14ac:dyDescent="0.25">
      <c r="A128" s="1">
        <v>14</v>
      </c>
      <c r="B128" s="5">
        <v>0.66666666666666663</v>
      </c>
      <c r="C128" s="1" t="s">
        <v>49</v>
      </c>
      <c r="D128" s="1">
        <v>6</v>
      </c>
      <c r="E128" s="1">
        <v>10</v>
      </c>
      <c r="F128" s="1" t="s">
        <v>150</v>
      </c>
      <c r="G128" s="2">
        <v>43.255766666666602</v>
      </c>
      <c r="H128" s="6">
        <f>1+COUNTIFS(A:A,A128,O:O,"&lt;"&amp;O128)</f>
        <v>8</v>
      </c>
      <c r="I128" s="2">
        <f>AVERAGEIF(A:A,A128,G:G)</f>
        <v>53.820166666666644</v>
      </c>
      <c r="J128" s="2">
        <f>G128-I128</f>
        <v>-10.564400000000042</v>
      </c>
      <c r="K128" s="2">
        <f>90+J128</f>
        <v>79.435599999999965</v>
      </c>
      <c r="L128" s="2">
        <f>EXP(0.06*K128)</f>
        <v>117.46448117339226</v>
      </c>
      <c r="M128" s="2">
        <f>SUMIF(A:A,A128,L:L)</f>
        <v>2321.209502937832</v>
      </c>
      <c r="N128" s="3">
        <f>L128/M128</f>
        <v>5.0604859675407877E-2</v>
      </c>
      <c r="O128" s="7">
        <f>1/N128</f>
        <v>19.760947988281128</v>
      </c>
      <c r="P128" s="3">
        <f>IF(O128&gt;21,"",N128)</f>
        <v>5.0604859675407877E-2</v>
      </c>
      <c r="Q128" s="3">
        <f>IF(ISNUMBER(P128),SUMIF(A:A,A128,P:P),"")</f>
        <v>0.95923101532887622</v>
      </c>
      <c r="R128" s="3">
        <f>IFERROR(P128*(1/Q128),"")</f>
        <v>5.2755654129946782E-2</v>
      </c>
      <c r="S128" s="8">
        <f>IFERROR(1/R128,"")</f>
        <v>18.95531420266002</v>
      </c>
    </row>
    <row r="129" spans="1:19" x14ac:dyDescent="0.25">
      <c r="A129" s="1">
        <v>14</v>
      </c>
      <c r="B129" s="5">
        <v>0.66666666666666663</v>
      </c>
      <c r="C129" s="1" t="s">
        <v>49</v>
      </c>
      <c r="D129" s="1">
        <v>6</v>
      </c>
      <c r="E129" s="1">
        <v>9</v>
      </c>
      <c r="F129" s="1" t="s">
        <v>149</v>
      </c>
      <c r="G129" s="2">
        <v>39.653666666666695</v>
      </c>
      <c r="H129" s="6">
        <f>1+COUNTIFS(A:A,A129,O:O,"&lt;"&amp;O129)</f>
        <v>9</v>
      </c>
      <c r="I129" s="2">
        <f>AVERAGEIF(A:A,A129,G:G)</f>
        <v>53.820166666666644</v>
      </c>
      <c r="J129" s="2">
        <f>G129-I129</f>
        <v>-14.166499999999949</v>
      </c>
      <c r="K129" s="2">
        <f>90+J129</f>
        <v>75.833500000000043</v>
      </c>
      <c r="L129" s="2">
        <f>EXP(0.06*K129)</f>
        <v>94.633354643739068</v>
      </c>
      <c r="M129" s="2">
        <f>SUMIF(A:A,A129,L:L)</f>
        <v>2321.209502937832</v>
      </c>
      <c r="N129" s="3">
        <f>L129/M129</f>
        <v>4.0768984671123672E-2</v>
      </c>
      <c r="O129" s="7">
        <f>1/N129</f>
        <v>24.528449949559121</v>
      </c>
      <c r="P129" s="3" t="str">
        <f>IF(O129&gt;21,"",N129)</f>
        <v/>
      </c>
      <c r="Q129" s="3" t="str">
        <f>IF(ISNUMBER(P129),SUMIF(A:A,A129,P:P),"")</f>
        <v/>
      </c>
      <c r="R129" s="3" t="str">
        <f>IFERROR(P129*(1/Q129),"")</f>
        <v/>
      </c>
      <c r="S129" s="8" t="str">
        <f>IFERROR(1/R129,"")</f>
        <v/>
      </c>
    </row>
    <row r="130" spans="1:19" x14ac:dyDescent="0.25">
      <c r="A130" s="1">
        <v>15</v>
      </c>
      <c r="B130" s="5">
        <v>0.67361111111111116</v>
      </c>
      <c r="C130" s="1" t="s">
        <v>27</v>
      </c>
      <c r="D130" s="1">
        <v>6</v>
      </c>
      <c r="E130" s="1">
        <v>2</v>
      </c>
      <c r="F130" s="1" t="s">
        <v>152</v>
      </c>
      <c r="G130" s="2">
        <v>66.595133333333294</v>
      </c>
      <c r="H130" s="6">
        <f>1+COUNTIFS(A:A,A130,O:O,"&lt;"&amp;O130)</f>
        <v>1</v>
      </c>
      <c r="I130" s="2">
        <f>AVERAGEIF(A:A,A130,G:G)</f>
        <v>48.216518518518484</v>
      </c>
      <c r="J130" s="2">
        <f>G130-I130</f>
        <v>18.37861481481481</v>
      </c>
      <c r="K130" s="2">
        <f>90+J130</f>
        <v>108.37861481481481</v>
      </c>
      <c r="L130" s="2">
        <f>EXP(0.06*K130)</f>
        <v>666.95120604799945</v>
      </c>
      <c r="M130" s="2">
        <f>SUMIF(A:A,A130,L:L)</f>
        <v>2383.1864898674348</v>
      </c>
      <c r="N130" s="3">
        <f>L130/M130</f>
        <v>0.2798569095971582</v>
      </c>
      <c r="O130" s="7">
        <f>1/N130</f>
        <v>3.5732546373053871</v>
      </c>
      <c r="P130" s="3">
        <f>IF(O130&gt;21,"",N130)</f>
        <v>0.2798569095971582</v>
      </c>
      <c r="Q130" s="3">
        <f>IF(ISNUMBER(P130),SUMIF(A:A,A130,P:P),"")</f>
        <v>0.96995962123838275</v>
      </c>
      <c r="R130" s="3">
        <f>IFERROR(P130*(1/Q130),"")</f>
        <v>0.28852428850579853</v>
      </c>
      <c r="S130" s="8">
        <f>IFERROR(1/R130,"")</f>
        <v>3.4659127145890278</v>
      </c>
    </row>
    <row r="131" spans="1:19" x14ac:dyDescent="0.25">
      <c r="A131" s="1">
        <v>15</v>
      </c>
      <c r="B131" s="5">
        <v>0.67361111111111116</v>
      </c>
      <c r="C131" s="1" t="s">
        <v>27</v>
      </c>
      <c r="D131" s="1">
        <v>6</v>
      </c>
      <c r="E131" s="1">
        <v>5</v>
      </c>
      <c r="F131" s="1" t="s">
        <v>154</v>
      </c>
      <c r="G131" s="2">
        <v>59.516999999999896</v>
      </c>
      <c r="H131" s="6">
        <f>1+COUNTIFS(A:A,A131,O:O,"&lt;"&amp;O131)</f>
        <v>2</v>
      </c>
      <c r="I131" s="2">
        <f>AVERAGEIF(A:A,A131,G:G)</f>
        <v>48.216518518518484</v>
      </c>
      <c r="J131" s="2">
        <f>G131-I131</f>
        <v>11.300481481481413</v>
      </c>
      <c r="K131" s="2">
        <f>90+J131</f>
        <v>101.30048148148141</v>
      </c>
      <c r="L131" s="2">
        <f>EXP(0.06*K131)</f>
        <v>436.16861004943615</v>
      </c>
      <c r="M131" s="2">
        <f>SUMIF(A:A,A131,L:L)</f>
        <v>2383.1864898674348</v>
      </c>
      <c r="N131" s="3">
        <f>L131/M131</f>
        <v>0.18301908470188505</v>
      </c>
      <c r="O131" s="7">
        <f>1/N131</f>
        <v>5.4639110540240852</v>
      </c>
      <c r="P131" s="3">
        <f>IF(O131&gt;21,"",N131)</f>
        <v>0.18301908470188505</v>
      </c>
      <c r="Q131" s="3">
        <f>IF(ISNUMBER(P131),SUMIF(A:A,A131,P:P),"")</f>
        <v>0.96995962123838275</v>
      </c>
      <c r="R131" s="3">
        <f>IFERROR(P131*(1/Q131),"")</f>
        <v>0.18868732336323232</v>
      </c>
      <c r="S131" s="8">
        <f>IFERROR(1/R131,"")</f>
        <v>5.2997730964414131</v>
      </c>
    </row>
    <row r="132" spans="1:19" x14ac:dyDescent="0.25">
      <c r="A132" s="1">
        <v>15</v>
      </c>
      <c r="B132" s="5">
        <v>0.67361111111111116</v>
      </c>
      <c r="C132" s="1" t="s">
        <v>27</v>
      </c>
      <c r="D132" s="1">
        <v>6</v>
      </c>
      <c r="E132" s="1">
        <v>7</v>
      </c>
      <c r="F132" s="1" t="s">
        <v>156</v>
      </c>
      <c r="G132" s="2">
        <v>50.073333333333302</v>
      </c>
      <c r="H132" s="6">
        <f>1+COUNTIFS(A:A,A132,O:O,"&lt;"&amp;O132)</f>
        <v>3</v>
      </c>
      <c r="I132" s="2">
        <f>AVERAGEIF(A:A,A132,G:G)</f>
        <v>48.216518518518484</v>
      </c>
      <c r="J132" s="2">
        <f>G132-I132</f>
        <v>1.8568148148148182</v>
      </c>
      <c r="K132" s="2">
        <f>90+J132</f>
        <v>91.856814814814811</v>
      </c>
      <c r="L132" s="2">
        <f>EXP(0.06*K132)</f>
        <v>247.49958095319019</v>
      </c>
      <c r="M132" s="2">
        <f>SUMIF(A:A,A132,L:L)</f>
        <v>2383.1864898674348</v>
      </c>
      <c r="N132" s="3">
        <f>L132/M132</f>
        <v>0.10385237664172786</v>
      </c>
      <c r="O132" s="7">
        <f>1/N132</f>
        <v>9.6290526258231068</v>
      </c>
      <c r="P132" s="3">
        <f>IF(O132&gt;21,"",N132)</f>
        <v>0.10385237664172786</v>
      </c>
      <c r="Q132" s="3">
        <f>IF(ISNUMBER(P132),SUMIF(A:A,A132,P:P),"")</f>
        <v>0.96995962123838275</v>
      </c>
      <c r="R132" s="3">
        <f>IFERROR(P132*(1/Q132),"")</f>
        <v>0.10706876283069985</v>
      </c>
      <c r="S132" s="8">
        <f>IFERROR(1/R132,"")</f>
        <v>9.3397922378278366</v>
      </c>
    </row>
    <row r="133" spans="1:19" x14ac:dyDescent="0.25">
      <c r="A133" s="1">
        <v>15</v>
      </c>
      <c r="B133" s="5">
        <v>0.67361111111111116</v>
      </c>
      <c r="C133" s="1" t="s">
        <v>27</v>
      </c>
      <c r="D133" s="1">
        <v>6</v>
      </c>
      <c r="E133" s="1">
        <v>1</v>
      </c>
      <c r="F133" s="1" t="s">
        <v>151</v>
      </c>
      <c r="G133" s="2">
        <v>49.687433333333296</v>
      </c>
      <c r="H133" s="6">
        <f>1+COUNTIFS(A:A,A133,O:O,"&lt;"&amp;O133)</f>
        <v>4</v>
      </c>
      <c r="I133" s="2">
        <f>AVERAGEIF(A:A,A133,G:G)</f>
        <v>48.216518518518484</v>
      </c>
      <c r="J133" s="2">
        <f>G133-I133</f>
        <v>1.4709148148148117</v>
      </c>
      <c r="K133" s="2">
        <f>90+J133</f>
        <v>91.470914814814819</v>
      </c>
      <c r="L133" s="2">
        <f>EXP(0.06*K133)</f>
        <v>241.8348097866286</v>
      </c>
      <c r="M133" s="2">
        <f>SUMIF(A:A,A133,L:L)</f>
        <v>2383.1864898674348</v>
      </c>
      <c r="N133" s="3">
        <f>L133/M133</f>
        <v>0.10147540312721423</v>
      </c>
      <c r="O133" s="7">
        <f>1/N133</f>
        <v>9.8546048518413283</v>
      </c>
      <c r="P133" s="3">
        <f>IF(O133&gt;21,"",N133)</f>
        <v>0.10147540312721423</v>
      </c>
      <c r="Q133" s="3">
        <f>IF(ISNUMBER(P133),SUMIF(A:A,A133,P:P),"")</f>
        <v>0.96995962123838275</v>
      </c>
      <c r="R133" s="3">
        <f>IFERROR(P133*(1/Q133),"")</f>
        <v>0.10461817265924626</v>
      </c>
      <c r="S133" s="8">
        <f>IFERROR(1/R133,"")</f>
        <v>9.5585687895459426</v>
      </c>
    </row>
    <row r="134" spans="1:19" x14ac:dyDescent="0.25">
      <c r="A134" s="1">
        <v>15</v>
      </c>
      <c r="B134" s="5">
        <v>0.67361111111111116</v>
      </c>
      <c r="C134" s="1" t="s">
        <v>27</v>
      </c>
      <c r="D134" s="1">
        <v>6</v>
      </c>
      <c r="E134" s="1">
        <v>12</v>
      </c>
      <c r="F134" s="1" t="s">
        <v>159</v>
      </c>
      <c r="G134" s="2">
        <v>46.277200000000001</v>
      </c>
      <c r="H134" s="6">
        <f>1+COUNTIFS(A:A,A134,O:O,"&lt;"&amp;O134)</f>
        <v>5</v>
      </c>
      <c r="I134" s="2">
        <f>AVERAGEIF(A:A,A134,G:G)</f>
        <v>48.216518518518484</v>
      </c>
      <c r="J134" s="2">
        <f>G134-I134</f>
        <v>-1.9393185185184834</v>
      </c>
      <c r="K134" s="2">
        <f>90+J134</f>
        <v>88.06068148148151</v>
      </c>
      <c r="L134" s="2">
        <f>EXP(0.06*K134)</f>
        <v>197.08613937670734</v>
      </c>
      <c r="M134" s="2">
        <f>SUMIF(A:A,A134,L:L)</f>
        <v>2383.1864898674348</v>
      </c>
      <c r="N134" s="3">
        <f>L134/M134</f>
        <v>8.2698580331273308E-2</v>
      </c>
      <c r="O134" s="7">
        <f>1/N134</f>
        <v>12.092106007070594</v>
      </c>
      <c r="P134" s="3">
        <f>IF(O134&gt;21,"",N134)</f>
        <v>8.2698580331273308E-2</v>
      </c>
      <c r="Q134" s="3">
        <f>IF(ISNUMBER(P134),SUMIF(A:A,A134,P:P),"")</f>
        <v>0.96995962123838275</v>
      </c>
      <c r="R134" s="3">
        <f>IFERROR(P134*(1/Q134),"")</f>
        <v>8.5259817543424155E-2</v>
      </c>
      <c r="S134" s="8">
        <f>IFERROR(1/R134,"")</f>
        <v>11.728854562592565</v>
      </c>
    </row>
    <row r="135" spans="1:19" x14ac:dyDescent="0.25">
      <c r="A135" s="1">
        <v>15</v>
      </c>
      <c r="B135" s="5">
        <v>0.67361111111111116</v>
      </c>
      <c r="C135" s="1" t="s">
        <v>27</v>
      </c>
      <c r="D135" s="1">
        <v>6</v>
      </c>
      <c r="E135" s="1">
        <v>6</v>
      </c>
      <c r="F135" s="1" t="s">
        <v>155</v>
      </c>
      <c r="G135" s="2">
        <v>45.741900000000001</v>
      </c>
      <c r="H135" s="6">
        <f>1+COUNTIFS(A:A,A135,O:O,"&lt;"&amp;O135)</f>
        <v>6</v>
      </c>
      <c r="I135" s="2">
        <f>AVERAGEIF(A:A,A135,G:G)</f>
        <v>48.216518518518484</v>
      </c>
      <c r="J135" s="2">
        <f>G135-I135</f>
        <v>-2.4746185185184828</v>
      </c>
      <c r="K135" s="2">
        <f>90+J135</f>
        <v>87.525381481481517</v>
      </c>
      <c r="L135" s="2">
        <f>EXP(0.06*K135)</f>
        <v>190.85670080342783</v>
      </c>
      <c r="M135" s="2">
        <f>SUMIF(A:A,A135,L:L)</f>
        <v>2383.1864898674348</v>
      </c>
      <c r="N135" s="3">
        <f>L135/M135</f>
        <v>8.0084668830950057E-2</v>
      </c>
      <c r="O135" s="7">
        <f>1/N135</f>
        <v>12.486784481944856</v>
      </c>
      <c r="P135" s="3">
        <f>IF(O135&gt;21,"",N135)</f>
        <v>8.0084668830950057E-2</v>
      </c>
      <c r="Q135" s="3">
        <f>IF(ISNUMBER(P135),SUMIF(A:A,A135,P:P),"")</f>
        <v>0.96995962123838275</v>
      </c>
      <c r="R135" s="3">
        <f>IFERROR(P135*(1/Q135),"")</f>
        <v>8.2564951238591824E-2</v>
      </c>
      <c r="S135" s="8">
        <f>IFERROR(1/R135,"")</f>
        <v>12.111676746592545</v>
      </c>
    </row>
    <row r="136" spans="1:19" x14ac:dyDescent="0.25">
      <c r="A136" s="1">
        <v>15</v>
      </c>
      <c r="B136" s="5">
        <v>0.67361111111111116</v>
      </c>
      <c r="C136" s="1" t="s">
        <v>27</v>
      </c>
      <c r="D136" s="1">
        <v>6</v>
      </c>
      <c r="E136" s="1">
        <v>8</v>
      </c>
      <c r="F136" s="1" t="s">
        <v>157</v>
      </c>
      <c r="G136" s="2">
        <v>44.586399999999998</v>
      </c>
      <c r="H136" s="6">
        <f>1+COUNTIFS(A:A,A136,O:O,"&lt;"&amp;O136)</f>
        <v>7</v>
      </c>
      <c r="I136" s="2">
        <f>AVERAGEIF(A:A,A136,G:G)</f>
        <v>48.216518518518484</v>
      </c>
      <c r="J136" s="2">
        <f>G136-I136</f>
        <v>-3.6301185185184863</v>
      </c>
      <c r="K136" s="2">
        <f>90+J136</f>
        <v>86.369881481481514</v>
      </c>
      <c r="L136" s="2">
        <f>EXP(0.06*K136)</f>
        <v>178.07287718493617</v>
      </c>
      <c r="M136" s="2">
        <f>SUMIF(A:A,A136,L:L)</f>
        <v>2383.1864898674348</v>
      </c>
      <c r="N136" s="3">
        <f>L136/M136</f>
        <v>7.4720496252410992E-2</v>
      </c>
      <c r="O136" s="7">
        <f>1/N136</f>
        <v>13.38320876004264</v>
      </c>
      <c r="P136" s="3">
        <f>IF(O136&gt;21,"",N136)</f>
        <v>7.4720496252410992E-2</v>
      </c>
      <c r="Q136" s="3">
        <f>IF(ISNUMBER(P136),SUMIF(A:A,A136,P:P),"")</f>
        <v>0.96995962123838275</v>
      </c>
      <c r="R136" s="3">
        <f>IFERROR(P136*(1/Q136),"")</f>
        <v>7.7034646202088927E-2</v>
      </c>
      <c r="S136" s="8">
        <f>IFERROR(1/R136,"")</f>
        <v>12.981172099845164</v>
      </c>
    </row>
    <row r="137" spans="1:19" x14ac:dyDescent="0.25">
      <c r="A137" s="1">
        <v>15</v>
      </c>
      <c r="B137" s="5">
        <v>0.67361111111111116</v>
      </c>
      <c r="C137" s="1" t="s">
        <v>27</v>
      </c>
      <c r="D137" s="1">
        <v>6</v>
      </c>
      <c r="E137" s="1">
        <v>9</v>
      </c>
      <c r="F137" s="1" t="s">
        <v>158</v>
      </c>
      <c r="G137" s="2">
        <v>42.070733333333301</v>
      </c>
      <c r="H137" s="6">
        <f>1+COUNTIFS(A:A,A137,O:O,"&lt;"&amp;O137)</f>
        <v>8</v>
      </c>
      <c r="I137" s="2">
        <f>AVERAGEIF(A:A,A137,G:G)</f>
        <v>48.216518518518484</v>
      </c>
      <c r="J137" s="2">
        <f>G137-I137</f>
        <v>-6.1457851851851828</v>
      </c>
      <c r="K137" s="2">
        <f>90+J137</f>
        <v>83.85421481481481</v>
      </c>
      <c r="L137" s="2">
        <f>EXP(0.06*K137)</f>
        <v>153.12474084992223</v>
      </c>
      <c r="M137" s="2">
        <f>SUMIF(A:A,A137,L:L)</f>
        <v>2383.1864898674348</v>
      </c>
      <c r="N137" s="3">
        <f>L137/M137</f>
        <v>6.4252101755763069E-2</v>
      </c>
      <c r="O137" s="7">
        <f>1/N137</f>
        <v>15.563693212733003</v>
      </c>
      <c r="P137" s="3">
        <f>IF(O137&gt;21,"",N137)</f>
        <v>6.4252101755763069E-2</v>
      </c>
      <c r="Q137" s="3">
        <f>IF(ISNUMBER(P137),SUMIF(A:A,A137,P:P),"")</f>
        <v>0.96995962123838275</v>
      </c>
      <c r="R137" s="3">
        <f>IFERROR(P137*(1/Q137),"")</f>
        <v>6.6242037656918204E-2</v>
      </c>
      <c r="S137" s="8">
        <f>IFERROR(1/R137,"")</f>
        <v>15.096153973692893</v>
      </c>
    </row>
    <row r="138" spans="1:19" x14ac:dyDescent="0.25">
      <c r="A138" s="1">
        <v>15</v>
      </c>
      <c r="B138" s="5">
        <v>0.67361111111111116</v>
      </c>
      <c r="C138" s="1" t="s">
        <v>27</v>
      </c>
      <c r="D138" s="1">
        <v>6</v>
      </c>
      <c r="E138" s="1">
        <v>3</v>
      </c>
      <c r="F138" s="1" t="s">
        <v>153</v>
      </c>
      <c r="G138" s="2">
        <v>29.399533333333299</v>
      </c>
      <c r="H138" s="6">
        <f>1+COUNTIFS(A:A,A138,O:O,"&lt;"&amp;O138)</f>
        <v>9</v>
      </c>
      <c r="I138" s="2">
        <f>AVERAGEIF(A:A,A138,G:G)</f>
        <v>48.216518518518484</v>
      </c>
      <c r="J138" s="2">
        <f>G138-I138</f>
        <v>-18.816985185185185</v>
      </c>
      <c r="K138" s="2">
        <f>90+J138</f>
        <v>71.183014814814811</v>
      </c>
      <c r="L138" s="2">
        <f>EXP(0.06*K138)</f>
        <v>71.591824815186797</v>
      </c>
      <c r="M138" s="2">
        <f>SUMIF(A:A,A138,L:L)</f>
        <v>2383.1864898674348</v>
      </c>
      <c r="N138" s="3">
        <f>L138/M138</f>
        <v>3.0040378761617227E-2</v>
      </c>
      <c r="O138" s="7">
        <f>1/N138</f>
        <v>33.288528348307842</v>
      </c>
      <c r="P138" s="3" t="str">
        <f>IF(O138&gt;21,"",N138)</f>
        <v/>
      </c>
      <c r="Q138" s="3" t="str">
        <f>IF(ISNUMBER(P138),SUMIF(A:A,A138,P:P),"")</f>
        <v/>
      </c>
      <c r="R138" s="3" t="str">
        <f>IFERROR(P138*(1/Q138),"")</f>
        <v/>
      </c>
      <c r="S138" s="8" t="str">
        <f>IFERROR(1/R138,"")</f>
        <v/>
      </c>
    </row>
    <row r="139" spans="1:19" x14ac:dyDescent="0.25">
      <c r="A139" s="1">
        <v>16</v>
      </c>
      <c r="B139" s="5">
        <v>0.68402777777777779</v>
      </c>
      <c r="C139" s="1" t="s">
        <v>35</v>
      </c>
      <c r="D139" s="1">
        <v>6</v>
      </c>
      <c r="E139" s="1">
        <v>5</v>
      </c>
      <c r="F139" s="1" t="s">
        <v>163</v>
      </c>
      <c r="G139" s="2">
        <v>71.010999999999996</v>
      </c>
      <c r="H139" s="6">
        <f>1+COUNTIFS(A:A,A139,O:O,"&lt;"&amp;O139)</f>
        <v>1</v>
      </c>
      <c r="I139" s="2">
        <f>AVERAGEIF(A:A,A139,G:G)</f>
        <v>45.059582051282057</v>
      </c>
      <c r="J139" s="2">
        <f>G139-I139</f>
        <v>25.951417948717939</v>
      </c>
      <c r="K139" s="2">
        <f>90+J139</f>
        <v>115.95141794871793</v>
      </c>
      <c r="L139" s="2">
        <f>EXP(0.06*K139)</f>
        <v>1050.5667683700051</v>
      </c>
      <c r="M139" s="2">
        <f>SUMIF(A:A,A139,L:L)</f>
        <v>3884.4362497886545</v>
      </c>
      <c r="N139" s="3">
        <f>L139/M139</f>
        <v>0.27045540222913034</v>
      </c>
      <c r="O139" s="7">
        <f>1/N139</f>
        <v>3.6974672783677587</v>
      </c>
      <c r="P139" s="3">
        <f>IF(O139&gt;21,"",N139)</f>
        <v>0.27045540222913034</v>
      </c>
      <c r="Q139" s="3">
        <f>IF(ISNUMBER(P139),SUMIF(A:A,A139,P:P),"")</f>
        <v>0.80633130391498997</v>
      </c>
      <c r="R139" s="3">
        <f>IFERROR(P139*(1/Q139),"")</f>
        <v>0.33541473698960339</v>
      </c>
      <c r="S139" s="8">
        <f>IFERROR(1/R139,"")</f>
        <v>2.9813836117492842</v>
      </c>
    </row>
    <row r="140" spans="1:19" x14ac:dyDescent="0.25">
      <c r="A140" s="1">
        <v>16</v>
      </c>
      <c r="B140" s="5">
        <v>0.68402777777777779</v>
      </c>
      <c r="C140" s="1" t="s">
        <v>35</v>
      </c>
      <c r="D140" s="1">
        <v>6</v>
      </c>
      <c r="E140" s="1">
        <v>1</v>
      </c>
      <c r="F140" s="1" t="s">
        <v>160</v>
      </c>
      <c r="G140" s="2">
        <v>62.084300000000006</v>
      </c>
      <c r="H140" s="6">
        <f>1+COUNTIFS(A:A,A140,O:O,"&lt;"&amp;O140)</f>
        <v>2</v>
      </c>
      <c r="I140" s="2">
        <f>AVERAGEIF(A:A,A140,G:G)</f>
        <v>45.059582051282057</v>
      </c>
      <c r="J140" s="2">
        <f>G140-I140</f>
        <v>17.024717948717949</v>
      </c>
      <c r="K140" s="2">
        <f>90+J140</f>
        <v>107.02471794871795</v>
      </c>
      <c r="L140" s="2">
        <f>EXP(0.06*K140)</f>
        <v>614.91440356394389</v>
      </c>
      <c r="M140" s="2">
        <f>SUMIF(A:A,A140,L:L)</f>
        <v>3884.4362497886545</v>
      </c>
      <c r="N140" s="3">
        <f>L140/M140</f>
        <v>0.15830209688662036</v>
      </c>
      <c r="O140" s="7">
        <f>1/N140</f>
        <v>6.3170357163128621</v>
      </c>
      <c r="P140" s="3">
        <f>IF(O140&gt;21,"",N140)</f>
        <v>0.15830209688662036</v>
      </c>
      <c r="Q140" s="3">
        <f>IF(ISNUMBER(P140),SUMIF(A:A,A140,P:P),"")</f>
        <v>0.80633130391498997</v>
      </c>
      <c r="R140" s="3">
        <f>IFERROR(P140*(1/Q140),"")</f>
        <v>0.19632388835459358</v>
      </c>
      <c r="S140" s="8">
        <f>IFERROR(1/R140,"")</f>
        <v>5.0936236460121131</v>
      </c>
    </row>
    <row r="141" spans="1:19" x14ac:dyDescent="0.25">
      <c r="A141" s="1">
        <v>16</v>
      </c>
      <c r="B141" s="5">
        <v>0.68402777777777779</v>
      </c>
      <c r="C141" s="1" t="s">
        <v>35</v>
      </c>
      <c r="D141" s="1">
        <v>6</v>
      </c>
      <c r="E141" s="1">
        <v>4</v>
      </c>
      <c r="F141" s="1" t="s">
        <v>162</v>
      </c>
      <c r="G141" s="2">
        <v>53.156000000000006</v>
      </c>
      <c r="H141" s="6">
        <f>1+COUNTIFS(A:A,A141,O:O,"&lt;"&amp;O141)</f>
        <v>3</v>
      </c>
      <c r="I141" s="2">
        <f>AVERAGEIF(A:A,A141,G:G)</f>
        <v>45.059582051282057</v>
      </c>
      <c r="J141" s="2">
        <f>G141-I141</f>
        <v>8.0964179487179493</v>
      </c>
      <c r="K141" s="2">
        <f>90+J141</f>
        <v>98.096417948717942</v>
      </c>
      <c r="L141" s="2">
        <f>EXP(0.06*K141)</f>
        <v>359.88519468006291</v>
      </c>
      <c r="M141" s="2">
        <f>SUMIF(A:A,A141,L:L)</f>
        <v>3884.4362497886545</v>
      </c>
      <c r="N141" s="3">
        <f>L141/M141</f>
        <v>9.2647985843413869E-2</v>
      </c>
      <c r="O141" s="7">
        <f>1/N141</f>
        <v>10.793542794228891</v>
      </c>
      <c r="P141" s="3">
        <f>IF(O141&gt;21,"",N141)</f>
        <v>9.2647985843413869E-2</v>
      </c>
      <c r="Q141" s="3">
        <f>IF(ISNUMBER(P141),SUMIF(A:A,A141,P:P),"")</f>
        <v>0.80633130391498997</v>
      </c>
      <c r="R141" s="3">
        <f>IFERROR(P141*(1/Q141),"")</f>
        <v>0.11490064368526808</v>
      </c>
      <c r="S141" s="8">
        <f>IFERROR(1/R141,"")</f>
        <v>8.7031714351328251</v>
      </c>
    </row>
    <row r="142" spans="1:19" x14ac:dyDescent="0.25">
      <c r="A142" s="1">
        <v>16</v>
      </c>
      <c r="B142" s="5">
        <v>0.68402777777777779</v>
      </c>
      <c r="C142" s="1" t="s">
        <v>35</v>
      </c>
      <c r="D142" s="1">
        <v>6</v>
      </c>
      <c r="E142" s="1">
        <v>11</v>
      </c>
      <c r="F142" s="1" t="s">
        <v>167</v>
      </c>
      <c r="G142" s="2">
        <v>52.921099999999996</v>
      </c>
      <c r="H142" s="6">
        <f>1+COUNTIFS(A:A,A142,O:O,"&lt;"&amp;O142)</f>
        <v>4</v>
      </c>
      <c r="I142" s="2">
        <f>AVERAGEIF(A:A,A142,G:G)</f>
        <v>45.059582051282057</v>
      </c>
      <c r="J142" s="2">
        <f>G142-I142</f>
        <v>7.861517948717939</v>
      </c>
      <c r="K142" s="2">
        <f>90+J142</f>
        <v>97.861517948717932</v>
      </c>
      <c r="L142" s="2">
        <f>EXP(0.06*K142)</f>
        <v>354.84854935916223</v>
      </c>
      <c r="M142" s="2">
        <f>SUMIF(A:A,A142,L:L)</f>
        <v>3884.4362497886545</v>
      </c>
      <c r="N142" s="3">
        <f>L142/M142</f>
        <v>9.1351363889282236E-2</v>
      </c>
      <c r="O142" s="7">
        <f>1/N142</f>
        <v>10.946744059694598</v>
      </c>
      <c r="P142" s="3">
        <f>IF(O142&gt;21,"",N142)</f>
        <v>9.1351363889282236E-2</v>
      </c>
      <c r="Q142" s="3">
        <f>IF(ISNUMBER(P142),SUMIF(A:A,A142,P:P),"")</f>
        <v>0.80633130391498997</v>
      </c>
      <c r="R142" s="3">
        <f>IFERROR(P142*(1/Q142),"")</f>
        <v>0.1132925925680212</v>
      </c>
      <c r="S142" s="8">
        <f>IFERROR(1/R142,"")</f>
        <v>8.8267024112772177</v>
      </c>
    </row>
    <row r="143" spans="1:19" x14ac:dyDescent="0.25">
      <c r="A143" s="1">
        <v>16</v>
      </c>
      <c r="B143" s="5">
        <v>0.68402777777777779</v>
      </c>
      <c r="C143" s="1" t="s">
        <v>35</v>
      </c>
      <c r="D143" s="1">
        <v>6</v>
      </c>
      <c r="E143" s="1">
        <v>10</v>
      </c>
      <c r="F143" s="1" t="s">
        <v>166</v>
      </c>
      <c r="G143" s="2">
        <v>49.215933333333304</v>
      </c>
      <c r="H143" s="6">
        <f>1+COUNTIFS(A:A,A143,O:O,"&lt;"&amp;O143)</f>
        <v>5</v>
      </c>
      <c r="I143" s="2">
        <f>AVERAGEIF(A:A,A143,G:G)</f>
        <v>45.059582051282057</v>
      </c>
      <c r="J143" s="2">
        <f>G143-I143</f>
        <v>4.1563512820512472</v>
      </c>
      <c r="K143" s="2">
        <f>90+J143</f>
        <v>94.156351282051247</v>
      </c>
      <c r="L143" s="2">
        <f>EXP(0.06*K143)</f>
        <v>284.11556571508299</v>
      </c>
      <c r="M143" s="2">
        <f>SUMIF(A:A,A143,L:L)</f>
        <v>3884.4362497886545</v>
      </c>
      <c r="N143" s="3">
        <f>L143/M143</f>
        <v>7.3142033346677071E-2</v>
      </c>
      <c r="O143" s="7">
        <f>1/N143</f>
        <v>13.672028985853061</v>
      </c>
      <c r="P143" s="3">
        <f>IF(O143&gt;21,"",N143)</f>
        <v>7.3142033346677071E-2</v>
      </c>
      <c r="Q143" s="3">
        <f>IF(ISNUMBER(P143),SUMIF(A:A,A143,P:P),"")</f>
        <v>0.80633130391498997</v>
      </c>
      <c r="R143" s="3">
        <f>IFERROR(P143*(1/Q143),"")</f>
        <v>9.0709653701338003E-2</v>
      </c>
      <c r="S143" s="8">
        <f>IFERROR(1/R143,"")</f>
        <v>11.024184959326437</v>
      </c>
    </row>
    <row r="144" spans="1:19" x14ac:dyDescent="0.25">
      <c r="A144" s="1">
        <v>16</v>
      </c>
      <c r="B144" s="5">
        <v>0.68402777777777779</v>
      </c>
      <c r="C144" s="1" t="s">
        <v>35</v>
      </c>
      <c r="D144" s="1">
        <v>6</v>
      </c>
      <c r="E144" s="1">
        <v>12</v>
      </c>
      <c r="F144" s="1" t="s">
        <v>168</v>
      </c>
      <c r="G144" s="2">
        <v>46.459499999999998</v>
      </c>
      <c r="H144" s="6">
        <f>1+COUNTIFS(A:A,A144,O:O,"&lt;"&amp;O144)</f>
        <v>6</v>
      </c>
      <c r="I144" s="2">
        <f>AVERAGEIF(A:A,A144,G:G)</f>
        <v>45.059582051282057</v>
      </c>
      <c r="J144" s="2">
        <f>G144-I144</f>
        <v>1.3999179487179418</v>
      </c>
      <c r="K144" s="2">
        <f>90+J144</f>
        <v>91.399917948717942</v>
      </c>
      <c r="L144" s="2">
        <f>EXP(0.06*K144)</f>
        <v>240.80683002487035</v>
      </c>
      <c r="M144" s="2">
        <f>SUMIF(A:A,A144,L:L)</f>
        <v>3884.4362497886545</v>
      </c>
      <c r="N144" s="3">
        <f>L144/M144</f>
        <v>6.1992735763901963E-2</v>
      </c>
      <c r="O144" s="7">
        <f>1/N144</f>
        <v>16.130922239155229</v>
      </c>
      <c r="P144" s="3">
        <f>IF(O144&gt;21,"",N144)</f>
        <v>6.1992735763901963E-2</v>
      </c>
      <c r="Q144" s="3">
        <f>IF(ISNUMBER(P144),SUMIF(A:A,A144,P:P),"")</f>
        <v>0.80633130391498997</v>
      </c>
      <c r="R144" s="3">
        <f>IFERROR(P144*(1/Q144),"")</f>
        <v>7.6882461914733913E-2</v>
      </c>
      <c r="S144" s="8">
        <f>IFERROR(1/R144,"")</f>
        <v>13.006867562449349</v>
      </c>
    </row>
    <row r="145" spans="1:19" x14ac:dyDescent="0.25">
      <c r="A145" s="1">
        <v>16</v>
      </c>
      <c r="B145" s="5">
        <v>0.68402777777777779</v>
      </c>
      <c r="C145" s="1" t="s">
        <v>35</v>
      </c>
      <c r="D145" s="1">
        <v>6</v>
      </c>
      <c r="E145" s="1">
        <v>16</v>
      </c>
      <c r="F145" s="1" t="s">
        <v>171</v>
      </c>
      <c r="G145" s="2">
        <v>45.4758</v>
      </c>
      <c r="H145" s="6">
        <f>1+COUNTIFS(A:A,A145,O:O,"&lt;"&amp;O145)</f>
        <v>7</v>
      </c>
      <c r="I145" s="2">
        <f>AVERAGEIF(A:A,A145,G:G)</f>
        <v>45.059582051282057</v>
      </c>
      <c r="J145" s="2">
        <f>G145-I145</f>
        <v>0.41621794871794293</v>
      </c>
      <c r="K145" s="2">
        <f>90+J145</f>
        <v>90.416217948717943</v>
      </c>
      <c r="L145" s="2">
        <f>EXP(0.06*K145)</f>
        <v>227.00523455361264</v>
      </c>
      <c r="M145" s="2">
        <f>SUMIF(A:A,A145,L:L)</f>
        <v>3884.4362497886545</v>
      </c>
      <c r="N145" s="3">
        <f>L145/M145</f>
        <v>5.8439685955964292E-2</v>
      </c>
      <c r="O145" s="7">
        <f>1/N145</f>
        <v>17.111659373965903</v>
      </c>
      <c r="P145" s="3">
        <f>IF(O145&gt;21,"",N145)</f>
        <v>5.8439685955964292E-2</v>
      </c>
      <c r="Q145" s="3">
        <f>IF(ISNUMBER(P145),SUMIF(A:A,A145,P:P),"")</f>
        <v>0.80633130391498997</v>
      </c>
      <c r="R145" s="3">
        <f>IFERROR(P145*(1/Q145),"")</f>
        <v>7.2476022786441982E-2</v>
      </c>
      <c r="S145" s="8">
        <f>IFERROR(1/R145,"")</f>
        <v>13.797666615159089</v>
      </c>
    </row>
    <row r="146" spans="1:19" x14ac:dyDescent="0.25">
      <c r="A146" s="1">
        <v>16</v>
      </c>
      <c r="B146" s="5">
        <v>0.68402777777777779</v>
      </c>
      <c r="C146" s="1" t="s">
        <v>35</v>
      </c>
      <c r="D146" s="1">
        <v>6</v>
      </c>
      <c r="E146" s="1">
        <v>9</v>
      </c>
      <c r="F146" s="1" t="s">
        <v>165</v>
      </c>
      <c r="G146" s="2">
        <v>40.493099999999998</v>
      </c>
      <c r="H146" s="6">
        <f>1+COUNTIFS(A:A,A146,O:O,"&lt;"&amp;O146)</f>
        <v>8</v>
      </c>
      <c r="I146" s="2">
        <f>AVERAGEIF(A:A,A146,G:G)</f>
        <v>45.059582051282057</v>
      </c>
      <c r="J146" s="2">
        <f>G146-I146</f>
        <v>-4.5664820512820583</v>
      </c>
      <c r="K146" s="2">
        <f>90+J146</f>
        <v>85.433517948717935</v>
      </c>
      <c r="L146" s="2">
        <f>EXP(0.06*K146)</f>
        <v>168.34426463474605</v>
      </c>
      <c r="M146" s="2">
        <f>SUMIF(A:A,A146,L:L)</f>
        <v>3884.4362497886545</v>
      </c>
      <c r="N146" s="3">
        <f>L146/M146</f>
        <v>4.3338145823323883E-2</v>
      </c>
      <c r="O146" s="7">
        <f>1/N146</f>
        <v>23.074360497024685</v>
      </c>
      <c r="P146" s="3" t="str">
        <f>IF(O146&gt;21,"",N146)</f>
        <v/>
      </c>
      <c r="Q146" s="3" t="str">
        <f>IF(ISNUMBER(P146),SUMIF(A:A,A146,P:P),"")</f>
        <v/>
      </c>
      <c r="R146" s="3" t="str">
        <f>IFERROR(P146*(1/Q146),"")</f>
        <v/>
      </c>
      <c r="S146" s="8" t="str">
        <f>IFERROR(1/R146,"")</f>
        <v/>
      </c>
    </row>
    <row r="147" spans="1:19" x14ac:dyDescent="0.25">
      <c r="A147" s="1">
        <v>16</v>
      </c>
      <c r="B147" s="5">
        <v>0.68402777777777779</v>
      </c>
      <c r="C147" s="1" t="s">
        <v>35</v>
      </c>
      <c r="D147" s="1">
        <v>6</v>
      </c>
      <c r="E147" s="1">
        <v>6</v>
      </c>
      <c r="F147" s="1" t="s">
        <v>164</v>
      </c>
      <c r="G147" s="2">
        <v>40.453800000000001</v>
      </c>
      <c r="H147" s="6">
        <f>1+COUNTIFS(A:A,A147,O:O,"&lt;"&amp;O147)</f>
        <v>9</v>
      </c>
      <c r="I147" s="2">
        <f>AVERAGEIF(A:A,A147,G:G)</f>
        <v>45.059582051282057</v>
      </c>
      <c r="J147" s="2">
        <f>G147-I147</f>
        <v>-4.6057820512820555</v>
      </c>
      <c r="K147" s="2">
        <f>90+J147</f>
        <v>85.394217948717937</v>
      </c>
      <c r="L147" s="2">
        <f>EXP(0.06*K147)</f>
        <v>167.94777650195746</v>
      </c>
      <c r="M147" s="2">
        <f>SUMIF(A:A,A147,L:L)</f>
        <v>3884.4362497886545</v>
      </c>
      <c r="N147" s="3">
        <f>L147/M147</f>
        <v>4.3236074864427293E-2</v>
      </c>
      <c r="O147" s="7">
        <f>1/N147</f>
        <v>23.128834038141498</v>
      </c>
      <c r="P147" s="3" t="str">
        <f>IF(O147&gt;21,"",N147)</f>
        <v/>
      </c>
      <c r="Q147" s="3" t="str">
        <f>IF(ISNUMBER(P147),SUMIF(A:A,A147,P:P),"")</f>
        <v/>
      </c>
      <c r="R147" s="3" t="str">
        <f>IFERROR(P147*(1/Q147),"")</f>
        <v/>
      </c>
      <c r="S147" s="8" t="str">
        <f>IFERROR(1/R147,"")</f>
        <v/>
      </c>
    </row>
    <row r="148" spans="1:19" x14ac:dyDescent="0.25">
      <c r="A148" s="1">
        <v>16</v>
      </c>
      <c r="B148" s="5">
        <v>0.68402777777777779</v>
      </c>
      <c r="C148" s="1" t="s">
        <v>35</v>
      </c>
      <c r="D148" s="1">
        <v>6</v>
      </c>
      <c r="E148" s="1">
        <v>13</v>
      </c>
      <c r="F148" s="1" t="s">
        <v>169</v>
      </c>
      <c r="G148" s="2">
        <v>38.428933333333298</v>
      </c>
      <c r="H148" s="6">
        <f>1+COUNTIFS(A:A,A148,O:O,"&lt;"&amp;O148)</f>
        <v>10</v>
      </c>
      <c r="I148" s="2">
        <f>AVERAGEIF(A:A,A148,G:G)</f>
        <v>45.059582051282057</v>
      </c>
      <c r="J148" s="2">
        <f>G148-I148</f>
        <v>-6.630648717948759</v>
      </c>
      <c r="K148" s="2">
        <f>90+J148</f>
        <v>83.369351282051241</v>
      </c>
      <c r="L148" s="2">
        <f>EXP(0.06*K148)</f>
        <v>148.73423816911426</v>
      </c>
      <c r="M148" s="2">
        <f>SUMIF(A:A,A148,L:L)</f>
        <v>3884.4362497886545</v>
      </c>
      <c r="N148" s="3">
        <f>L148/M148</f>
        <v>3.8289787398932504E-2</v>
      </c>
      <c r="O148" s="7">
        <f>1/N148</f>
        <v>26.116624508285451</v>
      </c>
      <c r="P148" s="3" t="str">
        <f>IF(O148&gt;21,"",N148)</f>
        <v/>
      </c>
      <c r="Q148" s="3" t="str">
        <f>IF(ISNUMBER(P148),SUMIF(A:A,A148,P:P),"")</f>
        <v/>
      </c>
      <c r="R148" s="3" t="str">
        <f>IFERROR(P148*(1/Q148),"")</f>
        <v/>
      </c>
      <c r="S148" s="8" t="str">
        <f>IFERROR(1/R148,"")</f>
        <v/>
      </c>
    </row>
    <row r="149" spans="1:19" x14ac:dyDescent="0.25">
      <c r="A149" s="1">
        <v>16</v>
      </c>
      <c r="B149" s="5">
        <v>0.68402777777777779</v>
      </c>
      <c r="C149" s="1" t="s">
        <v>35</v>
      </c>
      <c r="D149" s="1">
        <v>6</v>
      </c>
      <c r="E149" s="1">
        <v>17</v>
      </c>
      <c r="F149" s="1" t="s">
        <v>172</v>
      </c>
      <c r="G149" s="2">
        <v>37.322533333333404</v>
      </c>
      <c r="H149" s="6">
        <f>1+COUNTIFS(A:A,A149,O:O,"&lt;"&amp;O149)</f>
        <v>11</v>
      </c>
      <c r="I149" s="2">
        <f>AVERAGEIF(A:A,A149,G:G)</f>
        <v>45.059582051282057</v>
      </c>
      <c r="J149" s="2">
        <f>G149-I149</f>
        <v>-7.7370487179486531</v>
      </c>
      <c r="K149" s="2">
        <f>90+J149</f>
        <v>82.262951282051347</v>
      </c>
      <c r="L149" s="2">
        <f>EXP(0.06*K149)</f>
        <v>139.18125506219619</v>
      </c>
      <c r="M149" s="2">
        <f>SUMIF(A:A,A149,L:L)</f>
        <v>3884.4362497886545</v>
      </c>
      <c r="N149" s="3">
        <f>L149/M149</f>
        <v>3.5830490221011813E-2</v>
      </c>
      <c r="O149" s="7">
        <f>1/N149</f>
        <v>27.909191133912461</v>
      </c>
      <c r="P149" s="3" t="str">
        <f>IF(O149&gt;21,"",N149)</f>
        <v/>
      </c>
      <c r="Q149" s="3" t="str">
        <f>IF(ISNUMBER(P149),SUMIF(A:A,A149,P:P),"")</f>
        <v/>
      </c>
      <c r="R149" s="3" t="str">
        <f>IFERROR(P149*(1/Q149),"")</f>
        <v/>
      </c>
      <c r="S149" s="8" t="str">
        <f>IFERROR(1/R149,"")</f>
        <v/>
      </c>
    </row>
    <row r="150" spans="1:19" x14ac:dyDescent="0.25">
      <c r="A150" s="1">
        <v>16</v>
      </c>
      <c r="B150" s="5">
        <v>0.68402777777777779</v>
      </c>
      <c r="C150" s="1" t="s">
        <v>35</v>
      </c>
      <c r="D150" s="1">
        <v>6</v>
      </c>
      <c r="E150" s="1">
        <v>14</v>
      </c>
      <c r="F150" s="1" t="s">
        <v>170</v>
      </c>
      <c r="G150" s="2">
        <v>24.931100000000001</v>
      </c>
      <c r="H150" s="6">
        <f>1+COUNTIFS(A:A,A150,O:O,"&lt;"&amp;O150)</f>
        <v>12</v>
      </c>
      <c r="I150" s="2">
        <f>AVERAGEIF(A:A,A150,G:G)</f>
        <v>45.059582051282057</v>
      </c>
      <c r="J150" s="2">
        <f>G150-I150</f>
        <v>-20.128482051282056</v>
      </c>
      <c r="K150" s="2">
        <f>90+J150</f>
        <v>69.871517948717951</v>
      </c>
      <c r="L150" s="2">
        <f>EXP(0.06*K150)</f>
        <v>66.174227663502961</v>
      </c>
      <c r="M150" s="2">
        <f>SUMIF(A:A,A150,L:L)</f>
        <v>3884.4362497886545</v>
      </c>
      <c r="N150" s="3">
        <f>L150/M150</f>
        <v>1.7035735280017374E-2</v>
      </c>
      <c r="O150" s="7">
        <f>1/N150</f>
        <v>58.700137303318094</v>
      </c>
      <c r="P150" s="3" t="str">
        <f>IF(O150&gt;21,"",N150)</f>
        <v/>
      </c>
      <c r="Q150" s="3" t="str">
        <f>IF(ISNUMBER(P150),SUMIF(A:A,A150,P:P),"")</f>
        <v/>
      </c>
      <c r="R150" s="3" t="str">
        <f>IFERROR(P150*(1/Q150),"")</f>
        <v/>
      </c>
      <c r="S150" s="8" t="str">
        <f>IFERROR(1/R150,"")</f>
        <v/>
      </c>
    </row>
    <row r="151" spans="1:19" x14ac:dyDescent="0.25">
      <c r="A151" s="1">
        <v>16</v>
      </c>
      <c r="B151" s="5">
        <v>0.68402777777777779</v>
      </c>
      <c r="C151" s="1" t="s">
        <v>35</v>
      </c>
      <c r="D151" s="1">
        <v>6</v>
      </c>
      <c r="E151" s="1">
        <v>3</v>
      </c>
      <c r="F151" s="1" t="s">
        <v>161</v>
      </c>
      <c r="G151" s="2">
        <v>23.821466666666698</v>
      </c>
      <c r="H151" s="6">
        <f>1+COUNTIFS(A:A,A151,O:O,"&lt;"&amp;O151)</f>
        <v>13</v>
      </c>
      <c r="I151" s="2">
        <f>AVERAGEIF(A:A,A151,G:G)</f>
        <v>45.059582051282057</v>
      </c>
      <c r="J151" s="2">
        <f>G151-I151</f>
        <v>-21.238115384615359</v>
      </c>
      <c r="K151" s="2">
        <f>90+J151</f>
        <v>68.761884615384645</v>
      </c>
      <c r="L151" s="2">
        <f>EXP(0.06*K151)</f>
        <v>61.9119414903967</v>
      </c>
      <c r="M151" s="2">
        <f>SUMIF(A:A,A151,L:L)</f>
        <v>3884.4362497886545</v>
      </c>
      <c r="N151" s="3">
        <f>L151/M151</f>
        <v>1.5938462497296801E-2</v>
      </c>
      <c r="O151" s="7">
        <f>1/N151</f>
        <v>62.741308966884489</v>
      </c>
      <c r="P151" s="3" t="str">
        <f>IF(O151&gt;21,"",N151)</f>
        <v/>
      </c>
      <c r="Q151" s="3" t="str">
        <f>IF(ISNUMBER(P151),SUMIF(A:A,A151,P:P),"")</f>
        <v/>
      </c>
      <c r="R151" s="3" t="str">
        <f>IFERROR(P151*(1/Q151),"")</f>
        <v/>
      </c>
      <c r="S151" s="8" t="str">
        <f>IFERROR(1/R151,"")</f>
        <v/>
      </c>
    </row>
    <row r="152" spans="1:19" x14ac:dyDescent="0.25">
      <c r="A152" s="1">
        <v>17</v>
      </c>
      <c r="B152" s="5">
        <v>0.6875</v>
      </c>
      <c r="C152" s="1" t="s">
        <v>49</v>
      </c>
      <c r="D152" s="1">
        <v>7</v>
      </c>
      <c r="E152" s="1">
        <v>14</v>
      </c>
      <c r="F152" s="1" t="s">
        <v>180</v>
      </c>
      <c r="G152" s="2">
        <v>58.424833333333304</v>
      </c>
      <c r="H152" s="6">
        <f>1+COUNTIFS(A:A,A152,O:O,"&lt;"&amp;O152)</f>
        <v>1</v>
      </c>
      <c r="I152" s="2">
        <f>AVERAGEIF(A:A,A152,G:G)</f>
        <v>45.822163333333343</v>
      </c>
      <c r="J152" s="2">
        <f>G152-I152</f>
        <v>12.602669999999961</v>
      </c>
      <c r="K152" s="2">
        <f>90+J152</f>
        <v>102.60266999999996</v>
      </c>
      <c r="L152" s="2">
        <f>EXP(0.06*K152)</f>
        <v>471.61369137716486</v>
      </c>
      <c r="M152" s="2">
        <f>SUMIF(A:A,A152,L:L)</f>
        <v>2504.1900996885056</v>
      </c>
      <c r="N152" s="3">
        <f>L152/M152</f>
        <v>0.18832982824899297</v>
      </c>
      <c r="O152" s="7">
        <f>1/N152</f>
        <v>5.309833334939853</v>
      </c>
      <c r="P152" s="3">
        <f>IF(O152&gt;21,"",N152)</f>
        <v>0.18832982824899297</v>
      </c>
      <c r="Q152" s="3">
        <f>IF(ISNUMBER(P152),SUMIF(A:A,A152,P:P),"")</f>
        <v>0.92942415170706438</v>
      </c>
      <c r="R152" s="3">
        <f>IFERROR(P152*(1/Q152),"")</f>
        <v>0.20263065889033482</v>
      </c>
      <c r="S152" s="8">
        <f>IFERROR(1/R152,"")</f>
        <v>4.9350873430323654</v>
      </c>
    </row>
    <row r="153" spans="1:19" x14ac:dyDescent="0.25">
      <c r="A153" s="1">
        <v>17</v>
      </c>
      <c r="B153" s="5">
        <v>0.6875</v>
      </c>
      <c r="C153" s="1" t="s">
        <v>49</v>
      </c>
      <c r="D153" s="1">
        <v>7</v>
      </c>
      <c r="E153" s="1">
        <v>9</v>
      </c>
      <c r="F153" s="1" t="s">
        <v>178</v>
      </c>
      <c r="G153" s="2">
        <v>52.1636666666667</v>
      </c>
      <c r="H153" s="6">
        <f>1+COUNTIFS(A:A,A153,O:O,"&lt;"&amp;O153)</f>
        <v>2</v>
      </c>
      <c r="I153" s="2">
        <f>AVERAGEIF(A:A,A153,G:G)</f>
        <v>45.822163333333343</v>
      </c>
      <c r="J153" s="2">
        <f>G153-I153</f>
        <v>6.3415033333333568</v>
      </c>
      <c r="K153" s="2">
        <f>90+J153</f>
        <v>96.34150333333335</v>
      </c>
      <c r="L153" s="2">
        <f>EXP(0.06*K153)</f>
        <v>323.91793607776816</v>
      </c>
      <c r="M153" s="2">
        <f>SUMIF(A:A,A153,L:L)</f>
        <v>2504.1900996885056</v>
      </c>
      <c r="N153" s="3">
        <f>L153/M153</f>
        <v>0.12935037803961452</v>
      </c>
      <c r="O153" s="7">
        <f>1/N153</f>
        <v>7.7309399103089014</v>
      </c>
      <c r="P153" s="3">
        <f>IF(O153&gt;21,"",N153)</f>
        <v>0.12935037803961452</v>
      </c>
      <c r="Q153" s="3">
        <f>IF(ISNUMBER(P153),SUMIF(A:A,A153,P:P),"")</f>
        <v>0.92942415170706438</v>
      </c>
      <c r="R153" s="3">
        <f>IFERROR(P153*(1/Q153),"")</f>
        <v>0.13917260252172051</v>
      </c>
      <c r="S153" s="8">
        <f>IFERROR(1/R153,"")</f>
        <v>7.1853222680371385</v>
      </c>
    </row>
    <row r="154" spans="1:19" x14ac:dyDescent="0.25">
      <c r="A154" s="1">
        <v>17</v>
      </c>
      <c r="B154" s="5">
        <v>0.6875</v>
      </c>
      <c r="C154" s="1" t="s">
        <v>49</v>
      </c>
      <c r="D154" s="1">
        <v>7</v>
      </c>
      <c r="E154" s="1">
        <v>6</v>
      </c>
      <c r="F154" s="1" t="s">
        <v>176</v>
      </c>
      <c r="G154" s="2">
        <v>52.062166666666698</v>
      </c>
      <c r="H154" s="6">
        <f>1+COUNTIFS(A:A,A154,O:O,"&lt;"&amp;O154)</f>
        <v>3</v>
      </c>
      <c r="I154" s="2">
        <f>AVERAGEIF(A:A,A154,G:G)</f>
        <v>45.822163333333343</v>
      </c>
      <c r="J154" s="2">
        <f>G154-I154</f>
        <v>6.2400033333333553</v>
      </c>
      <c r="K154" s="2">
        <f>90+J154</f>
        <v>96.240003333333362</v>
      </c>
      <c r="L154" s="2">
        <f>EXP(0.06*K154)</f>
        <v>321.9512704222962</v>
      </c>
      <c r="M154" s="2">
        <f>SUMIF(A:A,A154,L:L)</f>
        <v>2504.1900996885056</v>
      </c>
      <c r="N154" s="3">
        <f>L154/M154</f>
        <v>0.12856502805531556</v>
      </c>
      <c r="O154" s="7">
        <f>1/N154</f>
        <v>7.7781649887693138</v>
      </c>
      <c r="P154" s="3">
        <f>IF(O154&gt;21,"",N154)</f>
        <v>0.12856502805531556</v>
      </c>
      <c r="Q154" s="3">
        <f>IF(ISNUMBER(P154),SUMIF(A:A,A154,P:P),"")</f>
        <v>0.92942415170706438</v>
      </c>
      <c r="R154" s="3">
        <f>IFERROR(P154*(1/Q154),"")</f>
        <v>0.13832761696495771</v>
      </c>
      <c r="S154" s="8">
        <f>IFERROR(1/R154,"")</f>
        <v>7.2292143965245073</v>
      </c>
    </row>
    <row r="155" spans="1:19" x14ac:dyDescent="0.25">
      <c r="A155" s="1">
        <v>17</v>
      </c>
      <c r="B155" s="5">
        <v>0.6875</v>
      </c>
      <c r="C155" s="1" t="s">
        <v>49</v>
      </c>
      <c r="D155" s="1">
        <v>7</v>
      </c>
      <c r="E155" s="1">
        <v>3</v>
      </c>
      <c r="F155" s="1" t="s">
        <v>174</v>
      </c>
      <c r="G155" s="2">
        <v>51.974600000000002</v>
      </c>
      <c r="H155" s="6">
        <f>1+COUNTIFS(A:A,A155,O:O,"&lt;"&amp;O155)</f>
        <v>4</v>
      </c>
      <c r="I155" s="2">
        <f>AVERAGEIF(A:A,A155,G:G)</f>
        <v>45.822163333333343</v>
      </c>
      <c r="J155" s="2">
        <f>G155-I155</f>
        <v>6.1524366666666594</v>
      </c>
      <c r="K155" s="2">
        <f>90+J155</f>
        <v>96.152436666666659</v>
      </c>
      <c r="L155" s="2">
        <f>EXP(0.06*K155)</f>
        <v>320.26417432988586</v>
      </c>
      <c r="M155" s="2">
        <f>SUMIF(A:A,A155,L:L)</f>
        <v>2504.1900996885056</v>
      </c>
      <c r="N155" s="3">
        <f>L155/M155</f>
        <v>0.127891318781958</v>
      </c>
      <c r="O155" s="7">
        <f>1/N155</f>
        <v>7.8191390121240421</v>
      </c>
      <c r="P155" s="3">
        <f>IF(O155&gt;21,"",N155)</f>
        <v>0.127891318781958</v>
      </c>
      <c r="Q155" s="3">
        <f>IF(ISNUMBER(P155),SUMIF(A:A,A155,P:P),"")</f>
        <v>0.92942415170706438</v>
      </c>
      <c r="R155" s="3">
        <f>IFERROR(P155*(1/Q155),"")</f>
        <v>0.13760274955956464</v>
      </c>
      <c r="S155" s="8">
        <f>IFERROR(1/R155,"")</f>
        <v>7.2672966434230011</v>
      </c>
    </row>
    <row r="156" spans="1:19" x14ac:dyDescent="0.25">
      <c r="A156" s="1">
        <v>17</v>
      </c>
      <c r="B156" s="5">
        <v>0.6875</v>
      </c>
      <c r="C156" s="1" t="s">
        <v>49</v>
      </c>
      <c r="D156" s="1">
        <v>7</v>
      </c>
      <c r="E156" s="1">
        <v>5</v>
      </c>
      <c r="F156" s="1" t="s">
        <v>175</v>
      </c>
      <c r="G156" s="2">
        <v>49.020533333333297</v>
      </c>
      <c r="H156" s="6">
        <f>1+COUNTIFS(A:A,A156,O:O,"&lt;"&amp;O156)</f>
        <v>5</v>
      </c>
      <c r="I156" s="2">
        <f>AVERAGEIF(A:A,A156,G:G)</f>
        <v>45.822163333333343</v>
      </c>
      <c r="J156" s="2">
        <f>G156-I156</f>
        <v>3.1983699999999544</v>
      </c>
      <c r="K156" s="2">
        <f>90+J156</f>
        <v>93.198369999999954</v>
      </c>
      <c r="L156" s="2">
        <f>EXP(0.06*K156)</f>
        <v>268.24539109931908</v>
      </c>
      <c r="M156" s="2">
        <f>SUMIF(A:A,A156,L:L)</f>
        <v>2504.1900996885056</v>
      </c>
      <c r="N156" s="3">
        <f>L156/M156</f>
        <v>0.10711862135893195</v>
      </c>
      <c r="O156" s="7">
        <f>1/N156</f>
        <v>9.3354450170639378</v>
      </c>
      <c r="P156" s="3">
        <f>IF(O156&gt;21,"",N156)</f>
        <v>0.10711862135893195</v>
      </c>
      <c r="Q156" s="3">
        <f>IF(ISNUMBER(P156),SUMIF(A:A,A156,P:P),"")</f>
        <v>0.92942415170706438</v>
      </c>
      <c r="R156" s="3">
        <f>IFERROR(P156*(1/Q156),"")</f>
        <v>0.11525267679152539</v>
      </c>
      <c r="S156" s="8">
        <f>IFERROR(1/R156,"")</f>
        <v>8.6765880657925916</v>
      </c>
    </row>
    <row r="157" spans="1:19" x14ac:dyDescent="0.25">
      <c r="A157" s="1">
        <v>17</v>
      </c>
      <c r="B157" s="5">
        <v>0.6875</v>
      </c>
      <c r="C157" s="1" t="s">
        <v>49</v>
      </c>
      <c r="D157" s="1">
        <v>7</v>
      </c>
      <c r="E157" s="1">
        <v>11</v>
      </c>
      <c r="F157" s="1" t="s">
        <v>179</v>
      </c>
      <c r="G157" s="2">
        <v>47.264000000000003</v>
      </c>
      <c r="H157" s="6">
        <f>1+COUNTIFS(A:A,A157,O:O,"&lt;"&amp;O157)</f>
        <v>6</v>
      </c>
      <c r="I157" s="2">
        <f>AVERAGEIF(A:A,A157,G:G)</f>
        <v>45.822163333333343</v>
      </c>
      <c r="J157" s="2">
        <f>G157-I157</f>
        <v>1.44183666666666</v>
      </c>
      <c r="K157" s="2">
        <f>90+J157</f>
        <v>91.44183666666666</v>
      </c>
      <c r="L157" s="2">
        <f>EXP(0.06*K157)</f>
        <v>241.41325113233052</v>
      </c>
      <c r="M157" s="2">
        <f>SUMIF(A:A,A157,L:L)</f>
        <v>2504.1900996885056</v>
      </c>
      <c r="N157" s="3">
        <f>L157/M157</f>
        <v>9.6403723967425525E-2</v>
      </c>
      <c r="O157" s="7">
        <f>1/N157</f>
        <v>10.373043268929075</v>
      </c>
      <c r="P157" s="3">
        <f>IF(O157&gt;21,"",N157)</f>
        <v>9.6403723967425525E-2</v>
      </c>
      <c r="Q157" s="3">
        <f>IF(ISNUMBER(P157),SUMIF(A:A,A157,P:P),"")</f>
        <v>0.92942415170706438</v>
      </c>
      <c r="R157" s="3">
        <f>IFERROR(P157*(1/Q157),"")</f>
        <v>0.1037241433745419</v>
      </c>
      <c r="S157" s="8">
        <f>IFERROR(1/R157,"")</f>
        <v>9.640956940845081</v>
      </c>
    </row>
    <row r="158" spans="1:19" x14ac:dyDescent="0.25">
      <c r="A158" s="1">
        <v>17</v>
      </c>
      <c r="B158" s="5">
        <v>0.6875</v>
      </c>
      <c r="C158" s="1" t="s">
        <v>49</v>
      </c>
      <c r="D158" s="1">
        <v>7</v>
      </c>
      <c r="E158" s="1">
        <v>7</v>
      </c>
      <c r="F158" s="1" t="s">
        <v>177</v>
      </c>
      <c r="G158" s="2">
        <v>44.403666666666702</v>
      </c>
      <c r="H158" s="6">
        <f>1+COUNTIFS(A:A,A158,O:O,"&lt;"&amp;O158)</f>
        <v>7</v>
      </c>
      <c r="I158" s="2">
        <f>AVERAGEIF(A:A,A158,G:G)</f>
        <v>45.822163333333343</v>
      </c>
      <c r="J158" s="2">
        <f>G158-I158</f>
        <v>-1.4184966666666412</v>
      </c>
      <c r="K158" s="2">
        <f>90+J158</f>
        <v>88.581503333333359</v>
      </c>
      <c r="L158" s="2">
        <f>EXP(0.06*K158)</f>
        <v>203.34218493114699</v>
      </c>
      <c r="M158" s="2">
        <f>SUMIF(A:A,A158,L:L)</f>
        <v>2504.1900996885056</v>
      </c>
      <c r="N158" s="3">
        <f>L158/M158</f>
        <v>8.1200778230231238E-2</v>
      </c>
      <c r="O158" s="7">
        <f>1/N158</f>
        <v>12.315152906104755</v>
      </c>
      <c r="P158" s="3">
        <f>IF(O158&gt;21,"",N158)</f>
        <v>8.1200778230231238E-2</v>
      </c>
      <c r="Q158" s="3">
        <f>IF(ISNUMBER(P158),SUMIF(A:A,A158,P:P),"")</f>
        <v>0.92942415170706438</v>
      </c>
      <c r="R158" s="3">
        <f>IFERROR(P158*(1/Q158),"")</f>
        <v>8.7366761538411233E-2</v>
      </c>
      <c r="S158" s="8">
        <f>IFERROR(1/R158,"")</f>
        <v>11.446000542899201</v>
      </c>
    </row>
    <row r="159" spans="1:19" x14ac:dyDescent="0.25">
      <c r="A159" s="1">
        <v>17</v>
      </c>
      <c r="B159" s="5">
        <v>0.6875</v>
      </c>
      <c r="C159" s="1" t="s">
        <v>49</v>
      </c>
      <c r="D159" s="1">
        <v>7</v>
      </c>
      <c r="E159" s="1">
        <v>2</v>
      </c>
      <c r="F159" s="1" t="s">
        <v>173</v>
      </c>
      <c r="G159" s="2">
        <v>42.063699999999997</v>
      </c>
      <c r="H159" s="6">
        <f>1+COUNTIFS(A:A,A159,O:O,"&lt;"&amp;O159)</f>
        <v>8</v>
      </c>
      <c r="I159" s="2">
        <f>AVERAGEIF(A:A,A159,G:G)</f>
        <v>45.822163333333343</v>
      </c>
      <c r="J159" s="2">
        <f>G159-I159</f>
        <v>-3.7584633333333457</v>
      </c>
      <c r="K159" s="2">
        <f>90+J159</f>
        <v>86.241536666666661</v>
      </c>
      <c r="L159" s="2">
        <f>EXP(0.06*K159)</f>
        <v>176.70685974630658</v>
      </c>
      <c r="M159" s="2">
        <f>SUMIF(A:A,A159,L:L)</f>
        <v>2504.1900996885056</v>
      </c>
      <c r="N159" s="3">
        <f>L159/M159</f>
        <v>7.0564475024594592E-2</v>
      </c>
      <c r="O159" s="7">
        <f>1/N159</f>
        <v>14.17143682641243</v>
      </c>
      <c r="P159" s="3">
        <f>IF(O159&gt;21,"",N159)</f>
        <v>7.0564475024594592E-2</v>
      </c>
      <c r="Q159" s="3">
        <f>IF(ISNUMBER(P159),SUMIF(A:A,A159,P:P),"")</f>
        <v>0.92942415170706438</v>
      </c>
      <c r="R159" s="3">
        <f>IFERROR(P159*(1/Q159),"")</f>
        <v>7.5922790358943767E-2</v>
      </c>
      <c r="S159" s="8">
        <f>IFERROR(1/R159,"")</f>
        <v>13.171275650858625</v>
      </c>
    </row>
    <row r="160" spans="1:19" x14ac:dyDescent="0.25">
      <c r="A160" s="1">
        <v>17</v>
      </c>
      <c r="B160" s="5">
        <v>0.6875</v>
      </c>
      <c r="C160" s="1" t="s">
        <v>49</v>
      </c>
      <c r="D160" s="1">
        <v>7</v>
      </c>
      <c r="E160" s="1">
        <v>16</v>
      </c>
      <c r="F160" s="1" t="s">
        <v>182</v>
      </c>
      <c r="G160" s="2">
        <v>32.172166666666705</v>
      </c>
      <c r="H160" s="6">
        <f>1+COUNTIFS(A:A,A160,O:O,"&lt;"&amp;O160)</f>
        <v>9</v>
      </c>
      <c r="I160" s="2">
        <f>AVERAGEIF(A:A,A160,G:G)</f>
        <v>45.822163333333343</v>
      </c>
      <c r="J160" s="2">
        <f>G160-I160</f>
        <v>-13.649996666666638</v>
      </c>
      <c r="K160" s="2">
        <f>90+J160</f>
        <v>76.350003333333362</v>
      </c>
      <c r="L160" s="2">
        <f>EXP(0.06*K160)</f>
        <v>97.611976897108235</v>
      </c>
      <c r="M160" s="2">
        <f>SUMIF(A:A,A160,L:L)</f>
        <v>2504.1900996885056</v>
      </c>
      <c r="N160" s="3">
        <f>L160/M160</f>
        <v>3.8979459630181477E-2</v>
      </c>
      <c r="O160" s="7">
        <f>1/N160</f>
        <v>25.654537273926397</v>
      </c>
      <c r="P160" s="3" t="str">
        <f>IF(O160&gt;21,"",N160)</f>
        <v/>
      </c>
      <c r="Q160" s="3" t="str">
        <f>IF(ISNUMBER(P160),SUMIF(A:A,A160,P:P),"")</f>
        <v/>
      </c>
      <c r="R160" s="3" t="str">
        <f>IFERROR(P160*(1/Q160),"")</f>
        <v/>
      </c>
      <c r="S160" s="8" t="str">
        <f>IFERROR(1/R160,"")</f>
        <v/>
      </c>
    </row>
    <row r="161" spans="1:19" x14ac:dyDescent="0.25">
      <c r="A161" s="1">
        <v>17</v>
      </c>
      <c r="B161" s="5">
        <v>0.6875</v>
      </c>
      <c r="C161" s="1" t="s">
        <v>49</v>
      </c>
      <c r="D161" s="1">
        <v>7</v>
      </c>
      <c r="E161" s="1">
        <v>15</v>
      </c>
      <c r="F161" s="1" t="s">
        <v>181</v>
      </c>
      <c r="G161" s="2">
        <v>28.6723</v>
      </c>
      <c r="H161" s="6">
        <f>1+COUNTIFS(A:A,A161,O:O,"&lt;"&amp;O161)</f>
        <v>10</v>
      </c>
      <c r="I161" s="2">
        <f>AVERAGEIF(A:A,A161,G:G)</f>
        <v>45.822163333333343</v>
      </c>
      <c r="J161" s="2">
        <f>G161-I161</f>
        <v>-17.149863333333343</v>
      </c>
      <c r="K161" s="2">
        <f>90+J161</f>
        <v>72.850136666666657</v>
      </c>
      <c r="L161" s="2">
        <f>EXP(0.06*K161)</f>
        <v>79.123363675179064</v>
      </c>
      <c r="M161" s="2">
        <f>SUMIF(A:A,A161,L:L)</f>
        <v>2504.1900996885056</v>
      </c>
      <c r="N161" s="3">
        <f>L161/M161</f>
        <v>3.1596388662754139E-2</v>
      </c>
      <c r="O161" s="7">
        <f>1/N161</f>
        <v>31.649186578680151</v>
      </c>
      <c r="P161" s="3" t="str">
        <f>IF(O161&gt;21,"",N161)</f>
        <v/>
      </c>
      <c r="Q161" s="3" t="str">
        <f>IF(ISNUMBER(P161),SUMIF(A:A,A161,P:P),"")</f>
        <v/>
      </c>
      <c r="R161" s="3" t="str">
        <f>IFERROR(P161*(1/Q161),"")</f>
        <v/>
      </c>
      <c r="S161" s="8" t="str">
        <f>IFERROR(1/R161,"")</f>
        <v/>
      </c>
    </row>
    <row r="162" spans="1:19" x14ac:dyDescent="0.25">
      <c r="A162" s="1">
        <v>18</v>
      </c>
      <c r="B162" s="5">
        <v>0.69097222222222221</v>
      </c>
      <c r="C162" s="1" t="s">
        <v>19</v>
      </c>
      <c r="D162" s="1">
        <v>6</v>
      </c>
      <c r="E162" s="1">
        <v>1</v>
      </c>
      <c r="F162" s="1" t="s">
        <v>183</v>
      </c>
      <c r="G162" s="2">
        <v>78.594066666666691</v>
      </c>
      <c r="H162" s="6">
        <f>1+COUNTIFS(A:A,A162,O:O,"&lt;"&amp;O162)</f>
        <v>1</v>
      </c>
      <c r="I162" s="2">
        <f>AVERAGEIF(A:A,A162,G:G)</f>
        <v>47.414996666666674</v>
      </c>
      <c r="J162" s="2">
        <f>G162-I162</f>
        <v>31.179070000000017</v>
      </c>
      <c r="K162" s="2">
        <f>90+J162</f>
        <v>121.17907000000002</v>
      </c>
      <c r="L162" s="2">
        <f>EXP(0.06*K162)</f>
        <v>1437.6199317874373</v>
      </c>
      <c r="M162" s="2">
        <f>SUMIF(A:A,A162,L:L)</f>
        <v>3650.2932808782475</v>
      </c>
      <c r="N162" s="3">
        <f>L162/M162</f>
        <v>0.39383682930856206</v>
      </c>
      <c r="O162" s="7">
        <f>1/N162</f>
        <v>2.5391226152100748</v>
      </c>
      <c r="P162" s="3">
        <f>IF(O162&gt;21,"",N162)</f>
        <v>0.39383682930856206</v>
      </c>
      <c r="Q162" s="3">
        <f>IF(ISNUMBER(P162),SUMIF(A:A,A162,P:P),"")</f>
        <v>0.94103795377230226</v>
      </c>
      <c r="R162" s="3">
        <f>IFERROR(P162*(1/Q162),"")</f>
        <v>0.41851322545472647</v>
      </c>
      <c r="S162" s="8">
        <f>IFERROR(1/R162,"")</f>
        <v>2.3894107501942661</v>
      </c>
    </row>
    <row r="163" spans="1:19" x14ac:dyDescent="0.25">
      <c r="A163" s="1">
        <v>18</v>
      </c>
      <c r="B163" s="5">
        <v>0.69097222222222221</v>
      </c>
      <c r="C163" s="1" t="s">
        <v>19</v>
      </c>
      <c r="D163" s="1">
        <v>6</v>
      </c>
      <c r="E163" s="1">
        <v>2</v>
      </c>
      <c r="F163" s="1" t="s">
        <v>184</v>
      </c>
      <c r="G163" s="2">
        <v>68.8772666666666</v>
      </c>
      <c r="H163" s="6">
        <f>1+COUNTIFS(A:A,A163,O:O,"&lt;"&amp;O163)</f>
        <v>2</v>
      </c>
      <c r="I163" s="2">
        <f>AVERAGEIF(A:A,A163,G:G)</f>
        <v>47.414996666666674</v>
      </c>
      <c r="J163" s="2">
        <f>G163-I163</f>
        <v>21.462269999999926</v>
      </c>
      <c r="K163" s="2">
        <f>90+J163</f>
        <v>111.46226999999993</v>
      </c>
      <c r="L163" s="2">
        <f>EXP(0.06*K163)</f>
        <v>802.5034868667243</v>
      </c>
      <c r="M163" s="2">
        <f>SUMIF(A:A,A163,L:L)</f>
        <v>3650.2932808782475</v>
      </c>
      <c r="N163" s="3">
        <f>L163/M163</f>
        <v>0.21984630415056536</v>
      </c>
      <c r="O163" s="7">
        <f>1/N163</f>
        <v>4.5486322995683999</v>
      </c>
      <c r="P163" s="3">
        <f>IF(O163&gt;21,"",N163)</f>
        <v>0.21984630415056536</v>
      </c>
      <c r="Q163" s="3">
        <f>IF(ISNUMBER(P163),SUMIF(A:A,A163,P:P),"")</f>
        <v>0.94103795377230226</v>
      </c>
      <c r="R163" s="3">
        <f>IFERROR(P163*(1/Q163),"")</f>
        <v>0.23362108113628788</v>
      </c>
      <c r="S163" s="8">
        <f>IFERROR(1/R163,"")</f>
        <v>4.2804356316484489</v>
      </c>
    </row>
    <row r="164" spans="1:19" x14ac:dyDescent="0.25">
      <c r="A164" s="1">
        <v>18</v>
      </c>
      <c r="B164" s="5">
        <v>0.69097222222222221</v>
      </c>
      <c r="C164" s="1" t="s">
        <v>19</v>
      </c>
      <c r="D164" s="1">
        <v>6</v>
      </c>
      <c r="E164" s="1">
        <v>6</v>
      </c>
      <c r="F164" s="1" t="s">
        <v>187</v>
      </c>
      <c r="G164" s="2">
        <v>51.462566666666696</v>
      </c>
      <c r="H164" s="6">
        <f>1+COUNTIFS(A:A,A164,O:O,"&lt;"&amp;O164)</f>
        <v>3</v>
      </c>
      <c r="I164" s="2">
        <f>AVERAGEIF(A:A,A164,G:G)</f>
        <v>47.414996666666674</v>
      </c>
      <c r="J164" s="2">
        <f>G164-I164</f>
        <v>4.0475700000000217</v>
      </c>
      <c r="K164" s="2">
        <f>90+J164</f>
        <v>94.047570000000022</v>
      </c>
      <c r="L164" s="2">
        <f>EXP(0.06*K164)</f>
        <v>282.26721691993203</v>
      </c>
      <c r="M164" s="2">
        <f>SUMIF(A:A,A164,L:L)</f>
        <v>3650.2932808782475</v>
      </c>
      <c r="N164" s="3">
        <f>L164/M164</f>
        <v>7.7327270769876208E-2</v>
      </c>
      <c r="O164" s="7">
        <f>1/N164</f>
        <v>12.93204829349237</v>
      </c>
      <c r="P164" s="3">
        <f>IF(O164&gt;21,"",N164)</f>
        <v>7.7327270769876208E-2</v>
      </c>
      <c r="Q164" s="3">
        <f>IF(ISNUMBER(P164),SUMIF(A:A,A164,P:P),"")</f>
        <v>0.94103795377230226</v>
      </c>
      <c r="R164" s="3">
        <f>IFERROR(P164*(1/Q164),"")</f>
        <v>8.2172318831453484E-2</v>
      </c>
      <c r="S164" s="8">
        <f>IFERROR(1/R164,"")</f>
        <v>12.169548264192652</v>
      </c>
    </row>
    <row r="165" spans="1:19" x14ac:dyDescent="0.25">
      <c r="A165" s="1">
        <v>18</v>
      </c>
      <c r="B165" s="5">
        <v>0.69097222222222221</v>
      </c>
      <c r="C165" s="1" t="s">
        <v>19</v>
      </c>
      <c r="D165" s="1">
        <v>6</v>
      </c>
      <c r="E165" s="1">
        <v>4</v>
      </c>
      <c r="F165" s="1" t="s">
        <v>186</v>
      </c>
      <c r="G165" s="2">
        <v>49.558766666666699</v>
      </c>
      <c r="H165" s="6">
        <f>1+COUNTIFS(A:A,A165,O:O,"&lt;"&amp;O165)</f>
        <v>4</v>
      </c>
      <c r="I165" s="2">
        <f>AVERAGEIF(A:A,A165,G:G)</f>
        <v>47.414996666666674</v>
      </c>
      <c r="J165" s="2">
        <f>G165-I165</f>
        <v>2.1437700000000248</v>
      </c>
      <c r="K165" s="2">
        <f>90+J165</f>
        <v>92.143770000000018</v>
      </c>
      <c r="L165" s="2">
        <f>EXP(0.06*K165)</f>
        <v>251.79775354856102</v>
      </c>
      <c r="M165" s="2">
        <f>SUMIF(A:A,A165,L:L)</f>
        <v>3650.2932808782475</v>
      </c>
      <c r="N165" s="3">
        <f>L165/M165</f>
        <v>6.8980143285357981E-2</v>
      </c>
      <c r="O165" s="7">
        <f>1/N165</f>
        <v>14.496925526280608</v>
      </c>
      <c r="P165" s="3">
        <f>IF(O165&gt;21,"",N165)</f>
        <v>6.8980143285357981E-2</v>
      </c>
      <c r="Q165" s="3">
        <f>IF(ISNUMBER(P165),SUMIF(A:A,A165,P:P),"")</f>
        <v>0.94103795377230226</v>
      </c>
      <c r="R165" s="3">
        <f>IFERROR(P165*(1/Q165),"")</f>
        <v>7.3302190425837715E-2</v>
      </c>
      <c r="S165" s="8">
        <f>IFERROR(1/R165,"")</f>
        <v>13.642157133240561</v>
      </c>
    </row>
    <row r="166" spans="1:19" x14ac:dyDescent="0.25">
      <c r="A166" s="1">
        <v>18</v>
      </c>
      <c r="B166" s="5">
        <v>0.69097222222222221</v>
      </c>
      <c r="C166" s="1" t="s">
        <v>19</v>
      </c>
      <c r="D166" s="1">
        <v>6</v>
      </c>
      <c r="E166" s="1">
        <v>8</v>
      </c>
      <c r="F166" s="1" t="s">
        <v>189</v>
      </c>
      <c r="G166" s="2">
        <v>48.090766666666703</v>
      </c>
      <c r="H166" s="6">
        <f>1+COUNTIFS(A:A,A166,O:O,"&lt;"&amp;O166)</f>
        <v>5</v>
      </c>
      <c r="I166" s="2">
        <f>AVERAGEIF(A:A,A166,G:G)</f>
        <v>47.414996666666674</v>
      </c>
      <c r="J166" s="2">
        <f>G166-I166</f>
        <v>0.6757700000000284</v>
      </c>
      <c r="K166" s="2">
        <f>90+J166</f>
        <v>90.675770000000028</v>
      </c>
      <c r="L166" s="2">
        <f>EXP(0.06*K166)</f>
        <v>230.56808536192787</v>
      </c>
      <c r="M166" s="2">
        <f>SUMIF(A:A,A166,L:L)</f>
        <v>3650.2932808782475</v>
      </c>
      <c r="N166" s="3">
        <f>L166/M166</f>
        <v>6.3164263148317232E-2</v>
      </c>
      <c r="O166" s="7">
        <f>1/N166</f>
        <v>15.831736968923085</v>
      </c>
      <c r="P166" s="3">
        <f>IF(O166&gt;21,"",N166)</f>
        <v>6.3164263148317232E-2</v>
      </c>
      <c r="Q166" s="3">
        <f>IF(ISNUMBER(P166),SUMIF(A:A,A166,P:P),"")</f>
        <v>0.94103795377230226</v>
      </c>
      <c r="R166" s="3">
        <f>IFERROR(P166*(1/Q166),"")</f>
        <v>6.712190820265336E-2</v>
      </c>
      <c r="S166" s="8">
        <f>IFERROR(1/R166,"")</f>
        <v>14.898265361896692</v>
      </c>
    </row>
    <row r="167" spans="1:19" x14ac:dyDescent="0.25">
      <c r="A167" s="1">
        <v>18</v>
      </c>
      <c r="B167" s="5">
        <v>0.69097222222222221</v>
      </c>
      <c r="C167" s="1" t="s">
        <v>19</v>
      </c>
      <c r="D167" s="1">
        <v>6</v>
      </c>
      <c r="E167" s="1">
        <v>3</v>
      </c>
      <c r="F167" s="1" t="s">
        <v>185</v>
      </c>
      <c r="G167" s="2">
        <v>47.890166666666701</v>
      </c>
      <c r="H167" s="6">
        <f>1+COUNTIFS(A:A,A167,O:O,"&lt;"&amp;O167)</f>
        <v>6</v>
      </c>
      <c r="I167" s="2">
        <f>AVERAGEIF(A:A,A167,G:G)</f>
        <v>47.414996666666674</v>
      </c>
      <c r="J167" s="2">
        <f>G167-I167</f>
        <v>0.47517000000002696</v>
      </c>
      <c r="K167" s="2">
        <f>90+J167</f>
        <v>90.47517000000002</v>
      </c>
      <c r="L167" s="2">
        <f>EXP(0.06*K167)</f>
        <v>227.80960174157056</v>
      </c>
      <c r="M167" s="2">
        <f>SUMIF(A:A,A167,L:L)</f>
        <v>3650.2932808782475</v>
      </c>
      <c r="N167" s="3">
        <f>L167/M167</f>
        <v>6.2408574931480679E-2</v>
      </c>
      <c r="O167" s="7">
        <f>1/N167</f>
        <v>16.023439104288396</v>
      </c>
      <c r="P167" s="3">
        <f>IF(O167&gt;21,"",N167)</f>
        <v>6.2408574931480679E-2</v>
      </c>
      <c r="Q167" s="3">
        <f>IF(ISNUMBER(P167),SUMIF(A:A,A167,P:P),"")</f>
        <v>0.94103795377230226</v>
      </c>
      <c r="R167" s="3">
        <f>IFERROR(P167*(1/Q167),"")</f>
        <v>6.6318871286015449E-2</v>
      </c>
      <c r="S167" s="8">
        <f>IFERROR(1/R167,"")</f>
        <v>15.078664347094646</v>
      </c>
    </row>
    <row r="168" spans="1:19" x14ac:dyDescent="0.25">
      <c r="A168" s="1">
        <v>18</v>
      </c>
      <c r="B168" s="5">
        <v>0.69097222222222221</v>
      </c>
      <c r="C168" s="1" t="s">
        <v>19</v>
      </c>
      <c r="D168" s="1">
        <v>6</v>
      </c>
      <c r="E168" s="1">
        <v>9</v>
      </c>
      <c r="F168" s="1" t="s">
        <v>190</v>
      </c>
      <c r="G168" s="2">
        <v>45.927199999999999</v>
      </c>
      <c r="H168" s="6">
        <f>1+COUNTIFS(A:A,A168,O:O,"&lt;"&amp;O168)</f>
        <v>7</v>
      </c>
      <c r="I168" s="2">
        <f>AVERAGEIF(A:A,A168,G:G)</f>
        <v>47.414996666666674</v>
      </c>
      <c r="J168" s="2">
        <f>G168-I168</f>
        <v>-1.4877966666666751</v>
      </c>
      <c r="K168" s="2">
        <f>90+J168</f>
        <v>88.512203333333332</v>
      </c>
      <c r="L168" s="2">
        <f>EXP(0.06*K168)</f>
        <v>202.49844348029677</v>
      </c>
      <c r="M168" s="2">
        <f>SUMIF(A:A,A168,L:L)</f>
        <v>3650.2932808782475</v>
      </c>
      <c r="N168" s="3">
        <f>L168/M168</f>
        <v>5.5474568178142759E-2</v>
      </c>
      <c r="O168" s="7">
        <f>1/N168</f>
        <v>18.026278217952939</v>
      </c>
      <c r="P168" s="3">
        <f>IF(O168&gt;21,"",N168)</f>
        <v>5.5474568178142759E-2</v>
      </c>
      <c r="Q168" s="3">
        <f>IF(ISNUMBER(P168),SUMIF(A:A,A168,P:P),"")</f>
        <v>0.94103795377230226</v>
      </c>
      <c r="R168" s="3">
        <f>IFERROR(P168*(1/Q168),"")</f>
        <v>5.8950404663025556E-2</v>
      </c>
      <c r="S168" s="8">
        <f>IFERROR(1/R168,"")</f>
        <v>16.963411968352656</v>
      </c>
    </row>
    <row r="169" spans="1:19" x14ac:dyDescent="0.25">
      <c r="A169" s="1">
        <v>18</v>
      </c>
      <c r="B169" s="5">
        <v>0.69097222222222221</v>
      </c>
      <c r="C169" s="1" t="s">
        <v>19</v>
      </c>
      <c r="D169" s="1">
        <v>6</v>
      </c>
      <c r="E169" s="1">
        <v>7</v>
      </c>
      <c r="F169" s="1" t="s">
        <v>188</v>
      </c>
      <c r="G169" s="2">
        <v>31.9338333333333</v>
      </c>
      <c r="H169" s="6">
        <f>1+COUNTIFS(A:A,A169,O:O,"&lt;"&amp;O169)</f>
        <v>8</v>
      </c>
      <c r="I169" s="2">
        <f>AVERAGEIF(A:A,A169,G:G)</f>
        <v>47.414996666666674</v>
      </c>
      <c r="J169" s="2">
        <f>G169-I169</f>
        <v>-15.481163333333374</v>
      </c>
      <c r="K169" s="2">
        <f>90+J169</f>
        <v>74.51883666666663</v>
      </c>
      <c r="L169" s="2">
        <f>EXP(0.06*K169)</f>
        <v>87.455509395459643</v>
      </c>
      <c r="M169" s="2">
        <f>SUMIF(A:A,A169,L:L)</f>
        <v>3650.2932808782475</v>
      </c>
      <c r="N169" s="3">
        <f>L169/M169</f>
        <v>2.3958488446281269E-2</v>
      </c>
      <c r="O169" s="7">
        <f>1/N169</f>
        <v>41.73886020573287</v>
      </c>
      <c r="P169" s="3" t="str">
        <f>IF(O169&gt;21,"",N169)</f>
        <v/>
      </c>
      <c r="Q169" s="3" t="str">
        <f>IF(ISNUMBER(P169),SUMIF(A:A,A169,P:P),"")</f>
        <v/>
      </c>
      <c r="R169" s="3" t="str">
        <f>IFERROR(P169*(1/Q169),"")</f>
        <v/>
      </c>
      <c r="S169" s="8" t="str">
        <f>IFERROR(1/R169,"")</f>
        <v/>
      </c>
    </row>
    <row r="170" spans="1:19" x14ac:dyDescent="0.25">
      <c r="A170" s="1">
        <v>18</v>
      </c>
      <c r="B170" s="5">
        <v>0.69097222222222221</v>
      </c>
      <c r="C170" s="1" t="s">
        <v>19</v>
      </c>
      <c r="D170" s="1">
        <v>6</v>
      </c>
      <c r="E170" s="1">
        <v>10</v>
      </c>
      <c r="F170" s="1" t="s">
        <v>191</v>
      </c>
      <c r="G170" s="2">
        <v>31.088200000000001</v>
      </c>
      <c r="H170" s="6">
        <f>1+COUNTIFS(A:A,A170,O:O,"&lt;"&amp;O170)</f>
        <v>9</v>
      </c>
      <c r="I170" s="2">
        <f>AVERAGEIF(A:A,A170,G:G)</f>
        <v>47.414996666666674</v>
      </c>
      <c r="J170" s="2">
        <f>G170-I170</f>
        <v>-16.326796666666674</v>
      </c>
      <c r="K170" s="2">
        <f>90+J170</f>
        <v>73.673203333333333</v>
      </c>
      <c r="L170" s="2">
        <f>EXP(0.06*K170)</f>
        <v>83.128882113267125</v>
      </c>
      <c r="M170" s="2">
        <f>SUMIF(A:A,A170,L:L)</f>
        <v>3650.2932808782475</v>
      </c>
      <c r="N170" s="3">
        <f>L170/M170</f>
        <v>2.2773206347207975E-2</v>
      </c>
      <c r="O170" s="7">
        <f>1/N170</f>
        <v>43.911251878794019</v>
      </c>
      <c r="P170" s="3" t="str">
        <f>IF(O170&gt;21,"",N170)</f>
        <v/>
      </c>
      <c r="Q170" s="3" t="str">
        <f>IF(ISNUMBER(P170),SUMIF(A:A,A170,P:P),"")</f>
        <v/>
      </c>
      <c r="R170" s="3" t="str">
        <f>IFERROR(P170*(1/Q170),"")</f>
        <v/>
      </c>
      <c r="S170" s="8" t="str">
        <f>IFERROR(1/R170,"")</f>
        <v/>
      </c>
    </row>
    <row r="171" spans="1:19" x14ac:dyDescent="0.25">
      <c r="A171" s="1">
        <v>18</v>
      </c>
      <c r="B171" s="5">
        <v>0.69097222222222221</v>
      </c>
      <c r="C171" s="1" t="s">
        <v>19</v>
      </c>
      <c r="D171" s="1">
        <v>6</v>
      </c>
      <c r="E171" s="1">
        <v>11</v>
      </c>
      <c r="F171" s="1" t="s">
        <v>192</v>
      </c>
      <c r="G171" s="2">
        <v>20.727133333333299</v>
      </c>
      <c r="H171" s="6">
        <f>1+COUNTIFS(A:A,A171,O:O,"&lt;"&amp;O171)</f>
        <v>10</v>
      </c>
      <c r="I171" s="2">
        <f>AVERAGEIF(A:A,A171,G:G)</f>
        <v>47.414996666666674</v>
      </c>
      <c r="J171" s="2">
        <f>G171-I171</f>
        <v>-26.687863333333375</v>
      </c>
      <c r="K171" s="2">
        <f>90+J171</f>
        <v>63.312136666666625</v>
      </c>
      <c r="L171" s="2">
        <f>EXP(0.06*K171)</f>
        <v>44.644369663070727</v>
      </c>
      <c r="M171" s="2">
        <f>SUMIF(A:A,A171,L:L)</f>
        <v>3650.2932808782475</v>
      </c>
      <c r="N171" s="3">
        <f>L171/M171</f>
        <v>1.2230351434208446E-2</v>
      </c>
      <c r="O171" s="7">
        <f>1/N171</f>
        <v>81.7637992971312</v>
      </c>
      <c r="P171" s="3" t="str">
        <f>IF(O171&gt;21,"",N171)</f>
        <v/>
      </c>
      <c r="Q171" s="3" t="str">
        <f>IF(ISNUMBER(P171),SUMIF(A:A,A171,P:P),"")</f>
        <v/>
      </c>
      <c r="R171" s="3" t="str">
        <f>IFERROR(P171*(1/Q171),"")</f>
        <v/>
      </c>
      <c r="S171" s="8" t="str">
        <f>IFERROR(1/R171,"")</f>
        <v/>
      </c>
    </row>
    <row r="172" spans="1:19" x14ac:dyDescent="0.25">
      <c r="A172" s="1">
        <v>19</v>
      </c>
      <c r="B172" s="5">
        <v>0.70138888888888884</v>
      </c>
      <c r="C172" s="1" t="s">
        <v>27</v>
      </c>
      <c r="D172" s="1">
        <v>7</v>
      </c>
      <c r="E172" s="1">
        <v>3</v>
      </c>
      <c r="F172" s="1" t="s">
        <v>194</v>
      </c>
      <c r="G172" s="2">
        <v>68.457933333333401</v>
      </c>
      <c r="H172" s="6">
        <f>1+COUNTIFS(A:A,A172,O:O,"&lt;"&amp;O172)</f>
        <v>1</v>
      </c>
      <c r="I172" s="2">
        <f>AVERAGEIF(A:A,A172,G:G)</f>
        <v>44.885624999999976</v>
      </c>
      <c r="J172" s="2">
        <f>G172-I172</f>
        <v>23.572308333333424</v>
      </c>
      <c r="K172" s="2">
        <f>90+J172</f>
        <v>113.57230833333342</v>
      </c>
      <c r="L172" s="2">
        <f>EXP(0.06*K172)</f>
        <v>910.81381312487451</v>
      </c>
      <c r="M172" s="2">
        <f>SUMIF(A:A,A172,L:L)</f>
        <v>3522.0987110802366</v>
      </c>
      <c r="N172" s="3">
        <f>L172/M172</f>
        <v>0.25859974062042274</v>
      </c>
      <c r="O172" s="7">
        <f>1/N172</f>
        <v>3.8669799033859729</v>
      </c>
      <c r="P172" s="3">
        <f>IF(O172&gt;21,"",N172)</f>
        <v>0.25859974062042274</v>
      </c>
      <c r="Q172" s="3">
        <f>IF(ISNUMBER(P172),SUMIF(A:A,A172,P:P),"")</f>
        <v>0.88544242380074112</v>
      </c>
      <c r="R172" s="3">
        <f>IFERROR(P172*(1/Q172),"")</f>
        <v>0.2920570933459336</v>
      </c>
      <c r="S172" s="8">
        <f>IFERROR(1/R172,"")</f>
        <v>3.4239880584428315</v>
      </c>
    </row>
    <row r="173" spans="1:19" x14ac:dyDescent="0.25">
      <c r="A173" s="1">
        <v>19</v>
      </c>
      <c r="B173" s="5">
        <v>0.70138888888888884</v>
      </c>
      <c r="C173" s="1" t="s">
        <v>27</v>
      </c>
      <c r="D173" s="1">
        <v>7</v>
      </c>
      <c r="E173" s="1">
        <v>8</v>
      </c>
      <c r="F173" s="1" t="s">
        <v>197</v>
      </c>
      <c r="G173" s="2">
        <v>61.286766666666601</v>
      </c>
      <c r="H173" s="6">
        <f>1+COUNTIFS(A:A,A173,O:O,"&lt;"&amp;O173)</f>
        <v>2</v>
      </c>
      <c r="I173" s="2">
        <f>AVERAGEIF(A:A,A173,G:G)</f>
        <v>44.885624999999976</v>
      </c>
      <c r="J173" s="2">
        <f>G173-I173</f>
        <v>16.401141666666625</v>
      </c>
      <c r="K173" s="2">
        <f>90+J173</f>
        <v>106.40114166666663</v>
      </c>
      <c r="L173" s="2">
        <f>EXP(0.06*K173)</f>
        <v>592.33271761112394</v>
      </c>
      <c r="M173" s="2">
        <f>SUMIF(A:A,A173,L:L)</f>
        <v>3522.0987110802366</v>
      </c>
      <c r="N173" s="3">
        <f>L173/M173</f>
        <v>0.16817606949734068</v>
      </c>
      <c r="O173" s="7">
        <f>1/N173</f>
        <v>5.9461491934547368</v>
      </c>
      <c r="P173" s="3">
        <f>IF(O173&gt;21,"",N173)</f>
        <v>0.16817606949734068</v>
      </c>
      <c r="Q173" s="3">
        <f>IF(ISNUMBER(P173),SUMIF(A:A,A173,P:P),"")</f>
        <v>0.88544242380074112</v>
      </c>
      <c r="R173" s="3">
        <f>IFERROR(P173*(1/Q173),"")</f>
        <v>0.18993450615958607</v>
      </c>
      <c r="S173" s="8">
        <f>IFERROR(1/R173,"")</f>
        <v>5.2649727541333835</v>
      </c>
    </row>
    <row r="174" spans="1:19" x14ac:dyDescent="0.25">
      <c r="A174" s="1">
        <v>19</v>
      </c>
      <c r="B174" s="5">
        <v>0.70138888888888884</v>
      </c>
      <c r="C174" s="1" t="s">
        <v>27</v>
      </c>
      <c r="D174" s="1">
        <v>7</v>
      </c>
      <c r="E174" s="1">
        <v>1</v>
      </c>
      <c r="F174" s="1" t="s">
        <v>193</v>
      </c>
      <c r="G174" s="2">
        <v>52.975566666666595</v>
      </c>
      <c r="H174" s="6">
        <f>1+COUNTIFS(A:A,A174,O:O,"&lt;"&amp;O174)</f>
        <v>3</v>
      </c>
      <c r="I174" s="2">
        <f>AVERAGEIF(A:A,A174,G:G)</f>
        <v>44.885624999999976</v>
      </c>
      <c r="J174" s="2">
        <f>G174-I174</f>
        <v>8.0899416666666184</v>
      </c>
      <c r="K174" s="2">
        <f>90+J174</f>
        <v>98.089941666666618</v>
      </c>
      <c r="L174" s="2">
        <f>EXP(0.06*K174)</f>
        <v>359.74537876483072</v>
      </c>
      <c r="M174" s="2">
        <f>SUMIF(A:A,A174,L:L)</f>
        <v>3522.0987110802366</v>
      </c>
      <c r="N174" s="3">
        <f>L174/M174</f>
        <v>0.10213949360167021</v>
      </c>
      <c r="O174" s="7">
        <f>1/N174</f>
        <v>9.7905321902207643</v>
      </c>
      <c r="P174" s="3">
        <f>IF(O174&gt;21,"",N174)</f>
        <v>0.10213949360167021</v>
      </c>
      <c r="Q174" s="3">
        <f>IF(ISNUMBER(P174),SUMIF(A:A,A174,P:P),"")</f>
        <v>0.88544242380074112</v>
      </c>
      <c r="R174" s="3">
        <f>IFERROR(P174*(1/Q174),"")</f>
        <v>0.11535419001411612</v>
      </c>
      <c r="S174" s="8">
        <f>IFERROR(1/R174,"")</f>
        <v>8.6689525528082516</v>
      </c>
    </row>
    <row r="175" spans="1:19" x14ac:dyDescent="0.25">
      <c r="A175" s="1">
        <v>19</v>
      </c>
      <c r="B175" s="5">
        <v>0.70138888888888884</v>
      </c>
      <c r="C175" s="1" t="s">
        <v>27</v>
      </c>
      <c r="D175" s="1">
        <v>7</v>
      </c>
      <c r="E175" s="1">
        <v>5</v>
      </c>
      <c r="F175" s="1" t="s">
        <v>195</v>
      </c>
      <c r="G175" s="2">
        <v>50.789933333333302</v>
      </c>
      <c r="H175" s="6">
        <f>1+COUNTIFS(A:A,A175,O:O,"&lt;"&amp;O175)</f>
        <v>4</v>
      </c>
      <c r="I175" s="2">
        <f>AVERAGEIF(A:A,A175,G:G)</f>
        <v>44.885624999999976</v>
      </c>
      <c r="J175" s="2">
        <f>G175-I175</f>
        <v>5.9043083333333257</v>
      </c>
      <c r="K175" s="2">
        <f>90+J175</f>
        <v>95.904308333333319</v>
      </c>
      <c r="L175" s="2">
        <f>EXP(0.06*K175)</f>
        <v>315.53149415672561</v>
      </c>
      <c r="M175" s="2">
        <f>SUMIF(A:A,A175,L:L)</f>
        <v>3522.0987110802366</v>
      </c>
      <c r="N175" s="3">
        <f>L175/M175</f>
        <v>8.958621550386682E-2</v>
      </c>
      <c r="O175" s="7">
        <f>1/N175</f>
        <v>11.162431568022168</v>
      </c>
      <c r="P175" s="3">
        <f>IF(O175&gt;21,"",N175)</f>
        <v>8.958621550386682E-2</v>
      </c>
      <c r="Q175" s="3">
        <f>IF(ISNUMBER(P175),SUMIF(A:A,A175,P:P),"")</f>
        <v>0.88544242380074112</v>
      </c>
      <c r="R175" s="3">
        <f>IFERROR(P175*(1/Q175),"")</f>
        <v>0.10117678247143397</v>
      </c>
      <c r="S175" s="8">
        <f>IFERROR(1/R175,"")</f>
        <v>9.8836904630994553</v>
      </c>
    </row>
    <row r="176" spans="1:19" x14ac:dyDescent="0.25">
      <c r="A176" s="1">
        <v>19</v>
      </c>
      <c r="B176" s="5">
        <v>0.70138888888888884</v>
      </c>
      <c r="C176" s="1" t="s">
        <v>27</v>
      </c>
      <c r="D176" s="1">
        <v>7</v>
      </c>
      <c r="E176" s="1">
        <v>7</v>
      </c>
      <c r="F176" s="1" t="s">
        <v>196</v>
      </c>
      <c r="G176" s="2">
        <v>49.121600000000001</v>
      </c>
      <c r="H176" s="6">
        <f>1+COUNTIFS(A:A,A176,O:O,"&lt;"&amp;O176)</f>
        <v>5</v>
      </c>
      <c r="I176" s="2">
        <f>AVERAGEIF(A:A,A176,G:G)</f>
        <v>44.885624999999976</v>
      </c>
      <c r="J176" s="2">
        <f>G176-I176</f>
        <v>4.2359750000000247</v>
      </c>
      <c r="K176" s="2">
        <f>90+J176</f>
        <v>94.235975000000025</v>
      </c>
      <c r="L176" s="2">
        <f>EXP(0.06*K176)</f>
        <v>285.47615343902851</v>
      </c>
      <c r="M176" s="2">
        <f>SUMIF(A:A,A176,L:L)</f>
        <v>3522.0987110802366</v>
      </c>
      <c r="N176" s="3">
        <f>L176/M176</f>
        <v>8.1052854237430569E-2</v>
      </c>
      <c r="O176" s="7">
        <f>1/N176</f>
        <v>12.33762844514605</v>
      </c>
      <c r="P176" s="3">
        <f>IF(O176&gt;21,"",N176)</f>
        <v>8.1052854237430569E-2</v>
      </c>
      <c r="Q176" s="3">
        <f>IF(ISNUMBER(P176),SUMIF(A:A,A176,P:P),"")</f>
        <v>0.88544242380074112</v>
      </c>
      <c r="R176" s="3">
        <f>IFERROR(P176*(1/Q176),"")</f>
        <v>9.1539384220504227E-2</v>
      </c>
      <c r="S176" s="8">
        <f>IFERROR(1/R176,"")</f>
        <v>10.924259634423088</v>
      </c>
    </row>
    <row r="177" spans="1:19" x14ac:dyDescent="0.25">
      <c r="A177" s="1">
        <v>19</v>
      </c>
      <c r="B177" s="5">
        <v>0.70138888888888884</v>
      </c>
      <c r="C177" s="1" t="s">
        <v>27</v>
      </c>
      <c r="D177" s="1">
        <v>7</v>
      </c>
      <c r="E177" s="1">
        <v>10</v>
      </c>
      <c r="F177" s="1" t="s">
        <v>199</v>
      </c>
      <c r="G177" s="2">
        <v>45.7436333333333</v>
      </c>
      <c r="H177" s="6">
        <f>1+COUNTIFS(A:A,A177,O:O,"&lt;"&amp;O177)</f>
        <v>6</v>
      </c>
      <c r="I177" s="2">
        <f>AVERAGEIF(A:A,A177,G:G)</f>
        <v>44.885624999999976</v>
      </c>
      <c r="J177" s="2">
        <f>G177-I177</f>
        <v>0.85800833333332349</v>
      </c>
      <c r="K177" s="2">
        <f>90+J177</f>
        <v>90.858008333333316</v>
      </c>
      <c r="L177" s="2">
        <f>EXP(0.06*K177)</f>
        <v>233.10301958723454</v>
      </c>
      <c r="M177" s="2">
        <f>SUMIF(A:A,A177,L:L)</f>
        <v>3522.0987110802366</v>
      </c>
      <c r="N177" s="3">
        <f>L177/M177</f>
        <v>6.6182988811162885E-2</v>
      </c>
      <c r="O177" s="7">
        <f>1/N177</f>
        <v>15.109622849660925</v>
      </c>
      <c r="P177" s="3">
        <f>IF(O177&gt;21,"",N177)</f>
        <v>6.6182988811162885E-2</v>
      </c>
      <c r="Q177" s="3">
        <f>IF(ISNUMBER(P177),SUMIF(A:A,A177,P:P),"")</f>
        <v>0.88544242380074112</v>
      </c>
      <c r="R177" s="3">
        <f>IFERROR(P177*(1/Q177),"")</f>
        <v>7.4745671804468033E-2</v>
      </c>
      <c r="S177" s="8">
        <f>IFERROR(1/R177,"")</f>
        <v>13.378701078718828</v>
      </c>
    </row>
    <row r="178" spans="1:19" x14ac:dyDescent="0.25">
      <c r="A178" s="1">
        <v>19</v>
      </c>
      <c r="B178" s="5">
        <v>0.70138888888888884</v>
      </c>
      <c r="C178" s="1" t="s">
        <v>27</v>
      </c>
      <c r="D178" s="1">
        <v>7</v>
      </c>
      <c r="E178" s="1">
        <v>9</v>
      </c>
      <c r="F178" s="1" t="s">
        <v>198</v>
      </c>
      <c r="G178" s="2">
        <v>45.395566666666596</v>
      </c>
      <c r="H178" s="6">
        <f>1+COUNTIFS(A:A,A178,O:O,"&lt;"&amp;O178)</f>
        <v>7</v>
      </c>
      <c r="I178" s="2">
        <f>AVERAGEIF(A:A,A178,G:G)</f>
        <v>44.885624999999976</v>
      </c>
      <c r="J178" s="2">
        <f>G178-I178</f>
        <v>0.50994166666662011</v>
      </c>
      <c r="K178" s="2">
        <f>90+J178</f>
        <v>90.50994166666662</v>
      </c>
      <c r="L178" s="2">
        <f>EXP(0.06*K178)</f>
        <v>228.28537704611867</v>
      </c>
      <c r="M178" s="2">
        <f>SUMIF(A:A,A178,L:L)</f>
        <v>3522.0987110802366</v>
      </c>
      <c r="N178" s="3">
        <f>L178/M178</f>
        <v>6.4815155897803609E-2</v>
      </c>
      <c r="O178" s="7">
        <f>1/N178</f>
        <v>15.428490237325605</v>
      </c>
      <c r="P178" s="3">
        <f>IF(O178&gt;21,"",N178)</f>
        <v>6.4815155897803609E-2</v>
      </c>
      <c r="Q178" s="3">
        <f>IF(ISNUMBER(P178),SUMIF(A:A,A178,P:P),"")</f>
        <v>0.88544242380074112</v>
      </c>
      <c r="R178" s="3">
        <f>IFERROR(P178*(1/Q178),"")</f>
        <v>7.320087015888177E-2</v>
      </c>
      <c r="S178" s="8">
        <f>IFERROR(1/R178,"")</f>
        <v>13.661039791323653</v>
      </c>
    </row>
    <row r="179" spans="1:19" x14ac:dyDescent="0.25">
      <c r="A179" s="1">
        <v>19</v>
      </c>
      <c r="B179" s="5">
        <v>0.70138888888888884</v>
      </c>
      <c r="C179" s="1" t="s">
        <v>27</v>
      </c>
      <c r="D179" s="1">
        <v>7</v>
      </c>
      <c r="E179" s="1">
        <v>11</v>
      </c>
      <c r="F179" s="1" t="s">
        <v>200</v>
      </c>
      <c r="G179" s="2">
        <v>42.6253999999999</v>
      </c>
      <c r="H179" s="6">
        <f>1+COUNTIFS(A:A,A179,O:O,"&lt;"&amp;O179)</f>
        <v>8</v>
      </c>
      <c r="I179" s="2">
        <f>AVERAGEIF(A:A,A179,G:G)</f>
        <v>44.885624999999976</v>
      </c>
      <c r="J179" s="2">
        <f>G179-I179</f>
        <v>-2.2602250000000765</v>
      </c>
      <c r="K179" s="2">
        <f>90+J179</f>
        <v>87.739774999999923</v>
      </c>
      <c r="L179" s="2">
        <f>EXP(0.06*K179)</f>
        <v>193.32766587441452</v>
      </c>
      <c r="M179" s="2">
        <f>SUMIF(A:A,A179,L:L)</f>
        <v>3522.0987110802366</v>
      </c>
      <c r="N179" s="3">
        <f>L179/M179</f>
        <v>5.4889905631043609E-2</v>
      </c>
      <c r="O179" s="7">
        <f>1/N179</f>
        <v>18.218286012764406</v>
      </c>
      <c r="P179" s="3">
        <f>IF(O179&gt;21,"",N179)</f>
        <v>5.4889905631043609E-2</v>
      </c>
      <c r="Q179" s="3">
        <f>IF(ISNUMBER(P179),SUMIF(A:A,A179,P:P),"")</f>
        <v>0.88544242380074112</v>
      </c>
      <c r="R179" s="3">
        <f>IFERROR(P179*(1/Q179),"")</f>
        <v>6.1991501825076289E-2</v>
      </c>
      <c r="S179" s="8">
        <f>IFERROR(1/R179,"")</f>
        <v>16.131243324637254</v>
      </c>
    </row>
    <row r="180" spans="1:19" x14ac:dyDescent="0.25">
      <c r="A180" s="1">
        <v>19</v>
      </c>
      <c r="B180" s="5">
        <v>0.70138888888888884</v>
      </c>
      <c r="C180" s="1" t="s">
        <v>27</v>
      </c>
      <c r="D180" s="1">
        <v>7</v>
      </c>
      <c r="E180" s="1">
        <v>13</v>
      </c>
      <c r="F180" s="1" t="s">
        <v>202</v>
      </c>
      <c r="G180" s="2">
        <v>39.996366666666603</v>
      </c>
      <c r="H180" s="6">
        <f>1+COUNTIFS(A:A,A180,O:O,"&lt;"&amp;O180)</f>
        <v>9</v>
      </c>
      <c r="I180" s="2">
        <f>AVERAGEIF(A:A,A180,G:G)</f>
        <v>44.885624999999976</v>
      </c>
      <c r="J180" s="2">
        <f>G180-I180</f>
        <v>-4.8892583333333732</v>
      </c>
      <c r="K180" s="2">
        <f>90+J180</f>
        <v>85.110741666666627</v>
      </c>
      <c r="L180" s="2">
        <f>EXP(0.06*K180)</f>
        <v>165.11537962839128</v>
      </c>
      <c r="M180" s="2">
        <f>SUMIF(A:A,A180,L:L)</f>
        <v>3522.0987110802366</v>
      </c>
      <c r="N180" s="3">
        <f>L180/M180</f>
        <v>4.6879827390683769E-2</v>
      </c>
      <c r="O180" s="7">
        <f>1/N180</f>
        <v>21.331136560428671</v>
      </c>
      <c r="P180" s="3" t="str">
        <f>IF(O180&gt;21,"",N180)</f>
        <v/>
      </c>
      <c r="Q180" s="3" t="str">
        <f>IF(ISNUMBER(P180),SUMIF(A:A,A180,P:P),"")</f>
        <v/>
      </c>
      <c r="R180" s="3" t="str">
        <f>IFERROR(P180*(1/Q180),"")</f>
        <v/>
      </c>
      <c r="S180" s="8" t="str">
        <f>IFERROR(1/R180,"")</f>
        <v/>
      </c>
    </row>
    <row r="181" spans="1:19" x14ac:dyDescent="0.25">
      <c r="A181" s="1">
        <v>19</v>
      </c>
      <c r="B181" s="5">
        <v>0.70138888888888884</v>
      </c>
      <c r="C181" s="1" t="s">
        <v>27</v>
      </c>
      <c r="D181" s="1">
        <v>7</v>
      </c>
      <c r="E181" s="1">
        <v>12</v>
      </c>
      <c r="F181" s="1" t="s">
        <v>201</v>
      </c>
      <c r="G181" s="2">
        <v>31.6744333333334</v>
      </c>
      <c r="H181" s="6">
        <f>1+COUNTIFS(A:A,A181,O:O,"&lt;"&amp;O181)</f>
        <v>10</v>
      </c>
      <c r="I181" s="2">
        <f>AVERAGEIF(A:A,A181,G:G)</f>
        <v>44.885624999999976</v>
      </c>
      <c r="J181" s="2">
        <f>G181-I181</f>
        <v>-13.211191666666576</v>
      </c>
      <c r="K181" s="2">
        <f>90+J181</f>
        <v>76.788808333333421</v>
      </c>
      <c r="L181" s="2">
        <f>EXP(0.06*K181)</f>
        <v>100.2160644848191</v>
      </c>
      <c r="M181" s="2">
        <f>SUMIF(A:A,A181,L:L)</f>
        <v>3522.0987110802366</v>
      </c>
      <c r="N181" s="3">
        <f>L181/M181</f>
        <v>2.845350817952589E-2</v>
      </c>
      <c r="O181" s="7">
        <f>1/N181</f>
        <v>35.145051137123531</v>
      </c>
      <c r="P181" s="3" t="str">
        <f>IF(O181&gt;21,"",N181)</f>
        <v/>
      </c>
      <c r="Q181" s="3" t="str">
        <f>IF(ISNUMBER(P181),SUMIF(A:A,A181,P:P),"")</f>
        <v/>
      </c>
      <c r="R181" s="3" t="str">
        <f>IFERROR(P181*(1/Q181),"")</f>
        <v/>
      </c>
      <c r="S181" s="8" t="str">
        <f>IFERROR(1/R181,"")</f>
        <v/>
      </c>
    </row>
    <row r="182" spans="1:19" x14ac:dyDescent="0.25">
      <c r="A182" s="1">
        <v>19</v>
      </c>
      <c r="B182" s="5">
        <v>0.70138888888888884</v>
      </c>
      <c r="C182" s="1" t="s">
        <v>27</v>
      </c>
      <c r="D182" s="1">
        <v>7</v>
      </c>
      <c r="E182" s="1">
        <v>14</v>
      </c>
      <c r="F182" s="1" t="s">
        <v>203</v>
      </c>
      <c r="G182" s="2">
        <v>27.816299999999998</v>
      </c>
      <c r="H182" s="6">
        <f>1+COUNTIFS(A:A,A182,O:O,"&lt;"&amp;O182)</f>
        <v>11</v>
      </c>
      <c r="I182" s="2">
        <f>AVERAGEIF(A:A,A182,G:G)</f>
        <v>44.885624999999976</v>
      </c>
      <c r="J182" s="2">
        <f>G182-I182</f>
        <v>-17.069324999999978</v>
      </c>
      <c r="K182" s="2">
        <f>90+J182</f>
        <v>72.930675000000022</v>
      </c>
      <c r="L182" s="2">
        <f>EXP(0.06*K182)</f>
        <v>79.506636805018246</v>
      </c>
      <c r="M182" s="2">
        <f>SUMIF(A:A,A182,L:L)</f>
        <v>3522.0987110802366</v>
      </c>
      <c r="N182" s="3">
        <f>L182/M182</f>
        <v>2.2573653757884986E-2</v>
      </c>
      <c r="O182" s="7">
        <f>1/N182</f>
        <v>44.299430244016193</v>
      </c>
      <c r="P182" s="3" t="str">
        <f>IF(O182&gt;21,"",N182)</f>
        <v/>
      </c>
      <c r="Q182" s="3" t="str">
        <f>IF(ISNUMBER(P182),SUMIF(A:A,A182,P:P),"")</f>
        <v/>
      </c>
      <c r="R182" s="3" t="str">
        <f>IFERROR(P182*(1/Q182),"")</f>
        <v/>
      </c>
      <c r="S182" s="8" t="str">
        <f>IFERROR(1/R182,"")</f>
        <v/>
      </c>
    </row>
    <row r="183" spans="1:19" x14ac:dyDescent="0.25">
      <c r="A183" s="1">
        <v>19</v>
      </c>
      <c r="B183" s="5">
        <v>0.70138888888888884</v>
      </c>
      <c r="C183" s="1" t="s">
        <v>27</v>
      </c>
      <c r="D183" s="1">
        <v>7</v>
      </c>
      <c r="E183" s="1">
        <v>15</v>
      </c>
      <c r="F183" s="1" t="s">
        <v>204</v>
      </c>
      <c r="G183" s="2">
        <v>22.744</v>
      </c>
      <c r="H183" s="6">
        <f>1+COUNTIFS(A:A,A183,O:O,"&lt;"&amp;O183)</f>
        <v>12</v>
      </c>
      <c r="I183" s="2">
        <f>AVERAGEIF(A:A,A183,G:G)</f>
        <v>44.885624999999976</v>
      </c>
      <c r="J183" s="2">
        <f>G183-I183</f>
        <v>-22.141624999999976</v>
      </c>
      <c r="K183" s="2">
        <f>90+J183</f>
        <v>67.858375000000024</v>
      </c>
      <c r="L183" s="2">
        <f>EXP(0.06*K183)</f>
        <v>58.645010557656967</v>
      </c>
      <c r="M183" s="2">
        <f>SUMIF(A:A,A183,L:L)</f>
        <v>3522.0987110802366</v>
      </c>
      <c r="N183" s="3">
        <f>L183/M183</f>
        <v>1.6650586871164209E-2</v>
      </c>
      <c r="O183" s="7">
        <f>1/N183</f>
        <v>60.05794316666509</v>
      </c>
      <c r="P183" s="3" t="str">
        <f>IF(O183&gt;21,"",N183)</f>
        <v/>
      </c>
      <c r="Q183" s="3" t="str">
        <f>IF(ISNUMBER(P183),SUMIF(A:A,A183,P:P),"")</f>
        <v/>
      </c>
      <c r="R183" s="3" t="str">
        <f>IFERROR(P183*(1/Q183),"")</f>
        <v/>
      </c>
      <c r="S183" s="8" t="str">
        <f>IFERROR(1/R183,"")</f>
        <v/>
      </c>
    </row>
    <row r="184" spans="1:19" x14ac:dyDescent="0.25">
      <c r="A184" s="1">
        <v>20</v>
      </c>
      <c r="B184" s="5">
        <v>0.70833333333333337</v>
      </c>
      <c r="C184" s="1" t="s">
        <v>49</v>
      </c>
      <c r="D184" s="1">
        <v>8</v>
      </c>
      <c r="E184" s="1">
        <v>3</v>
      </c>
      <c r="F184" s="1" t="s">
        <v>207</v>
      </c>
      <c r="G184" s="2">
        <v>73.9095333333333</v>
      </c>
      <c r="H184" s="6">
        <f>1+COUNTIFS(A:A,A184,O:O,"&lt;"&amp;O184)</f>
        <v>1</v>
      </c>
      <c r="I184" s="2">
        <f>AVERAGEIF(A:A,A184,G:G)</f>
        <v>47.353203030303014</v>
      </c>
      <c r="J184" s="2">
        <f>G184-I184</f>
        <v>26.556330303030286</v>
      </c>
      <c r="K184" s="2">
        <f>90+J184</f>
        <v>116.55633030303028</v>
      </c>
      <c r="L184" s="2">
        <f>EXP(0.06*K184)</f>
        <v>1089.3972255547378</v>
      </c>
      <c r="M184" s="2">
        <f>SUMIF(A:A,A184,L:L)</f>
        <v>3497.1903412283191</v>
      </c>
      <c r="N184" s="3">
        <f>L184/M184</f>
        <v>0.31150641493883019</v>
      </c>
      <c r="O184" s="7">
        <f>1/N184</f>
        <v>3.2102067631460103</v>
      </c>
      <c r="P184" s="3">
        <f>IF(O184&gt;21,"",N184)</f>
        <v>0.31150641493883019</v>
      </c>
      <c r="Q184" s="3">
        <f>IF(ISNUMBER(P184),SUMIF(A:A,A184,P:P),"")</f>
        <v>0.90405254673621793</v>
      </c>
      <c r="R184" s="3">
        <f>IFERROR(P184*(1/Q184),"")</f>
        <v>0.34456671358697105</v>
      </c>
      <c r="S184" s="8">
        <f>IFERROR(1/R184,"")</f>
        <v>2.9021955997719813</v>
      </c>
    </row>
    <row r="185" spans="1:19" x14ac:dyDescent="0.25">
      <c r="A185" s="1">
        <v>20</v>
      </c>
      <c r="B185" s="5">
        <v>0.70833333333333337</v>
      </c>
      <c r="C185" s="1" t="s">
        <v>49</v>
      </c>
      <c r="D185" s="1">
        <v>8</v>
      </c>
      <c r="E185" s="1">
        <v>9</v>
      </c>
      <c r="F185" s="1" t="s">
        <v>212</v>
      </c>
      <c r="G185" s="2">
        <v>60.4523333333333</v>
      </c>
      <c r="H185" s="6">
        <f>1+COUNTIFS(A:A,A185,O:O,"&lt;"&amp;O185)</f>
        <v>2</v>
      </c>
      <c r="I185" s="2">
        <f>AVERAGEIF(A:A,A185,G:G)</f>
        <v>47.353203030303014</v>
      </c>
      <c r="J185" s="2">
        <f>G185-I185</f>
        <v>13.099130303030286</v>
      </c>
      <c r="K185" s="2">
        <f>90+J185</f>
        <v>103.09913030303028</v>
      </c>
      <c r="L185" s="2">
        <f>EXP(0.06*K185)</f>
        <v>485.87326494805421</v>
      </c>
      <c r="M185" s="2">
        <f>SUMIF(A:A,A185,L:L)</f>
        <v>3497.1903412283191</v>
      </c>
      <c r="N185" s="3">
        <f>L185/M185</f>
        <v>0.13893246221691233</v>
      </c>
      <c r="O185" s="7">
        <f>1/N185</f>
        <v>7.1977418671146927</v>
      </c>
      <c r="P185" s="3">
        <f>IF(O185&gt;21,"",N185)</f>
        <v>0.13893246221691233</v>
      </c>
      <c r="Q185" s="3">
        <f>IF(ISNUMBER(P185),SUMIF(A:A,A185,P:P),"")</f>
        <v>0.90405254673621793</v>
      </c>
      <c r="R185" s="3">
        <f>IFERROR(P185*(1/Q185),"")</f>
        <v>0.15367741921471481</v>
      </c>
      <c r="S185" s="8">
        <f>IFERROR(1/R185,"")</f>
        <v>6.5071368657149389</v>
      </c>
    </row>
    <row r="186" spans="1:19" x14ac:dyDescent="0.25">
      <c r="A186" s="1">
        <v>20</v>
      </c>
      <c r="B186" s="5">
        <v>0.70833333333333337</v>
      </c>
      <c r="C186" s="1" t="s">
        <v>49</v>
      </c>
      <c r="D186" s="1">
        <v>8</v>
      </c>
      <c r="E186" s="1">
        <v>14</v>
      </c>
      <c r="F186" s="1" t="s">
        <v>215</v>
      </c>
      <c r="G186" s="2">
        <v>58.420366666666702</v>
      </c>
      <c r="H186" s="6">
        <f>1+COUNTIFS(A:A,A186,O:O,"&lt;"&amp;O186)</f>
        <v>3</v>
      </c>
      <c r="I186" s="2">
        <f>AVERAGEIF(A:A,A186,G:G)</f>
        <v>47.353203030303014</v>
      </c>
      <c r="J186" s="2">
        <f>G186-I186</f>
        <v>11.067163636363688</v>
      </c>
      <c r="K186" s="2">
        <f>90+J186</f>
        <v>101.06716363636369</v>
      </c>
      <c r="L186" s="2">
        <f>EXP(0.06*K186)</f>
        <v>430.10519494782835</v>
      </c>
      <c r="M186" s="2">
        <f>SUMIF(A:A,A186,L:L)</f>
        <v>3497.1903412283191</v>
      </c>
      <c r="N186" s="3">
        <f>L186/M186</f>
        <v>0.12298592669587506</v>
      </c>
      <c r="O186" s="7">
        <f>1/N186</f>
        <v>8.131011627638042</v>
      </c>
      <c r="P186" s="3">
        <f>IF(O186&gt;21,"",N186)</f>
        <v>0.12298592669587506</v>
      </c>
      <c r="Q186" s="3">
        <f>IF(ISNUMBER(P186),SUMIF(A:A,A186,P:P),"")</f>
        <v>0.90405254673621793</v>
      </c>
      <c r="R186" s="3">
        <f>IFERROR(P186*(1/Q186),"")</f>
        <v>0.13603847159092133</v>
      </c>
      <c r="S186" s="8">
        <f>IFERROR(1/R186,"")</f>
        <v>7.3508617695079721</v>
      </c>
    </row>
    <row r="187" spans="1:19" x14ac:dyDescent="0.25">
      <c r="A187" s="1">
        <v>20</v>
      </c>
      <c r="B187" s="5">
        <v>0.70833333333333337</v>
      </c>
      <c r="C187" s="1" t="s">
        <v>49</v>
      </c>
      <c r="D187" s="1">
        <v>8</v>
      </c>
      <c r="E187" s="1">
        <v>1</v>
      </c>
      <c r="F187" s="1" t="s">
        <v>205</v>
      </c>
      <c r="G187" s="2">
        <v>54.922433333333295</v>
      </c>
      <c r="H187" s="6">
        <f>1+COUNTIFS(A:A,A187,O:O,"&lt;"&amp;O187)</f>
        <v>4</v>
      </c>
      <c r="I187" s="2">
        <f>AVERAGEIF(A:A,A187,G:G)</f>
        <v>47.353203030303014</v>
      </c>
      <c r="J187" s="2">
        <f>G187-I187</f>
        <v>7.569230303030281</v>
      </c>
      <c r="K187" s="2">
        <f>90+J187</f>
        <v>97.569230303030281</v>
      </c>
      <c r="L187" s="2">
        <f>EXP(0.06*K187)</f>
        <v>348.67972874046927</v>
      </c>
      <c r="M187" s="2">
        <f>SUMIF(A:A,A187,L:L)</f>
        <v>3497.1903412283191</v>
      </c>
      <c r="N187" s="3">
        <f>L187/M187</f>
        <v>9.9702817038549413E-2</v>
      </c>
      <c r="O187" s="7">
        <f>1/N187</f>
        <v>10.029806877105155</v>
      </c>
      <c r="P187" s="3">
        <f>IF(O187&gt;21,"",N187)</f>
        <v>9.9702817038549413E-2</v>
      </c>
      <c r="Q187" s="3">
        <f>IF(ISNUMBER(P187),SUMIF(A:A,A187,P:P),"")</f>
        <v>0.90405254673621793</v>
      </c>
      <c r="R187" s="3">
        <f>IFERROR(P187*(1/Q187),"")</f>
        <v>0.11028431632485676</v>
      </c>
      <c r="S187" s="8">
        <f>IFERROR(1/R187,"")</f>
        <v>9.0674724505193485</v>
      </c>
    </row>
    <row r="188" spans="1:19" x14ac:dyDescent="0.25">
      <c r="A188" s="1">
        <v>20</v>
      </c>
      <c r="B188" s="5">
        <v>0.70833333333333337</v>
      </c>
      <c r="C188" s="1" t="s">
        <v>49</v>
      </c>
      <c r="D188" s="1">
        <v>8</v>
      </c>
      <c r="E188" s="1">
        <v>6</v>
      </c>
      <c r="F188" s="1" t="s">
        <v>210</v>
      </c>
      <c r="G188" s="2">
        <v>54.730566666666704</v>
      </c>
      <c r="H188" s="6">
        <f>1+COUNTIFS(A:A,A188,O:O,"&lt;"&amp;O188)</f>
        <v>5</v>
      </c>
      <c r="I188" s="2">
        <f>AVERAGEIF(A:A,A188,G:G)</f>
        <v>47.353203030303014</v>
      </c>
      <c r="J188" s="2">
        <f>G188-I188</f>
        <v>7.3773636363636896</v>
      </c>
      <c r="K188" s="2">
        <f>90+J188</f>
        <v>97.377363636363697</v>
      </c>
      <c r="L188" s="2">
        <f>EXP(0.06*K188)</f>
        <v>344.68874388774498</v>
      </c>
      <c r="M188" s="2">
        <f>SUMIF(A:A,A188,L:L)</f>
        <v>3497.1903412283191</v>
      </c>
      <c r="N188" s="3">
        <f>L188/M188</f>
        <v>9.8561619544757131E-2</v>
      </c>
      <c r="O188" s="7">
        <f>1/N188</f>
        <v>10.145937177360372</v>
      </c>
      <c r="P188" s="3">
        <f>IF(O188&gt;21,"",N188)</f>
        <v>9.8561619544757131E-2</v>
      </c>
      <c r="Q188" s="3">
        <f>IF(ISNUMBER(P188),SUMIF(A:A,A188,P:P),"")</f>
        <v>0.90405254673621793</v>
      </c>
      <c r="R188" s="3">
        <f>IFERROR(P188*(1/Q188),"")</f>
        <v>0.10902200309106057</v>
      </c>
      <c r="S188" s="8">
        <f>IFERROR(1/R188,"")</f>
        <v>9.1724603442183188</v>
      </c>
    </row>
    <row r="189" spans="1:19" x14ac:dyDescent="0.25">
      <c r="A189" s="1">
        <v>20</v>
      </c>
      <c r="B189" s="5">
        <v>0.70833333333333337</v>
      </c>
      <c r="C189" s="1" t="s">
        <v>49</v>
      </c>
      <c r="D189" s="1">
        <v>8</v>
      </c>
      <c r="E189" s="1">
        <v>4</v>
      </c>
      <c r="F189" s="1" t="s">
        <v>208</v>
      </c>
      <c r="G189" s="2">
        <v>50.310466666666599</v>
      </c>
      <c r="H189" s="6">
        <f>1+COUNTIFS(A:A,A189,O:O,"&lt;"&amp;O189)</f>
        <v>6</v>
      </c>
      <c r="I189" s="2">
        <f>AVERAGEIF(A:A,A189,G:G)</f>
        <v>47.353203030303014</v>
      </c>
      <c r="J189" s="2">
        <f>G189-I189</f>
        <v>2.9572636363635851</v>
      </c>
      <c r="K189" s="2">
        <f>90+J189</f>
        <v>92.957263636363592</v>
      </c>
      <c r="L189" s="2">
        <f>EXP(0.06*K189)</f>
        <v>264.39278467646545</v>
      </c>
      <c r="M189" s="2">
        <f>SUMIF(A:A,A189,L:L)</f>
        <v>3497.1903412283191</v>
      </c>
      <c r="N189" s="3">
        <f>L189/M189</f>
        <v>7.5601485443769906E-2</v>
      </c>
      <c r="O189" s="7">
        <f>1/N189</f>
        <v>13.227253328822087</v>
      </c>
      <c r="P189" s="3">
        <f>IF(O189&gt;21,"",N189)</f>
        <v>7.5601485443769906E-2</v>
      </c>
      <c r="Q189" s="3">
        <f>IF(ISNUMBER(P189),SUMIF(A:A,A189,P:P),"")</f>
        <v>0.90405254673621793</v>
      </c>
      <c r="R189" s="3">
        <f>IFERROR(P189*(1/Q189),"")</f>
        <v>8.362510090448172E-2</v>
      </c>
      <c r="S189" s="8">
        <f>IFERROR(1/R189,"")</f>
        <v>11.958132058246724</v>
      </c>
    </row>
    <row r="190" spans="1:19" x14ac:dyDescent="0.25">
      <c r="A190" s="1">
        <v>20</v>
      </c>
      <c r="B190" s="5">
        <v>0.70833333333333337</v>
      </c>
      <c r="C190" s="1" t="s">
        <v>49</v>
      </c>
      <c r="D190" s="1">
        <v>8</v>
      </c>
      <c r="E190" s="1">
        <v>7</v>
      </c>
      <c r="F190" s="1" t="s">
        <v>211</v>
      </c>
      <c r="G190" s="2">
        <v>45.5336</v>
      </c>
      <c r="H190" s="6">
        <f>1+COUNTIFS(A:A,A190,O:O,"&lt;"&amp;O190)</f>
        <v>7</v>
      </c>
      <c r="I190" s="2">
        <f>AVERAGEIF(A:A,A190,G:G)</f>
        <v>47.353203030303014</v>
      </c>
      <c r="J190" s="2">
        <f>G190-I190</f>
        <v>-1.8196030303030142</v>
      </c>
      <c r="K190" s="2">
        <f>90+J190</f>
        <v>88.180396969696986</v>
      </c>
      <c r="L190" s="2">
        <f>EXP(0.06*K190)</f>
        <v>198.50689165346458</v>
      </c>
      <c r="M190" s="2">
        <f>SUMIF(A:A,A190,L:L)</f>
        <v>3497.1903412283191</v>
      </c>
      <c r="N190" s="3">
        <f>L190/M190</f>
        <v>5.6761820857523855E-2</v>
      </c>
      <c r="O190" s="7">
        <f>1/N190</f>
        <v>17.617475706251039</v>
      </c>
      <c r="P190" s="3">
        <f>IF(O190&gt;21,"",N190)</f>
        <v>5.6761820857523855E-2</v>
      </c>
      <c r="Q190" s="3">
        <f>IF(ISNUMBER(P190),SUMIF(A:A,A190,P:P),"")</f>
        <v>0.90405254673621793</v>
      </c>
      <c r="R190" s="3">
        <f>IFERROR(P190*(1/Q190),"")</f>
        <v>6.2785975286993659E-2</v>
      </c>
      <c r="S190" s="8">
        <f>IFERROR(1/R190,"")</f>
        <v>15.9271237792997</v>
      </c>
    </row>
    <row r="191" spans="1:19" x14ac:dyDescent="0.25">
      <c r="A191" s="1">
        <v>20</v>
      </c>
      <c r="B191" s="5">
        <v>0.70833333333333337</v>
      </c>
      <c r="C191" s="1" t="s">
        <v>49</v>
      </c>
      <c r="D191" s="1">
        <v>8</v>
      </c>
      <c r="E191" s="1">
        <v>10</v>
      </c>
      <c r="F191" s="1" t="s">
        <v>213</v>
      </c>
      <c r="G191" s="2">
        <v>34.887099999999997</v>
      </c>
      <c r="H191" s="6">
        <f>1+COUNTIFS(A:A,A191,O:O,"&lt;"&amp;O191)</f>
        <v>8</v>
      </c>
      <c r="I191" s="2">
        <f>AVERAGEIF(A:A,A191,G:G)</f>
        <v>47.353203030303014</v>
      </c>
      <c r="J191" s="2">
        <f>G191-I191</f>
        <v>-12.466103030303017</v>
      </c>
      <c r="K191" s="2">
        <f>90+J191</f>
        <v>77.533896969696983</v>
      </c>
      <c r="L191" s="2">
        <f>EXP(0.06*K191)</f>
        <v>104.79790887256603</v>
      </c>
      <c r="M191" s="2">
        <f>SUMIF(A:A,A191,L:L)</f>
        <v>3497.1903412283191</v>
      </c>
      <c r="N191" s="3">
        <f>L191/M191</f>
        <v>2.9966315426731342E-2</v>
      </c>
      <c r="O191" s="7">
        <f>1/N191</f>
        <v>33.370802708295386</v>
      </c>
      <c r="P191" s="3" t="str">
        <f>IF(O191&gt;21,"",N191)</f>
        <v/>
      </c>
      <c r="Q191" s="3" t="str">
        <f>IF(ISNUMBER(P191),SUMIF(A:A,A191,P:P),"")</f>
        <v/>
      </c>
      <c r="R191" s="3" t="str">
        <f>IFERROR(P191*(1/Q191),"")</f>
        <v/>
      </c>
      <c r="S191" s="8" t="str">
        <f>IFERROR(1/R191,"")</f>
        <v/>
      </c>
    </row>
    <row r="192" spans="1:19" x14ac:dyDescent="0.25">
      <c r="A192" s="1">
        <v>20</v>
      </c>
      <c r="B192" s="5">
        <v>0.70833333333333337</v>
      </c>
      <c r="C192" s="1" t="s">
        <v>49</v>
      </c>
      <c r="D192" s="1">
        <v>8</v>
      </c>
      <c r="E192" s="1">
        <v>11</v>
      </c>
      <c r="F192" s="1" t="s">
        <v>214</v>
      </c>
      <c r="G192" s="2">
        <v>34.430566666666699</v>
      </c>
      <c r="H192" s="6">
        <f>1+COUNTIFS(A:A,A192,O:O,"&lt;"&amp;O192)</f>
        <v>9</v>
      </c>
      <c r="I192" s="2">
        <f>AVERAGEIF(A:A,A192,G:G)</f>
        <v>47.353203030303014</v>
      </c>
      <c r="J192" s="2">
        <f>G192-I192</f>
        <v>-12.922636363636315</v>
      </c>
      <c r="K192" s="2">
        <f>90+J192</f>
        <v>77.077363636363685</v>
      </c>
      <c r="L192" s="2">
        <f>EXP(0.06*K192)</f>
        <v>101.96624408637928</v>
      </c>
      <c r="M192" s="2">
        <f>SUMIF(A:A,A192,L:L)</f>
        <v>3497.1903412283191</v>
      </c>
      <c r="N192" s="3">
        <f>L192/M192</f>
        <v>2.9156618352824813E-2</v>
      </c>
      <c r="O192" s="7">
        <f>1/N192</f>
        <v>34.297530251930461</v>
      </c>
      <c r="P192" s="3" t="str">
        <f>IF(O192&gt;21,"",N192)</f>
        <v/>
      </c>
      <c r="Q192" s="3" t="str">
        <f>IF(ISNUMBER(P192),SUMIF(A:A,A192,P:P),"")</f>
        <v/>
      </c>
      <c r="R192" s="3" t="str">
        <f>IFERROR(P192*(1/Q192),"")</f>
        <v/>
      </c>
      <c r="S192" s="8" t="str">
        <f>IFERROR(1/R192,"")</f>
        <v/>
      </c>
    </row>
    <row r="193" spans="1:19" x14ac:dyDescent="0.25">
      <c r="A193" s="1">
        <v>20</v>
      </c>
      <c r="B193" s="5">
        <v>0.70833333333333337</v>
      </c>
      <c r="C193" s="1" t="s">
        <v>49</v>
      </c>
      <c r="D193" s="1">
        <v>8</v>
      </c>
      <c r="E193" s="1">
        <v>5</v>
      </c>
      <c r="F193" s="1" t="s">
        <v>209</v>
      </c>
      <c r="G193" s="2">
        <v>28.690766666666701</v>
      </c>
      <c r="H193" s="6">
        <f>1+COUNTIFS(A:A,A193,O:O,"&lt;"&amp;O193)</f>
        <v>10</v>
      </c>
      <c r="I193" s="2">
        <f>AVERAGEIF(A:A,A193,G:G)</f>
        <v>47.353203030303014</v>
      </c>
      <c r="J193" s="2">
        <f>G193-I193</f>
        <v>-18.662436363636314</v>
      </c>
      <c r="K193" s="2">
        <f>90+J193</f>
        <v>71.337563636363683</v>
      </c>
      <c r="L193" s="2">
        <f>EXP(0.06*K193)</f>
        <v>72.258778271655984</v>
      </c>
      <c r="M193" s="2">
        <f>SUMIF(A:A,A193,L:L)</f>
        <v>3497.1903412283191</v>
      </c>
      <c r="N193" s="3">
        <f>L193/M193</f>
        <v>2.0661951801650154E-2</v>
      </c>
      <c r="O193" s="7">
        <f>1/N193</f>
        <v>48.398138259142371</v>
      </c>
      <c r="P193" s="3" t="str">
        <f>IF(O193&gt;21,"",N193)</f>
        <v/>
      </c>
      <c r="Q193" s="3" t="str">
        <f>IF(ISNUMBER(P193),SUMIF(A:A,A193,P:P),"")</f>
        <v/>
      </c>
      <c r="R193" s="3" t="str">
        <f>IFERROR(P193*(1/Q193),"")</f>
        <v/>
      </c>
      <c r="S193" s="8" t="str">
        <f>IFERROR(1/R193,"")</f>
        <v/>
      </c>
    </row>
    <row r="194" spans="1:19" x14ac:dyDescent="0.25">
      <c r="A194" s="1">
        <v>20</v>
      </c>
      <c r="B194" s="5">
        <v>0.70833333333333337</v>
      </c>
      <c r="C194" s="1" t="s">
        <v>49</v>
      </c>
      <c r="D194" s="1">
        <v>8</v>
      </c>
      <c r="E194" s="1">
        <v>2</v>
      </c>
      <c r="F194" s="1" t="s">
        <v>206</v>
      </c>
      <c r="G194" s="2">
        <v>24.5975</v>
      </c>
      <c r="H194" s="6">
        <f>1+COUNTIFS(A:A,A194,O:O,"&lt;"&amp;O194)</f>
        <v>11</v>
      </c>
      <c r="I194" s="2">
        <f>AVERAGEIF(A:A,A194,G:G)</f>
        <v>47.353203030303014</v>
      </c>
      <c r="J194" s="2">
        <f>G194-I194</f>
        <v>-22.755703030303014</v>
      </c>
      <c r="K194" s="2">
        <f>90+J194</f>
        <v>67.24429696969699</v>
      </c>
      <c r="L194" s="2">
        <f>EXP(0.06*K194)</f>
        <v>56.523575588952987</v>
      </c>
      <c r="M194" s="2">
        <f>SUMIF(A:A,A194,L:L)</f>
        <v>3497.1903412283191</v>
      </c>
      <c r="N194" s="3">
        <f>L194/M194</f>
        <v>1.6162567682575776E-2</v>
      </c>
      <c r="O194" s="7">
        <f>1/N194</f>
        <v>61.87135730160378</v>
      </c>
      <c r="P194" s="3" t="str">
        <f>IF(O194&gt;21,"",N194)</f>
        <v/>
      </c>
      <c r="Q194" s="3" t="str">
        <f>IF(ISNUMBER(P194),SUMIF(A:A,A194,P:P),"")</f>
        <v/>
      </c>
      <c r="R194" s="3" t="str">
        <f>IFERROR(P194*(1/Q194),"")</f>
        <v/>
      </c>
      <c r="S194" s="8" t="str">
        <f>IFERROR(1/R194,"")</f>
        <v/>
      </c>
    </row>
    <row r="195" spans="1:19" x14ac:dyDescent="0.25">
      <c r="A195" s="1">
        <v>21</v>
      </c>
      <c r="B195" s="5">
        <v>0.71180555555555547</v>
      </c>
      <c r="C195" s="1" t="s">
        <v>35</v>
      </c>
      <c r="D195" s="1">
        <v>7</v>
      </c>
      <c r="E195" s="1">
        <v>12</v>
      </c>
      <c r="F195" s="1" t="s">
        <v>226</v>
      </c>
      <c r="G195" s="2">
        <v>64.1321333333333</v>
      </c>
      <c r="H195" s="6">
        <f>1+COUNTIFS(A:A,A195,O:O,"&lt;"&amp;O195)</f>
        <v>1</v>
      </c>
      <c r="I195" s="2">
        <f>AVERAGEIF(A:A,A195,G:G)</f>
        <v>47.460042857142852</v>
      </c>
      <c r="J195" s="2">
        <f>G195-I195</f>
        <v>16.672090476190448</v>
      </c>
      <c r="K195" s="2">
        <f>90+J195</f>
        <v>106.67209047619045</v>
      </c>
      <c r="L195" s="2">
        <f>EXP(0.06*K195)</f>
        <v>602.04092731525918</v>
      </c>
      <c r="M195" s="2">
        <f>SUMIF(A:A,A195,L:L)</f>
        <v>3438.8693286092675</v>
      </c>
      <c r="N195" s="3">
        <f>L195/M195</f>
        <v>0.17506943991929289</v>
      </c>
      <c r="O195" s="7">
        <f>1/N195</f>
        <v>5.7120191877063213</v>
      </c>
      <c r="P195" s="3">
        <f>IF(O195&gt;21,"",N195)</f>
        <v>0.17506943991929289</v>
      </c>
      <c r="Q195" s="3">
        <f>IF(ISNUMBER(P195),SUMIF(A:A,A195,P:P),"")</f>
        <v>0.93256326198675787</v>
      </c>
      <c r="R195" s="3">
        <f>IFERROR(P195*(1/Q195),"")</f>
        <v>0.1877292909290896</v>
      </c>
      <c r="S195" s="8">
        <f>IFERROR(1/R195,"")</f>
        <v>5.3268192462183581</v>
      </c>
    </row>
    <row r="196" spans="1:19" x14ac:dyDescent="0.25">
      <c r="A196" s="1">
        <v>21</v>
      </c>
      <c r="B196" s="5">
        <v>0.71180555555555547</v>
      </c>
      <c r="C196" s="1" t="s">
        <v>35</v>
      </c>
      <c r="D196" s="1">
        <v>7</v>
      </c>
      <c r="E196" s="1">
        <v>10</v>
      </c>
      <c r="F196" s="1" t="s">
        <v>224</v>
      </c>
      <c r="G196" s="2">
        <v>55.624099999999999</v>
      </c>
      <c r="H196" s="6">
        <f>1+COUNTIFS(A:A,A196,O:O,"&lt;"&amp;O196)</f>
        <v>2</v>
      </c>
      <c r="I196" s="2">
        <f>AVERAGEIF(A:A,A196,G:G)</f>
        <v>47.460042857142852</v>
      </c>
      <c r="J196" s="2">
        <f>G196-I196</f>
        <v>8.1640571428571462</v>
      </c>
      <c r="K196" s="2">
        <f>90+J196</f>
        <v>98.164057142857146</v>
      </c>
      <c r="L196" s="2">
        <f>EXP(0.06*K196)</f>
        <v>361.34870306024277</v>
      </c>
      <c r="M196" s="2">
        <f>SUMIF(A:A,A196,L:L)</f>
        <v>3438.8693286092675</v>
      </c>
      <c r="N196" s="3">
        <f>L196/M196</f>
        <v>0.10507776496595694</v>
      </c>
      <c r="O196" s="7">
        <f>1/N196</f>
        <v>9.5167612322547939</v>
      </c>
      <c r="P196" s="3">
        <f>IF(O196&gt;21,"",N196)</f>
        <v>0.10507776496595694</v>
      </c>
      <c r="Q196" s="3">
        <f>IF(ISNUMBER(P196),SUMIF(A:A,A196,P:P),"")</f>
        <v>0.93256326198675787</v>
      </c>
      <c r="R196" s="3">
        <f>IFERROR(P196*(1/Q196),"")</f>
        <v>0.11267628615574715</v>
      </c>
      <c r="S196" s="8">
        <f>IFERROR(1/R196,"")</f>
        <v>8.8749818983006499</v>
      </c>
    </row>
    <row r="197" spans="1:19" x14ac:dyDescent="0.25">
      <c r="A197" s="1">
        <v>21</v>
      </c>
      <c r="B197" s="5">
        <v>0.71180555555555547</v>
      </c>
      <c r="C197" s="1" t="s">
        <v>35</v>
      </c>
      <c r="D197" s="1">
        <v>7</v>
      </c>
      <c r="E197" s="1">
        <v>15</v>
      </c>
      <c r="F197" s="1" t="s">
        <v>229</v>
      </c>
      <c r="G197" s="2">
        <v>52.746600000000001</v>
      </c>
      <c r="H197" s="6">
        <f>1+COUNTIFS(A:A,A197,O:O,"&lt;"&amp;O197)</f>
        <v>3</v>
      </c>
      <c r="I197" s="2">
        <f>AVERAGEIF(A:A,A197,G:G)</f>
        <v>47.460042857142852</v>
      </c>
      <c r="J197" s="2">
        <f>G197-I197</f>
        <v>5.2865571428571485</v>
      </c>
      <c r="K197" s="2">
        <f>90+J197</f>
        <v>95.286557142857149</v>
      </c>
      <c r="L197" s="2">
        <f>EXP(0.06*K197)</f>
        <v>304.0503852332086</v>
      </c>
      <c r="M197" s="2">
        <f>SUMIF(A:A,A197,L:L)</f>
        <v>3438.8693286092675</v>
      </c>
      <c r="N197" s="3">
        <f>L197/M197</f>
        <v>8.8415800712082104E-2</v>
      </c>
      <c r="O197" s="7">
        <f>1/N197</f>
        <v>11.310195597915895</v>
      </c>
      <c r="P197" s="3">
        <f>IF(O197&gt;21,"",N197)</f>
        <v>8.8415800712082104E-2</v>
      </c>
      <c r="Q197" s="3">
        <f>IF(ISNUMBER(P197),SUMIF(A:A,A197,P:P),"")</f>
        <v>0.93256326198675787</v>
      </c>
      <c r="R197" s="3">
        <f>IFERROR(P197*(1/Q197),"")</f>
        <v>9.4809440084224095E-2</v>
      </c>
      <c r="S197" s="8">
        <f>IFERROR(1/R197,"")</f>
        <v>10.547472900500717</v>
      </c>
    </row>
    <row r="198" spans="1:19" x14ac:dyDescent="0.25">
      <c r="A198" s="1">
        <v>21</v>
      </c>
      <c r="B198" s="5">
        <v>0.71180555555555547</v>
      </c>
      <c r="C198" s="1" t="s">
        <v>35</v>
      </c>
      <c r="D198" s="1">
        <v>7</v>
      </c>
      <c r="E198" s="1">
        <v>13</v>
      </c>
      <c r="F198" s="1" t="s">
        <v>227</v>
      </c>
      <c r="G198" s="2">
        <v>51.283599999999993</v>
      </c>
      <c r="H198" s="6">
        <f>1+COUNTIFS(A:A,A198,O:O,"&lt;"&amp;O198)</f>
        <v>4</v>
      </c>
      <c r="I198" s="2">
        <f>AVERAGEIF(A:A,A198,G:G)</f>
        <v>47.460042857142852</v>
      </c>
      <c r="J198" s="2">
        <f>G198-I198</f>
        <v>3.8235571428571404</v>
      </c>
      <c r="K198" s="2">
        <f>90+J198</f>
        <v>93.82355714285714</v>
      </c>
      <c r="L198" s="2">
        <f>EXP(0.06*K198)</f>
        <v>278.49871032632512</v>
      </c>
      <c r="M198" s="2">
        <f>SUMIF(A:A,A198,L:L)</f>
        <v>3438.8693286092675</v>
      </c>
      <c r="N198" s="3">
        <f>L198/M198</f>
        <v>8.0985546036712694E-2</v>
      </c>
      <c r="O198" s="7">
        <f>1/N198</f>
        <v>12.34788241776719</v>
      </c>
      <c r="P198" s="3">
        <f>IF(O198&gt;21,"",N198)</f>
        <v>8.0985546036712694E-2</v>
      </c>
      <c r="Q198" s="3">
        <f>IF(ISNUMBER(P198),SUMIF(A:A,A198,P:P),"")</f>
        <v>0.93256326198675787</v>
      </c>
      <c r="R198" s="3">
        <f>IFERROR(P198*(1/Q198),"")</f>
        <v>8.6841879085156004E-2</v>
      </c>
      <c r="S198" s="8">
        <f>IFERROR(1/R198,"")</f>
        <v>11.515181506141905</v>
      </c>
    </row>
    <row r="199" spans="1:19" x14ac:dyDescent="0.25">
      <c r="A199" s="1">
        <v>21</v>
      </c>
      <c r="B199" s="5">
        <v>0.71180555555555547</v>
      </c>
      <c r="C199" s="1" t="s">
        <v>35</v>
      </c>
      <c r="D199" s="1">
        <v>7</v>
      </c>
      <c r="E199" s="1">
        <v>3</v>
      </c>
      <c r="F199" s="1" t="s">
        <v>218</v>
      </c>
      <c r="G199" s="2">
        <v>49.4902333333333</v>
      </c>
      <c r="H199" s="6">
        <f>1+COUNTIFS(A:A,A199,O:O,"&lt;"&amp;O199)</f>
        <v>5</v>
      </c>
      <c r="I199" s="2">
        <f>AVERAGEIF(A:A,A199,G:G)</f>
        <v>47.460042857142852</v>
      </c>
      <c r="J199" s="2">
        <f>G199-I199</f>
        <v>2.0301904761904481</v>
      </c>
      <c r="K199" s="2">
        <f>90+J199</f>
        <v>92.030190476190455</v>
      </c>
      <c r="L199" s="2">
        <f>EXP(0.06*K199)</f>
        <v>250.0876430363092</v>
      </c>
      <c r="M199" s="2">
        <f>SUMIF(A:A,A199,L:L)</f>
        <v>3438.8693286092675</v>
      </c>
      <c r="N199" s="3">
        <f>L199/M199</f>
        <v>7.2723799347574669E-2</v>
      </c>
      <c r="O199" s="7">
        <f>1/N199</f>
        <v>13.750656717213303</v>
      </c>
      <c r="P199" s="3">
        <f>IF(O199&gt;21,"",N199)</f>
        <v>7.2723799347574669E-2</v>
      </c>
      <c r="Q199" s="3">
        <f>IF(ISNUMBER(P199),SUMIF(A:A,A199,P:P),"")</f>
        <v>0.93256326198675787</v>
      </c>
      <c r="R199" s="3">
        <f>IFERROR(P199*(1/Q199),"")</f>
        <v>7.7982698131000699E-2</v>
      </c>
      <c r="S199" s="8">
        <f>IFERROR(1/R199,"")</f>
        <v>12.823357282664563</v>
      </c>
    </row>
    <row r="200" spans="1:19" x14ac:dyDescent="0.25">
      <c r="A200" s="1">
        <v>21</v>
      </c>
      <c r="B200" s="5">
        <v>0.71180555555555547</v>
      </c>
      <c r="C200" s="1" t="s">
        <v>35</v>
      </c>
      <c r="D200" s="1">
        <v>7</v>
      </c>
      <c r="E200" s="1">
        <v>6</v>
      </c>
      <c r="F200" s="1" t="s">
        <v>220</v>
      </c>
      <c r="G200" s="2">
        <v>48.861533333333298</v>
      </c>
      <c r="H200" s="6">
        <f>1+COUNTIFS(A:A,A200,O:O,"&lt;"&amp;O200)</f>
        <v>6</v>
      </c>
      <c r="I200" s="2">
        <f>AVERAGEIF(A:A,A200,G:G)</f>
        <v>47.460042857142852</v>
      </c>
      <c r="J200" s="2">
        <f>G200-I200</f>
        <v>1.4014904761904461</v>
      </c>
      <c r="K200" s="2">
        <f>90+J200</f>
        <v>91.401490476190446</v>
      </c>
      <c r="L200" s="2">
        <f>EXP(0.06*K200)</f>
        <v>240.82955161811023</v>
      </c>
      <c r="M200" s="2">
        <f>SUMIF(A:A,A200,L:L)</f>
        <v>3438.8693286092675</v>
      </c>
      <c r="N200" s="3">
        <f>L200/M200</f>
        <v>7.003160882402748E-2</v>
      </c>
      <c r="O200" s="7">
        <f>1/N200</f>
        <v>14.279266416865539</v>
      </c>
      <c r="P200" s="3">
        <f>IF(O200&gt;21,"",N200)</f>
        <v>7.003160882402748E-2</v>
      </c>
      <c r="Q200" s="3">
        <f>IF(ISNUMBER(P200),SUMIF(A:A,A200,P:P),"")</f>
        <v>0.93256326198675787</v>
      </c>
      <c r="R200" s="3">
        <f>IFERROR(P200*(1/Q200),"")</f>
        <v>7.5095826394479925E-2</v>
      </c>
      <c r="S200" s="8">
        <f>IFERROR(1/R200,"")</f>
        <v>13.316319268490094</v>
      </c>
    </row>
    <row r="201" spans="1:19" x14ac:dyDescent="0.25">
      <c r="A201" s="1">
        <v>21</v>
      </c>
      <c r="B201" s="5">
        <v>0.71180555555555547</v>
      </c>
      <c r="C201" s="1" t="s">
        <v>35</v>
      </c>
      <c r="D201" s="1">
        <v>7</v>
      </c>
      <c r="E201" s="1">
        <v>2</v>
      </c>
      <c r="F201" s="1" t="s">
        <v>217</v>
      </c>
      <c r="G201" s="2">
        <v>47.490266666666699</v>
      </c>
      <c r="H201" s="6">
        <f>1+COUNTIFS(A:A,A201,O:O,"&lt;"&amp;O201)</f>
        <v>7</v>
      </c>
      <c r="I201" s="2">
        <f>AVERAGEIF(A:A,A201,G:G)</f>
        <v>47.460042857142852</v>
      </c>
      <c r="J201" s="2">
        <f>G201-I201</f>
        <v>3.0223809523846512E-2</v>
      </c>
      <c r="K201" s="2">
        <f>90+J201</f>
        <v>90.030223809523847</v>
      </c>
      <c r="L201" s="2">
        <f>EXP(0.06*K201)</f>
        <v>221.80828519545554</v>
      </c>
      <c r="M201" s="2">
        <f>SUMIF(A:A,A201,L:L)</f>
        <v>3438.8693286092675</v>
      </c>
      <c r="N201" s="3">
        <f>L201/M201</f>
        <v>6.4500352877658859E-2</v>
      </c>
      <c r="O201" s="7">
        <f>1/N201</f>
        <v>15.503791148193429</v>
      </c>
      <c r="P201" s="3">
        <f>IF(O201&gt;21,"",N201)</f>
        <v>6.4500352877658859E-2</v>
      </c>
      <c r="Q201" s="3">
        <f>IF(ISNUMBER(P201),SUMIF(A:A,A201,P:P),"")</f>
        <v>0.93256326198675787</v>
      </c>
      <c r="R201" s="3">
        <f>IFERROR(P201*(1/Q201),"")</f>
        <v>6.9164587011765366E-2</v>
      </c>
      <c r="S201" s="8">
        <f>IFERROR(1/R201,"")</f>
        <v>14.458266046320688</v>
      </c>
    </row>
    <row r="202" spans="1:19" x14ac:dyDescent="0.25">
      <c r="A202" s="1">
        <v>21</v>
      </c>
      <c r="B202" s="5">
        <v>0.71180555555555547</v>
      </c>
      <c r="C202" s="1" t="s">
        <v>35</v>
      </c>
      <c r="D202" s="1">
        <v>7</v>
      </c>
      <c r="E202" s="1">
        <v>1</v>
      </c>
      <c r="F202" s="1" t="s">
        <v>216</v>
      </c>
      <c r="G202" s="2">
        <v>46.833033333333304</v>
      </c>
      <c r="H202" s="6">
        <f>1+COUNTIFS(A:A,A202,O:O,"&lt;"&amp;O202)</f>
        <v>8</v>
      </c>
      <c r="I202" s="2">
        <f>AVERAGEIF(A:A,A202,G:G)</f>
        <v>47.460042857142852</v>
      </c>
      <c r="J202" s="2">
        <f>G202-I202</f>
        <v>-0.62700952380954789</v>
      </c>
      <c r="K202" s="2">
        <f>90+J202</f>
        <v>89.372990476190452</v>
      </c>
      <c r="L202" s="2">
        <f>EXP(0.06*K202)</f>
        <v>213.23171293321343</v>
      </c>
      <c r="M202" s="2">
        <f>SUMIF(A:A,A202,L:L)</f>
        <v>3438.8693286092675</v>
      </c>
      <c r="N202" s="3">
        <f>L202/M202</f>
        <v>6.2006343526710174E-2</v>
      </c>
      <c r="O202" s="7">
        <f>1/N202</f>
        <v>16.127382185811921</v>
      </c>
      <c r="P202" s="3">
        <f>IF(O202&gt;21,"",N202)</f>
        <v>6.2006343526710174E-2</v>
      </c>
      <c r="Q202" s="3">
        <f>IF(ISNUMBER(P202),SUMIF(A:A,A202,P:P),"")</f>
        <v>0.93256326198675787</v>
      </c>
      <c r="R202" s="3">
        <f>IFERROR(P202*(1/Q202),"")</f>
        <v>6.6490227584786246E-2</v>
      </c>
      <c r="S202" s="8">
        <f>IFERROR(1/R202,"")</f>
        <v>15.039804138507895</v>
      </c>
    </row>
    <row r="203" spans="1:19" x14ac:dyDescent="0.25">
      <c r="A203" s="1">
        <v>21</v>
      </c>
      <c r="B203" s="5">
        <v>0.71180555555555547</v>
      </c>
      <c r="C203" s="1" t="s">
        <v>35</v>
      </c>
      <c r="D203" s="1">
        <v>7</v>
      </c>
      <c r="E203" s="1">
        <v>9</v>
      </c>
      <c r="F203" s="1" t="s">
        <v>223</v>
      </c>
      <c r="G203" s="2">
        <v>46.148000000000003</v>
      </c>
      <c r="H203" s="6">
        <f>1+COUNTIFS(A:A,A203,O:O,"&lt;"&amp;O203)</f>
        <v>9</v>
      </c>
      <c r="I203" s="2">
        <f>AVERAGEIF(A:A,A203,G:G)</f>
        <v>47.460042857142852</v>
      </c>
      <c r="J203" s="2">
        <f>G203-I203</f>
        <v>-1.3120428571428491</v>
      </c>
      <c r="K203" s="2">
        <f>90+J203</f>
        <v>88.687957142857158</v>
      </c>
      <c r="L203" s="2">
        <f>EXP(0.06*K203)</f>
        <v>204.64513463363272</v>
      </c>
      <c r="M203" s="2">
        <f>SUMIF(A:A,A203,L:L)</f>
        <v>3438.8693286092675</v>
      </c>
      <c r="N203" s="3">
        <f>L203/M203</f>
        <v>5.9509424487610409E-2</v>
      </c>
      <c r="O203" s="7">
        <f>1/N203</f>
        <v>16.804061014036449</v>
      </c>
      <c r="P203" s="3">
        <f>IF(O203&gt;21,"",N203)</f>
        <v>5.9509424487610409E-2</v>
      </c>
      <c r="Q203" s="3">
        <f>IF(ISNUMBER(P203),SUMIF(A:A,A203,P:P),"")</f>
        <v>0.93256326198675787</v>
      </c>
      <c r="R203" s="3">
        <f>IFERROR(P203*(1/Q203),"")</f>
        <v>6.3812748060469299E-2</v>
      </c>
      <c r="S203" s="8">
        <f>IFERROR(1/R203,"")</f>
        <v>15.670849953874336</v>
      </c>
    </row>
    <row r="204" spans="1:19" x14ac:dyDescent="0.25">
      <c r="A204" s="1">
        <v>21</v>
      </c>
      <c r="B204" s="5">
        <v>0.71180555555555547</v>
      </c>
      <c r="C204" s="1" t="s">
        <v>35</v>
      </c>
      <c r="D204" s="1">
        <v>7</v>
      </c>
      <c r="E204" s="1">
        <v>7</v>
      </c>
      <c r="F204" s="1" t="s">
        <v>221</v>
      </c>
      <c r="G204" s="2">
        <v>44.7179</v>
      </c>
      <c r="H204" s="6">
        <f>1+COUNTIFS(A:A,A204,O:O,"&lt;"&amp;O204)</f>
        <v>10</v>
      </c>
      <c r="I204" s="2">
        <f>AVERAGEIF(A:A,A204,G:G)</f>
        <v>47.460042857142852</v>
      </c>
      <c r="J204" s="2">
        <f>G204-I204</f>
        <v>-2.7421428571428521</v>
      </c>
      <c r="K204" s="2">
        <f>90+J204</f>
        <v>87.257857142857148</v>
      </c>
      <c r="L204" s="2">
        <f>EXP(0.06*K204)</f>
        <v>187.81762807281493</v>
      </c>
      <c r="M204" s="2">
        <f>SUMIF(A:A,A204,L:L)</f>
        <v>3438.8693286092675</v>
      </c>
      <c r="N204" s="3">
        <f>L204/M204</f>
        <v>5.4616099108590235E-2</v>
      </c>
      <c r="O204" s="7">
        <f>1/N204</f>
        <v>18.309619623542758</v>
      </c>
      <c r="P204" s="3">
        <f>IF(O204&gt;21,"",N204)</f>
        <v>5.4616099108590235E-2</v>
      </c>
      <c r="Q204" s="3">
        <f>IF(ISNUMBER(P204),SUMIF(A:A,A204,P:P),"")</f>
        <v>0.93256326198675787</v>
      </c>
      <c r="R204" s="3">
        <f>IFERROR(P204*(1/Q204),"")</f>
        <v>5.8565570117178563E-2</v>
      </c>
      <c r="S204" s="8">
        <f>IFERROR(1/R204,"")</f>
        <v>17.074878601867791</v>
      </c>
    </row>
    <row r="205" spans="1:19" x14ac:dyDescent="0.25">
      <c r="A205" s="1">
        <v>21</v>
      </c>
      <c r="B205" s="5">
        <v>0.71180555555555547</v>
      </c>
      <c r="C205" s="1" t="s">
        <v>35</v>
      </c>
      <c r="D205" s="1">
        <v>7</v>
      </c>
      <c r="E205" s="1">
        <v>8</v>
      </c>
      <c r="F205" s="1" t="s">
        <v>222</v>
      </c>
      <c r="G205" s="2">
        <v>43.875766666666699</v>
      </c>
      <c r="H205" s="6">
        <f>1+COUNTIFS(A:A,A205,O:O,"&lt;"&amp;O205)</f>
        <v>11</v>
      </c>
      <c r="I205" s="2">
        <f>AVERAGEIF(A:A,A205,G:G)</f>
        <v>47.460042857142852</v>
      </c>
      <c r="J205" s="2">
        <f>G205-I205</f>
        <v>-3.5842761904761531</v>
      </c>
      <c r="K205" s="2">
        <f>90+J205</f>
        <v>86.415723809523854</v>
      </c>
      <c r="L205" s="2">
        <f>EXP(0.06*K205)</f>
        <v>178.56334792040792</v>
      </c>
      <c r="M205" s="2">
        <f>SUMIF(A:A,A205,L:L)</f>
        <v>3438.8693286092675</v>
      </c>
      <c r="N205" s="3">
        <f>L205/M205</f>
        <v>5.192501687542217E-2</v>
      </c>
      <c r="O205" s="7">
        <f>1/N205</f>
        <v>19.258539720828345</v>
      </c>
      <c r="P205" s="3">
        <f>IF(O205&gt;21,"",N205)</f>
        <v>5.192501687542217E-2</v>
      </c>
      <c r="Q205" s="3">
        <f>IF(ISNUMBER(P205),SUMIF(A:A,A205,P:P),"")</f>
        <v>0.93256326198675787</v>
      </c>
      <c r="R205" s="3">
        <f>IFERROR(P205*(1/Q205),"")</f>
        <v>5.5679886815184751E-2</v>
      </c>
      <c r="S205" s="8">
        <f>IFERROR(1/R205,"")</f>
        <v>17.959806623157231</v>
      </c>
    </row>
    <row r="206" spans="1:19" x14ac:dyDescent="0.25">
      <c r="A206" s="1">
        <v>21</v>
      </c>
      <c r="B206" s="5">
        <v>0.71180555555555547</v>
      </c>
      <c r="C206" s="1" t="s">
        <v>35</v>
      </c>
      <c r="D206" s="1">
        <v>7</v>
      </c>
      <c r="E206" s="1">
        <v>14</v>
      </c>
      <c r="F206" s="1" t="s">
        <v>228</v>
      </c>
      <c r="G206" s="2">
        <v>42.462000000000003</v>
      </c>
      <c r="H206" s="6">
        <f>1+COUNTIFS(A:A,A206,O:O,"&lt;"&amp;O206)</f>
        <v>12</v>
      </c>
      <c r="I206" s="2">
        <f>AVERAGEIF(A:A,A206,G:G)</f>
        <v>47.460042857142852</v>
      </c>
      <c r="J206" s="2">
        <f>G206-I206</f>
        <v>-4.998042857142849</v>
      </c>
      <c r="K206" s="2">
        <f>90+J206</f>
        <v>85.001957142857151</v>
      </c>
      <c r="L206" s="2">
        <f>EXP(0.06*K206)</f>
        <v>164.04116928909085</v>
      </c>
      <c r="M206" s="2">
        <f>SUMIF(A:A,A206,L:L)</f>
        <v>3438.8693286092675</v>
      </c>
      <c r="N206" s="3">
        <f>L206/M206</f>
        <v>4.7702065305119244E-2</v>
      </c>
      <c r="O206" s="7">
        <f>1/N206</f>
        <v>20.963452915584412</v>
      </c>
      <c r="P206" s="3">
        <f>IF(O206&gt;21,"",N206)</f>
        <v>4.7702065305119244E-2</v>
      </c>
      <c r="Q206" s="3">
        <f>IF(ISNUMBER(P206),SUMIF(A:A,A206,P:P),"")</f>
        <v>0.93256326198675787</v>
      </c>
      <c r="R206" s="3">
        <f>IFERROR(P206*(1/Q206),"")</f>
        <v>5.1151559630918206E-2</v>
      </c>
      <c r="S206" s="8">
        <f>IFERROR(1/R206,"")</f>
        <v>19.549746033463208</v>
      </c>
    </row>
    <row r="207" spans="1:19" x14ac:dyDescent="0.25">
      <c r="A207" s="1">
        <v>21</v>
      </c>
      <c r="B207" s="5">
        <v>0.71180555555555547</v>
      </c>
      <c r="C207" s="1" t="s">
        <v>35</v>
      </c>
      <c r="D207" s="1">
        <v>7</v>
      </c>
      <c r="E207" s="1">
        <v>4</v>
      </c>
      <c r="F207" s="1" t="s">
        <v>219</v>
      </c>
      <c r="G207" s="2">
        <v>42.035566666666703</v>
      </c>
      <c r="H207" s="6">
        <f>1+COUNTIFS(A:A,A207,O:O,"&lt;"&amp;O207)</f>
        <v>13</v>
      </c>
      <c r="I207" s="2">
        <f>AVERAGEIF(A:A,A207,G:G)</f>
        <v>47.460042857142852</v>
      </c>
      <c r="J207" s="2">
        <f>G207-I207</f>
        <v>-5.4244761904761489</v>
      </c>
      <c r="K207" s="2">
        <f>90+J207</f>
        <v>84.575523809523844</v>
      </c>
      <c r="L207" s="2">
        <f>EXP(0.06*K207)</f>
        <v>159.89725113979858</v>
      </c>
      <c r="M207" s="2">
        <f>SUMIF(A:A,A207,L:L)</f>
        <v>3438.8693286092675</v>
      </c>
      <c r="N207" s="3">
        <f>L207/M207</f>
        <v>4.6497041864764173E-2</v>
      </c>
      <c r="O207" s="7">
        <f>1/N207</f>
        <v>21.506744513091444</v>
      </c>
      <c r="P207" s="3" t="str">
        <f>IF(O207&gt;21,"",N207)</f>
        <v/>
      </c>
      <c r="Q207" s="3" t="str">
        <f>IF(ISNUMBER(P207),SUMIF(A:A,A207,P:P),"")</f>
        <v/>
      </c>
      <c r="R207" s="3" t="str">
        <f>IFERROR(P207*(1/Q207),"")</f>
        <v/>
      </c>
      <c r="S207" s="8" t="str">
        <f>IFERROR(1/R207,"")</f>
        <v/>
      </c>
    </row>
    <row r="208" spans="1:19" x14ac:dyDescent="0.25">
      <c r="A208" s="1">
        <v>21</v>
      </c>
      <c r="B208" s="5">
        <v>0.71180555555555547</v>
      </c>
      <c r="C208" s="1" t="s">
        <v>35</v>
      </c>
      <c r="D208" s="1">
        <v>7</v>
      </c>
      <c r="E208" s="1">
        <v>11</v>
      </c>
      <c r="F208" s="1" t="s">
        <v>225</v>
      </c>
      <c r="G208" s="2">
        <v>28.739866666666703</v>
      </c>
      <c r="H208" s="6">
        <f>1+COUNTIFS(A:A,A208,O:O,"&lt;"&amp;O208)</f>
        <v>14</v>
      </c>
      <c r="I208" s="2">
        <f>AVERAGEIF(A:A,A208,G:G)</f>
        <v>47.460042857142852</v>
      </c>
      <c r="J208" s="2">
        <f>G208-I208</f>
        <v>-18.720176190476149</v>
      </c>
      <c r="K208" s="2">
        <f>90+J208</f>
        <v>71.279823809523847</v>
      </c>
      <c r="L208" s="2">
        <f>EXP(0.06*K208)</f>
        <v>72.008878835398406</v>
      </c>
      <c r="M208" s="2">
        <f>SUMIF(A:A,A208,L:L)</f>
        <v>3438.8693286092675</v>
      </c>
      <c r="N208" s="3">
        <f>L208/M208</f>
        <v>2.0939696148477942E-2</v>
      </c>
      <c r="O208" s="7">
        <f>1/N208</f>
        <v>47.756184851454385</v>
      </c>
      <c r="P208" s="3" t="str">
        <f>IF(O208&gt;21,"",N208)</f>
        <v/>
      </c>
      <c r="Q208" s="3" t="str">
        <f>IF(ISNUMBER(P208),SUMIF(A:A,A208,P:P),"")</f>
        <v/>
      </c>
      <c r="R208" s="3" t="str">
        <f>IFERROR(P208*(1/Q208),"")</f>
        <v/>
      </c>
      <c r="S208" s="8" t="str">
        <f>IFERROR(1/R208,"")</f>
        <v/>
      </c>
    </row>
    <row r="209" spans="1:19" x14ac:dyDescent="0.25">
      <c r="A209" s="1">
        <v>22</v>
      </c>
      <c r="B209" s="5">
        <v>0.71875</v>
      </c>
      <c r="C209" s="1" t="s">
        <v>19</v>
      </c>
      <c r="D209" s="1">
        <v>7</v>
      </c>
      <c r="E209" s="1">
        <v>4</v>
      </c>
      <c r="F209" s="1" t="s">
        <v>232</v>
      </c>
      <c r="G209" s="2">
        <v>72.014800000000008</v>
      </c>
      <c r="H209" s="6">
        <f>1+COUNTIFS(A:A,A209,O:O,"&lt;"&amp;O209)</f>
        <v>1</v>
      </c>
      <c r="I209" s="2">
        <f>AVERAGEIF(A:A,A209,G:G)</f>
        <v>49.566746666666639</v>
      </c>
      <c r="J209" s="2">
        <f>G209-I209</f>
        <v>22.44805333333337</v>
      </c>
      <c r="K209" s="2">
        <f>90+J209</f>
        <v>112.44805333333338</v>
      </c>
      <c r="L209" s="2">
        <f>EXP(0.06*K209)</f>
        <v>851.40097622086614</v>
      </c>
      <c r="M209" s="2">
        <f>SUMIF(A:A,A209,L:L)</f>
        <v>3077.564814994088</v>
      </c>
      <c r="N209" s="3">
        <f>L209/M209</f>
        <v>0.27664761829638401</v>
      </c>
      <c r="O209" s="7">
        <f>1/N209</f>
        <v>3.6147067021869632</v>
      </c>
      <c r="P209" s="3">
        <f>IF(O209&gt;21,"",N209)</f>
        <v>0.27664761829638401</v>
      </c>
      <c r="Q209" s="3">
        <f>IF(ISNUMBER(P209),SUMIF(A:A,A209,P:P),"")</f>
        <v>0.91036143742044706</v>
      </c>
      <c r="R209" s="3">
        <f>IFERROR(P209*(1/Q209),"")</f>
        <v>0.30388767243950754</v>
      </c>
      <c r="S209" s="8">
        <f>IFERROR(1/R209,"")</f>
        <v>3.2906895892562469</v>
      </c>
    </row>
    <row r="210" spans="1:19" x14ac:dyDescent="0.25">
      <c r="A210" s="1">
        <v>22</v>
      </c>
      <c r="B210" s="5">
        <v>0.71875</v>
      </c>
      <c r="C210" s="1" t="s">
        <v>19</v>
      </c>
      <c r="D210" s="1">
        <v>7</v>
      </c>
      <c r="E210" s="1">
        <v>1</v>
      </c>
      <c r="F210" s="1" t="s">
        <v>230</v>
      </c>
      <c r="G210" s="2">
        <v>64.324799999999911</v>
      </c>
      <c r="H210" s="6">
        <f>1+COUNTIFS(A:A,A210,O:O,"&lt;"&amp;O210)</f>
        <v>2</v>
      </c>
      <c r="I210" s="2">
        <f>AVERAGEIF(A:A,A210,G:G)</f>
        <v>49.566746666666639</v>
      </c>
      <c r="J210" s="2">
        <f>G210-I210</f>
        <v>14.758053333333272</v>
      </c>
      <c r="K210" s="2">
        <f>90+J210</f>
        <v>104.75805333333327</v>
      </c>
      <c r="L210" s="2">
        <f>EXP(0.06*K210)</f>
        <v>536.7235728202628</v>
      </c>
      <c r="M210" s="2">
        <f>SUMIF(A:A,A210,L:L)</f>
        <v>3077.564814994088</v>
      </c>
      <c r="N210" s="3">
        <f>L210/M210</f>
        <v>0.17439878770556252</v>
      </c>
      <c r="O210" s="7">
        <f>1/N210</f>
        <v>5.7339848123732375</v>
      </c>
      <c r="P210" s="3">
        <f>IF(O210&gt;21,"",N210)</f>
        <v>0.17439878770556252</v>
      </c>
      <c r="Q210" s="3">
        <f>IF(ISNUMBER(P210),SUMIF(A:A,A210,P:P),"")</f>
        <v>0.91036143742044706</v>
      </c>
      <c r="R210" s="3">
        <f>IFERROR(P210*(1/Q210),"")</f>
        <v>0.19157093055229787</v>
      </c>
      <c r="S210" s="8">
        <f>IFERROR(1/R210,"")</f>
        <v>5.2199986559391123</v>
      </c>
    </row>
    <row r="211" spans="1:19" x14ac:dyDescent="0.25">
      <c r="A211" s="1">
        <v>22</v>
      </c>
      <c r="B211" s="5">
        <v>0.71875</v>
      </c>
      <c r="C211" s="1" t="s">
        <v>19</v>
      </c>
      <c r="D211" s="1">
        <v>7</v>
      </c>
      <c r="E211" s="1">
        <v>5</v>
      </c>
      <c r="F211" s="1" t="s">
        <v>233</v>
      </c>
      <c r="G211" s="2">
        <v>62.3857</v>
      </c>
      <c r="H211" s="6">
        <f>1+COUNTIFS(A:A,A211,O:O,"&lt;"&amp;O211)</f>
        <v>3</v>
      </c>
      <c r="I211" s="2">
        <f>AVERAGEIF(A:A,A211,G:G)</f>
        <v>49.566746666666639</v>
      </c>
      <c r="J211" s="2">
        <f>G211-I211</f>
        <v>12.818953333333361</v>
      </c>
      <c r="K211" s="2">
        <f>90+J211</f>
        <v>102.81895333333335</v>
      </c>
      <c r="L211" s="2">
        <f>EXP(0.06*K211)</f>
        <v>477.77370505231812</v>
      </c>
      <c r="M211" s="2">
        <f>SUMIF(A:A,A211,L:L)</f>
        <v>3077.564814994088</v>
      </c>
      <c r="N211" s="3">
        <f>L211/M211</f>
        <v>0.15524407568106277</v>
      </c>
      <c r="O211" s="7">
        <f>1/N211</f>
        <v>6.4414696381356569</v>
      </c>
      <c r="P211" s="3">
        <f>IF(O211&gt;21,"",N211)</f>
        <v>0.15524407568106277</v>
      </c>
      <c r="Q211" s="3">
        <f>IF(ISNUMBER(P211),SUMIF(A:A,A211,P:P),"")</f>
        <v>0.91036143742044706</v>
      </c>
      <c r="R211" s="3">
        <f>IFERROR(P211*(1/Q211),"")</f>
        <v>0.1705301535189741</v>
      </c>
      <c r="S211" s="8">
        <f>IFERROR(1/R211,"")</f>
        <v>5.8640655588733441</v>
      </c>
    </row>
    <row r="212" spans="1:19" x14ac:dyDescent="0.25">
      <c r="A212" s="1">
        <v>22</v>
      </c>
      <c r="B212" s="5">
        <v>0.71875</v>
      </c>
      <c r="C212" s="1" t="s">
        <v>19</v>
      </c>
      <c r="D212" s="1">
        <v>7</v>
      </c>
      <c r="E212" s="1">
        <v>8</v>
      </c>
      <c r="F212" s="1" t="s">
        <v>236</v>
      </c>
      <c r="G212" s="2">
        <v>57.270133333333298</v>
      </c>
      <c r="H212" s="6">
        <f>1+COUNTIFS(A:A,A212,O:O,"&lt;"&amp;O212)</f>
        <v>4</v>
      </c>
      <c r="I212" s="2">
        <f>AVERAGEIF(A:A,A212,G:G)</f>
        <v>49.566746666666639</v>
      </c>
      <c r="J212" s="2">
        <f>G212-I212</f>
        <v>7.7033866666666597</v>
      </c>
      <c r="K212" s="2">
        <f>90+J212</f>
        <v>97.70338666666666</v>
      </c>
      <c r="L212" s="2">
        <f>EXP(0.06*K212)</f>
        <v>351.49771130282312</v>
      </c>
      <c r="M212" s="2">
        <f>SUMIF(A:A,A212,L:L)</f>
        <v>3077.564814994088</v>
      </c>
      <c r="N212" s="3">
        <f>L212/M212</f>
        <v>0.11421293536704875</v>
      </c>
      <c r="O212" s="7">
        <f>1/N212</f>
        <v>8.7555756866442209</v>
      </c>
      <c r="P212" s="3">
        <f>IF(O212&gt;21,"",N212)</f>
        <v>0.11421293536704875</v>
      </c>
      <c r="Q212" s="3">
        <f>IF(ISNUMBER(P212),SUMIF(A:A,A212,P:P),"")</f>
        <v>0.91036143742044706</v>
      </c>
      <c r="R212" s="3">
        <f>IFERROR(P212*(1/Q212),"")</f>
        <v>0.12545888992253079</v>
      </c>
      <c r="S212" s="8">
        <f>IFERROR(1/R212,"")</f>
        <v>7.9707384675369504</v>
      </c>
    </row>
    <row r="213" spans="1:19" x14ac:dyDescent="0.25">
      <c r="A213" s="1">
        <v>22</v>
      </c>
      <c r="B213" s="5">
        <v>0.71875</v>
      </c>
      <c r="C213" s="1" t="s">
        <v>19</v>
      </c>
      <c r="D213" s="1">
        <v>7</v>
      </c>
      <c r="E213" s="1">
        <v>2</v>
      </c>
      <c r="F213" s="1" t="s">
        <v>231</v>
      </c>
      <c r="G213" s="2">
        <v>48.887099999999897</v>
      </c>
      <c r="H213" s="6">
        <f>1+COUNTIFS(A:A,A213,O:O,"&lt;"&amp;O213)</f>
        <v>5</v>
      </c>
      <c r="I213" s="2">
        <f>AVERAGEIF(A:A,A213,G:G)</f>
        <v>49.566746666666639</v>
      </c>
      <c r="J213" s="2">
        <f>G213-I213</f>
        <v>-0.67964666666674134</v>
      </c>
      <c r="K213" s="2">
        <f>90+J213</f>
        <v>89.320353333333259</v>
      </c>
      <c r="L213" s="2">
        <f>EXP(0.06*K213)</f>
        <v>212.55934075647806</v>
      </c>
      <c r="M213" s="2">
        <f>SUMIF(A:A,A213,L:L)</f>
        <v>3077.564814994088</v>
      </c>
      <c r="N213" s="3">
        <f>L213/M213</f>
        <v>6.9067380716362398E-2</v>
      </c>
      <c r="O213" s="7">
        <f>1/N213</f>
        <v>14.478614790774817</v>
      </c>
      <c r="P213" s="3">
        <f>IF(O213&gt;21,"",N213)</f>
        <v>6.9067380716362398E-2</v>
      </c>
      <c r="Q213" s="3">
        <f>IF(ISNUMBER(P213),SUMIF(A:A,A213,P:P),"")</f>
        <v>0.91036143742044706</v>
      </c>
      <c r="R213" s="3">
        <f>IFERROR(P213*(1/Q213),"")</f>
        <v>7.5868086978802776E-2</v>
      </c>
      <c r="S213" s="8">
        <f>IFERROR(1/R213,"")</f>
        <v>13.180772572786708</v>
      </c>
    </row>
    <row r="214" spans="1:19" x14ac:dyDescent="0.25">
      <c r="A214" s="1">
        <v>22</v>
      </c>
      <c r="B214" s="5">
        <v>0.71875</v>
      </c>
      <c r="C214" s="1" t="s">
        <v>19</v>
      </c>
      <c r="D214" s="1">
        <v>7</v>
      </c>
      <c r="E214" s="1">
        <v>9</v>
      </c>
      <c r="F214" s="1" t="s">
        <v>237</v>
      </c>
      <c r="G214" s="2">
        <v>47.418199999999999</v>
      </c>
      <c r="H214" s="6">
        <f>1+COUNTIFS(A:A,A214,O:O,"&lt;"&amp;O214)</f>
        <v>6</v>
      </c>
      <c r="I214" s="2">
        <f>AVERAGEIF(A:A,A214,G:G)</f>
        <v>49.566746666666639</v>
      </c>
      <c r="J214" s="2">
        <f>G214-I214</f>
        <v>-2.1485466666666397</v>
      </c>
      <c r="K214" s="2">
        <f>90+J214</f>
        <v>87.851453333333353</v>
      </c>
      <c r="L214" s="2">
        <f>EXP(0.06*K214)</f>
        <v>194.6274464216219</v>
      </c>
      <c r="M214" s="2">
        <f>SUMIF(A:A,A214,L:L)</f>
        <v>3077.564814994088</v>
      </c>
      <c r="N214" s="3">
        <f>L214/M214</f>
        <v>6.3240730292140335E-2</v>
      </c>
      <c r="O214" s="7">
        <f>1/N214</f>
        <v>15.812594120600814</v>
      </c>
      <c r="P214" s="3">
        <f>IF(O214&gt;21,"",N214)</f>
        <v>6.3240730292140335E-2</v>
      </c>
      <c r="Q214" s="3">
        <f>IF(ISNUMBER(P214),SUMIF(A:A,A214,P:P),"")</f>
        <v>0.91036143742044706</v>
      </c>
      <c r="R214" s="3">
        <f>IFERROR(P214*(1/Q214),"")</f>
        <v>6.9467716549303754E-2</v>
      </c>
      <c r="S214" s="8">
        <f>IFERROR(1/R214,"")</f>
        <v>14.395175912976264</v>
      </c>
    </row>
    <row r="215" spans="1:19" x14ac:dyDescent="0.25">
      <c r="A215" s="1">
        <v>22</v>
      </c>
      <c r="B215" s="5">
        <v>0.71875</v>
      </c>
      <c r="C215" s="1" t="s">
        <v>19</v>
      </c>
      <c r="D215" s="1">
        <v>7</v>
      </c>
      <c r="E215" s="1">
        <v>7</v>
      </c>
      <c r="F215" s="1" t="s">
        <v>235</v>
      </c>
      <c r="G215" s="2">
        <v>45.846599999999896</v>
      </c>
      <c r="H215" s="6">
        <f>1+COUNTIFS(A:A,A215,O:O,"&lt;"&amp;O215)</f>
        <v>7</v>
      </c>
      <c r="I215" s="2">
        <f>AVERAGEIF(A:A,A215,G:G)</f>
        <v>49.566746666666639</v>
      </c>
      <c r="J215" s="2">
        <f>G215-I215</f>
        <v>-3.7201466666667429</v>
      </c>
      <c r="K215" s="2">
        <f>90+J215</f>
        <v>86.27985333333325</v>
      </c>
      <c r="L215" s="2">
        <f>EXP(0.06*K215)</f>
        <v>177.11357615823977</v>
      </c>
      <c r="M215" s="2">
        <f>SUMIF(A:A,A215,L:L)</f>
        <v>3077.564814994088</v>
      </c>
      <c r="N215" s="3">
        <f>L215/M215</f>
        <v>5.7549909361886177E-2</v>
      </c>
      <c r="O215" s="7">
        <f>1/N215</f>
        <v>17.376221979982375</v>
      </c>
      <c r="P215" s="3">
        <f>IF(O215&gt;21,"",N215)</f>
        <v>5.7549909361886177E-2</v>
      </c>
      <c r="Q215" s="3">
        <f>IF(ISNUMBER(P215),SUMIF(A:A,A215,P:P),"")</f>
        <v>0.91036143742044706</v>
      </c>
      <c r="R215" s="3">
        <f>IFERROR(P215*(1/Q215),"")</f>
        <v>6.3216550038583161E-2</v>
      </c>
      <c r="S215" s="8">
        <f>IFERROR(1/R215,"")</f>
        <v>15.818642418633519</v>
      </c>
    </row>
    <row r="216" spans="1:19" x14ac:dyDescent="0.25">
      <c r="A216" s="1">
        <v>22</v>
      </c>
      <c r="B216" s="5">
        <v>0.71875</v>
      </c>
      <c r="C216" s="1" t="s">
        <v>19</v>
      </c>
      <c r="D216" s="1">
        <v>7</v>
      </c>
      <c r="E216" s="1">
        <v>10</v>
      </c>
      <c r="F216" s="1" t="s">
        <v>238</v>
      </c>
      <c r="G216" s="2">
        <v>41.462366666666703</v>
      </c>
      <c r="H216" s="6">
        <f>1+COUNTIFS(A:A,A216,O:O,"&lt;"&amp;O216)</f>
        <v>8</v>
      </c>
      <c r="I216" s="2">
        <f>AVERAGEIF(A:A,A216,G:G)</f>
        <v>49.566746666666639</v>
      </c>
      <c r="J216" s="2">
        <f>G216-I216</f>
        <v>-8.1043799999999351</v>
      </c>
      <c r="K216" s="2">
        <f>90+J216</f>
        <v>81.895620000000065</v>
      </c>
      <c r="L216" s="2">
        <f>EXP(0.06*K216)</f>
        <v>136.1472744241259</v>
      </c>
      <c r="M216" s="2">
        <f>SUMIF(A:A,A216,L:L)</f>
        <v>3077.564814994088</v>
      </c>
      <c r="N216" s="3">
        <f>L216/M216</f>
        <v>4.4238637562012628E-2</v>
      </c>
      <c r="O216" s="7">
        <f>1/N216</f>
        <v>22.604674445460141</v>
      </c>
      <c r="P216" s="3" t="str">
        <f>IF(O216&gt;21,"",N216)</f>
        <v/>
      </c>
      <c r="Q216" s="3" t="str">
        <f>IF(ISNUMBER(P216),SUMIF(A:A,A216,P:P),"")</f>
        <v/>
      </c>
      <c r="R216" s="3" t="str">
        <f>IFERROR(P216*(1/Q216),"")</f>
        <v/>
      </c>
      <c r="S216" s="8" t="str">
        <f>IFERROR(1/R216,"")</f>
        <v/>
      </c>
    </row>
    <row r="217" spans="1:19" x14ac:dyDescent="0.25">
      <c r="A217" s="1">
        <v>22</v>
      </c>
      <c r="B217" s="5">
        <v>0.71875</v>
      </c>
      <c r="C217" s="1" t="s">
        <v>19</v>
      </c>
      <c r="D217" s="1">
        <v>7</v>
      </c>
      <c r="E217" s="1">
        <v>6</v>
      </c>
      <c r="F217" s="1" t="s">
        <v>234</v>
      </c>
      <c r="G217" s="2">
        <v>37.013766666666697</v>
      </c>
      <c r="H217" s="6">
        <f>1+COUNTIFS(A:A,A217,O:O,"&lt;"&amp;O217)</f>
        <v>9</v>
      </c>
      <c r="I217" s="2">
        <f>AVERAGEIF(A:A,A217,G:G)</f>
        <v>49.566746666666639</v>
      </c>
      <c r="J217" s="2">
        <f>G217-I217</f>
        <v>-12.552979999999941</v>
      </c>
      <c r="K217" s="2">
        <f>90+J217</f>
        <v>77.447020000000066</v>
      </c>
      <c r="L217" s="2">
        <f>EXP(0.06*K217)</f>
        <v>104.25305866909341</v>
      </c>
      <c r="M217" s="2">
        <f>SUMIF(A:A,A217,L:L)</f>
        <v>3077.564814994088</v>
      </c>
      <c r="N217" s="3">
        <f>L217/M217</f>
        <v>3.3875178895068594E-2</v>
      </c>
      <c r="O217" s="7">
        <f>1/N217</f>
        <v>29.520139306056205</v>
      </c>
      <c r="P217" s="3" t="str">
        <f>IF(O217&gt;21,"",N217)</f>
        <v/>
      </c>
      <c r="Q217" s="3" t="str">
        <f>IF(ISNUMBER(P217),SUMIF(A:A,A217,P:P),"")</f>
        <v/>
      </c>
      <c r="R217" s="3" t="str">
        <f>IFERROR(P217*(1/Q217),"")</f>
        <v/>
      </c>
      <c r="S217" s="8" t="str">
        <f>IFERROR(1/R217,"")</f>
        <v/>
      </c>
    </row>
    <row r="218" spans="1:19" x14ac:dyDescent="0.25">
      <c r="A218" s="1">
        <v>22</v>
      </c>
      <c r="B218" s="5">
        <v>0.71875</v>
      </c>
      <c r="C218" s="1" t="s">
        <v>19</v>
      </c>
      <c r="D218" s="1">
        <v>7</v>
      </c>
      <c r="E218" s="1">
        <v>11</v>
      </c>
      <c r="F218" s="1" t="s">
        <v>239</v>
      </c>
      <c r="G218" s="2">
        <v>19.044</v>
      </c>
      <c r="H218" s="6">
        <f>1+COUNTIFS(A:A,A218,O:O,"&lt;"&amp;O218)</f>
        <v>10</v>
      </c>
      <c r="I218" s="2">
        <f>AVERAGEIF(A:A,A218,G:G)</f>
        <v>49.566746666666639</v>
      </c>
      <c r="J218" s="2">
        <f>G218-I218</f>
        <v>-30.522746666666638</v>
      </c>
      <c r="K218" s="2">
        <f>90+J218</f>
        <v>59.477253333333366</v>
      </c>
      <c r="L218" s="2">
        <f>EXP(0.06*K218)</f>
        <v>35.468153168258858</v>
      </c>
      <c r="M218" s="2">
        <f>SUMIF(A:A,A218,L:L)</f>
        <v>3077.564814994088</v>
      </c>
      <c r="N218" s="3">
        <f>L218/M218</f>
        <v>1.1524746122471832E-2</v>
      </c>
      <c r="O218" s="7">
        <f>1/N218</f>
        <v>86.769807280190193</v>
      </c>
      <c r="P218" s="3" t="str">
        <f>IF(O218&gt;21,"",N218)</f>
        <v/>
      </c>
      <c r="Q218" s="3" t="str">
        <f>IF(ISNUMBER(P218),SUMIF(A:A,A218,P:P),"")</f>
        <v/>
      </c>
      <c r="R218" s="3" t="str">
        <f>IFERROR(P218*(1/Q218),"")</f>
        <v/>
      </c>
      <c r="S218" s="8" t="str">
        <f>IFERROR(1/R218,"")</f>
        <v/>
      </c>
    </row>
  </sheetData>
  <autoFilter ref="A1:S73"/>
  <sortState ref="A2:T262">
    <sortCondition ref="B2:B262"/>
    <sortCondition ref="H2:H262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8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7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Johan</cp:lastModifiedBy>
  <cp:lastPrinted>2018-04-09T22:57:54Z</cp:lastPrinted>
  <dcterms:created xsi:type="dcterms:W3CDTF">2016-03-11T05:58:01Z</dcterms:created>
  <dcterms:modified xsi:type="dcterms:W3CDTF">2018-04-09T23:14:18Z</dcterms:modified>
</cp:coreProperties>
</file>