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April 2018\DBR\"/>
    </mc:Choice>
  </mc:AlternateContent>
  <bookViews>
    <workbookView xWindow="0" yWindow="0" windowWidth="20490" windowHeight="7935"/>
  </bookViews>
  <sheets>
    <sheet name="PRICES" sheetId="1" r:id="rId1"/>
  </sheets>
  <definedNames>
    <definedName name="_xlnm._FilterDatabase" localSheetId="0" hidden="1">PRICES!$A$1:$S$63</definedName>
  </definedNames>
  <calcPr calcId="152511"/>
</workbook>
</file>

<file path=xl/calcChain.xml><?xml version="1.0" encoding="utf-8"?>
<calcChain xmlns="http://schemas.openxmlformats.org/spreadsheetml/2006/main">
  <c r="I333" i="1" l="1"/>
  <c r="J333" i="1" s="1"/>
  <c r="K333" i="1" s="1"/>
  <c r="L333" i="1" s="1"/>
  <c r="I327" i="1"/>
  <c r="J327" i="1" s="1"/>
  <c r="K327" i="1" s="1"/>
  <c r="L327" i="1" s="1"/>
  <c r="I328" i="1"/>
  <c r="J328" i="1" s="1"/>
  <c r="K328" i="1" s="1"/>
  <c r="L328" i="1" s="1"/>
  <c r="I335" i="1"/>
  <c r="J335" i="1" s="1"/>
  <c r="K335" i="1" s="1"/>
  <c r="L335" i="1" s="1"/>
  <c r="I334" i="1"/>
  <c r="J334" i="1" s="1"/>
  <c r="K334" i="1" s="1"/>
  <c r="L334" i="1" s="1"/>
  <c r="I329" i="1"/>
  <c r="J329" i="1" s="1"/>
  <c r="K329" i="1" s="1"/>
  <c r="L329" i="1" s="1"/>
  <c r="I332" i="1"/>
  <c r="J332" i="1" s="1"/>
  <c r="K332" i="1" s="1"/>
  <c r="L332" i="1" s="1"/>
  <c r="I337" i="1"/>
  <c r="J337" i="1" s="1"/>
  <c r="K337" i="1" s="1"/>
  <c r="L337" i="1" s="1"/>
  <c r="I338" i="1"/>
  <c r="J338" i="1" s="1"/>
  <c r="K338" i="1" s="1"/>
  <c r="L338" i="1" s="1"/>
  <c r="I340" i="1"/>
  <c r="J340" i="1" s="1"/>
  <c r="K340" i="1" s="1"/>
  <c r="L340" i="1" s="1"/>
  <c r="I343" i="1"/>
  <c r="J343" i="1" s="1"/>
  <c r="K343" i="1" s="1"/>
  <c r="L343" i="1" s="1"/>
  <c r="I341" i="1"/>
  <c r="J341" i="1" s="1"/>
  <c r="K341" i="1" s="1"/>
  <c r="L341" i="1" s="1"/>
  <c r="I339" i="1"/>
  <c r="J339" i="1" s="1"/>
  <c r="K339" i="1" s="1"/>
  <c r="L339" i="1" s="1"/>
  <c r="I336" i="1"/>
  <c r="J336" i="1" s="1"/>
  <c r="K336" i="1" s="1"/>
  <c r="L336" i="1" s="1"/>
  <c r="I342" i="1"/>
  <c r="J342" i="1" s="1"/>
  <c r="K342" i="1" s="1"/>
  <c r="L342" i="1" s="1"/>
  <c r="I346" i="1"/>
  <c r="J346" i="1" s="1"/>
  <c r="K346" i="1" s="1"/>
  <c r="L346" i="1" s="1"/>
  <c r="I344" i="1"/>
  <c r="J344" i="1" s="1"/>
  <c r="K344" i="1" s="1"/>
  <c r="L344" i="1" s="1"/>
  <c r="I347" i="1"/>
  <c r="J347" i="1" s="1"/>
  <c r="K347" i="1" s="1"/>
  <c r="L347" i="1" s="1"/>
  <c r="I345" i="1"/>
  <c r="J345" i="1" s="1"/>
  <c r="K345" i="1" s="1"/>
  <c r="L345" i="1" s="1"/>
  <c r="I349" i="1"/>
  <c r="J349" i="1" s="1"/>
  <c r="K349" i="1" s="1"/>
  <c r="L349" i="1" s="1"/>
  <c r="I350" i="1"/>
  <c r="J350" i="1" s="1"/>
  <c r="K350" i="1" s="1"/>
  <c r="L350" i="1" s="1"/>
  <c r="I352" i="1"/>
  <c r="J352" i="1" s="1"/>
  <c r="K352" i="1" s="1"/>
  <c r="L352" i="1" s="1"/>
  <c r="I348" i="1"/>
  <c r="J348" i="1" s="1"/>
  <c r="K348" i="1" s="1"/>
  <c r="L348" i="1" s="1"/>
  <c r="I351" i="1"/>
  <c r="J351" i="1" s="1"/>
  <c r="K351" i="1" s="1"/>
  <c r="L351" i="1" s="1"/>
  <c r="I353" i="1"/>
  <c r="J353" i="1" s="1"/>
  <c r="K353" i="1" s="1"/>
  <c r="L353" i="1" s="1"/>
  <c r="I355" i="1"/>
  <c r="J355" i="1" s="1"/>
  <c r="K355" i="1" s="1"/>
  <c r="L355" i="1" s="1"/>
  <c r="I358" i="1"/>
  <c r="J358" i="1" s="1"/>
  <c r="K358" i="1" s="1"/>
  <c r="L358" i="1" s="1"/>
  <c r="I354" i="1"/>
  <c r="J354" i="1" s="1"/>
  <c r="K354" i="1" s="1"/>
  <c r="L354" i="1" s="1"/>
  <c r="I356" i="1"/>
  <c r="J356" i="1" s="1"/>
  <c r="K356" i="1" s="1"/>
  <c r="L356" i="1" s="1"/>
  <c r="I361" i="1"/>
  <c r="J361" i="1" s="1"/>
  <c r="K361" i="1" s="1"/>
  <c r="L361" i="1" s="1"/>
  <c r="I363" i="1"/>
  <c r="J363" i="1" s="1"/>
  <c r="K363" i="1" s="1"/>
  <c r="L363" i="1" s="1"/>
  <c r="I357" i="1"/>
  <c r="J357" i="1" s="1"/>
  <c r="K357" i="1" s="1"/>
  <c r="L357" i="1" s="1"/>
  <c r="I364" i="1"/>
  <c r="J364" i="1" s="1"/>
  <c r="K364" i="1" s="1"/>
  <c r="L364" i="1" s="1"/>
  <c r="I360" i="1"/>
  <c r="J360" i="1" s="1"/>
  <c r="K360" i="1" s="1"/>
  <c r="L360" i="1" s="1"/>
  <c r="I365" i="1"/>
  <c r="J365" i="1" s="1"/>
  <c r="K365" i="1" s="1"/>
  <c r="L365" i="1" s="1"/>
  <c r="I359" i="1"/>
  <c r="J359" i="1" s="1"/>
  <c r="K359" i="1" s="1"/>
  <c r="L359" i="1" s="1"/>
  <c r="I362" i="1"/>
  <c r="J362" i="1" s="1"/>
  <c r="K362" i="1" s="1"/>
  <c r="L362" i="1" s="1"/>
  <c r="I369" i="1"/>
  <c r="J369" i="1" s="1"/>
  <c r="K369" i="1" s="1"/>
  <c r="L369" i="1" s="1"/>
  <c r="I373" i="1"/>
  <c r="J373" i="1" s="1"/>
  <c r="K373" i="1" s="1"/>
  <c r="L373" i="1" s="1"/>
  <c r="I367" i="1"/>
  <c r="J367" i="1" s="1"/>
  <c r="K367" i="1" s="1"/>
  <c r="L367" i="1" s="1"/>
  <c r="I370" i="1"/>
  <c r="J370" i="1" s="1"/>
  <c r="K370" i="1" s="1"/>
  <c r="L370" i="1" s="1"/>
  <c r="I366" i="1"/>
  <c r="J366" i="1" s="1"/>
  <c r="K366" i="1" s="1"/>
  <c r="L366" i="1" s="1"/>
  <c r="I372" i="1"/>
  <c r="J372" i="1" s="1"/>
  <c r="K372" i="1" s="1"/>
  <c r="L372" i="1" s="1"/>
  <c r="I374" i="1"/>
  <c r="J374" i="1" s="1"/>
  <c r="K374" i="1" s="1"/>
  <c r="L374" i="1" s="1"/>
  <c r="I376" i="1"/>
  <c r="J376" i="1" s="1"/>
  <c r="K376" i="1" s="1"/>
  <c r="L376" i="1" s="1"/>
  <c r="I377" i="1"/>
  <c r="J377" i="1" s="1"/>
  <c r="K377" i="1" s="1"/>
  <c r="L377" i="1" s="1"/>
  <c r="I368" i="1"/>
  <c r="J368" i="1" s="1"/>
  <c r="K368" i="1" s="1"/>
  <c r="L368" i="1" s="1"/>
  <c r="I378" i="1"/>
  <c r="J378" i="1" s="1"/>
  <c r="K378" i="1" s="1"/>
  <c r="L378" i="1" s="1"/>
  <c r="I375" i="1"/>
  <c r="J375" i="1" s="1"/>
  <c r="K375" i="1" s="1"/>
  <c r="L375" i="1" s="1"/>
  <c r="I371" i="1"/>
  <c r="J371" i="1" s="1"/>
  <c r="K371" i="1" s="1"/>
  <c r="L371" i="1" s="1"/>
  <c r="I388" i="1"/>
  <c r="J388" i="1" s="1"/>
  <c r="K388" i="1" s="1"/>
  <c r="L388" i="1" s="1"/>
  <c r="I384" i="1"/>
  <c r="J384" i="1" s="1"/>
  <c r="K384" i="1" s="1"/>
  <c r="L384" i="1" s="1"/>
  <c r="I381" i="1"/>
  <c r="J381" i="1" s="1"/>
  <c r="K381" i="1" s="1"/>
  <c r="L381" i="1" s="1"/>
  <c r="I389" i="1"/>
  <c r="J389" i="1" s="1"/>
  <c r="K389" i="1" s="1"/>
  <c r="L389" i="1" s="1"/>
  <c r="I379" i="1"/>
  <c r="J379" i="1" s="1"/>
  <c r="K379" i="1" s="1"/>
  <c r="L379" i="1" s="1"/>
  <c r="I390" i="1"/>
  <c r="J390" i="1" s="1"/>
  <c r="K390" i="1" s="1"/>
  <c r="L390" i="1" s="1"/>
  <c r="I386" i="1"/>
  <c r="J386" i="1" s="1"/>
  <c r="K386" i="1" s="1"/>
  <c r="L386" i="1" s="1"/>
  <c r="I387" i="1"/>
  <c r="J387" i="1" s="1"/>
  <c r="K387" i="1" s="1"/>
  <c r="L387" i="1" s="1"/>
  <c r="I385" i="1"/>
  <c r="J385" i="1" s="1"/>
  <c r="K385" i="1" s="1"/>
  <c r="L385" i="1" s="1"/>
  <c r="I380" i="1"/>
  <c r="J380" i="1" s="1"/>
  <c r="K380" i="1" s="1"/>
  <c r="L380" i="1" s="1"/>
  <c r="I382" i="1"/>
  <c r="J382" i="1" s="1"/>
  <c r="K382" i="1" s="1"/>
  <c r="L382" i="1" s="1"/>
  <c r="I383" i="1"/>
  <c r="J383" i="1" s="1"/>
  <c r="K383" i="1" s="1"/>
  <c r="L383" i="1" s="1"/>
  <c r="I391" i="1"/>
  <c r="J391" i="1" s="1"/>
  <c r="K391" i="1" s="1"/>
  <c r="L391" i="1" s="1"/>
  <c r="I392" i="1"/>
  <c r="J392" i="1" s="1"/>
  <c r="K392" i="1" s="1"/>
  <c r="L392" i="1" s="1"/>
  <c r="I397" i="1"/>
  <c r="J397" i="1" s="1"/>
  <c r="K397" i="1" s="1"/>
  <c r="L397" i="1" s="1"/>
  <c r="I393" i="1"/>
  <c r="J393" i="1" s="1"/>
  <c r="K393" i="1" s="1"/>
  <c r="L393" i="1" s="1"/>
  <c r="I396" i="1"/>
  <c r="J396" i="1" s="1"/>
  <c r="K396" i="1" s="1"/>
  <c r="L396" i="1" s="1"/>
  <c r="I394" i="1"/>
  <c r="J394" i="1" s="1"/>
  <c r="K394" i="1" s="1"/>
  <c r="L394" i="1" s="1"/>
  <c r="I398" i="1"/>
  <c r="J398" i="1" s="1"/>
  <c r="K398" i="1" s="1"/>
  <c r="L398" i="1" s="1"/>
  <c r="I395" i="1"/>
  <c r="J395" i="1" s="1"/>
  <c r="K395" i="1" s="1"/>
  <c r="L395" i="1" s="1"/>
  <c r="I404" i="1"/>
  <c r="J404" i="1" s="1"/>
  <c r="K404" i="1" s="1"/>
  <c r="L404" i="1" s="1"/>
  <c r="I407" i="1"/>
  <c r="J407" i="1" s="1"/>
  <c r="K407" i="1" s="1"/>
  <c r="L407" i="1" s="1"/>
  <c r="I408" i="1"/>
  <c r="J408" i="1" s="1"/>
  <c r="K408" i="1" s="1"/>
  <c r="L408" i="1" s="1"/>
  <c r="I399" i="1"/>
  <c r="J399" i="1" s="1"/>
  <c r="K399" i="1" s="1"/>
  <c r="L399" i="1" s="1"/>
  <c r="I400" i="1"/>
  <c r="J400" i="1" s="1"/>
  <c r="K400" i="1" s="1"/>
  <c r="L400" i="1" s="1"/>
  <c r="I401" i="1"/>
  <c r="J401" i="1" s="1"/>
  <c r="K401" i="1" s="1"/>
  <c r="L401" i="1" s="1"/>
  <c r="I410" i="1"/>
  <c r="J410" i="1" s="1"/>
  <c r="K410" i="1" s="1"/>
  <c r="L410" i="1" s="1"/>
  <c r="I403" i="1"/>
  <c r="J403" i="1" s="1"/>
  <c r="K403" i="1" s="1"/>
  <c r="L403" i="1" s="1"/>
  <c r="I411" i="1"/>
  <c r="J411" i="1" s="1"/>
  <c r="K411" i="1" s="1"/>
  <c r="L411" i="1" s="1"/>
  <c r="I402" i="1"/>
  <c r="J402" i="1" s="1"/>
  <c r="K402" i="1" s="1"/>
  <c r="L402" i="1" s="1"/>
  <c r="I405" i="1"/>
  <c r="J405" i="1" s="1"/>
  <c r="K405" i="1" s="1"/>
  <c r="L405" i="1" s="1"/>
  <c r="I409" i="1"/>
  <c r="J409" i="1" s="1"/>
  <c r="K409" i="1" s="1"/>
  <c r="L409" i="1" s="1"/>
  <c r="I406" i="1"/>
  <c r="J406" i="1" s="1"/>
  <c r="K406" i="1" s="1"/>
  <c r="L406" i="1" s="1"/>
  <c r="I413" i="1"/>
  <c r="J413" i="1" s="1"/>
  <c r="K413" i="1" s="1"/>
  <c r="L413" i="1" s="1"/>
  <c r="I412" i="1"/>
  <c r="J412" i="1" s="1"/>
  <c r="K412" i="1" s="1"/>
  <c r="L412" i="1" s="1"/>
  <c r="I418" i="1"/>
  <c r="J418" i="1" s="1"/>
  <c r="K418" i="1" s="1"/>
  <c r="L418" i="1" s="1"/>
  <c r="I415" i="1"/>
  <c r="J415" i="1" s="1"/>
  <c r="K415" i="1" s="1"/>
  <c r="L415" i="1" s="1"/>
  <c r="I417" i="1"/>
  <c r="J417" i="1" s="1"/>
  <c r="K417" i="1" s="1"/>
  <c r="L417" i="1" s="1"/>
  <c r="I416" i="1"/>
  <c r="J416" i="1" s="1"/>
  <c r="K416" i="1" s="1"/>
  <c r="L416" i="1" s="1"/>
  <c r="I419" i="1"/>
  <c r="J419" i="1" s="1"/>
  <c r="K419" i="1" s="1"/>
  <c r="L419" i="1" s="1"/>
  <c r="I414" i="1"/>
  <c r="J414" i="1" s="1"/>
  <c r="K414" i="1" s="1"/>
  <c r="L414" i="1" s="1"/>
  <c r="I420" i="1"/>
  <c r="J420" i="1" s="1"/>
  <c r="K420" i="1" s="1"/>
  <c r="L420" i="1" s="1"/>
  <c r="I421" i="1"/>
  <c r="J421" i="1" s="1"/>
  <c r="K421" i="1" s="1"/>
  <c r="L421" i="1" s="1"/>
  <c r="I422" i="1"/>
  <c r="J422" i="1" s="1"/>
  <c r="K422" i="1" s="1"/>
  <c r="L422" i="1" s="1"/>
  <c r="I427" i="1"/>
  <c r="J427" i="1" s="1"/>
  <c r="K427" i="1" s="1"/>
  <c r="L427" i="1" s="1"/>
  <c r="I428" i="1"/>
  <c r="J428" i="1" s="1"/>
  <c r="K428" i="1" s="1"/>
  <c r="L428" i="1" s="1"/>
  <c r="I423" i="1"/>
  <c r="J423" i="1" s="1"/>
  <c r="K423" i="1" s="1"/>
  <c r="L423" i="1" s="1"/>
  <c r="I426" i="1"/>
  <c r="J426" i="1" s="1"/>
  <c r="K426" i="1" s="1"/>
  <c r="L426" i="1" s="1"/>
  <c r="I425" i="1"/>
  <c r="J425" i="1" s="1"/>
  <c r="K425" i="1" s="1"/>
  <c r="L425" i="1" s="1"/>
  <c r="I424" i="1"/>
  <c r="J424" i="1" s="1"/>
  <c r="K424" i="1" s="1"/>
  <c r="L424" i="1" s="1"/>
  <c r="I429" i="1"/>
  <c r="J429" i="1" s="1"/>
  <c r="K429" i="1" s="1"/>
  <c r="L429" i="1" s="1"/>
  <c r="I438" i="1"/>
  <c r="J438" i="1" s="1"/>
  <c r="K438" i="1" s="1"/>
  <c r="L438" i="1" s="1"/>
  <c r="I431" i="1"/>
  <c r="J431" i="1" s="1"/>
  <c r="K431" i="1" s="1"/>
  <c r="L431" i="1" s="1"/>
  <c r="I433" i="1"/>
  <c r="J433" i="1" s="1"/>
  <c r="K433" i="1" s="1"/>
  <c r="L433" i="1" s="1"/>
  <c r="I432" i="1"/>
  <c r="J432" i="1" s="1"/>
  <c r="K432" i="1" s="1"/>
  <c r="L432" i="1" s="1"/>
  <c r="I434" i="1"/>
  <c r="J434" i="1" s="1"/>
  <c r="K434" i="1" s="1"/>
  <c r="L434" i="1" s="1"/>
  <c r="I430" i="1"/>
  <c r="J430" i="1" s="1"/>
  <c r="K430" i="1" s="1"/>
  <c r="L430" i="1" s="1"/>
  <c r="I439" i="1"/>
  <c r="J439" i="1" s="1"/>
  <c r="K439" i="1" s="1"/>
  <c r="L439" i="1" s="1"/>
  <c r="I437" i="1"/>
  <c r="J437" i="1" s="1"/>
  <c r="K437" i="1" s="1"/>
  <c r="L437" i="1" s="1"/>
  <c r="I441" i="1"/>
  <c r="J441" i="1" s="1"/>
  <c r="K441" i="1" s="1"/>
  <c r="L441" i="1" s="1"/>
  <c r="I435" i="1"/>
  <c r="J435" i="1" s="1"/>
  <c r="K435" i="1" s="1"/>
  <c r="L435" i="1" s="1"/>
  <c r="I436" i="1"/>
  <c r="J436" i="1" s="1"/>
  <c r="K436" i="1" s="1"/>
  <c r="L436" i="1" s="1"/>
  <c r="I440" i="1"/>
  <c r="J440" i="1" s="1"/>
  <c r="K440" i="1" s="1"/>
  <c r="L440" i="1" s="1"/>
  <c r="I442" i="1"/>
  <c r="J442" i="1" s="1"/>
  <c r="K442" i="1" s="1"/>
  <c r="L442" i="1" s="1"/>
  <c r="I443" i="1"/>
  <c r="J443" i="1" s="1"/>
  <c r="K443" i="1" s="1"/>
  <c r="L443" i="1" s="1"/>
  <c r="I445" i="1"/>
  <c r="J445" i="1" s="1"/>
  <c r="K445" i="1" s="1"/>
  <c r="L445" i="1" s="1"/>
  <c r="I448" i="1"/>
  <c r="J448" i="1" s="1"/>
  <c r="K448" i="1" s="1"/>
  <c r="L448" i="1" s="1"/>
  <c r="I451" i="1"/>
  <c r="J451" i="1" s="1"/>
  <c r="K451" i="1" s="1"/>
  <c r="L451" i="1" s="1"/>
  <c r="I444" i="1"/>
  <c r="J444" i="1" s="1"/>
  <c r="K444" i="1" s="1"/>
  <c r="L444" i="1" s="1"/>
  <c r="I447" i="1"/>
  <c r="J447" i="1" s="1"/>
  <c r="K447" i="1" s="1"/>
  <c r="L447" i="1" s="1"/>
  <c r="I446" i="1"/>
  <c r="J446" i="1" s="1"/>
  <c r="K446" i="1" s="1"/>
  <c r="L446" i="1" s="1"/>
  <c r="I454" i="1"/>
  <c r="J454" i="1" s="1"/>
  <c r="K454" i="1" s="1"/>
  <c r="L454" i="1" s="1"/>
  <c r="I449" i="1"/>
  <c r="J449" i="1" s="1"/>
  <c r="K449" i="1" s="1"/>
  <c r="L449" i="1" s="1"/>
  <c r="I453" i="1"/>
  <c r="J453" i="1" s="1"/>
  <c r="K453" i="1" s="1"/>
  <c r="L453" i="1" s="1"/>
  <c r="I450" i="1"/>
  <c r="J450" i="1" s="1"/>
  <c r="K450" i="1" s="1"/>
  <c r="L450" i="1" s="1"/>
  <c r="I452" i="1"/>
  <c r="J452" i="1" s="1"/>
  <c r="K452" i="1" s="1"/>
  <c r="L452" i="1" s="1"/>
  <c r="I455" i="1"/>
  <c r="J455" i="1" s="1"/>
  <c r="K455" i="1" s="1"/>
  <c r="L455" i="1" s="1"/>
  <c r="I456" i="1"/>
  <c r="J456" i="1" s="1"/>
  <c r="K456" i="1" s="1"/>
  <c r="L456" i="1" s="1"/>
  <c r="I458" i="1"/>
  <c r="J458" i="1" s="1"/>
  <c r="K458" i="1" s="1"/>
  <c r="L458" i="1" s="1"/>
  <c r="I466" i="1"/>
  <c r="J466" i="1" s="1"/>
  <c r="K466" i="1" s="1"/>
  <c r="L466" i="1" s="1"/>
  <c r="I465" i="1"/>
  <c r="J465" i="1" s="1"/>
  <c r="K465" i="1" s="1"/>
  <c r="L465" i="1" s="1"/>
  <c r="I459" i="1"/>
  <c r="J459" i="1" s="1"/>
  <c r="K459" i="1" s="1"/>
  <c r="L459" i="1" s="1"/>
  <c r="I460" i="1"/>
  <c r="J460" i="1" s="1"/>
  <c r="K460" i="1" s="1"/>
  <c r="L460" i="1" s="1"/>
  <c r="I461" i="1"/>
  <c r="J461" i="1" s="1"/>
  <c r="K461" i="1" s="1"/>
  <c r="L461" i="1" s="1"/>
  <c r="I457" i="1"/>
  <c r="J457" i="1" s="1"/>
  <c r="K457" i="1" s="1"/>
  <c r="L457" i="1" s="1"/>
  <c r="I463" i="1"/>
  <c r="J463" i="1" s="1"/>
  <c r="K463" i="1" s="1"/>
  <c r="L463" i="1" s="1"/>
  <c r="I462" i="1"/>
  <c r="J462" i="1" s="1"/>
  <c r="K462" i="1" s="1"/>
  <c r="L462" i="1" s="1"/>
  <c r="I469" i="1"/>
  <c r="J469" i="1" s="1"/>
  <c r="K469" i="1" s="1"/>
  <c r="L469" i="1" s="1"/>
  <c r="I464" i="1"/>
  <c r="J464" i="1" s="1"/>
  <c r="K464" i="1" s="1"/>
  <c r="L464" i="1" s="1"/>
  <c r="I468" i="1"/>
  <c r="J468" i="1" s="1"/>
  <c r="K468" i="1" s="1"/>
  <c r="L468" i="1" s="1"/>
  <c r="I467" i="1"/>
  <c r="J467" i="1" s="1"/>
  <c r="K467" i="1" s="1"/>
  <c r="L467" i="1" s="1"/>
  <c r="M431" i="1" l="1"/>
  <c r="N431" i="1" s="1"/>
  <c r="O431" i="1" s="1"/>
  <c r="M460" i="1"/>
  <c r="N460" i="1" s="1"/>
  <c r="O460" i="1" s="1"/>
  <c r="M469" i="1"/>
  <c r="N469" i="1" s="1"/>
  <c r="O469" i="1" s="1"/>
  <c r="M464" i="1"/>
  <c r="N464" i="1" s="1"/>
  <c r="O464" i="1" s="1"/>
  <c r="M463" i="1"/>
  <c r="N463" i="1" s="1"/>
  <c r="O463" i="1" s="1"/>
  <c r="M468" i="1"/>
  <c r="N468" i="1" s="1"/>
  <c r="O468" i="1" s="1"/>
  <c r="M466" i="1"/>
  <c r="N466" i="1" s="1"/>
  <c r="O466" i="1" s="1"/>
  <c r="M462" i="1"/>
  <c r="N462" i="1" s="1"/>
  <c r="O462" i="1" s="1"/>
  <c r="M465" i="1"/>
  <c r="N465" i="1" s="1"/>
  <c r="O465" i="1" s="1"/>
  <c r="M461" i="1"/>
  <c r="N461" i="1" s="1"/>
  <c r="O461" i="1" s="1"/>
  <c r="M457" i="1"/>
  <c r="N457" i="1" s="1"/>
  <c r="O457" i="1" s="1"/>
  <c r="M459" i="1"/>
  <c r="N459" i="1" s="1"/>
  <c r="O459" i="1" s="1"/>
  <c r="M467" i="1"/>
  <c r="N467" i="1" s="1"/>
  <c r="O467" i="1" s="1"/>
  <c r="M456" i="1"/>
  <c r="N456" i="1" s="1"/>
  <c r="O456" i="1" s="1"/>
  <c r="M453" i="1"/>
  <c r="N453" i="1" s="1"/>
  <c r="O453" i="1" s="1"/>
  <c r="M434" i="1"/>
  <c r="N434" i="1" s="1"/>
  <c r="O434" i="1" s="1"/>
  <c r="M448" i="1"/>
  <c r="N448" i="1" s="1"/>
  <c r="O448" i="1" s="1"/>
  <c r="M447" i="1"/>
  <c r="N447" i="1" s="1"/>
  <c r="O447" i="1" s="1"/>
  <c r="M435" i="1"/>
  <c r="N435" i="1" s="1"/>
  <c r="O435" i="1" s="1"/>
  <c r="M451" i="1"/>
  <c r="N451" i="1" s="1"/>
  <c r="O451" i="1" s="1"/>
  <c r="M446" i="1"/>
  <c r="N446" i="1" s="1"/>
  <c r="O446" i="1" s="1"/>
  <c r="M458" i="1"/>
  <c r="N458" i="1" s="1"/>
  <c r="O458" i="1" s="1"/>
  <c r="M449" i="1"/>
  <c r="N449" i="1" s="1"/>
  <c r="O449" i="1" s="1"/>
  <c r="M420" i="1"/>
  <c r="N420" i="1" s="1"/>
  <c r="O420" i="1" s="1"/>
  <c r="M427" i="1"/>
  <c r="N427" i="1" s="1"/>
  <c r="O427" i="1" s="1"/>
  <c r="M416" i="1"/>
  <c r="N416" i="1" s="1"/>
  <c r="O416" i="1" s="1"/>
  <c r="M419" i="1"/>
  <c r="N419" i="1" s="1"/>
  <c r="O419" i="1" s="1"/>
  <c r="M421" i="1"/>
  <c r="N421" i="1" s="1"/>
  <c r="O421" i="1" s="1"/>
  <c r="M417" i="1"/>
  <c r="N417" i="1" s="1"/>
  <c r="O417" i="1" s="1"/>
  <c r="M428" i="1"/>
  <c r="N428" i="1" s="1"/>
  <c r="O428" i="1" s="1"/>
  <c r="M423" i="1"/>
  <c r="N423" i="1" s="1"/>
  <c r="O423" i="1" s="1"/>
  <c r="M422" i="1"/>
  <c r="N422" i="1" s="1"/>
  <c r="O422" i="1" s="1"/>
  <c r="M414" i="1"/>
  <c r="N414" i="1" s="1"/>
  <c r="O414" i="1" s="1"/>
  <c r="M439" i="1"/>
  <c r="N439" i="1" s="1"/>
  <c r="O439" i="1" s="1"/>
  <c r="M436" i="1"/>
  <c r="N436" i="1" s="1"/>
  <c r="O436" i="1" s="1"/>
  <c r="M442" i="1"/>
  <c r="M430" i="1"/>
  <c r="N430" i="1" s="1"/>
  <c r="O430" i="1" s="1"/>
  <c r="M437" i="1"/>
  <c r="N437" i="1" s="1"/>
  <c r="O437" i="1" s="1"/>
  <c r="M443" i="1"/>
  <c r="N443" i="1" s="1"/>
  <c r="O443" i="1" s="1"/>
  <c r="M441" i="1"/>
  <c r="N441" i="1" s="1"/>
  <c r="O441" i="1" s="1"/>
  <c r="M440" i="1"/>
  <c r="N440" i="1" s="1"/>
  <c r="O440" i="1" s="1"/>
  <c r="M432" i="1"/>
  <c r="N432" i="1" s="1"/>
  <c r="O432" i="1" s="1"/>
  <c r="M444" i="1"/>
  <c r="N444" i="1" s="1"/>
  <c r="O444" i="1" s="1"/>
  <c r="M454" i="1"/>
  <c r="N454" i="1" s="1"/>
  <c r="O454" i="1" s="1"/>
  <c r="M445" i="1"/>
  <c r="N445" i="1" s="1"/>
  <c r="O445" i="1" s="1"/>
  <c r="M455" i="1"/>
  <c r="N455" i="1" s="1"/>
  <c r="O455" i="1" s="1"/>
  <c r="M426" i="1"/>
  <c r="N426" i="1" s="1"/>
  <c r="O426" i="1" s="1"/>
  <c r="M425" i="1"/>
  <c r="N425" i="1" s="1"/>
  <c r="O425" i="1" s="1"/>
  <c r="M424" i="1"/>
  <c r="N424" i="1" s="1"/>
  <c r="O424" i="1" s="1"/>
  <c r="M433" i="1"/>
  <c r="N433" i="1" s="1"/>
  <c r="O433" i="1" s="1"/>
  <c r="M429" i="1"/>
  <c r="N429" i="1" s="1"/>
  <c r="O429" i="1" s="1"/>
  <c r="M438" i="1"/>
  <c r="N438" i="1" s="1"/>
  <c r="O438" i="1" s="1"/>
  <c r="M452" i="1"/>
  <c r="N452" i="1" s="1"/>
  <c r="O452" i="1" s="1"/>
  <c r="M450" i="1"/>
  <c r="N450" i="1" s="1"/>
  <c r="O450" i="1" s="1"/>
  <c r="N442" i="1"/>
  <c r="O442" i="1" s="1"/>
  <c r="M389" i="1"/>
  <c r="N389" i="1" s="1"/>
  <c r="O389" i="1" s="1"/>
  <c r="M412" i="1"/>
  <c r="N412" i="1" s="1"/>
  <c r="O412" i="1" s="1"/>
  <c r="M403" i="1"/>
  <c r="N403" i="1" s="1"/>
  <c r="O403" i="1" s="1"/>
  <c r="M405" i="1"/>
  <c r="N405" i="1" s="1"/>
  <c r="O405" i="1" s="1"/>
  <c r="M400" i="1"/>
  <c r="N400" i="1" s="1"/>
  <c r="O400" i="1" s="1"/>
  <c r="M418" i="1"/>
  <c r="N418" i="1" s="1"/>
  <c r="O418" i="1" s="1"/>
  <c r="M409" i="1"/>
  <c r="N409" i="1" s="1"/>
  <c r="O409" i="1" s="1"/>
  <c r="M401" i="1"/>
  <c r="N401" i="1" s="1"/>
  <c r="O401" i="1" s="1"/>
  <c r="M411" i="1"/>
  <c r="N411" i="1" s="1"/>
  <c r="O411" i="1" s="1"/>
  <c r="M413" i="1"/>
  <c r="N413" i="1" s="1"/>
  <c r="O413" i="1" s="1"/>
  <c r="M415" i="1"/>
  <c r="N415" i="1" s="1"/>
  <c r="O415" i="1" s="1"/>
  <c r="M402" i="1"/>
  <c r="M406" i="1"/>
  <c r="N406" i="1" s="1"/>
  <c r="O406" i="1" s="1"/>
  <c r="M399" i="1"/>
  <c r="N399" i="1" s="1"/>
  <c r="O399" i="1" s="1"/>
  <c r="M410" i="1"/>
  <c r="N410" i="1" s="1"/>
  <c r="O410" i="1" s="1"/>
  <c r="N402" i="1"/>
  <c r="O402" i="1" s="1"/>
  <c r="M404" i="1"/>
  <c r="N404" i="1" s="1"/>
  <c r="O404" i="1" s="1"/>
  <c r="M407" i="1"/>
  <c r="N407" i="1" s="1"/>
  <c r="O407" i="1" s="1"/>
  <c r="M394" i="1"/>
  <c r="N394" i="1" s="1"/>
  <c r="O394" i="1" s="1"/>
  <c r="M395" i="1"/>
  <c r="N395" i="1" s="1"/>
  <c r="O395" i="1" s="1"/>
  <c r="M397" i="1"/>
  <c r="N397" i="1" s="1"/>
  <c r="O397" i="1" s="1"/>
  <c r="M408" i="1"/>
  <c r="N408" i="1" s="1"/>
  <c r="O408" i="1" s="1"/>
  <c r="M393" i="1"/>
  <c r="N393" i="1" s="1"/>
  <c r="O393" i="1" s="1"/>
  <c r="M380" i="1"/>
  <c r="N380" i="1" s="1"/>
  <c r="O380" i="1" s="1"/>
  <c r="M382" i="1"/>
  <c r="N382" i="1" s="1"/>
  <c r="O382" i="1" s="1"/>
  <c r="M391" i="1"/>
  <c r="N391" i="1" s="1"/>
  <c r="O391" i="1" s="1"/>
  <c r="M383" i="1"/>
  <c r="N383" i="1" s="1"/>
  <c r="O383" i="1" s="1"/>
  <c r="M392" i="1"/>
  <c r="N392" i="1" s="1"/>
  <c r="O392" i="1" s="1"/>
  <c r="M354" i="1"/>
  <c r="N354" i="1" s="1"/>
  <c r="O354" i="1" s="1"/>
  <c r="M356" i="1"/>
  <c r="N356" i="1" s="1"/>
  <c r="O356" i="1" s="1"/>
  <c r="M357" i="1"/>
  <c r="N357" i="1" s="1"/>
  <c r="O357" i="1" s="1"/>
  <c r="M351" i="1"/>
  <c r="N351" i="1" s="1"/>
  <c r="O351" i="1" s="1"/>
  <c r="M349" i="1"/>
  <c r="N349" i="1" s="1"/>
  <c r="O349" i="1" s="1"/>
  <c r="M348" i="1"/>
  <c r="N348" i="1" s="1"/>
  <c r="O348" i="1" s="1"/>
  <c r="M355" i="1"/>
  <c r="N355" i="1" s="1"/>
  <c r="O355" i="1" s="1"/>
  <c r="M358" i="1"/>
  <c r="N358" i="1" s="1"/>
  <c r="O358" i="1" s="1"/>
  <c r="M352" i="1"/>
  <c r="N352" i="1" s="1"/>
  <c r="O352" i="1" s="1"/>
  <c r="M353" i="1"/>
  <c r="N353" i="1" s="1"/>
  <c r="O353" i="1" s="1"/>
  <c r="M363" i="1"/>
  <c r="N363" i="1" s="1"/>
  <c r="O363" i="1" s="1"/>
  <c r="M387" i="1"/>
  <c r="N387" i="1" s="1"/>
  <c r="O387" i="1" s="1"/>
  <c r="M375" i="1"/>
  <c r="N375" i="1" s="1"/>
  <c r="O375" i="1" s="1"/>
  <c r="M386" i="1"/>
  <c r="N386" i="1" s="1"/>
  <c r="O386" i="1" s="1"/>
  <c r="M368" i="1"/>
  <c r="N368" i="1" s="1"/>
  <c r="O368" i="1" s="1"/>
  <c r="M366" i="1"/>
  <c r="N366" i="1" s="1"/>
  <c r="O366" i="1" s="1"/>
  <c r="M376" i="1"/>
  <c r="N376" i="1" s="1"/>
  <c r="O376" i="1" s="1"/>
  <c r="M379" i="1"/>
  <c r="N379" i="1" s="1"/>
  <c r="O379" i="1" s="1"/>
  <c r="M374" i="1"/>
  <c r="M377" i="1"/>
  <c r="N377" i="1" s="1"/>
  <c r="O377" i="1" s="1"/>
  <c r="M381" i="1"/>
  <c r="N381" i="1" s="1"/>
  <c r="O381" i="1" s="1"/>
  <c r="M390" i="1"/>
  <c r="N390" i="1" s="1"/>
  <c r="O390" i="1" s="1"/>
  <c r="M371" i="1"/>
  <c r="N371" i="1" s="1"/>
  <c r="O371" i="1" s="1"/>
  <c r="M346" i="1"/>
  <c r="N346" i="1" s="1"/>
  <c r="O346" i="1" s="1"/>
  <c r="M342" i="1"/>
  <c r="N342" i="1" s="1"/>
  <c r="O342" i="1" s="1"/>
  <c r="M344" i="1"/>
  <c r="N344" i="1" s="1"/>
  <c r="O344" i="1" s="1"/>
  <c r="M345" i="1"/>
  <c r="N345" i="1" s="1"/>
  <c r="O345" i="1" s="1"/>
  <c r="M388" i="1"/>
  <c r="N388" i="1" s="1"/>
  <c r="O388" i="1" s="1"/>
  <c r="N374" i="1"/>
  <c r="O374" i="1" s="1"/>
  <c r="M396" i="1"/>
  <c r="N396" i="1" s="1"/>
  <c r="O396" i="1" s="1"/>
  <c r="M384" i="1"/>
  <c r="N384" i="1" s="1"/>
  <c r="O384" i="1" s="1"/>
  <c r="M362" i="1"/>
  <c r="N362" i="1" s="1"/>
  <c r="O362" i="1" s="1"/>
  <c r="M373" i="1"/>
  <c r="N373" i="1" s="1"/>
  <c r="O373" i="1" s="1"/>
  <c r="M367" i="1"/>
  <c r="N367" i="1" s="1"/>
  <c r="O367" i="1" s="1"/>
  <c r="M365" i="1"/>
  <c r="N365" i="1" s="1"/>
  <c r="O365" i="1" s="1"/>
  <c r="M359" i="1"/>
  <c r="N359" i="1" s="1"/>
  <c r="O359" i="1" s="1"/>
  <c r="M360" i="1"/>
  <c r="N360" i="1" s="1"/>
  <c r="O360" i="1" s="1"/>
  <c r="M369" i="1"/>
  <c r="N369" i="1" s="1"/>
  <c r="O369" i="1" s="1"/>
  <c r="M364" i="1"/>
  <c r="N364" i="1" s="1"/>
  <c r="O364" i="1" s="1"/>
  <c r="M370" i="1"/>
  <c r="N370" i="1" s="1"/>
  <c r="O370" i="1" s="1"/>
  <c r="M361" i="1"/>
  <c r="N361" i="1" s="1"/>
  <c r="O361" i="1" s="1"/>
  <c r="M350" i="1"/>
  <c r="N350" i="1" s="1"/>
  <c r="O350" i="1" s="1"/>
  <c r="M398" i="1"/>
  <c r="N398" i="1" s="1"/>
  <c r="O398" i="1" s="1"/>
  <c r="M385" i="1"/>
  <c r="N385" i="1" s="1"/>
  <c r="O385" i="1" s="1"/>
  <c r="M378" i="1"/>
  <c r="N378" i="1" s="1"/>
  <c r="O378" i="1" s="1"/>
  <c r="M372" i="1"/>
  <c r="N372" i="1" s="1"/>
  <c r="O372" i="1" s="1"/>
  <c r="M347" i="1"/>
  <c r="N347" i="1" s="1"/>
  <c r="O347" i="1" s="1"/>
  <c r="M337" i="1"/>
  <c r="N337" i="1" s="1"/>
  <c r="O337" i="1" s="1"/>
  <c r="M339" i="1"/>
  <c r="N339" i="1" s="1"/>
  <c r="O339" i="1" s="1"/>
  <c r="M336" i="1"/>
  <c r="N336" i="1" s="1"/>
  <c r="O336" i="1" s="1"/>
  <c r="M338" i="1"/>
  <c r="N338" i="1" s="1"/>
  <c r="O338" i="1" s="1"/>
  <c r="M340" i="1"/>
  <c r="N340" i="1" s="1"/>
  <c r="O340" i="1" s="1"/>
  <c r="M343" i="1"/>
  <c r="N343" i="1" s="1"/>
  <c r="O343" i="1" s="1"/>
  <c r="M341" i="1"/>
  <c r="N341" i="1" s="1"/>
  <c r="O341" i="1" s="1"/>
  <c r="I259" i="1"/>
  <c r="J259" i="1" s="1"/>
  <c r="K259" i="1" s="1"/>
  <c r="L259" i="1" s="1"/>
  <c r="I258" i="1"/>
  <c r="J258" i="1" s="1"/>
  <c r="K258" i="1" s="1"/>
  <c r="L258" i="1" s="1"/>
  <c r="I264" i="1"/>
  <c r="J264" i="1" s="1"/>
  <c r="K264" i="1" s="1"/>
  <c r="L264" i="1" s="1"/>
  <c r="I266" i="1"/>
  <c r="J266" i="1" s="1"/>
  <c r="K266" i="1" s="1"/>
  <c r="L266" i="1" s="1"/>
  <c r="I269" i="1"/>
  <c r="J269" i="1" s="1"/>
  <c r="K269" i="1" s="1"/>
  <c r="L269" i="1" s="1"/>
  <c r="I272" i="1"/>
  <c r="J272" i="1" s="1"/>
  <c r="K272" i="1" s="1"/>
  <c r="L272" i="1" s="1"/>
  <c r="I273" i="1"/>
  <c r="J273" i="1" s="1"/>
  <c r="K273" i="1" s="1"/>
  <c r="L273" i="1" s="1"/>
  <c r="I268" i="1"/>
  <c r="J268" i="1" s="1"/>
  <c r="K268" i="1" s="1"/>
  <c r="L268" i="1" s="1"/>
  <c r="I270" i="1"/>
  <c r="J270" i="1" s="1"/>
  <c r="K270" i="1" s="1"/>
  <c r="L270" i="1" s="1"/>
  <c r="I267" i="1"/>
  <c r="J267" i="1" s="1"/>
  <c r="K267" i="1" s="1"/>
  <c r="L267" i="1" s="1"/>
  <c r="I271" i="1"/>
  <c r="J271" i="1" s="1"/>
  <c r="K271" i="1" s="1"/>
  <c r="L271" i="1" s="1"/>
  <c r="I275" i="1"/>
  <c r="J275" i="1" s="1"/>
  <c r="K275" i="1" s="1"/>
  <c r="L275" i="1" s="1"/>
  <c r="I276" i="1"/>
  <c r="J276" i="1" s="1"/>
  <c r="K276" i="1" s="1"/>
  <c r="L276" i="1" s="1"/>
  <c r="I274" i="1"/>
  <c r="J274" i="1" s="1"/>
  <c r="K274" i="1" s="1"/>
  <c r="L274" i="1" s="1"/>
  <c r="I281" i="1"/>
  <c r="J281" i="1" s="1"/>
  <c r="K281" i="1" s="1"/>
  <c r="L281" i="1" s="1"/>
  <c r="I285" i="1"/>
  <c r="J285" i="1" s="1"/>
  <c r="K285" i="1" s="1"/>
  <c r="L285" i="1" s="1"/>
  <c r="I279" i="1"/>
  <c r="J279" i="1" s="1"/>
  <c r="K279" i="1" s="1"/>
  <c r="L279" i="1" s="1"/>
  <c r="I280" i="1"/>
  <c r="J280" i="1" s="1"/>
  <c r="K280" i="1" s="1"/>
  <c r="L280" i="1" s="1"/>
  <c r="I277" i="1"/>
  <c r="J277" i="1" s="1"/>
  <c r="K277" i="1" s="1"/>
  <c r="L277" i="1" s="1"/>
  <c r="I286" i="1"/>
  <c r="J286" i="1" s="1"/>
  <c r="K286" i="1" s="1"/>
  <c r="L286" i="1" s="1"/>
  <c r="I282" i="1"/>
  <c r="J282" i="1" s="1"/>
  <c r="K282" i="1" s="1"/>
  <c r="L282" i="1" s="1"/>
  <c r="I288" i="1"/>
  <c r="J288" i="1" s="1"/>
  <c r="K288" i="1" s="1"/>
  <c r="L288" i="1" s="1"/>
  <c r="I278" i="1"/>
  <c r="J278" i="1" s="1"/>
  <c r="K278" i="1" s="1"/>
  <c r="L278" i="1" s="1"/>
  <c r="I284" i="1"/>
  <c r="J284" i="1" s="1"/>
  <c r="K284" i="1" s="1"/>
  <c r="L284" i="1" s="1"/>
  <c r="I283" i="1"/>
  <c r="J283" i="1" s="1"/>
  <c r="K283" i="1" s="1"/>
  <c r="L283" i="1" s="1"/>
  <c r="I287" i="1"/>
  <c r="J287" i="1" s="1"/>
  <c r="K287" i="1" s="1"/>
  <c r="L287" i="1" s="1"/>
  <c r="I289" i="1"/>
  <c r="J289" i="1" s="1"/>
  <c r="K289" i="1" s="1"/>
  <c r="L289" i="1" s="1"/>
  <c r="I290" i="1"/>
  <c r="J290" i="1" s="1"/>
  <c r="K290" i="1" s="1"/>
  <c r="L290" i="1" s="1"/>
  <c r="I291" i="1"/>
  <c r="J291" i="1" s="1"/>
  <c r="K291" i="1" s="1"/>
  <c r="L291" i="1" s="1"/>
  <c r="I292" i="1"/>
  <c r="J292" i="1" s="1"/>
  <c r="K292" i="1" s="1"/>
  <c r="L292" i="1" s="1"/>
  <c r="I294" i="1"/>
  <c r="J294" i="1" s="1"/>
  <c r="K294" i="1" s="1"/>
  <c r="L294" i="1" s="1"/>
  <c r="I293" i="1"/>
  <c r="J293" i="1" s="1"/>
  <c r="K293" i="1" s="1"/>
  <c r="L293" i="1" s="1"/>
  <c r="I295" i="1"/>
  <c r="J295" i="1" s="1"/>
  <c r="K295" i="1" s="1"/>
  <c r="L295" i="1" s="1"/>
  <c r="I296" i="1"/>
  <c r="J296" i="1" s="1"/>
  <c r="K296" i="1" s="1"/>
  <c r="L296" i="1" s="1"/>
  <c r="I304" i="1"/>
  <c r="J304" i="1" s="1"/>
  <c r="K304" i="1" s="1"/>
  <c r="L304" i="1" s="1"/>
  <c r="I297" i="1"/>
  <c r="J297" i="1" s="1"/>
  <c r="K297" i="1" s="1"/>
  <c r="L297" i="1" s="1"/>
  <c r="I302" i="1"/>
  <c r="J302" i="1" s="1"/>
  <c r="K302" i="1" s="1"/>
  <c r="L302" i="1" s="1"/>
  <c r="I299" i="1"/>
  <c r="J299" i="1" s="1"/>
  <c r="K299" i="1" s="1"/>
  <c r="L299" i="1" s="1"/>
  <c r="I305" i="1"/>
  <c r="J305" i="1" s="1"/>
  <c r="K305" i="1" s="1"/>
  <c r="L305" i="1" s="1"/>
  <c r="I306" i="1"/>
  <c r="J306" i="1" s="1"/>
  <c r="K306" i="1" s="1"/>
  <c r="L306" i="1" s="1"/>
  <c r="I310" i="1"/>
  <c r="J310" i="1" s="1"/>
  <c r="K310" i="1" s="1"/>
  <c r="L310" i="1" s="1"/>
  <c r="I300" i="1"/>
  <c r="J300" i="1" s="1"/>
  <c r="K300" i="1" s="1"/>
  <c r="L300" i="1" s="1"/>
  <c r="I298" i="1"/>
  <c r="J298" i="1" s="1"/>
  <c r="K298" i="1" s="1"/>
  <c r="L298" i="1" s="1"/>
  <c r="I303" i="1"/>
  <c r="J303" i="1" s="1"/>
  <c r="K303" i="1" s="1"/>
  <c r="L303" i="1" s="1"/>
  <c r="I307" i="1"/>
  <c r="J307" i="1" s="1"/>
  <c r="K307" i="1" s="1"/>
  <c r="L307" i="1" s="1"/>
  <c r="I301" i="1"/>
  <c r="J301" i="1" s="1"/>
  <c r="K301" i="1" s="1"/>
  <c r="L301" i="1" s="1"/>
  <c r="I308" i="1"/>
  <c r="J308" i="1" s="1"/>
  <c r="K308" i="1" s="1"/>
  <c r="L308" i="1" s="1"/>
  <c r="I309" i="1"/>
  <c r="J309" i="1" s="1"/>
  <c r="K309" i="1" s="1"/>
  <c r="L309" i="1" s="1"/>
  <c r="I312" i="1"/>
  <c r="J312" i="1" s="1"/>
  <c r="K312" i="1" s="1"/>
  <c r="L312" i="1" s="1"/>
  <c r="I313" i="1"/>
  <c r="J313" i="1" s="1"/>
  <c r="K313" i="1" s="1"/>
  <c r="L313" i="1" s="1"/>
  <c r="I321" i="1"/>
  <c r="J321" i="1" s="1"/>
  <c r="K321" i="1" s="1"/>
  <c r="L321" i="1" s="1"/>
  <c r="I316" i="1"/>
  <c r="J316" i="1" s="1"/>
  <c r="K316" i="1" s="1"/>
  <c r="L316" i="1" s="1"/>
  <c r="I314" i="1"/>
  <c r="J314" i="1" s="1"/>
  <c r="K314" i="1" s="1"/>
  <c r="L314" i="1" s="1"/>
  <c r="I318" i="1"/>
  <c r="J318" i="1" s="1"/>
  <c r="K318" i="1" s="1"/>
  <c r="L318" i="1" s="1"/>
  <c r="I311" i="1"/>
  <c r="J311" i="1" s="1"/>
  <c r="K311" i="1" s="1"/>
  <c r="L311" i="1" s="1"/>
  <c r="I315" i="1"/>
  <c r="J315" i="1" s="1"/>
  <c r="K315" i="1" s="1"/>
  <c r="L315" i="1" s="1"/>
  <c r="I320" i="1"/>
  <c r="J320" i="1" s="1"/>
  <c r="K320" i="1" s="1"/>
  <c r="L320" i="1" s="1"/>
  <c r="I319" i="1"/>
  <c r="J319" i="1" s="1"/>
  <c r="K319" i="1" s="1"/>
  <c r="L319" i="1" s="1"/>
  <c r="I317" i="1"/>
  <c r="J317" i="1" s="1"/>
  <c r="K317" i="1" s="1"/>
  <c r="L317" i="1" s="1"/>
  <c r="I322" i="1"/>
  <c r="J322" i="1" s="1"/>
  <c r="K322" i="1" s="1"/>
  <c r="L322" i="1" s="1"/>
  <c r="I323" i="1"/>
  <c r="J323" i="1" s="1"/>
  <c r="K323" i="1" s="1"/>
  <c r="L323" i="1" s="1"/>
  <c r="I324" i="1"/>
  <c r="J324" i="1" s="1"/>
  <c r="K324" i="1" s="1"/>
  <c r="L324" i="1" s="1"/>
  <c r="I331" i="1"/>
  <c r="J331" i="1" s="1"/>
  <c r="K331" i="1" s="1"/>
  <c r="L331" i="1" s="1"/>
  <c r="I330" i="1"/>
  <c r="J330" i="1" s="1"/>
  <c r="K330" i="1" s="1"/>
  <c r="L330" i="1" s="1"/>
  <c r="I326" i="1"/>
  <c r="J326" i="1" s="1"/>
  <c r="K326" i="1" s="1"/>
  <c r="L326" i="1" s="1"/>
  <c r="I325" i="1"/>
  <c r="J325" i="1" s="1"/>
  <c r="K325" i="1" s="1"/>
  <c r="L325" i="1" s="1"/>
  <c r="I219" i="1"/>
  <c r="J219" i="1" s="1"/>
  <c r="K219" i="1" s="1"/>
  <c r="L219" i="1" s="1"/>
  <c r="I212" i="1"/>
  <c r="J212" i="1" s="1"/>
  <c r="K212" i="1" s="1"/>
  <c r="L212" i="1" s="1"/>
  <c r="I216" i="1"/>
  <c r="J216" i="1" s="1"/>
  <c r="K216" i="1" s="1"/>
  <c r="L216" i="1" s="1"/>
  <c r="I218" i="1"/>
  <c r="J218" i="1" s="1"/>
  <c r="K218" i="1" s="1"/>
  <c r="L218" i="1" s="1"/>
  <c r="I220" i="1"/>
  <c r="J220" i="1" s="1"/>
  <c r="K220" i="1" s="1"/>
  <c r="L220" i="1" s="1"/>
  <c r="I221" i="1"/>
  <c r="J221" i="1" s="1"/>
  <c r="K221" i="1" s="1"/>
  <c r="L221" i="1" s="1"/>
  <c r="I223" i="1"/>
  <c r="J223" i="1" s="1"/>
  <c r="K223" i="1" s="1"/>
  <c r="L223" i="1" s="1"/>
  <c r="I229" i="1"/>
  <c r="J229" i="1" s="1"/>
  <c r="K229" i="1" s="1"/>
  <c r="L229" i="1" s="1"/>
  <c r="I228" i="1"/>
  <c r="J228" i="1" s="1"/>
  <c r="K228" i="1" s="1"/>
  <c r="L228" i="1" s="1"/>
  <c r="I226" i="1"/>
  <c r="J226" i="1" s="1"/>
  <c r="K226" i="1" s="1"/>
  <c r="L226" i="1" s="1"/>
  <c r="I232" i="1"/>
  <c r="J232" i="1" s="1"/>
  <c r="K232" i="1" s="1"/>
  <c r="L232" i="1" s="1"/>
  <c r="I234" i="1"/>
  <c r="J234" i="1" s="1"/>
  <c r="K234" i="1" s="1"/>
  <c r="L234" i="1" s="1"/>
  <c r="I224" i="1"/>
  <c r="J224" i="1" s="1"/>
  <c r="K224" i="1" s="1"/>
  <c r="L224" i="1" s="1"/>
  <c r="I225" i="1"/>
  <c r="J225" i="1" s="1"/>
  <c r="K225" i="1" s="1"/>
  <c r="L225" i="1" s="1"/>
  <c r="I227" i="1"/>
  <c r="J227" i="1" s="1"/>
  <c r="K227" i="1" s="1"/>
  <c r="L227" i="1" s="1"/>
  <c r="I230" i="1"/>
  <c r="J230" i="1" s="1"/>
  <c r="K230" i="1" s="1"/>
  <c r="L230" i="1" s="1"/>
  <c r="I236" i="1"/>
  <c r="J236" i="1" s="1"/>
  <c r="K236" i="1" s="1"/>
  <c r="L236" i="1" s="1"/>
  <c r="I235" i="1"/>
  <c r="J235" i="1" s="1"/>
  <c r="K235" i="1" s="1"/>
  <c r="L235" i="1" s="1"/>
  <c r="I231" i="1"/>
  <c r="J231" i="1" s="1"/>
  <c r="K231" i="1" s="1"/>
  <c r="L231" i="1" s="1"/>
  <c r="I233" i="1"/>
  <c r="J233" i="1" s="1"/>
  <c r="K233" i="1" s="1"/>
  <c r="L233" i="1" s="1"/>
  <c r="I237" i="1"/>
  <c r="J237" i="1" s="1"/>
  <c r="K237" i="1" s="1"/>
  <c r="L237" i="1" s="1"/>
  <c r="I243" i="1"/>
  <c r="J243" i="1" s="1"/>
  <c r="K243" i="1" s="1"/>
  <c r="L243" i="1" s="1"/>
  <c r="I242" i="1"/>
  <c r="J242" i="1" s="1"/>
  <c r="K242" i="1" s="1"/>
  <c r="L242" i="1" s="1"/>
  <c r="I239" i="1"/>
  <c r="J239" i="1" s="1"/>
  <c r="K239" i="1" s="1"/>
  <c r="L239" i="1" s="1"/>
  <c r="I240" i="1"/>
  <c r="J240" i="1" s="1"/>
  <c r="K240" i="1" s="1"/>
  <c r="L240" i="1" s="1"/>
  <c r="I241" i="1"/>
  <c r="J241" i="1" s="1"/>
  <c r="K241" i="1" s="1"/>
  <c r="L241" i="1" s="1"/>
  <c r="I249" i="1"/>
  <c r="J249" i="1" s="1"/>
  <c r="K249" i="1" s="1"/>
  <c r="L249" i="1" s="1"/>
  <c r="I238" i="1"/>
  <c r="J238" i="1" s="1"/>
  <c r="K238" i="1" s="1"/>
  <c r="L238" i="1" s="1"/>
  <c r="I246" i="1"/>
  <c r="J246" i="1" s="1"/>
  <c r="K246" i="1" s="1"/>
  <c r="L246" i="1" s="1"/>
  <c r="I244" i="1"/>
  <c r="J244" i="1" s="1"/>
  <c r="K244" i="1" s="1"/>
  <c r="L244" i="1" s="1"/>
  <c r="I245" i="1"/>
  <c r="J245" i="1" s="1"/>
  <c r="K245" i="1" s="1"/>
  <c r="L245" i="1" s="1"/>
  <c r="I247" i="1"/>
  <c r="J247" i="1" s="1"/>
  <c r="K247" i="1" s="1"/>
  <c r="L247" i="1" s="1"/>
  <c r="I248" i="1"/>
  <c r="J248" i="1" s="1"/>
  <c r="K248" i="1" s="1"/>
  <c r="L248" i="1" s="1"/>
  <c r="I251" i="1"/>
  <c r="J251" i="1" s="1"/>
  <c r="K251" i="1" s="1"/>
  <c r="L251" i="1" s="1"/>
  <c r="I253" i="1"/>
  <c r="J253" i="1" s="1"/>
  <c r="K253" i="1" s="1"/>
  <c r="L253" i="1" s="1"/>
  <c r="I250" i="1"/>
  <c r="J250" i="1" s="1"/>
  <c r="K250" i="1" s="1"/>
  <c r="L250" i="1" s="1"/>
  <c r="I254" i="1"/>
  <c r="J254" i="1" s="1"/>
  <c r="K254" i="1" s="1"/>
  <c r="L254" i="1" s="1"/>
  <c r="I257" i="1"/>
  <c r="J257" i="1" s="1"/>
  <c r="K257" i="1" s="1"/>
  <c r="L257" i="1" s="1"/>
  <c r="I252" i="1"/>
  <c r="J252" i="1" s="1"/>
  <c r="K252" i="1" s="1"/>
  <c r="L252" i="1" s="1"/>
  <c r="I255" i="1"/>
  <c r="J255" i="1" s="1"/>
  <c r="K255" i="1" s="1"/>
  <c r="L255" i="1" s="1"/>
  <c r="I256" i="1"/>
  <c r="J256" i="1" s="1"/>
  <c r="K256" i="1" s="1"/>
  <c r="L256" i="1" s="1"/>
  <c r="I263" i="1"/>
  <c r="J263" i="1" s="1"/>
  <c r="K263" i="1" s="1"/>
  <c r="L263" i="1" s="1"/>
  <c r="I261" i="1"/>
  <c r="J261" i="1" s="1"/>
  <c r="K261" i="1" s="1"/>
  <c r="L261" i="1" s="1"/>
  <c r="I262" i="1"/>
  <c r="J262" i="1" s="1"/>
  <c r="K262" i="1" s="1"/>
  <c r="L262" i="1" s="1"/>
  <c r="I260" i="1"/>
  <c r="J260" i="1" s="1"/>
  <c r="K260" i="1" s="1"/>
  <c r="L260" i="1" s="1"/>
  <c r="I265" i="1"/>
  <c r="J265" i="1" s="1"/>
  <c r="K265" i="1" s="1"/>
  <c r="L265" i="1" s="1"/>
  <c r="I112" i="1"/>
  <c r="J112" i="1" s="1"/>
  <c r="K112" i="1" s="1"/>
  <c r="L112" i="1" s="1"/>
  <c r="I110" i="1"/>
  <c r="J110" i="1" s="1"/>
  <c r="K110" i="1" s="1"/>
  <c r="L110" i="1" s="1"/>
  <c r="I114" i="1"/>
  <c r="J114" i="1" s="1"/>
  <c r="K114" i="1" s="1"/>
  <c r="L114" i="1" s="1"/>
  <c r="I115" i="1"/>
  <c r="J115" i="1" s="1"/>
  <c r="K115" i="1" s="1"/>
  <c r="L115" i="1" s="1"/>
  <c r="I121" i="1"/>
  <c r="J121" i="1" s="1"/>
  <c r="K121" i="1" s="1"/>
  <c r="L121" i="1" s="1"/>
  <c r="I120" i="1"/>
  <c r="J120" i="1" s="1"/>
  <c r="K120" i="1" s="1"/>
  <c r="L120" i="1" s="1"/>
  <c r="I119" i="1"/>
  <c r="J119" i="1" s="1"/>
  <c r="K119" i="1" s="1"/>
  <c r="L119" i="1" s="1"/>
  <c r="I124" i="1"/>
  <c r="J124" i="1" s="1"/>
  <c r="K124" i="1" s="1"/>
  <c r="L124" i="1" s="1"/>
  <c r="I118" i="1"/>
  <c r="J118" i="1" s="1"/>
  <c r="K118" i="1" s="1"/>
  <c r="L118" i="1" s="1"/>
  <c r="I123" i="1"/>
  <c r="J123" i="1" s="1"/>
  <c r="K123" i="1" s="1"/>
  <c r="L123" i="1" s="1"/>
  <c r="I122" i="1"/>
  <c r="J122" i="1" s="1"/>
  <c r="K122" i="1" s="1"/>
  <c r="L122" i="1" s="1"/>
  <c r="I117" i="1"/>
  <c r="J117" i="1" s="1"/>
  <c r="K117" i="1" s="1"/>
  <c r="L117" i="1" s="1"/>
  <c r="I125" i="1"/>
  <c r="J125" i="1" s="1"/>
  <c r="K125" i="1" s="1"/>
  <c r="L125" i="1" s="1"/>
  <c r="I116" i="1"/>
  <c r="J116" i="1" s="1"/>
  <c r="K116" i="1" s="1"/>
  <c r="L116" i="1" s="1"/>
  <c r="I126" i="1"/>
  <c r="J126" i="1" s="1"/>
  <c r="K126" i="1" s="1"/>
  <c r="L126" i="1" s="1"/>
  <c r="I128" i="1"/>
  <c r="J128" i="1" s="1"/>
  <c r="K128" i="1" s="1"/>
  <c r="L128" i="1" s="1"/>
  <c r="I129" i="1"/>
  <c r="J129" i="1" s="1"/>
  <c r="K129" i="1" s="1"/>
  <c r="L129" i="1" s="1"/>
  <c r="I127" i="1"/>
  <c r="J127" i="1" s="1"/>
  <c r="K127" i="1" s="1"/>
  <c r="L127" i="1" s="1"/>
  <c r="I130" i="1"/>
  <c r="J130" i="1" s="1"/>
  <c r="K130" i="1" s="1"/>
  <c r="L130" i="1" s="1"/>
  <c r="I134" i="1"/>
  <c r="J134" i="1" s="1"/>
  <c r="K134" i="1" s="1"/>
  <c r="L134" i="1" s="1"/>
  <c r="I133" i="1"/>
  <c r="J133" i="1" s="1"/>
  <c r="K133" i="1" s="1"/>
  <c r="L133" i="1" s="1"/>
  <c r="I132" i="1"/>
  <c r="J132" i="1" s="1"/>
  <c r="K132" i="1" s="1"/>
  <c r="L132" i="1" s="1"/>
  <c r="I131" i="1"/>
  <c r="J131" i="1" s="1"/>
  <c r="K131" i="1" s="1"/>
  <c r="L131" i="1" s="1"/>
  <c r="I140" i="1"/>
  <c r="J140" i="1" s="1"/>
  <c r="K140" i="1" s="1"/>
  <c r="L140" i="1" s="1"/>
  <c r="I138" i="1"/>
  <c r="J138" i="1" s="1"/>
  <c r="K138" i="1" s="1"/>
  <c r="L138" i="1" s="1"/>
  <c r="I137" i="1"/>
  <c r="J137" i="1" s="1"/>
  <c r="K137" i="1" s="1"/>
  <c r="L137" i="1" s="1"/>
  <c r="I143" i="1"/>
  <c r="J143" i="1" s="1"/>
  <c r="K143" i="1" s="1"/>
  <c r="L143" i="1" s="1"/>
  <c r="I136" i="1"/>
  <c r="J136" i="1" s="1"/>
  <c r="K136" i="1" s="1"/>
  <c r="L136" i="1" s="1"/>
  <c r="I135" i="1"/>
  <c r="J135" i="1" s="1"/>
  <c r="K135" i="1" s="1"/>
  <c r="L135" i="1" s="1"/>
  <c r="I141" i="1"/>
  <c r="J141" i="1" s="1"/>
  <c r="K141" i="1" s="1"/>
  <c r="L141" i="1" s="1"/>
  <c r="I142" i="1"/>
  <c r="J142" i="1" s="1"/>
  <c r="K142" i="1" s="1"/>
  <c r="L142" i="1" s="1"/>
  <c r="I139" i="1"/>
  <c r="J139" i="1" s="1"/>
  <c r="K139" i="1" s="1"/>
  <c r="L139" i="1" s="1"/>
  <c r="I149" i="1"/>
  <c r="J149" i="1" s="1"/>
  <c r="K149" i="1" s="1"/>
  <c r="L149" i="1" s="1"/>
  <c r="I150" i="1"/>
  <c r="J150" i="1" s="1"/>
  <c r="K150" i="1" s="1"/>
  <c r="L150" i="1" s="1"/>
  <c r="I151" i="1"/>
  <c r="J151" i="1" s="1"/>
  <c r="K151" i="1" s="1"/>
  <c r="L151" i="1" s="1"/>
  <c r="I148" i="1"/>
  <c r="J148" i="1" s="1"/>
  <c r="K148" i="1" s="1"/>
  <c r="L148" i="1" s="1"/>
  <c r="I146" i="1"/>
  <c r="J146" i="1" s="1"/>
  <c r="K146" i="1" s="1"/>
  <c r="L146" i="1" s="1"/>
  <c r="I144" i="1"/>
  <c r="J144" i="1" s="1"/>
  <c r="K144" i="1" s="1"/>
  <c r="L144" i="1" s="1"/>
  <c r="I145" i="1"/>
  <c r="J145" i="1" s="1"/>
  <c r="K145" i="1" s="1"/>
  <c r="L145" i="1" s="1"/>
  <c r="I147" i="1"/>
  <c r="J147" i="1" s="1"/>
  <c r="K147" i="1" s="1"/>
  <c r="L147" i="1" s="1"/>
  <c r="I154" i="1"/>
  <c r="J154" i="1" s="1"/>
  <c r="K154" i="1" s="1"/>
  <c r="L154" i="1" s="1"/>
  <c r="I152" i="1"/>
  <c r="J152" i="1" s="1"/>
  <c r="K152" i="1" s="1"/>
  <c r="L152" i="1" s="1"/>
  <c r="I153" i="1"/>
  <c r="J153" i="1" s="1"/>
  <c r="K153" i="1" s="1"/>
  <c r="L153" i="1" s="1"/>
  <c r="I163" i="1"/>
  <c r="J163" i="1" s="1"/>
  <c r="K163" i="1" s="1"/>
  <c r="L163" i="1" s="1"/>
  <c r="I157" i="1"/>
  <c r="J157" i="1" s="1"/>
  <c r="K157" i="1" s="1"/>
  <c r="L157" i="1" s="1"/>
  <c r="I155" i="1"/>
  <c r="J155" i="1" s="1"/>
  <c r="K155" i="1" s="1"/>
  <c r="L155" i="1" s="1"/>
  <c r="I159" i="1"/>
  <c r="J159" i="1" s="1"/>
  <c r="K159" i="1" s="1"/>
  <c r="L159" i="1" s="1"/>
  <c r="I158" i="1"/>
  <c r="J158" i="1" s="1"/>
  <c r="K158" i="1" s="1"/>
  <c r="L158" i="1" s="1"/>
  <c r="I156" i="1"/>
  <c r="J156" i="1" s="1"/>
  <c r="K156" i="1" s="1"/>
  <c r="L156" i="1" s="1"/>
  <c r="I161" i="1"/>
  <c r="J161" i="1" s="1"/>
  <c r="K161" i="1" s="1"/>
  <c r="L161" i="1" s="1"/>
  <c r="I165" i="1"/>
  <c r="J165" i="1" s="1"/>
  <c r="K165" i="1" s="1"/>
  <c r="L165" i="1" s="1"/>
  <c r="I160" i="1"/>
  <c r="J160" i="1" s="1"/>
  <c r="K160" i="1" s="1"/>
  <c r="L160" i="1" s="1"/>
  <c r="I162" i="1"/>
  <c r="J162" i="1" s="1"/>
  <c r="K162" i="1" s="1"/>
  <c r="L162" i="1" s="1"/>
  <c r="I164" i="1"/>
  <c r="J164" i="1" s="1"/>
  <c r="K164" i="1" s="1"/>
  <c r="L164" i="1" s="1"/>
  <c r="I167" i="1"/>
  <c r="J167" i="1" s="1"/>
  <c r="K167" i="1" s="1"/>
  <c r="L167" i="1" s="1"/>
  <c r="I169" i="1"/>
  <c r="J169" i="1" s="1"/>
  <c r="K169" i="1" s="1"/>
  <c r="L169" i="1" s="1"/>
  <c r="I166" i="1"/>
  <c r="J166" i="1" s="1"/>
  <c r="K166" i="1" s="1"/>
  <c r="L166" i="1" s="1"/>
  <c r="I172" i="1"/>
  <c r="J172" i="1" s="1"/>
  <c r="K172" i="1" s="1"/>
  <c r="L172" i="1" s="1"/>
  <c r="I171" i="1"/>
  <c r="J171" i="1" s="1"/>
  <c r="K171" i="1" s="1"/>
  <c r="L171" i="1" s="1"/>
  <c r="I170" i="1"/>
  <c r="J170" i="1" s="1"/>
  <c r="K170" i="1" s="1"/>
  <c r="L170" i="1" s="1"/>
  <c r="I175" i="1"/>
  <c r="J175" i="1" s="1"/>
  <c r="K175" i="1" s="1"/>
  <c r="L175" i="1" s="1"/>
  <c r="I173" i="1"/>
  <c r="J173" i="1" s="1"/>
  <c r="K173" i="1" s="1"/>
  <c r="L173" i="1" s="1"/>
  <c r="I168" i="1"/>
  <c r="J168" i="1" s="1"/>
  <c r="K168" i="1" s="1"/>
  <c r="L168" i="1" s="1"/>
  <c r="I174" i="1"/>
  <c r="J174" i="1" s="1"/>
  <c r="K174" i="1" s="1"/>
  <c r="L174" i="1" s="1"/>
  <c r="I176" i="1"/>
  <c r="J176" i="1" s="1"/>
  <c r="K176" i="1" s="1"/>
  <c r="L176" i="1" s="1"/>
  <c r="I177" i="1"/>
  <c r="J177" i="1" s="1"/>
  <c r="K177" i="1" s="1"/>
  <c r="L177" i="1" s="1"/>
  <c r="I180" i="1"/>
  <c r="J180" i="1" s="1"/>
  <c r="K180" i="1" s="1"/>
  <c r="L180" i="1" s="1"/>
  <c r="I178" i="1"/>
  <c r="J178" i="1" s="1"/>
  <c r="K178" i="1" s="1"/>
  <c r="L178" i="1" s="1"/>
  <c r="I184" i="1"/>
  <c r="J184" i="1" s="1"/>
  <c r="K184" i="1" s="1"/>
  <c r="L184" i="1" s="1"/>
  <c r="I179" i="1"/>
  <c r="J179" i="1" s="1"/>
  <c r="K179" i="1" s="1"/>
  <c r="L179" i="1" s="1"/>
  <c r="I183" i="1"/>
  <c r="J183" i="1" s="1"/>
  <c r="K183" i="1" s="1"/>
  <c r="L183" i="1" s="1"/>
  <c r="I181" i="1"/>
  <c r="J181" i="1" s="1"/>
  <c r="K181" i="1" s="1"/>
  <c r="L181" i="1" s="1"/>
  <c r="I182" i="1"/>
  <c r="J182" i="1" s="1"/>
  <c r="K182" i="1" s="1"/>
  <c r="L182" i="1" s="1"/>
  <c r="I186" i="1"/>
  <c r="J186" i="1" s="1"/>
  <c r="K186" i="1" s="1"/>
  <c r="L186" i="1" s="1"/>
  <c r="I185" i="1"/>
  <c r="J185" i="1" s="1"/>
  <c r="K185" i="1" s="1"/>
  <c r="L185" i="1" s="1"/>
  <c r="I189" i="1"/>
  <c r="J189" i="1" s="1"/>
  <c r="K189" i="1" s="1"/>
  <c r="L189" i="1" s="1"/>
  <c r="I190" i="1"/>
  <c r="J190" i="1" s="1"/>
  <c r="K190" i="1" s="1"/>
  <c r="L190" i="1" s="1"/>
  <c r="I192" i="1"/>
  <c r="J192" i="1" s="1"/>
  <c r="K192" i="1" s="1"/>
  <c r="L192" i="1" s="1"/>
  <c r="I188" i="1"/>
  <c r="J188" i="1" s="1"/>
  <c r="K188" i="1" s="1"/>
  <c r="L188" i="1" s="1"/>
  <c r="I196" i="1"/>
  <c r="J196" i="1" s="1"/>
  <c r="K196" i="1" s="1"/>
  <c r="L196" i="1" s="1"/>
  <c r="I193" i="1"/>
  <c r="J193" i="1" s="1"/>
  <c r="K193" i="1" s="1"/>
  <c r="L193" i="1" s="1"/>
  <c r="I187" i="1"/>
  <c r="J187" i="1" s="1"/>
  <c r="K187" i="1" s="1"/>
  <c r="L187" i="1" s="1"/>
  <c r="I194" i="1"/>
  <c r="J194" i="1" s="1"/>
  <c r="K194" i="1" s="1"/>
  <c r="L194" i="1" s="1"/>
  <c r="I191" i="1"/>
  <c r="J191" i="1" s="1"/>
  <c r="K191" i="1" s="1"/>
  <c r="L191" i="1" s="1"/>
  <c r="I195" i="1"/>
  <c r="J195" i="1" s="1"/>
  <c r="K195" i="1" s="1"/>
  <c r="L195" i="1" s="1"/>
  <c r="I198" i="1"/>
  <c r="J198" i="1" s="1"/>
  <c r="K198" i="1" s="1"/>
  <c r="L198" i="1" s="1"/>
  <c r="I199" i="1"/>
  <c r="J199" i="1" s="1"/>
  <c r="K199" i="1" s="1"/>
  <c r="L199" i="1" s="1"/>
  <c r="I200" i="1"/>
  <c r="J200" i="1" s="1"/>
  <c r="K200" i="1" s="1"/>
  <c r="L200" i="1" s="1"/>
  <c r="I197" i="1"/>
  <c r="J197" i="1" s="1"/>
  <c r="K197" i="1" s="1"/>
  <c r="L197" i="1" s="1"/>
  <c r="I202" i="1"/>
  <c r="J202" i="1" s="1"/>
  <c r="K202" i="1" s="1"/>
  <c r="L202" i="1" s="1"/>
  <c r="I201" i="1"/>
  <c r="J201" i="1" s="1"/>
  <c r="K201" i="1" s="1"/>
  <c r="L201" i="1" s="1"/>
  <c r="I203" i="1"/>
  <c r="J203" i="1" s="1"/>
  <c r="K203" i="1" s="1"/>
  <c r="L203" i="1" s="1"/>
  <c r="I204" i="1"/>
  <c r="J204" i="1" s="1"/>
  <c r="K204" i="1" s="1"/>
  <c r="L204" i="1" s="1"/>
  <c r="I205" i="1"/>
  <c r="J205" i="1" s="1"/>
  <c r="K205" i="1" s="1"/>
  <c r="L205" i="1" s="1"/>
  <c r="I208" i="1"/>
  <c r="J208" i="1" s="1"/>
  <c r="K208" i="1" s="1"/>
  <c r="L208" i="1" s="1"/>
  <c r="I206" i="1"/>
  <c r="J206" i="1" s="1"/>
  <c r="K206" i="1" s="1"/>
  <c r="L206" i="1" s="1"/>
  <c r="I207" i="1"/>
  <c r="J207" i="1" s="1"/>
  <c r="K207" i="1" s="1"/>
  <c r="L207" i="1" s="1"/>
  <c r="I210" i="1"/>
  <c r="J210" i="1" s="1"/>
  <c r="K210" i="1" s="1"/>
  <c r="L210" i="1" s="1"/>
  <c r="I209" i="1"/>
  <c r="J209" i="1" s="1"/>
  <c r="K209" i="1" s="1"/>
  <c r="L209" i="1" s="1"/>
  <c r="I211" i="1"/>
  <c r="J211" i="1" s="1"/>
  <c r="K211" i="1" s="1"/>
  <c r="L211" i="1" s="1"/>
  <c r="I213" i="1"/>
  <c r="J213" i="1" s="1"/>
  <c r="K213" i="1" s="1"/>
  <c r="L213" i="1" s="1"/>
  <c r="I215" i="1"/>
  <c r="J215" i="1" s="1"/>
  <c r="K215" i="1" s="1"/>
  <c r="L215" i="1" s="1"/>
  <c r="I222" i="1"/>
  <c r="J222" i="1" s="1"/>
  <c r="K222" i="1" s="1"/>
  <c r="L222" i="1" s="1"/>
  <c r="I217" i="1"/>
  <c r="J217" i="1" s="1"/>
  <c r="K217" i="1" s="1"/>
  <c r="L217" i="1" s="1"/>
  <c r="I214" i="1"/>
  <c r="J214" i="1" s="1"/>
  <c r="K214" i="1" s="1"/>
  <c r="L214" i="1" s="1"/>
  <c r="I102" i="1"/>
  <c r="J102" i="1" s="1"/>
  <c r="K102" i="1" s="1"/>
  <c r="L102" i="1" s="1"/>
  <c r="I103" i="1"/>
  <c r="J103" i="1" s="1"/>
  <c r="K103" i="1" s="1"/>
  <c r="L103" i="1" s="1"/>
  <c r="I107" i="1"/>
  <c r="J107" i="1" s="1"/>
  <c r="K107" i="1" s="1"/>
  <c r="L107" i="1" s="1"/>
  <c r="I104" i="1"/>
  <c r="J104" i="1" s="1"/>
  <c r="K104" i="1" s="1"/>
  <c r="L104" i="1" s="1"/>
  <c r="I106" i="1"/>
  <c r="J106" i="1" s="1"/>
  <c r="K106" i="1" s="1"/>
  <c r="L106" i="1" s="1"/>
  <c r="I105" i="1"/>
  <c r="J105" i="1" s="1"/>
  <c r="K105" i="1" s="1"/>
  <c r="L105" i="1" s="1"/>
  <c r="I108" i="1"/>
  <c r="J108" i="1" s="1"/>
  <c r="K108" i="1" s="1"/>
  <c r="L108" i="1" s="1"/>
  <c r="I111" i="1"/>
  <c r="J111" i="1" s="1"/>
  <c r="K111" i="1" s="1"/>
  <c r="L111" i="1" s="1"/>
  <c r="I109" i="1"/>
  <c r="J109" i="1" s="1"/>
  <c r="K109" i="1" s="1"/>
  <c r="L109" i="1" s="1"/>
  <c r="I113" i="1"/>
  <c r="J113" i="1" s="1"/>
  <c r="K113" i="1" s="1"/>
  <c r="L113" i="1" s="1"/>
  <c r="I82" i="1"/>
  <c r="J82" i="1" s="1"/>
  <c r="K82" i="1" s="1"/>
  <c r="L82" i="1" s="1"/>
  <c r="I87" i="1"/>
  <c r="J87" i="1" s="1"/>
  <c r="K87" i="1" s="1"/>
  <c r="L87" i="1" s="1"/>
  <c r="I88" i="1"/>
  <c r="J88" i="1" s="1"/>
  <c r="K88" i="1" s="1"/>
  <c r="L88" i="1" s="1"/>
  <c r="I92" i="1"/>
  <c r="J92" i="1" s="1"/>
  <c r="K92" i="1" s="1"/>
  <c r="L92" i="1" s="1"/>
  <c r="I93" i="1"/>
  <c r="J93" i="1" s="1"/>
  <c r="K93" i="1" s="1"/>
  <c r="L93" i="1" s="1"/>
  <c r="I94" i="1"/>
  <c r="J94" i="1" s="1"/>
  <c r="K94" i="1" s="1"/>
  <c r="L94" i="1" s="1"/>
  <c r="I89" i="1"/>
  <c r="J89" i="1" s="1"/>
  <c r="K89" i="1" s="1"/>
  <c r="L89" i="1" s="1"/>
  <c r="I90" i="1"/>
  <c r="J90" i="1" s="1"/>
  <c r="K90" i="1" s="1"/>
  <c r="L90" i="1" s="1"/>
  <c r="I24" i="1"/>
  <c r="J24" i="1" s="1"/>
  <c r="K24" i="1" s="1"/>
  <c r="L24" i="1" s="1"/>
  <c r="I25" i="1"/>
  <c r="J25" i="1" s="1"/>
  <c r="K25" i="1" s="1"/>
  <c r="L25" i="1" s="1"/>
  <c r="I23" i="1"/>
  <c r="J23" i="1" s="1"/>
  <c r="K23" i="1" s="1"/>
  <c r="L23" i="1" s="1"/>
  <c r="I26" i="1"/>
  <c r="J26" i="1" s="1"/>
  <c r="K26" i="1" s="1"/>
  <c r="L26" i="1" s="1"/>
  <c r="I30" i="1"/>
  <c r="J30" i="1" s="1"/>
  <c r="K30" i="1" s="1"/>
  <c r="L30" i="1" s="1"/>
  <c r="I29" i="1"/>
  <c r="J29" i="1" s="1"/>
  <c r="K29" i="1" s="1"/>
  <c r="L29" i="1" s="1"/>
  <c r="I28" i="1"/>
  <c r="J28" i="1" s="1"/>
  <c r="K28" i="1" s="1"/>
  <c r="L28" i="1" s="1"/>
  <c r="I32" i="1"/>
  <c r="J32" i="1" s="1"/>
  <c r="K32" i="1" s="1"/>
  <c r="L32" i="1" s="1"/>
  <c r="I58" i="1"/>
  <c r="J58" i="1" s="1"/>
  <c r="K58" i="1" s="1"/>
  <c r="L58" i="1" s="1"/>
  <c r="I61" i="1"/>
  <c r="J61" i="1" s="1"/>
  <c r="K61" i="1" s="1"/>
  <c r="L61" i="1" s="1"/>
  <c r="I63" i="1"/>
  <c r="J63" i="1" s="1"/>
  <c r="K63" i="1" s="1"/>
  <c r="L63" i="1" s="1"/>
  <c r="I64" i="1"/>
  <c r="J64" i="1" s="1"/>
  <c r="K64" i="1" s="1"/>
  <c r="L64" i="1" s="1"/>
  <c r="I62" i="1"/>
  <c r="J62" i="1" s="1"/>
  <c r="K62" i="1" s="1"/>
  <c r="L62" i="1" s="1"/>
  <c r="I65" i="1"/>
  <c r="J65" i="1" s="1"/>
  <c r="K65" i="1" s="1"/>
  <c r="L65" i="1" s="1"/>
  <c r="I71" i="1"/>
  <c r="J71" i="1" s="1"/>
  <c r="K71" i="1" s="1"/>
  <c r="L71" i="1" s="1"/>
  <c r="I91" i="1"/>
  <c r="J91" i="1" s="1"/>
  <c r="K91" i="1" s="1"/>
  <c r="L91" i="1" s="1"/>
  <c r="I97" i="1"/>
  <c r="J97" i="1" s="1"/>
  <c r="K97" i="1" s="1"/>
  <c r="L97" i="1" s="1"/>
  <c r="I98" i="1"/>
  <c r="J98" i="1" s="1"/>
  <c r="K98" i="1" s="1"/>
  <c r="L98" i="1" s="1"/>
  <c r="I101" i="1"/>
  <c r="J101" i="1" s="1"/>
  <c r="K101" i="1" s="1"/>
  <c r="L101" i="1" s="1"/>
  <c r="I96" i="1"/>
  <c r="J96" i="1" s="1"/>
  <c r="K96" i="1" s="1"/>
  <c r="L96" i="1" s="1"/>
  <c r="I100" i="1"/>
  <c r="J100" i="1" s="1"/>
  <c r="K100" i="1" s="1"/>
  <c r="L100" i="1" s="1"/>
  <c r="I95" i="1"/>
  <c r="J95" i="1" s="1"/>
  <c r="K95" i="1" s="1"/>
  <c r="L95" i="1" s="1"/>
  <c r="I99" i="1"/>
  <c r="J99" i="1" s="1"/>
  <c r="K99" i="1" s="1"/>
  <c r="L99" i="1" s="1"/>
  <c r="I67" i="1"/>
  <c r="J67" i="1" s="1"/>
  <c r="K67" i="1" s="1"/>
  <c r="L67" i="1" s="1"/>
  <c r="I74" i="1"/>
  <c r="J74" i="1" s="1"/>
  <c r="K74" i="1" s="1"/>
  <c r="L74" i="1" s="1"/>
  <c r="I66" i="1"/>
  <c r="J66" i="1" s="1"/>
  <c r="K66" i="1" s="1"/>
  <c r="L66" i="1" s="1"/>
  <c r="I73" i="1"/>
  <c r="J73" i="1" s="1"/>
  <c r="K73" i="1" s="1"/>
  <c r="L73" i="1" s="1"/>
  <c r="I69" i="1"/>
  <c r="J69" i="1" s="1"/>
  <c r="K69" i="1" s="1"/>
  <c r="L69" i="1" s="1"/>
  <c r="I72" i="1"/>
  <c r="J72" i="1" s="1"/>
  <c r="K72" i="1" s="1"/>
  <c r="L72" i="1" s="1"/>
  <c r="I75" i="1"/>
  <c r="J75" i="1" s="1"/>
  <c r="K75" i="1" s="1"/>
  <c r="L75" i="1" s="1"/>
  <c r="I68" i="1"/>
  <c r="J68" i="1" s="1"/>
  <c r="K68" i="1" s="1"/>
  <c r="L68" i="1" s="1"/>
  <c r="I70" i="1"/>
  <c r="J70" i="1" s="1"/>
  <c r="K70" i="1" s="1"/>
  <c r="L70" i="1" s="1"/>
  <c r="I9" i="1"/>
  <c r="J9" i="1" s="1"/>
  <c r="K9" i="1" s="1"/>
  <c r="L9" i="1" s="1"/>
  <c r="I5" i="1"/>
  <c r="J5" i="1" s="1"/>
  <c r="K5" i="1" s="1"/>
  <c r="L5" i="1" s="1"/>
  <c r="I3" i="1"/>
  <c r="J3" i="1" s="1"/>
  <c r="K3" i="1" s="1"/>
  <c r="L3" i="1" s="1"/>
  <c r="I7" i="1"/>
  <c r="J7" i="1" s="1"/>
  <c r="K7" i="1" s="1"/>
  <c r="L7" i="1" s="1"/>
  <c r="I4" i="1"/>
  <c r="J4" i="1" s="1"/>
  <c r="K4" i="1" s="1"/>
  <c r="L4" i="1" s="1"/>
  <c r="I6" i="1"/>
  <c r="J6" i="1" s="1"/>
  <c r="K6" i="1" s="1"/>
  <c r="L6" i="1" s="1"/>
  <c r="I10" i="1"/>
  <c r="J10" i="1" s="1"/>
  <c r="K10" i="1" s="1"/>
  <c r="L10" i="1" s="1"/>
  <c r="I8" i="1"/>
  <c r="J8" i="1" s="1"/>
  <c r="K8" i="1" s="1"/>
  <c r="L8" i="1" s="1"/>
  <c r="I2" i="1"/>
  <c r="J2" i="1" s="1"/>
  <c r="K2" i="1" s="1"/>
  <c r="L2" i="1" s="1"/>
  <c r="I17" i="1"/>
  <c r="J17" i="1" s="1"/>
  <c r="K17" i="1" s="1"/>
  <c r="L17" i="1" s="1"/>
  <c r="I22" i="1"/>
  <c r="J22" i="1" s="1"/>
  <c r="K22" i="1" s="1"/>
  <c r="L22" i="1" s="1"/>
  <c r="I20" i="1"/>
  <c r="J20" i="1" s="1"/>
  <c r="K20" i="1" s="1"/>
  <c r="L20" i="1" s="1"/>
  <c r="I21" i="1"/>
  <c r="J21" i="1" s="1"/>
  <c r="K21" i="1" s="1"/>
  <c r="L21" i="1" s="1"/>
  <c r="I19" i="1"/>
  <c r="J19" i="1" s="1"/>
  <c r="K19" i="1" s="1"/>
  <c r="L19" i="1" s="1"/>
  <c r="I18" i="1"/>
  <c r="J18" i="1" s="1"/>
  <c r="K18" i="1" s="1"/>
  <c r="L18" i="1" s="1"/>
  <c r="I27" i="1"/>
  <c r="J27" i="1" s="1"/>
  <c r="K27" i="1" s="1"/>
  <c r="L27" i="1" s="1"/>
  <c r="I43" i="1"/>
  <c r="J43" i="1" s="1"/>
  <c r="K43" i="1" s="1"/>
  <c r="L43" i="1" s="1"/>
  <c r="I42" i="1"/>
  <c r="J42" i="1" s="1"/>
  <c r="K42" i="1" s="1"/>
  <c r="L42" i="1" s="1"/>
  <c r="I40" i="1"/>
  <c r="J40" i="1" s="1"/>
  <c r="K40" i="1" s="1"/>
  <c r="L40" i="1" s="1"/>
  <c r="I39" i="1"/>
  <c r="J39" i="1" s="1"/>
  <c r="K39" i="1" s="1"/>
  <c r="L39" i="1" s="1"/>
  <c r="I45" i="1"/>
  <c r="J45" i="1" s="1"/>
  <c r="K45" i="1" s="1"/>
  <c r="L45" i="1" s="1"/>
  <c r="I48" i="1"/>
  <c r="J48" i="1" s="1"/>
  <c r="K48" i="1" s="1"/>
  <c r="L48" i="1" s="1"/>
  <c r="I41" i="1"/>
  <c r="J41" i="1" s="1"/>
  <c r="K41" i="1" s="1"/>
  <c r="L41" i="1" s="1"/>
  <c r="I47" i="1"/>
  <c r="J47" i="1" s="1"/>
  <c r="K47" i="1" s="1"/>
  <c r="L47" i="1" s="1"/>
  <c r="I50" i="1"/>
  <c r="J50" i="1" s="1"/>
  <c r="K50" i="1" s="1"/>
  <c r="L50" i="1" s="1"/>
  <c r="I52" i="1"/>
  <c r="J52" i="1" s="1"/>
  <c r="K52" i="1" s="1"/>
  <c r="L52" i="1" s="1"/>
  <c r="I51" i="1"/>
  <c r="J51" i="1" s="1"/>
  <c r="K51" i="1" s="1"/>
  <c r="L51" i="1" s="1"/>
  <c r="I53" i="1"/>
  <c r="J53" i="1" s="1"/>
  <c r="K53" i="1" s="1"/>
  <c r="L53" i="1" s="1"/>
  <c r="I55" i="1"/>
  <c r="J55" i="1" s="1"/>
  <c r="K55" i="1" s="1"/>
  <c r="L55" i="1" s="1"/>
  <c r="I54" i="1"/>
  <c r="J54" i="1" s="1"/>
  <c r="K54" i="1" s="1"/>
  <c r="L54" i="1" s="1"/>
  <c r="I60" i="1"/>
  <c r="J60" i="1" s="1"/>
  <c r="K60" i="1" s="1"/>
  <c r="L60" i="1" s="1"/>
  <c r="I56" i="1"/>
  <c r="J56" i="1" s="1"/>
  <c r="K56" i="1" s="1"/>
  <c r="L56" i="1" s="1"/>
  <c r="I59" i="1"/>
  <c r="J59" i="1" s="1"/>
  <c r="K59" i="1" s="1"/>
  <c r="L59" i="1" s="1"/>
  <c r="I57" i="1"/>
  <c r="J57" i="1" s="1"/>
  <c r="K57" i="1" s="1"/>
  <c r="L57" i="1" s="1"/>
  <c r="I86" i="1"/>
  <c r="J86" i="1" s="1"/>
  <c r="K86" i="1" s="1"/>
  <c r="L86" i="1" s="1"/>
  <c r="I84" i="1"/>
  <c r="J84" i="1" s="1"/>
  <c r="K84" i="1" s="1"/>
  <c r="L84" i="1" s="1"/>
  <c r="I83" i="1"/>
  <c r="J83" i="1" s="1"/>
  <c r="K83" i="1" s="1"/>
  <c r="L83" i="1" s="1"/>
  <c r="I33" i="1"/>
  <c r="J33" i="1" s="1"/>
  <c r="K33" i="1" s="1"/>
  <c r="L33" i="1" s="1"/>
  <c r="I13" i="1"/>
  <c r="J13" i="1" s="1"/>
  <c r="K13" i="1" s="1"/>
  <c r="L13" i="1" s="1"/>
  <c r="I12" i="1"/>
  <c r="J12" i="1" s="1"/>
  <c r="K12" i="1" s="1"/>
  <c r="L12" i="1" s="1"/>
  <c r="I85" i="1"/>
  <c r="J85" i="1" s="1"/>
  <c r="K85" i="1" s="1"/>
  <c r="L85" i="1" s="1"/>
  <c r="I79" i="1"/>
  <c r="J79" i="1" s="1"/>
  <c r="K79" i="1" s="1"/>
  <c r="L79" i="1" s="1"/>
  <c r="I46" i="1"/>
  <c r="J46" i="1" s="1"/>
  <c r="K46" i="1" s="1"/>
  <c r="L46" i="1" s="1"/>
  <c r="I11" i="1"/>
  <c r="J11" i="1" s="1"/>
  <c r="K11" i="1" s="1"/>
  <c r="L11" i="1" s="1"/>
  <c r="I16" i="1"/>
  <c r="J16" i="1" s="1"/>
  <c r="K16" i="1" s="1"/>
  <c r="L16" i="1" s="1"/>
  <c r="I81" i="1"/>
  <c r="J81" i="1" s="1"/>
  <c r="K81" i="1" s="1"/>
  <c r="L81" i="1" s="1"/>
  <c r="I31" i="1"/>
  <c r="J31" i="1" s="1"/>
  <c r="K31" i="1" s="1"/>
  <c r="L31" i="1" s="1"/>
  <c r="I37" i="1"/>
  <c r="J37" i="1" s="1"/>
  <c r="K37" i="1" s="1"/>
  <c r="L37" i="1" s="1"/>
  <c r="I36" i="1"/>
  <c r="J36" i="1" s="1"/>
  <c r="K36" i="1" s="1"/>
  <c r="L36" i="1" s="1"/>
  <c r="I38" i="1"/>
  <c r="J38" i="1" s="1"/>
  <c r="K38" i="1" s="1"/>
  <c r="L38" i="1" s="1"/>
  <c r="I77" i="1"/>
  <c r="J77" i="1" s="1"/>
  <c r="K77" i="1" s="1"/>
  <c r="L77" i="1" s="1"/>
  <c r="I35" i="1"/>
  <c r="J35" i="1" s="1"/>
  <c r="K35" i="1" s="1"/>
  <c r="L35" i="1" s="1"/>
  <c r="I34" i="1"/>
  <c r="J34" i="1" s="1"/>
  <c r="K34" i="1" s="1"/>
  <c r="L34" i="1" s="1"/>
  <c r="I76" i="1"/>
  <c r="J76" i="1" s="1"/>
  <c r="K76" i="1" s="1"/>
  <c r="L76" i="1" s="1"/>
  <c r="I14" i="1"/>
  <c r="J14" i="1" s="1"/>
  <c r="K14" i="1" s="1"/>
  <c r="L14" i="1" s="1"/>
  <c r="I49" i="1"/>
  <c r="J49" i="1" s="1"/>
  <c r="K49" i="1" s="1"/>
  <c r="L49" i="1" s="1"/>
  <c r="I80" i="1"/>
  <c r="J80" i="1" s="1"/>
  <c r="K80" i="1" s="1"/>
  <c r="L80" i="1" s="1"/>
  <c r="I15" i="1"/>
  <c r="J15" i="1" s="1"/>
  <c r="K15" i="1" s="1"/>
  <c r="L15" i="1" s="1"/>
  <c r="I78" i="1"/>
  <c r="J78" i="1" s="1"/>
  <c r="K78" i="1" s="1"/>
  <c r="L78" i="1" s="1"/>
  <c r="I44" i="1"/>
  <c r="J44" i="1" s="1"/>
  <c r="K44" i="1" s="1"/>
  <c r="L44" i="1" s="1"/>
  <c r="M106" i="1" l="1"/>
  <c r="N106" i="1" s="1"/>
  <c r="O106" i="1" s="1"/>
  <c r="M147" i="1"/>
  <c r="M130" i="1"/>
  <c r="N130" i="1" s="1"/>
  <c r="O130" i="1" s="1"/>
  <c r="M128" i="1"/>
  <c r="M126" i="1"/>
  <c r="N126" i="1" s="1"/>
  <c r="O126" i="1" s="1"/>
  <c r="P126" i="1" s="1"/>
  <c r="M138" i="1"/>
  <c r="N138" i="1" s="1"/>
  <c r="O138" i="1" s="1"/>
  <c r="M112" i="1"/>
  <c r="N112" i="1" s="1"/>
  <c r="O112" i="1" s="1"/>
  <c r="P112" i="1" s="1"/>
  <c r="M125" i="1"/>
  <c r="N125" i="1" s="1"/>
  <c r="O125" i="1" s="1"/>
  <c r="P125" i="1" s="1"/>
  <c r="M117" i="1"/>
  <c r="N117" i="1" s="1"/>
  <c r="O117" i="1" s="1"/>
  <c r="P117" i="1" s="1"/>
  <c r="M220" i="1"/>
  <c r="N220" i="1" s="1"/>
  <c r="O220" i="1" s="1"/>
  <c r="P220" i="1" s="1"/>
  <c r="M143" i="1"/>
  <c r="N143" i="1" s="1"/>
  <c r="O143" i="1" s="1"/>
  <c r="P143" i="1" s="1"/>
  <c r="M247" i="1"/>
  <c r="N247" i="1" s="1"/>
  <c r="O247" i="1" s="1"/>
  <c r="P247" i="1" s="1"/>
  <c r="M327" i="1"/>
  <c r="N327" i="1" s="1"/>
  <c r="O327" i="1" s="1"/>
  <c r="M149" i="1"/>
  <c r="N149" i="1" s="1"/>
  <c r="O149" i="1" s="1"/>
  <c r="P149" i="1" s="1"/>
  <c r="M163" i="1"/>
  <c r="N163" i="1" s="1"/>
  <c r="O163" i="1" s="1"/>
  <c r="P163" i="1" s="1"/>
  <c r="M151" i="1"/>
  <c r="N151" i="1" s="1"/>
  <c r="O151" i="1" s="1"/>
  <c r="M142" i="1"/>
  <c r="N142" i="1" s="1"/>
  <c r="O142" i="1" s="1"/>
  <c r="P142" i="1" s="1"/>
  <c r="M167" i="1"/>
  <c r="N167" i="1" s="1"/>
  <c r="O167" i="1" s="1"/>
  <c r="P167" i="1" s="1"/>
  <c r="M119" i="1"/>
  <c r="N119" i="1" s="1"/>
  <c r="O119" i="1" s="1"/>
  <c r="P119" i="1" s="1"/>
  <c r="M123" i="1"/>
  <c r="N123" i="1" s="1"/>
  <c r="O123" i="1" s="1"/>
  <c r="P123" i="1" s="1"/>
  <c r="M109" i="1"/>
  <c r="N109" i="1" s="1"/>
  <c r="O109" i="1" s="1"/>
  <c r="P109" i="1" s="1"/>
  <c r="M115" i="1"/>
  <c r="N115" i="1" s="1"/>
  <c r="O115" i="1" s="1"/>
  <c r="P115" i="1" s="1"/>
  <c r="M164" i="1"/>
  <c r="N164" i="1" s="1"/>
  <c r="O164" i="1" s="1"/>
  <c r="P164" i="1" s="1"/>
  <c r="M146" i="1"/>
  <c r="N146" i="1" s="1"/>
  <c r="O146" i="1" s="1"/>
  <c r="P146" i="1" s="1"/>
  <c r="M223" i="1"/>
  <c r="N223" i="1" s="1"/>
  <c r="O223" i="1" s="1"/>
  <c r="P223" i="1" s="1"/>
  <c r="M91" i="1"/>
  <c r="M162" i="1"/>
  <c r="N162" i="1" s="1"/>
  <c r="O162" i="1" s="1"/>
  <c r="P162" i="1" s="1"/>
  <c r="M245" i="1"/>
  <c r="M332" i="1"/>
  <c r="N332" i="1" s="1"/>
  <c r="O332" i="1" s="1"/>
  <c r="M104" i="1"/>
  <c r="N104" i="1" s="1"/>
  <c r="O104" i="1" s="1"/>
  <c r="P104" i="1" s="1"/>
  <c r="M137" i="1"/>
  <c r="N137" i="1" s="1"/>
  <c r="O137" i="1" s="1"/>
  <c r="P137" i="1" s="1"/>
  <c r="M158" i="1"/>
  <c r="N158" i="1" s="1"/>
  <c r="O158" i="1" s="1"/>
  <c r="P158" i="1" s="1"/>
  <c r="M157" i="1"/>
  <c r="N157" i="1" s="1"/>
  <c r="O157" i="1" s="1"/>
  <c r="P157" i="1" s="1"/>
  <c r="M329" i="1"/>
  <c r="N329" i="1" s="1"/>
  <c r="O329" i="1" s="1"/>
  <c r="M110" i="1"/>
  <c r="N110" i="1" s="1"/>
  <c r="O110" i="1" s="1"/>
  <c r="M150" i="1"/>
  <c r="N150" i="1" s="1"/>
  <c r="O150" i="1" s="1"/>
  <c r="P150" i="1" s="1"/>
  <c r="M334" i="1"/>
  <c r="N334" i="1" s="1"/>
  <c r="O334" i="1" s="1"/>
  <c r="M200" i="1"/>
  <c r="M154" i="1"/>
  <c r="N154" i="1" s="1"/>
  <c r="O154" i="1" s="1"/>
  <c r="M335" i="1"/>
  <c r="N335" i="1" s="1"/>
  <c r="O335" i="1" s="1"/>
  <c r="P335" i="1" s="1"/>
  <c r="M103" i="1"/>
  <c r="M140" i="1"/>
  <c r="N140" i="1" s="1"/>
  <c r="O140" i="1" s="1"/>
  <c r="M216" i="1"/>
  <c r="N216" i="1" s="1"/>
  <c r="O216" i="1" s="1"/>
  <c r="P216" i="1" s="1"/>
  <c r="M328" i="1"/>
  <c r="N328" i="1" s="1"/>
  <c r="O328" i="1" s="1"/>
  <c r="M90" i="1"/>
  <c r="N90" i="1" s="1"/>
  <c r="O90" i="1" s="1"/>
  <c r="P90" i="1" s="1"/>
  <c r="M333" i="1"/>
  <c r="N333" i="1" s="1"/>
  <c r="O333" i="1" s="1"/>
  <c r="H372" i="1"/>
  <c r="P372" i="1"/>
  <c r="H344" i="1"/>
  <c r="P344" i="1"/>
  <c r="H390" i="1"/>
  <c r="P390" i="1"/>
  <c r="H386" i="1"/>
  <c r="P386" i="1"/>
  <c r="P410" i="1"/>
  <c r="H410" i="1"/>
  <c r="P429" i="1"/>
  <c r="H429" i="1"/>
  <c r="P440" i="1"/>
  <c r="H440" i="1"/>
  <c r="H340" i="1"/>
  <c r="P340" i="1"/>
  <c r="P328" i="1"/>
  <c r="H378" i="1"/>
  <c r="P378" i="1"/>
  <c r="H367" i="1"/>
  <c r="P367" i="1"/>
  <c r="P396" i="1"/>
  <c r="H396" i="1"/>
  <c r="H342" i="1"/>
  <c r="P342" i="1"/>
  <c r="P381" i="1"/>
  <c r="H381" i="1"/>
  <c r="P392" i="1"/>
  <c r="H392" i="1"/>
  <c r="P380" i="1"/>
  <c r="H380" i="1"/>
  <c r="P407" i="1"/>
  <c r="H407" i="1"/>
  <c r="P399" i="1"/>
  <c r="H399" i="1"/>
  <c r="P409" i="1"/>
  <c r="H409" i="1"/>
  <c r="H389" i="1"/>
  <c r="P389" i="1"/>
  <c r="P433" i="1"/>
  <c r="H433" i="1"/>
  <c r="P441" i="1"/>
  <c r="H441" i="1"/>
  <c r="P458" i="1"/>
  <c r="H458" i="1"/>
  <c r="P327" i="1"/>
  <c r="H385" i="1"/>
  <c r="P385" i="1"/>
  <c r="P370" i="1"/>
  <c r="H370" i="1"/>
  <c r="P373" i="1"/>
  <c r="H373" i="1"/>
  <c r="P404" i="1"/>
  <c r="H404" i="1"/>
  <c r="H445" i="1"/>
  <c r="P445" i="1"/>
  <c r="P416" i="1"/>
  <c r="H416" i="1"/>
  <c r="P446" i="1"/>
  <c r="H446" i="1"/>
  <c r="P461" i="1"/>
  <c r="H461" i="1"/>
  <c r="P398" i="1"/>
  <c r="H398" i="1"/>
  <c r="H364" i="1"/>
  <c r="P364" i="1"/>
  <c r="P450" i="1"/>
  <c r="H450" i="1"/>
  <c r="P451" i="1"/>
  <c r="H451" i="1"/>
  <c r="H465" i="1"/>
  <c r="P465" i="1"/>
  <c r="P463" i="1"/>
  <c r="H463" i="1"/>
  <c r="P369" i="1"/>
  <c r="H369" i="1"/>
  <c r="P379" i="1"/>
  <c r="H379" i="1"/>
  <c r="H387" i="1"/>
  <c r="P387" i="1"/>
  <c r="H351" i="1"/>
  <c r="P351" i="1"/>
  <c r="H415" i="1"/>
  <c r="P415" i="1"/>
  <c r="P405" i="1"/>
  <c r="H405" i="1"/>
  <c r="H425" i="1"/>
  <c r="P425" i="1"/>
  <c r="P454" i="1"/>
  <c r="H454" i="1"/>
  <c r="H420" i="1"/>
  <c r="P420" i="1"/>
  <c r="H453" i="1"/>
  <c r="P453" i="1"/>
  <c r="H462" i="1"/>
  <c r="P462" i="1"/>
  <c r="P464" i="1"/>
  <c r="H464" i="1"/>
  <c r="H362" i="1"/>
  <c r="P362" i="1"/>
  <c r="H376" i="1"/>
  <c r="P376" i="1"/>
  <c r="H357" i="1"/>
  <c r="P357" i="1"/>
  <c r="H391" i="1"/>
  <c r="P391" i="1"/>
  <c r="P403" i="1"/>
  <c r="H403" i="1"/>
  <c r="P452" i="1"/>
  <c r="H452" i="1"/>
  <c r="H444" i="1"/>
  <c r="P444" i="1"/>
  <c r="P469" i="1"/>
  <c r="H469" i="1"/>
  <c r="H347" i="1"/>
  <c r="P347" i="1"/>
  <c r="H361" i="1"/>
  <c r="P361" i="1"/>
  <c r="H366" i="1"/>
  <c r="P366" i="1"/>
  <c r="H356" i="1"/>
  <c r="P356" i="1"/>
  <c r="P412" i="1"/>
  <c r="H412" i="1"/>
  <c r="H456" i="1"/>
  <c r="P456" i="1"/>
  <c r="P334" i="1"/>
  <c r="H384" i="1"/>
  <c r="P384" i="1"/>
  <c r="H371" i="1"/>
  <c r="P371" i="1"/>
  <c r="P354" i="1"/>
  <c r="H354" i="1"/>
  <c r="P382" i="1"/>
  <c r="H382" i="1"/>
  <c r="P395" i="1"/>
  <c r="H395" i="1"/>
  <c r="H455" i="1"/>
  <c r="P455" i="1"/>
  <c r="H432" i="1"/>
  <c r="P432" i="1"/>
  <c r="P417" i="1"/>
  <c r="H417" i="1"/>
  <c r="P449" i="1"/>
  <c r="H449" i="1"/>
  <c r="H448" i="1"/>
  <c r="P448" i="1"/>
  <c r="P333" i="1"/>
  <c r="P363" i="1"/>
  <c r="H363" i="1"/>
  <c r="H360" i="1"/>
  <c r="P360" i="1"/>
  <c r="H339" i="1"/>
  <c r="P339" i="1"/>
  <c r="P375" i="1"/>
  <c r="H375" i="1"/>
  <c r="H419" i="1"/>
  <c r="P419" i="1"/>
  <c r="H427" i="1"/>
  <c r="P427" i="1"/>
  <c r="P413" i="1"/>
  <c r="H413" i="1"/>
  <c r="P431" i="1"/>
  <c r="H431" i="1"/>
  <c r="P443" i="1"/>
  <c r="H443" i="1"/>
  <c r="P348" i="1"/>
  <c r="H348" i="1"/>
  <c r="P345" i="1"/>
  <c r="H345" i="1"/>
  <c r="H383" i="1"/>
  <c r="P383" i="1"/>
  <c r="P447" i="1"/>
  <c r="H447" i="1"/>
  <c r="P414" i="1"/>
  <c r="H414" i="1"/>
  <c r="P460" i="1"/>
  <c r="H460" i="1"/>
  <c r="H368" i="1"/>
  <c r="P368" i="1"/>
  <c r="H349" i="1"/>
  <c r="P349" i="1"/>
  <c r="P394" i="1"/>
  <c r="H394" i="1"/>
  <c r="P436" i="1"/>
  <c r="H436" i="1"/>
  <c r="P341" i="1"/>
  <c r="H341" i="1"/>
  <c r="P336" i="1"/>
  <c r="H336" i="1"/>
  <c r="H374" i="1"/>
  <c r="P374" i="1"/>
  <c r="P397" i="1"/>
  <c r="H397" i="1"/>
  <c r="P359" i="1"/>
  <c r="H359" i="1"/>
  <c r="P393" i="1"/>
  <c r="H393" i="1"/>
  <c r="H408" i="1"/>
  <c r="P408" i="1"/>
  <c r="H423" i="1"/>
  <c r="P423" i="1"/>
  <c r="P437" i="1"/>
  <c r="H437" i="1"/>
  <c r="P434" i="1"/>
  <c r="H434" i="1"/>
  <c r="H343" i="1"/>
  <c r="P343" i="1"/>
  <c r="P329" i="1"/>
  <c r="P332" i="1"/>
  <c r="P388" i="1"/>
  <c r="H388" i="1"/>
  <c r="P411" i="1"/>
  <c r="H411" i="1"/>
  <c r="P400" i="1"/>
  <c r="H400" i="1"/>
  <c r="P421" i="1"/>
  <c r="H421" i="1"/>
  <c r="P442" i="1"/>
  <c r="H442" i="1"/>
  <c r="H468" i="1"/>
  <c r="P468" i="1"/>
  <c r="P377" i="1"/>
  <c r="H377" i="1"/>
  <c r="P422" i="1"/>
  <c r="H422" i="1"/>
  <c r="H428" i="1"/>
  <c r="P428" i="1"/>
  <c r="P337" i="1"/>
  <c r="H346" i="1"/>
  <c r="P346" i="1"/>
  <c r="P406" i="1"/>
  <c r="H406" i="1"/>
  <c r="P402" i="1"/>
  <c r="H402" i="1"/>
  <c r="P435" i="1"/>
  <c r="H435" i="1"/>
  <c r="P439" i="1"/>
  <c r="H439" i="1"/>
  <c r="H459" i="1"/>
  <c r="P459" i="1"/>
  <c r="P365" i="1"/>
  <c r="H365" i="1"/>
  <c r="P338" i="1"/>
  <c r="H338" i="1"/>
  <c r="H353" i="1"/>
  <c r="P353" i="1"/>
  <c r="P350" i="1"/>
  <c r="H350" i="1"/>
  <c r="H355" i="1"/>
  <c r="P355" i="1"/>
  <c r="H352" i="1"/>
  <c r="P352" i="1"/>
  <c r="P358" i="1"/>
  <c r="H358" i="1"/>
  <c r="P418" i="1"/>
  <c r="H418" i="1"/>
  <c r="H401" i="1"/>
  <c r="P401" i="1"/>
  <c r="H424" i="1"/>
  <c r="P424" i="1"/>
  <c r="P430" i="1"/>
  <c r="H430" i="1"/>
  <c r="P426" i="1"/>
  <c r="H426" i="1"/>
  <c r="H438" i="1"/>
  <c r="P438" i="1"/>
  <c r="H457" i="1"/>
  <c r="P457" i="1"/>
  <c r="H467" i="1"/>
  <c r="P467" i="1"/>
  <c r="P466" i="1"/>
  <c r="H466" i="1"/>
  <c r="P138" i="1"/>
  <c r="M96" i="1"/>
  <c r="N96" i="1" s="1"/>
  <c r="O96" i="1" s="1"/>
  <c r="M101" i="1"/>
  <c r="N101" i="1" s="1"/>
  <c r="O101" i="1" s="1"/>
  <c r="M100" i="1"/>
  <c r="N100" i="1" s="1"/>
  <c r="O100" i="1" s="1"/>
  <c r="P100" i="1" s="1"/>
  <c r="M99" i="1"/>
  <c r="N99" i="1" s="1"/>
  <c r="O99" i="1" s="1"/>
  <c r="P154" i="1"/>
  <c r="M127" i="1"/>
  <c r="N127" i="1" s="1"/>
  <c r="O127" i="1" s="1"/>
  <c r="P127" i="1" s="1"/>
  <c r="M248" i="1"/>
  <c r="N248" i="1" s="1"/>
  <c r="O248" i="1" s="1"/>
  <c r="M292" i="1"/>
  <c r="N292" i="1" s="1"/>
  <c r="O292" i="1" s="1"/>
  <c r="N91" i="1"/>
  <c r="O91" i="1" s="1"/>
  <c r="P91" i="1" s="1"/>
  <c r="M111" i="1"/>
  <c r="N111" i="1" s="1"/>
  <c r="O111" i="1" s="1"/>
  <c r="P111" i="1" s="1"/>
  <c r="M108" i="1"/>
  <c r="N108" i="1" s="1"/>
  <c r="O108" i="1" s="1"/>
  <c r="P108" i="1" s="1"/>
  <c r="M155" i="1"/>
  <c r="N155" i="1" s="1"/>
  <c r="O155" i="1" s="1"/>
  <c r="P155" i="1" s="1"/>
  <c r="M168" i="1"/>
  <c r="N168" i="1" s="1"/>
  <c r="O168" i="1" s="1"/>
  <c r="P168" i="1" s="1"/>
  <c r="M148" i="1"/>
  <c r="N148" i="1" s="1"/>
  <c r="O148" i="1" s="1"/>
  <c r="M239" i="1"/>
  <c r="N239" i="1" s="1"/>
  <c r="O239" i="1" s="1"/>
  <c r="P239" i="1" s="1"/>
  <c r="M235" i="1"/>
  <c r="N235" i="1" s="1"/>
  <c r="O235" i="1" s="1"/>
  <c r="P235" i="1" s="1"/>
  <c r="M232" i="1"/>
  <c r="N232" i="1" s="1"/>
  <c r="O232" i="1" s="1"/>
  <c r="M229" i="1"/>
  <c r="N229" i="1" s="1"/>
  <c r="O229" i="1" s="1"/>
  <c r="P229" i="1" s="1"/>
  <c r="M226" i="1"/>
  <c r="N226" i="1" s="1"/>
  <c r="O226" i="1" s="1"/>
  <c r="P226" i="1" s="1"/>
  <c r="M224" i="1"/>
  <c r="N224" i="1" s="1"/>
  <c r="O224" i="1" s="1"/>
  <c r="P224" i="1" s="1"/>
  <c r="M228" i="1"/>
  <c r="N228" i="1" s="1"/>
  <c r="O228" i="1" s="1"/>
  <c r="M131" i="1"/>
  <c r="N131" i="1" s="1"/>
  <c r="O131" i="1" s="1"/>
  <c r="M132" i="1"/>
  <c r="N132" i="1" s="1"/>
  <c r="O132" i="1" s="1"/>
  <c r="M243" i="1"/>
  <c r="N243" i="1" s="1"/>
  <c r="O243" i="1" s="1"/>
  <c r="P243" i="1" s="1"/>
  <c r="M136" i="1"/>
  <c r="N136" i="1" s="1"/>
  <c r="O136" i="1" s="1"/>
  <c r="P136" i="1" s="1"/>
  <c r="M139" i="1"/>
  <c r="N139" i="1" s="1"/>
  <c r="O139" i="1" s="1"/>
  <c r="P139" i="1" s="1"/>
  <c r="M135" i="1"/>
  <c r="N135" i="1" s="1"/>
  <c r="O135" i="1" s="1"/>
  <c r="P135" i="1" s="1"/>
  <c r="M141" i="1"/>
  <c r="N141" i="1" s="1"/>
  <c r="O141" i="1" s="1"/>
  <c r="P141" i="1" s="1"/>
  <c r="P130" i="1"/>
  <c r="M205" i="1"/>
  <c r="N205" i="1" s="1"/>
  <c r="O205" i="1" s="1"/>
  <c r="P205" i="1" s="1"/>
  <c r="M204" i="1"/>
  <c r="N204" i="1" s="1"/>
  <c r="O204" i="1" s="1"/>
  <c r="N147" i="1"/>
  <c r="O147" i="1" s="1"/>
  <c r="P147" i="1" s="1"/>
  <c r="M145" i="1"/>
  <c r="N145" i="1" s="1"/>
  <c r="O145" i="1" s="1"/>
  <c r="M152" i="1"/>
  <c r="N152" i="1" s="1"/>
  <c r="O152" i="1" s="1"/>
  <c r="M144" i="1"/>
  <c r="N144" i="1" s="1"/>
  <c r="O144" i="1" s="1"/>
  <c r="P144" i="1" s="1"/>
  <c r="N128" i="1"/>
  <c r="O128" i="1" s="1"/>
  <c r="M120" i="1"/>
  <c r="N120" i="1" s="1"/>
  <c r="O120" i="1" s="1"/>
  <c r="P120" i="1" s="1"/>
  <c r="M122" i="1"/>
  <c r="N122" i="1" s="1"/>
  <c r="O122" i="1" s="1"/>
  <c r="M121" i="1"/>
  <c r="N121" i="1" s="1"/>
  <c r="O121" i="1" s="1"/>
  <c r="P121" i="1" s="1"/>
  <c r="M118" i="1"/>
  <c r="N118" i="1" s="1"/>
  <c r="O118" i="1" s="1"/>
  <c r="P118" i="1" s="1"/>
  <c r="M124" i="1"/>
  <c r="N124" i="1" s="1"/>
  <c r="O124" i="1" s="1"/>
  <c r="P124" i="1" s="1"/>
  <c r="M114" i="1"/>
  <c r="N114" i="1" s="1"/>
  <c r="O114" i="1" s="1"/>
  <c r="P114" i="1" s="1"/>
  <c r="M218" i="1"/>
  <c r="N218" i="1" s="1"/>
  <c r="O218" i="1" s="1"/>
  <c r="M212" i="1"/>
  <c r="N212" i="1" s="1"/>
  <c r="O212" i="1" s="1"/>
  <c r="M221" i="1"/>
  <c r="N221" i="1" s="1"/>
  <c r="O221" i="1" s="1"/>
  <c r="M305" i="1"/>
  <c r="N305" i="1" s="1"/>
  <c r="O305" i="1" s="1"/>
  <c r="M62" i="1"/>
  <c r="N62" i="1" s="1"/>
  <c r="O62" i="1" s="1"/>
  <c r="P62" i="1" s="1"/>
  <c r="M252" i="1"/>
  <c r="N252" i="1" s="1"/>
  <c r="O252" i="1" s="1"/>
  <c r="P151" i="1"/>
  <c r="M159" i="1"/>
  <c r="N159" i="1" s="1"/>
  <c r="O159" i="1" s="1"/>
  <c r="P159" i="1" s="1"/>
  <c r="M156" i="1"/>
  <c r="N156" i="1" s="1"/>
  <c r="O156" i="1" s="1"/>
  <c r="P156" i="1" s="1"/>
  <c r="M312" i="1"/>
  <c r="N312" i="1" s="1"/>
  <c r="O312" i="1" s="1"/>
  <c r="M134" i="1"/>
  <c r="N134" i="1" s="1"/>
  <c r="O134" i="1" s="1"/>
  <c r="P134" i="1" s="1"/>
  <c r="M237" i="1"/>
  <c r="N237" i="1" s="1"/>
  <c r="O237" i="1" s="1"/>
  <c r="P237" i="1" s="1"/>
  <c r="M249" i="1"/>
  <c r="N249" i="1" s="1"/>
  <c r="O249" i="1" s="1"/>
  <c r="P249" i="1" s="1"/>
  <c r="M241" i="1"/>
  <c r="N241" i="1" s="1"/>
  <c r="O241" i="1" s="1"/>
  <c r="M102" i="1"/>
  <c r="N102" i="1" s="1"/>
  <c r="O102" i="1" s="1"/>
  <c r="P102" i="1" s="1"/>
  <c r="M153" i="1"/>
  <c r="N153" i="1" s="1"/>
  <c r="O153" i="1" s="1"/>
  <c r="M129" i="1"/>
  <c r="N129" i="1" s="1"/>
  <c r="O129" i="1" s="1"/>
  <c r="M242" i="1"/>
  <c r="N242" i="1" s="1"/>
  <c r="O242" i="1" s="1"/>
  <c r="P242" i="1" s="1"/>
  <c r="M227" i="1"/>
  <c r="N227" i="1" s="1"/>
  <c r="O227" i="1" s="1"/>
  <c r="M246" i="1"/>
  <c r="N246" i="1" s="1"/>
  <c r="O246" i="1" s="1"/>
  <c r="P246" i="1" s="1"/>
  <c r="Q246" i="1" s="1"/>
  <c r="R246" i="1" s="1"/>
  <c r="S246" i="1" s="1"/>
  <c r="M116" i="1"/>
  <c r="N116" i="1" s="1"/>
  <c r="O116" i="1" s="1"/>
  <c r="P116" i="1" s="1"/>
  <c r="M133" i="1"/>
  <c r="N133" i="1" s="1"/>
  <c r="O133" i="1" s="1"/>
  <c r="M244" i="1"/>
  <c r="N244" i="1" s="1"/>
  <c r="O244" i="1" s="1"/>
  <c r="P244" i="1" s="1"/>
  <c r="M257" i="1"/>
  <c r="N257" i="1" s="1"/>
  <c r="O257" i="1" s="1"/>
  <c r="M320" i="1"/>
  <c r="N320" i="1" s="1"/>
  <c r="O320" i="1" s="1"/>
  <c r="M240" i="1"/>
  <c r="N240" i="1" s="1"/>
  <c r="O240" i="1" s="1"/>
  <c r="M31" i="1"/>
  <c r="N31" i="1" s="1"/>
  <c r="O31" i="1" s="1"/>
  <c r="M9" i="1"/>
  <c r="N9" i="1" s="1"/>
  <c r="O9" i="1" s="1"/>
  <c r="M8" i="1"/>
  <c r="N8" i="1" s="1"/>
  <c r="O8" i="1" s="1"/>
  <c r="M10" i="1"/>
  <c r="N10" i="1" s="1"/>
  <c r="O10" i="1" s="1"/>
  <c r="M3" i="1"/>
  <c r="N3" i="1" s="1"/>
  <c r="O3" i="1" s="1"/>
  <c r="M94" i="1"/>
  <c r="N94" i="1" s="1"/>
  <c r="O94" i="1" s="1"/>
  <c r="M77" i="1"/>
  <c r="N77" i="1" s="1"/>
  <c r="O77" i="1" s="1"/>
  <c r="M86" i="1"/>
  <c r="N86" i="1" s="1"/>
  <c r="O86" i="1" s="1"/>
  <c r="M93" i="1"/>
  <c r="N93" i="1" s="1"/>
  <c r="O93" i="1" s="1"/>
  <c r="M88" i="1"/>
  <c r="N88" i="1" s="1"/>
  <c r="O88" i="1" s="1"/>
  <c r="M83" i="1"/>
  <c r="N83" i="1" s="1"/>
  <c r="O83" i="1" s="1"/>
  <c r="M87" i="1"/>
  <c r="N87" i="1" s="1"/>
  <c r="O87" i="1" s="1"/>
  <c r="M82" i="1"/>
  <c r="N82" i="1" s="1"/>
  <c r="O82" i="1" s="1"/>
  <c r="M81" i="1"/>
  <c r="N81" i="1" s="1"/>
  <c r="O81" i="1" s="1"/>
  <c r="M80" i="1"/>
  <c r="N80" i="1" s="1"/>
  <c r="O80" i="1" s="1"/>
  <c r="M78" i="1"/>
  <c r="N78" i="1" s="1"/>
  <c r="O78" i="1" s="1"/>
  <c r="M76" i="1"/>
  <c r="N76" i="1" s="1"/>
  <c r="O76" i="1" s="1"/>
  <c r="M92" i="1"/>
  <c r="N92" i="1" s="1"/>
  <c r="O92" i="1" s="1"/>
  <c r="M84" i="1"/>
  <c r="N84" i="1" s="1"/>
  <c r="O84" i="1" s="1"/>
  <c r="M85" i="1"/>
  <c r="N85" i="1" s="1"/>
  <c r="O85" i="1" s="1"/>
  <c r="M79" i="1"/>
  <c r="N79" i="1" s="1"/>
  <c r="O79" i="1" s="1"/>
  <c r="M65" i="1"/>
  <c r="N65" i="1" s="1"/>
  <c r="O65" i="1" s="1"/>
  <c r="M27" i="1"/>
  <c r="N27" i="1" s="1"/>
  <c r="O27" i="1" s="1"/>
  <c r="M25" i="1"/>
  <c r="N25" i="1" s="1"/>
  <c r="O25" i="1" s="1"/>
  <c r="M20" i="1"/>
  <c r="N20" i="1" s="1"/>
  <c r="O20" i="1" s="1"/>
  <c r="P106" i="1"/>
  <c r="M38" i="1"/>
  <c r="N38" i="1" s="1"/>
  <c r="O38" i="1" s="1"/>
  <c r="M16" i="1"/>
  <c r="N16" i="1" s="1"/>
  <c r="O16" i="1" s="1"/>
  <c r="M11" i="1"/>
  <c r="N11" i="1" s="1"/>
  <c r="O11" i="1" s="1"/>
  <c r="M14" i="1"/>
  <c r="N14" i="1" s="1"/>
  <c r="O14" i="1" s="1"/>
  <c r="M13" i="1"/>
  <c r="N13" i="1" s="1"/>
  <c r="O13" i="1" s="1"/>
  <c r="M12" i="1"/>
  <c r="N12" i="1" s="1"/>
  <c r="O12" i="1" s="1"/>
  <c r="M15" i="1"/>
  <c r="N15" i="1" s="1"/>
  <c r="O15" i="1" s="1"/>
  <c r="M47" i="1"/>
  <c r="N47" i="1" s="1"/>
  <c r="O47" i="1" s="1"/>
  <c r="M46" i="1"/>
  <c r="N46" i="1" s="1"/>
  <c r="O46" i="1" s="1"/>
  <c r="M75" i="1"/>
  <c r="N75" i="1" s="1"/>
  <c r="O75" i="1" s="1"/>
  <c r="M37" i="1"/>
  <c r="N37" i="1" s="1"/>
  <c r="O37" i="1" s="1"/>
  <c r="M33" i="1"/>
  <c r="N33" i="1" s="1"/>
  <c r="O33" i="1" s="1"/>
  <c r="M48" i="1"/>
  <c r="N48" i="1" s="1"/>
  <c r="O48" i="1" s="1"/>
  <c r="M70" i="1"/>
  <c r="N70" i="1" s="1"/>
  <c r="O70" i="1" s="1"/>
  <c r="M57" i="1"/>
  <c r="N57" i="1" s="1"/>
  <c r="O57" i="1" s="1"/>
  <c r="M22" i="1"/>
  <c r="N22" i="1" s="1"/>
  <c r="O22" i="1" s="1"/>
  <c r="M24" i="1"/>
  <c r="N24" i="1" s="1"/>
  <c r="O24" i="1" s="1"/>
  <c r="M18" i="1"/>
  <c r="N18" i="1" s="1"/>
  <c r="O18" i="1" s="1"/>
  <c r="M19" i="1"/>
  <c r="N19" i="1" s="1"/>
  <c r="O19" i="1" s="1"/>
  <c r="M21" i="1"/>
  <c r="N21" i="1" s="1"/>
  <c r="O21" i="1" s="1"/>
  <c r="M17" i="1"/>
  <c r="N17" i="1" s="1"/>
  <c r="O17" i="1" s="1"/>
  <c r="M2" i="1"/>
  <c r="N2" i="1" s="1"/>
  <c r="O2" i="1" s="1"/>
  <c r="M7" i="1"/>
  <c r="N7" i="1" s="1"/>
  <c r="O7" i="1" s="1"/>
  <c r="M6" i="1"/>
  <c r="N6" i="1" s="1"/>
  <c r="O6" i="1" s="1"/>
  <c r="M4" i="1"/>
  <c r="N4" i="1" s="1"/>
  <c r="O4" i="1" s="1"/>
  <c r="M5" i="1"/>
  <c r="N5" i="1" s="1"/>
  <c r="O5" i="1" s="1"/>
  <c r="M35" i="1"/>
  <c r="N35" i="1" s="1"/>
  <c r="O35" i="1" s="1"/>
  <c r="M26" i="1"/>
  <c r="N26" i="1" s="1"/>
  <c r="O26" i="1" s="1"/>
  <c r="M43" i="1"/>
  <c r="N43" i="1" s="1"/>
  <c r="O43" i="1" s="1"/>
  <c r="M72" i="1"/>
  <c r="N72" i="1" s="1"/>
  <c r="O72" i="1" s="1"/>
  <c r="M64" i="1"/>
  <c r="N64" i="1" s="1"/>
  <c r="O64" i="1" s="1"/>
  <c r="M56" i="1"/>
  <c r="N56" i="1" s="1"/>
  <c r="O56" i="1" s="1"/>
  <c r="M61" i="1"/>
  <c r="N61" i="1" s="1"/>
  <c r="O61" i="1" s="1"/>
  <c r="M60" i="1"/>
  <c r="N60" i="1" s="1"/>
  <c r="O60" i="1" s="1"/>
  <c r="M58" i="1"/>
  <c r="N58" i="1" s="1"/>
  <c r="O58" i="1" s="1"/>
  <c r="M89" i="1"/>
  <c r="N89" i="1" s="1"/>
  <c r="O89" i="1" s="1"/>
  <c r="M98" i="1"/>
  <c r="N98" i="1" s="1"/>
  <c r="O98" i="1" s="1"/>
  <c r="M97" i="1"/>
  <c r="N97" i="1" s="1"/>
  <c r="O97" i="1" s="1"/>
  <c r="M39" i="1"/>
  <c r="N39" i="1" s="1"/>
  <c r="O39" i="1" s="1"/>
  <c r="M40" i="1"/>
  <c r="N40" i="1" s="1"/>
  <c r="O40" i="1" s="1"/>
  <c r="M45" i="1"/>
  <c r="N45" i="1" s="1"/>
  <c r="O45" i="1" s="1"/>
  <c r="M41" i="1"/>
  <c r="N41" i="1" s="1"/>
  <c r="O41" i="1" s="1"/>
  <c r="M55" i="1"/>
  <c r="N55" i="1" s="1"/>
  <c r="O55" i="1" s="1"/>
  <c r="M53" i="1"/>
  <c r="N53" i="1" s="1"/>
  <c r="O53" i="1" s="1"/>
  <c r="M50" i="1"/>
  <c r="N50" i="1" s="1"/>
  <c r="O50" i="1" s="1"/>
  <c r="M44" i="1"/>
  <c r="N44" i="1" s="1"/>
  <c r="O44" i="1" s="1"/>
  <c r="M52" i="1"/>
  <c r="N52" i="1" s="1"/>
  <c r="O52" i="1" s="1"/>
  <c r="M54" i="1"/>
  <c r="N54" i="1" s="1"/>
  <c r="O54" i="1" s="1"/>
  <c r="M95" i="1"/>
  <c r="N95" i="1" s="1"/>
  <c r="O95" i="1" s="1"/>
  <c r="M49" i="1"/>
  <c r="N49" i="1" s="1"/>
  <c r="O49" i="1" s="1"/>
  <c r="M42" i="1"/>
  <c r="N42" i="1" s="1"/>
  <c r="O42" i="1" s="1"/>
  <c r="M63" i="1"/>
  <c r="N63" i="1" s="1"/>
  <c r="O63" i="1" s="1"/>
  <c r="M28" i="1"/>
  <c r="N28" i="1" s="1"/>
  <c r="O28" i="1" s="1"/>
  <c r="M23" i="1"/>
  <c r="N23" i="1" s="1"/>
  <c r="O23" i="1" s="1"/>
  <c r="M34" i="1"/>
  <c r="N34" i="1" s="1"/>
  <c r="O34" i="1" s="1"/>
  <c r="M36" i="1"/>
  <c r="N36" i="1" s="1"/>
  <c r="O36" i="1" s="1"/>
  <c r="M30" i="1"/>
  <c r="N30" i="1" s="1"/>
  <c r="O30" i="1" s="1"/>
  <c r="M59" i="1"/>
  <c r="N59" i="1" s="1"/>
  <c r="O59" i="1" s="1"/>
  <c r="M51" i="1"/>
  <c r="N51" i="1" s="1"/>
  <c r="O51" i="1" s="1"/>
  <c r="M71" i="1"/>
  <c r="N71" i="1" s="1"/>
  <c r="O71" i="1" s="1"/>
  <c r="M74" i="1"/>
  <c r="N74" i="1" s="1"/>
  <c r="O74" i="1" s="1"/>
  <c r="M66" i="1"/>
  <c r="N66" i="1" s="1"/>
  <c r="O66" i="1" s="1"/>
  <c r="M68" i="1"/>
  <c r="N68" i="1" s="1"/>
  <c r="O68" i="1" s="1"/>
  <c r="M67" i="1"/>
  <c r="N67" i="1" s="1"/>
  <c r="O67" i="1" s="1"/>
  <c r="M73" i="1"/>
  <c r="N73" i="1" s="1"/>
  <c r="O73" i="1" s="1"/>
  <c r="M69" i="1"/>
  <c r="N69" i="1" s="1"/>
  <c r="O69" i="1" s="1"/>
  <c r="M29" i="1"/>
  <c r="N29" i="1" s="1"/>
  <c r="O29" i="1" s="1"/>
  <c r="M32" i="1"/>
  <c r="N32" i="1" s="1"/>
  <c r="O32" i="1" s="1"/>
  <c r="P110" i="1"/>
  <c r="N103" i="1"/>
  <c r="O103" i="1" s="1"/>
  <c r="M113" i="1"/>
  <c r="N113" i="1" s="1"/>
  <c r="O113" i="1" s="1"/>
  <c r="M105" i="1"/>
  <c r="N105" i="1" s="1"/>
  <c r="O105" i="1" s="1"/>
  <c r="M107" i="1"/>
  <c r="N107" i="1" s="1"/>
  <c r="O107" i="1" s="1"/>
  <c r="P140" i="1"/>
  <c r="M201" i="1"/>
  <c r="N201" i="1" s="1"/>
  <c r="O201" i="1" s="1"/>
  <c r="M178" i="1"/>
  <c r="N178" i="1" s="1"/>
  <c r="O178" i="1" s="1"/>
  <c r="M177" i="1"/>
  <c r="N177" i="1" s="1"/>
  <c r="O177" i="1" s="1"/>
  <c r="M184" i="1"/>
  <c r="N184" i="1" s="1"/>
  <c r="O184" i="1" s="1"/>
  <c r="M179" i="1"/>
  <c r="N179" i="1" s="1"/>
  <c r="O179" i="1" s="1"/>
  <c r="M176" i="1"/>
  <c r="N176" i="1" s="1"/>
  <c r="O176" i="1" s="1"/>
  <c r="M174" i="1"/>
  <c r="N174" i="1" s="1"/>
  <c r="O174" i="1" s="1"/>
  <c r="M180" i="1"/>
  <c r="N180" i="1" s="1"/>
  <c r="O180" i="1" s="1"/>
  <c r="M165" i="1"/>
  <c r="N165" i="1" s="1"/>
  <c r="O165" i="1" s="1"/>
  <c r="M161" i="1"/>
  <c r="N161" i="1" s="1"/>
  <c r="O161" i="1" s="1"/>
  <c r="M160" i="1"/>
  <c r="N160" i="1" s="1"/>
  <c r="O160" i="1" s="1"/>
  <c r="N200" i="1"/>
  <c r="O200" i="1" s="1"/>
  <c r="M166" i="1"/>
  <c r="N166" i="1" s="1"/>
  <c r="O166" i="1" s="1"/>
  <c r="M169" i="1"/>
  <c r="N169" i="1" s="1"/>
  <c r="O169" i="1" s="1"/>
  <c r="M171" i="1"/>
  <c r="N171" i="1" s="1"/>
  <c r="O171" i="1" s="1"/>
  <c r="M173" i="1"/>
  <c r="N173" i="1" s="1"/>
  <c r="O173" i="1" s="1"/>
  <c r="M175" i="1"/>
  <c r="N175" i="1" s="1"/>
  <c r="O175" i="1" s="1"/>
  <c r="M172" i="1"/>
  <c r="N172" i="1" s="1"/>
  <c r="O172" i="1" s="1"/>
  <c r="M170" i="1"/>
  <c r="N170" i="1" s="1"/>
  <c r="O170" i="1" s="1"/>
  <c r="M198" i="1"/>
  <c r="N198" i="1" s="1"/>
  <c r="O198" i="1" s="1"/>
  <c r="M199" i="1"/>
  <c r="N199" i="1" s="1"/>
  <c r="O199" i="1" s="1"/>
  <c r="M202" i="1"/>
  <c r="N202" i="1" s="1"/>
  <c r="O202" i="1" s="1"/>
  <c r="M197" i="1"/>
  <c r="N197" i="1" s="1"/>
  <c r="O197" i="1" s="1"/>
  <c r="M208" i="1"/>
  <c r="N208" i="1" s="1"/>
  <c r="O208" i="1" s="1"/>
  <c r="M222" i="1"/>
  <c r="N222" i="1" s="1"/>
  <c r="O222" i="1" s="1"/>
  <c r="M209" i="1"/>
  <c r="N209" i="1" s="1"/>
  <c r="O209" i="1" s="1"/>
  <c r="M215" i="1"/>
  <c r="N215" i="1" s="1"/>
  <c r="O215" i="1" s="1"/>
  <c r="M203" i="1"/>
  <c r="N203" i="1" s="1"/>
  <c r="O203" i="1" s="1"/>
  <c r="M206" i="1"/>
  <c r="N206" i="1" s="1"/>
  <c r="O206" i="1" s="1"/>
  <c r="M210" i="1"/>
  <c r="N210" i="1" s="1"/>
  <c r="O210" i="1" s="1"/>
  <c r="M219" i="1"/>
  <c r="N219" i="1" s="1"/>
  <c r="O219" i="1" s="1"/>
  <c r="M217" i="1"/>
  <c r="N217" i="1" s="1"/>
  <c r="O217" i="1" s="1"/>
  <c r="M211" i="1"/>
  <c r="N211" i="1" s="1"/>
  <c r="O211" i="1" s="1"/>
  <c r="M214" i="1"/>
  <c r="N214" i="1" s="1"/>
  <c r="O214" i="1" s="1"/>
  <c r="M213" i="1"/>
  <c r="N213" i="1" s="1"/>
  <c r="O213" i="1" s="1"/>
  <c r="M207" i="1"/>
  <c r="N207" i="1" s="1"/>
  <c r="O207" i="1" s="1"/>
  <c r="M196" i="1"/>
  <c r="N196" i="1" s="1"/>
  <c r="O196" i="1" s="1"/>
  <c r="M192" i="1"/>
  <c r="N192" i="1" s="1"/>
  <c r="O192" i="1" s="1"/>
  <c r="M183" i="1"/>
  <c r="N183" i="1" s="1"/>
  <c r="O183" i="1" s="1"/>
  <c r="M181" i="1"/>
  <c r="N181" i="1" s="1"/>
  <c r="O181" i="1" s="1"/>
  <c r="M186" i="1"/>
  <c r="N186" i="1" s="1"/>
  <c r="O186" i="1" s="1"/>
  <c r="M194" i="1"/>
  <c r="N194" i="1" s="1"/>
  <c r="O194" i="1" s="1"/>
  <c r="M189" i="1"/>
  <c r="N189" i="1" s="1"/>
  <c r="O189" i="1" s="1"/>
  <c r="M187" i="1"/>
  <c r="N187" i="1" s="1"/>
  <c r="O187" i="1" s="1"/>
  <c r="M193" i="1"/>
  <c r="N193" i="1" s="1"/>
  <c r="O193" i="1" s="1"/>
  <c r="M191" i="1"/>
  <c r="N191" i="1" s="1"/>
  <c r="O191" i="1" s="1"/>
  <c r="M182" i="1"/>
  <c r="N182" i="1" s="1"/>
  <c r="O182" i="1" s="1"/>
  <c r="M185" i="1"/>
  <c r="N185" i="1" s="1"/>
  <c r="O185" i="1" s="1"/>
  <c r="M190" i="1"/>
  <c r="N190" i="1" s="1"/>
  <c r="O190" i="1" s="1"/>
  <c r="M188" i="1"/>
  <c r="N188" i="1" s="1"/>
  <c r="O188" i="1" s="1"/>
  <c r="M195" i="1"/>
  <c r="N195" i="1" s="1"/>
  <c r="O195" i="1" s="1"/>
  <c r="M258" i="1"/>
  <c r="N258" i="1" s="1"/>
  <c r="O258" i="1" s="1"/>
  <c r="M264" i="1"/>
  <c r="N264" i="1" s="1"/>
  <c r="O264" i="1" s="1"/>
  <c r="M272" i="1"/>
  <c r="N272" i="1" s="1"/>
  <c r="O272" i="1" s="1"/>
  <c r="M260" i="1"/>
  <c r="N260" i="1" s="1"/>
  <c r="O260" i="1" s="1"/>
  <c r="M269" i="1"/>
  <c r="N269" i="1" s="1"/>
  <c r="O269" i="1" s="1"/>
  <c r="M259" i="1"/>
  <c r="N259" i="1" s="1"/>
  <c r="O259" i="1" s="1"/>
  <c r="M266" i="1"/>
  <c r="N266" i="1" s="1"/>
  <c r="O266" i="1" s="1"/>
  <c r="M265" i="1"/>
  <c r="N265" i="1" s="1"/>
  <c r="O265" i="1" s="1"/>
  <c r="M262" i="1"/>
  <c r="N262" i="1" s="1"/>
  <c r="O262" i="1" s="1"/>
  <c r="M255" i="1"/>
  <c r="N255" i="1" s="1"/>
  <c r="O255" i="1" s="1"/>
  <c r="M254" i="1"/>
  <c r="N254" i="1" s="1"/>
  <c r="O254" i="1" s="1"/>
  <c r="M251" i="1"/>
  <c r="N251" i="1" s="1"/>
  <c r="O251" i="1" s="1"/>
  <c r="M231" i="1"/>
  <c r="N231" i="1" s="1"/>
  <c r="O231" i="1" s="1"/>
  <c r="M236" i="1"/>
  <c r="N236" i="1" s="1"/>
  <c r="O236" i="1" s="1"/>
  <c r="M225" i="1"/>
  <c r="N225" i="1" s="1"/>
  <c r="O225" i="1" s="1"/>
  <c r="M256" i="1"/>
  <c r="N256" i="1" s="1"/>
  <c r="O256" i="1" s="1"/>
  <c r="M263" i="1"/>
  <c r="N263" i="1" s="1"/>
  <c r="O263" i="1" s="1"/>
  <c r="M250" i="1"/>
  <c r="N250" i="1" s="1"/>
  <c r="O250" i="1" s="1"/>
  <c r="M261" i="1"/>
  <c r="N261" i="1" s="1"/>
  <c r="O261" i="1" s="1"/>
  <c r="N245" i="1"/>
  <c r="O245" i="1" s="1"/>
  <c r="M253" i="1"/>
  <c r="N253" i="1" s="1"/>
  <c r="O253" i="1" s="1"/>
  <c r="M324" i="1"/>
  <c r="N324" i="1" s="1"/>
  <c r="O324" i="1" s="1"/>
  <c r="M319" i="1"/>
  <c r="N319" i="1" s="1"/>
  <c r="O319" i="1" s="1"/>
  <c r="M323" i="1"/>
  <c r="N323" i="1" s="1"/>
  <c r="O323" i="1" s="1"/>
  <c r="M322" i="1"/>
  <c r="N322" i="1" s="1"/>
  <c r="O322" i="1" s="1"/>
  <c r="M317" i="1"/>
  <c r="N317" i="1" s="1"/>
  <c r="O317" i="1" s="1"/>
  <c r="M315" i="1"/>
  <c r="N315" i="1" s="1"/>
  <c r="O315" i="1" s="1"/>
  <c r="M281" i="1"/>
  <c r="N281" i="1" s="1"/>
  <c r="O281" i="1" s="1"/>
  <c r="M274" i="1"/>
  <c r="N274" i="1" s="1"/>
  <c r="O274" i="1" s="1"/>
  <c r="M276" i="1"/>
  <c r="N276" i="1" s="1"/>
  <c r="O276" i="1" s="1"/>
  <c r="M285" i="1"/>
  <c r="N285" i="1" s="1"/>
  <c r="O285" i="1" s="1"/>
  <c r="M286" i="1"/>
  <c r="N286" i="1" s="1"/>
  <c r="O286" i="1" s="1"/>
  <c r="M277" i="1"/>
  <c r="N277" i="1" s="1"/>
  <c r="O277" i="1" s="1"/>
  <c r="M280" i="1"/>
  <c r="N280" i="1" s="1"/>
  <c r="O280" i="1" s="1"/>
  <c r="M279" i="1"/>
  <c r="N279" i="1" s="1"/>
  <c r="O279" i="1" s="1"/>
  <c r="M238" i="1"/>
  <c r="N238" i="1" s="1"/>
  <c r="O238" i="1" s="1"/>
  <c r="M233" i="1"/>
  <c r="N233" i="1" s="1"/>
  <c r="O233" i="1" s="1"/>
  <c r="M230" i="1"/>
  <c r="N230" i="1" s="1"/>
  <c r="O230" i="1" s="1"/>
  <c r="M326" i="1"/>
  <c r="N326" i="1" s="1"/>
  <c r="O326" i="1" s="1"/>
  <c r="M330" i="1"/>
  <c r="N330" i="1" s="1"/>
  <c r="O330" i="1" s="1"/>
  <c r="M325" i="1"/>
  <c r="N325" i="1" s="1"/>
  <c r="O325" i="1" s="1"/>
  <c r="M331" i="1"/>
  <c r="N331" i="1" s="1"/>
  <c r="O331" i="1" s="1"/>
  <c r="M303" i="1"/>
  <c r="N303" i="1" s="1"/>
  <c r="O303" i="1" s="1"/>
  <c r="M301" i="1"/>
  <c r="N301" i="1" s="1"/>
  <c r="O301" i="1" s="1"/>
  <c r="M307" i="1"/>
  <c r="N307" i="1" s="1"/>
  <c r="O307" i="1" s="1"/>
  <c r="M310" i="1"/>
  <c r="N310" i="1" s="1"/>
  <c r="O310" i="1" s="1"/>
  <c r="M234" i="1"/>
  <c r="N234" i="1" s="1"/>
  <c r="O234" i="1" s="1"/>
  <c r="M297" i="1"/>
  <c r="N297" i="1" s="1"/>
  <c r="O297" i="1" s="1"/>
  <c r="M304" i="1"/>
  <c r="N304" i="1" s="1"/>
  <c r="O304" i="1" s="1"/>
  <c r="M270" i="1"/>
  <c r="N270" i="1" s="1"/>
  <c r="O270" i="1" s="1"/>
  <c r="M268" i="1"/>
  <c r="N268" i="1" s="1"/>
  <c r="O268" i="1" s="1"/>
  <c r="M275" i="1"/>
  <c r="N275" i="1" s="1"/>
  <c r="O275" i="1" s="1"/>
  <c r="M267" i="1"/>
  <c r="N267" i="1" s="1"/>
  <c r="O267" i="1" s="1"/>
  <c r="M282" i="1"/>
  <c r="N282" i="1" s="1"/>
  <c r="O282" i="1" s="1"/>
  <c r="M283" i="1"/>
  <c r="N283" i="1" s="1"/>
  <c r="O283" i="1" s="1"/>
  <c r="M290" i="1"/>
  <c r="N290" i="1" s="1"/>
  <c r="O290" i="1" s="1"/>
  <c r="M288" i="1"/>
  <c r="N288" i="1" s="1"/>
  <c r="O288" i="1" s="1"/>
  <c r="M289" i="1"/>
  <c r="N289" i="1" s="1"/>
  <c r="O289" i="1" s="1"/>
  <c r="M294" i="1"/>
  <c r="N294" i="1" s="1"/>
  <c r="O294" i="1" s="1"/>
  <c r="M291" i="1"/>
  <c r="N291" i="1" s="1"/>
  <c r="O291" i="1" s="1"/>
  <c r="M293" i="1"/>
  <c r="N293" i="1" s="1"/>
  <c r="O293" i="1" s="1"/>
  <c r="M284" i="1"/>
  <c r="N284" i="1" s="1"/>
  <c r="O284" i="1" s="1"/>
  <c r="M287" i="1"/>
  <c r="N287" i="1" s="1"/>
  <c r="O287" i="1" s="1"/>
  <c r="M278" i="1"/>
  <c r="N278" i="1" s="1"/>
  <c r="O278" i="1" s="1"/>
  <c r="M316" i="1"/>
  <c r="N316" i="1" s="1"/>
  <c r="O316" i="1" s="1"/>
  <c r="M313" i="1"/>
  <c r="N313" i="1" s="1"/>
  <c r="O313" i="1" s="1"/>
  <c r="M311" i="1"/>
  <c r="N311" i="1" s="1"/>
  <c r="O311" i="1" s="1"/>
  <c r="M302" i="1"/>
  <c r="N302" i="1" s="1"/>
  <c r="O302" i="1" s="1"/>
  <c r="M318" i="1"/>
  <c r="N318" i="1" s="1"/>
  <c r="O318" i="1" s="1"/>
  <c r="M309" i="1"/>
  <c r="N309" i="1" s="1"/>
  <c r="O309" i="1" s="1"/>
  <c r="M299" i="1"/>
  <c r="N299" i="1" s="1"/>
  <c r="O299" i="1" s="1"/>
  <c r="M296" i="1"/>
  <c r="N296" i="1" s="1"/>
  <c r="O296" i="1" s="1"/>
  <c r="M295" i="1"/>
  <c r="N295" i="1" s="1"/>
  <c r="O295" i="1" s="1"/>
  <c r="M308" i="1"/>
  <c r="N308" i="1" s="1"/>
  <c r="O308" i="1" s="1"/>
  <c r="M306" i="1"/>
  <c r="N306" i="1" s="1"/>
  <c r="O306" i="1" s="1"/>
  <c r="M298" i="1"/>
  <c r="N298" i="1" s="1"/>
  <c r="O298" i="1" s="1"/>
  <c r="M300" i="1"/>
  <c r="N300" i="1" s="1"/>
  <c r="O300" i="1" s="1"/>
  <c r="M271" i="1"/>
  <c r="N271" i="1" s="1"/>
  <c r="O271" i="1" s="1"/>
  <c r="M273" i="1"/>
  <c r="N273" i="1" s="1"/>
  <c r="O273" i="1" s="1"/>
  <c r="M314" i="1"/>
  <c r="N314" i="1" s="1"/>
  <c r="O314" i="1" s="1"/>
  <c r="M321" i="1"/>
  <c r="N321" i="1" s="1"/>
  <c r="O321" i="1" s="1"/>
  <c r="H141" i="1" l="1"/>
  <c r="H335" i="1"/>
  <c r="H136" i="1"/>
  <c r="H143" i="1"/>
  <c r="H220" i="1"/>
  <c r="H139" i="1"/>
  <c r="H140" i="1"/>
  <c r="H135" i="1"/>
  <c r="Q358" i="1"/>
  <c r="R358" i="1" s="1"/>
  <c r="S358" i="1" s="1"/>
  <c r="Q435" i="1"/>
  <c r="R435" i="1" s="1"/>
  <c r="S435" i="1" s="1"/>
  <c r="Q422" i="1"/>
  <c r="R422" i="1" s="1"/>
  <c r="S422" i="1" s="1"/>
  <c r="Q421" i="1"/>
  <c r="R421" i="1" s="1"/>
  <c r="S421" i="1" s="1"/>
  <c r="Q397" i="1"/>
  <c r="R397" i="1" s="1"/>
  <c r="S397" i="1" s="1"/>
  <c r="Q341" i="1"/>
  <c r="R341" i="1" s="1"/>
  <c r="S341" i="1" s="1"/>
  <c r="Q413" i="1"/>
  <c r="R413" i="1" s="1"/>
  <c r="S413" i="1" s="1"/>
  <c r="Q449" i="1"/>
  <c r="R449" i="1" s="1"/>
  <c r="S449" i="1" s="1"/>
  <c r="Q395" i="1"/>
  <c r="R395" i="1" s="1"/>
  <c r="S395" i="1" s="1"/>
  <c r="Q412" i="1"/>
  <c r="R412" i="1" s="1"/>
  <c r="S412" i="1" s="1"/>
  <c r="Q403" i="1"/>
  <c r="R403" i="1" s="1"/>
  <c r="S403" i="1" s="1"/>
  <c r="Q462" i="1"/>
  <c r="R462" i="1" s="1"/>
  <c r="S462" i="1" s="1"/>
  <c r="Q465" i="1"/>
  <c r="R465" i="1" s="1"/>
  <c r="S465" i="1" s="1"/>
  <c r="Q367" i="1"/>
  <c r="R367" i="1" s="1"/>
  <c r="S367" i="1" s="1"/>
  <c r="Q340" i="1"/>
  <c r="R340" i="1" s="1"/>
  <c r="S340" i="1" s="1"/>
  <c r="Q344" i="1"/>
  <c r="R344" i="1" s="1"/>
  <c r="S344" i="1" s="1"/>
  <c r="Q352" i="1"/>
  <c r="R352" i="1" s="1"/>
  <c r="S352" i="1" s="1"/>
  <c r="Q408" i="1"/>
  <c r="R408" i="1" s="1"/>
  <c r="S408" i="1" s="1"/>
  <c r="Q374" i="1"/>
  <c r="R374" i="1" s="1"/>
  <c r="S374" i="1" s="1"/>
  <c r="Q368" i="1"/>
  <c r="R368" i="1" s="1"/>
  <c r="S368" i="1" s="1"/>
  <c r="Q427" i="1"/>
  <c r="R427" i="1" s="1"/>
  <c r="S427" i="1" s="1"/>
  <c r="Q360" i="1"/>
  <c r="R360" i="1" s="1"/>
  <c r="S360" i="1" s="1"/>
  <c r="H334" i="1"/>
  <c r="Q356" i="1"/>
  <c r="R356" i="1" s="1"/>
  <c r="S356" i="1" s="1"/>
  <c r="Q362" i="1"/>
  <c r="R362" i="1" s="1"/>
  <c r="S362" i="1" s="1"/>
  <c r="Q454" i="1"/>
  <c r="R454" i="1" s="1"/>
  <c r="S454" i="1" s="1"/>
  <c r="Q450" i="1"/>
  <c r="R450" i="1" s="1"/>
  <c r="S450" i="1" s="1"/>
  <c r="Q461" i="1"/>
  <c r="R461" i="1" s="1"/>
  <c r="S461" i="1" s="1"/>
  <c r="Q373" i="1"/>
  <c r="R373" i="1" s="1"/>
  <c r="S373" i="1" s="1"/>
  <c r="Q458" i="1"/>
  <c r="R458" i="1" s="1"/>
  <c r="S458" i="1" s="1"/>
  <c r="Q409" i="1"/>
  <c r="R409" i="1" s="1"/>
  <c r="S409" i="1" s="1"/>
  <c r="Q392" i="1"/>
  <c r="R392" i="1" s="1"/>
  <c r="S392" i="1" s="1"/>
  <c r="Q440" i="1"/>
  <c r="R440" i="1" s="1"/>
  <c r="S440" i="1" s="1"/>
  <c r="Q410" i="1"/>
  <c r="R410" i="1" s="1"/>
  <c r="S410" i="1" s="1"/>
  <c r="Q430" i="1"/>
  <c r="R430" i="1" s="1"/>
  <c r="S430" i="1" s="1"/>
  <c r="Q418" i="1"/>
  <c r="R418" i="1" s="1"/>
  <c r="S418" i="1" s="1"/>
  <c r="Q350" i="1"/>
  <c r="R350" i="1" s="1"/>
  <c r="S350" i="1" s="1"/>
  <c r="Q466" i="1"/>
  <c r="R466" i="1" s="1"/>
  <c r="S466" i="1" s="1"/>
  <c r="Q338" i="1"/>
  <c r="R338" i="1" s="1"/>
  <c r="S338" i="1" s="1"/>
  <c r="Q377" i="1"/>
  <c r="R377" i="1" s="1"/>
  <c r="S377" i="1" s="1"/>
  <c r="Q400" i="1"/>
  <c r="R400" i="1" s="1"/>
  <c r="S400" i="1" s="1"/>
  <c r="H329" i="1"/>
  <c r="Q414" i="1"/>
  <c r="R414" i="1" s="1"/>
  <c r="S414" i="1" s="1"/>
  <c r="Q345" i="1"/>
  <c r="R345" i="1" s="1"/>
  <c r="S345" i="1" s="1"/>
  <c r="Q417" i="1"/>
  <c r="R417" i="1" s="1"/>
  <c r="S417" i="1" s="1"/>
  <c r="Q382" i="1"/>
  <c r="R382" i="1" s="1"/>
  <c r="S382" i="1" s="1"/>
  <c r="Q453" i="1"/>
  <c r="R453" i="1" s="1"/>
  <c r="S453" i="1" s="1"/>
  <c r="Q425" i="1"/>
  <c r="R425" i="1" s="1"/>
  <c r="S425" i="1" s="1"/>
  <c r="Q351" i="1"/>
  <c r="R351" i="1" s="1"/>
  <c r="S351" i="1" s="1"/>
  <c r="Q401" i="1"/>
  <c r="R401" i="1" s="1"/>
  <c r="S401" i="1" s="1"/>
  <c r="Q355" i="1"/>
  <c r="R355" i="1" s="1"/>
  <c r="S355" i="1" s="1"/>
  <c r="Q459" i="1"/>
  <c r="R459" i="1" s="1"/>
  <c r="S459" i="1" s="1"/>
  <c r="Q468" i="1"/>
  <c r="R468" i="1" s="1"/>
  <c r="S468" i="1" s="1"/>
  <c r="Q419" i="1"/>
  <c r="R419" i="1" s="1"/>
  <c r="S419" i="1" s="1"/>
  <c r="Q432" i="1"/>
  <c r="R432" i="1" s="1"/>
  <c r="S432" i="1" s="1"/>
  <c r="Q366" i="1"/>
  <c r="R366" i="1" s="1"/>
  <c r="S366" i="1" s="1"/>
  <c r="Q444" i="1"/>
  <c r="R444" i="1" s="1"/>
  <c r="S444" i="1" s="1"/>
  <c r="Q391" i="1"/>
  <c r="R391" i="1" s="1"/>
  <c r="S391" i="1" s="1"/>
  <c r="Q369" i="1"/>
  <c r="R369" i="1" s="1"/>
  <c r="S369" i="1" s="1"/>
  <c r="Q446" i="1"/>
  <c r="R446" i="1" s="1"/>
  <c r="S446" i="1" s="1"/>
  <c r="Q404" i="1"/>
  <c r="R404" i="1" s="1"/>
  <c r="S404" i="1" s="1"/>
  <c r="Q370" i="1"/>
  <c r="R370" i="1" s="1"/>
  <c r="S370" i="1" s="1"/>
  <c r="Q441" i="1"/>
  <c r="R441" i="1" s="1"/>
  <c r="S441" i="1" s="1"/>
  <c r="Q399" i="1"/>
  <c r="R399" i="1" s="1"/>
  <c r="S399" i="1" s="1"/>
  <c r="Q381" i="1"/>
  <c r="R381" i="1" s="1"/>
  <c r="S381" i="1" s="1"/>
  <c r="Q429" i="1"/>
  <c r="R429" i="1" s="1"/>
  <c r="S429" i="1" s="1"/>
  <c r="H138" i="1"/>
  <c r="Q467" i="1"/>
  <c r="R467" i="1" s="1"/>
  <c r="S467" i="1" s="1"/>
  <c r="Q337" i="1"/>
  <c r="R337" i="1" s="1"/>
  <c r="S337" i="1" s="1"/>
  <c r="Q343" i="1"/>
  <c r="R343" i="1" s="1"/>
  <c r="S343" i="1" s="1"/>
  <c r="Q426" i="1"/>
  <c r="R426" i="1" s="1"/>
  <c r="S426" i="1" s="1"/>
  <c r="Q365" i="1"/>
  <c r="R365" i="1" s="1"/>
  <c r="S365" i="1" s="1"/>
  <c r="Q402" i="1"/>
  <c r="R402" i="1" s="1"/>
  <c r="S402" i="1" s="1"/>
  <c r="H337" i="1"/>
  <c r="Q411" i="1"/>
  <c r="R411" i="1" s="1"/>
  <c r="S411" i="1" s="1"/>
  <c r="Q434" i="1"/>
  <c r="R434" i="1" s="1"/>
  <c r="S434" i="1" s="1"/>
  <c r="Q393" i="1"/>
  <c r="R393" i="1" s="1"/>
  <c r="S393" i="1" s="1"/>
  <c r="Q436" i="1"/>
  <c r="R436" i="1" s="1"/>
  <c r="S436" i="1" s="1"/>
  <c r="Q447" i="1"/>
  <c r="R447" i="1" s="1"/>
  <c r="S447" i="1" s="1"/>
  <c r="Q443" i="1"/>
  <c r="R443" i="1" s="1"/>
  <c r="S443" i="1" s="1"/>
  <c r="Q363" i="1"/>
  <c r="R363" i="1" s="1"/>
  <c r="S363" i="1" s="1"/>
  <c r="Q354" i="1"/>
  <c r="R354" i="1" s="1"/>
  <c r="S354" i="1" s="1"/>
  <c r="Q469" i="1"/>
  <c r="R469" i="1" s="1"/>
  <c r="S469" i="1" s="1"/>
  <c r="Q420" i="1"/>
  <c r="R420" i="1" s="1"/>
  <c r="S420" i="1" s="1"/>
  <c r="Q387" i="1"/>
  <c r="R387" i="1" s="1"/>
  <c r="S387" i="1" s="1"/>
  <c r="Q364" i="1"/>
  <c r="R364" i="1" s="1"/>
  <c r="S364" i="1" s="1"/>
  <c r="Q385" i="1"/>
  <c r="R385" i="1" s="1"/>
  <c r="S385" i="1" s="1"/>
  <c r="Q342" i="1"/>
  <c r="R342" i="1" s="1"/>
  <c r="S342" i="1" s="1"/>
  <c r="Q378" i="1"/>
  <c r="R378" i="1" s="1"/>
  <c r="S378" i="1" s="1"/>
  <c r="Q386" i="1"/>
  <c r="R386" i="1" s="1"/>
  <c r="S386" i="1" s="1"/>
  <c r="Q372" i="1"/>
  <c r="R372" i="1" s="1"/>
  <c r="S372" i="1" s="1"/>
  <c r="Q457" i="1"/>
  <c r="R457" i="1" s="1"/>
  <c r="S457" i="1" s="1"/>
  <c r="Q428" i="1"/>
  <c r="R428" i="1" s="1"/>
  <c r="S428" i="1" s="1"/>
  <c r="Q383" i="1"/>
  <c r="R383" i="1" s="1"/>
  <c r="S383" i="1" s="1"/>
  <c r="Q448" i="1"/>
  <c r="R448" i="1" s="1"/>
  <c r="S448" i="1" s="1"/>
  <c r="Q455" i="1"/>
  <c r="R455" i="1" s="1"/>
  <c r="S455" i="1" s="1"/>
  <c r="Q371" i="1"/>
  <c r="R371" i="1" s="1"/>
  <c r="S371" i="1" s="1"/>
  <c r="Q456" i="1"/>
  <c r="R456" i="1" s="1"/>
  <c r="S456" i="1" s="1"/>
  <c r="Q361" i="1"/>
  <c r="R361" i="1" s="1"/>
  <c r="S361" i="1" s="1"/>
  <c r="Q357" i="1"/>
  <c r="R357" i="1" s="1"/>
  <c r="S357" i="1" s="1"/>
  <c r="Q405" i="1"/>
  <c r="R405" i="1" s="1"/>
  <c r="S405" i="1" s="1"/>
  <c r="Q451" i="1"/>
  <c r="R451" i="1" s="1"/>
  <c r="S451" i="1" s="1"/>
  <c r="Q416" i="1"/>
  <c r="R416" i="1" s="1"/>
  <c r="S416" i="1" s="1"/>
  <c r="Q433" i="1"/>
  <c r="R433" i="1" s="1"/>
  <c r="S433" i="1" s="1"/>
  <c r="Q407" i="1"/>
  <c r="R407" i="1" s="1"/>
  <c r="S407" i="1" s="1"/>
  <c r="Q439" i="1"/>
  <c r="R439" i="1" s="1"/>
  <c r="S439" i="1" s="1"/>
  <c r="Q406" i="1"/>
  <c r="R406" i="1" s="1"/>
  <c r="S406" i="1" s="1"/>
  <c r="Q442" i="1"/>
  <c r="R442" i="1" s="1"/>
  <c r="S442" i="1" s="1"/>
  <c r="Q388" i="1"/>
  <c r="R388" i="1" s="1"/>
  <c r="S388" i="1" s="1"/>
  <c r="Q437" i="1"/>
  <c r="R437" i="1" s="1"/>
  <c r="S437" i="1" s="1"/>
  <c r="Q359" i="1"/>
  <c r="R359" i="1" s="1"/>
  <c r="S359" i="1" s="1"/>
  <c r="Q336" i="1"/>
  <c r="R336" i="1" s="1"/>
  <c r="S336" i="1" s="1"/>
  <c r="Q394" i="1"/>
  <c r="R394" i="1" s="1"/>
  <c r="S394" i="1" s="1"/>
  <c r="Q460" i="1"/>
  <c r="R460" i="1" s="1"/>
  <c r="S460" i="1" s="1"/>
  <c r="Q348" i="1"/>
  <c r="R348" i="1" s="1"/>
  <c r="S348" i="1" s="1"/>
  <c r="Q431" i="1"/>
  <c r="R431" i="1" s="1"/>
  <c r="S431" i="1" s="1"/>
  <c r="Q375" i="1"/>
  <c r="R375" i="1" s="1"/>
  <c r="S375" i="1" s="1"/>
  <c r="H333" i="1"/>
  <c r="Q452" i="1"/>
  <c r="R452" i="1" s="1"/>
  <c r="S452" i="1" s="1"/>
  <c r="Q415" i="1"/>
  <c r="R415" i="1" s="1"/>
  <c r="S415" i="1" s="1"/>
  <c r="Q445" i="1"/>
  <c r="R445" i="1" s="1"/>
  <c r="S445" i="1" s="1"/>
  <c r="Q389" i="1"/>
  <c r="R389" i="1" s="1"/>
  <c r="S389" i="1" s="1"/>
  <c r="Q390" i="1"/>
  <c r="R390" i="1" s="1"/>
  <c r="S390" i="1" s="1"/>
  <c r="Q438" i="1"/>
  <c r="R438" i="1" s="1"/>
  <c r="S438" i="1" s="1"/>
  <c r="Q424" i="1"/>
  <c r="R424" i="1" s="1"/>
  <c r="S424" i="1" s="1"/>
  <c r="Q353" i="1"/>
  <c r="R353" i="1" s="1"/>
  <c r="S353" i="1" s="1"/>
  <c r="Q346" i="1"/>
  <c r="R346" i="1" s="1"/>
  <c r="S346" i="1" s="1"/>
  <c r="H332" i="1"/>
  <c r="Q423" i="1"/>
  <c r="R423" i="1" s="1"/>
  <c r="S423" i="1" s="1"/>
  <c r="Q349" i="1"/>
  <c r="R349" i="1" s="1"/>
  <c r="S349" i="1" s="1"/>
  <c r="Q339" i="1"/>
  <c r="R339" i="1" s="1"/>
  <c r="S339" i="1" s="1"/>
  <c r="Q384" i="1"/>
  <c r="R384" i="1" s="1"/>
  <c r="S384" i="1" s="1"/>
  <c r="Q347" i="1"/>
  <c r="R347" i="1" s="1"/>
  <c r="S347" i="1" s="1"/>
  <c r="Q376" i="1"/>
  <c r="R376" i="1" s="1"/>
  <c r="S376" i="1" s="1"/>
  <c r="Q464" i="1"/>
  <c r="R464" i="1" s="1"/>
  <c r="S464" i="1" s="1"/>
  <c r="Q379" i="1"/>
  <c r="R379" i="1" s="1"/>
  <c r="S379" i="1" s="1"/>
  <c r="Q463" i="1"/>
  <c r="R463" i="1" s="1"/>
  <c r="S463" i="1" s="1"/>
  <c r="Q398" i="1"/>
  <c r="R398" i="1" s="1"/>
  <c r="S398" i="1" s="1"/>
  <c r="H327" i="1"/>
  <c r="Q380" i="1"/>
  <c r="R380" i="1" s="1"/>
  <c r="S380" i="1" s="1"/>
  <c r="Q396" i="1"/>
  <c r="R396" i="1" s="1"/>
  <c r="S396" i="1" s="1"/>
  <c r="H328" i="1"/>
  <c r="H163" i="1"/>
  <c r="H123" i="1"/>
  <c r="H121" i="1"/>
  <c r="H122" i="1"/>
  <c r="H124" i="1"/>
  <c r="H120" i="1"/>
  <c r="H118" i="1"/>
  <c r="H119" i="1"/>
  <c r="H115" i="1"/>
  <c r="H114" i="1"/>
  <c r="P122" i="1"/>
  <c r="Q124" i="1" s="1"/>
  <c r="R124" i="1" s="1"/>
  <c r="S124" i="1" s="1"/>
  <c r="P145" i="1"/>
  <c r="H145" i="1"/>
  <c r="H155" i="1"/>
  <c r="H146" i="1"/>
  <c r="H147" i="1"/>
  <c r="H157" i="1"/>
  <c r="H151" i="1"/>
  <c r="P152" i="1"/>
  <c r="H152" i="1"/>
  <c r="H129" i="1"/>
  <c r="P129" i="1"/>
  <c r="H127" i="1"/>
  <c r="H126" i="1"/>
  <c r="H153" i="1"/>
  <c r="P153" i="1"/>
  <c r="Q153" i="1" s="1"/>
  <c r="R153" i="1" s="1"/>
  <c r="S153" i="1" s="1"/>
  <c r="H150" i="1"/>
  <c r="H142" i="1"/>
  <c r="H154" i="1"/>
  <c r="H134" i="1"/>
  <c r="Q123" i="1"/>
  <c r="R123" i="1" s="1"/>
  <c r="S123" i="1" s="1"/>
  <c r="H100" i="1"/>
  <c r="P133" i="1"/>
  <c r="H133" i="1"/>
  <c r="P221" i="1"/>
  <c r="H221" i="1"/>
  <c r="Q111" i="1"/>
  <c r="R111" i="1" s="1"/>
  <c r="S111" i="1" s="1"/>
  <c r="H125" i="1"/>
  <c r="H116" i="1"/>
  <c r="H117" i="1"/>
  <c r="H149" i="1"/>
  <c r="P212" i="1"/>
  <c r="H212" i="1"/>
  <c r="H216" i="1"/>
  <c r="H223" i="1"/>
  <c r="H130" i="1"/>
  <c r="H132" i="1"/>
  <c r="P132" i="1"/>
  <c r="P218" i="1"/>
  <c r="H218" i="1"/>
  <c r="P128" i="1"/>
  <c r="Q125" i="1" s="1"/>
  <c r="R125" i="1" s="1"/>
  <c r="S125" i="1" s="1"/>
  <c r="H128" i="1"/>
  <c r="P131" i="1"/>
  <c r="H131" i="1"/>
  <c r="H144" i="1"/>
  <c r="Q139" i="1"/>
  <c r="R139" i="1" s="1"/>
  <c r="S139" i="1" s="1"/>
  <c r="P148" i="1"/>
  <c r="H148" i="1"/>
  <c r="H137" i="1"/>
  <c r="H321" i="1"/>
  <c r="P321" i="1"/>
  <c r="P307" i="1"/>
  <c r="H307" i="1"/>
  <c r="P194" i="1"/>
  <c r="H194" i="1"/>
  <c r="H271" i="1"/>
  <c r="P271" i="1"/>
  <c r="H214" i="1"/>
  <c r="P214" i="1"/>
  <c r="H28" i="1"/>
  <c r="P28" i="1"/>
  <c r="P318" i="1"/>
  <c r="H318" i="1"/>
  <c r="P201" i="1"/>
  <c r="H201" i="1"/>
  <c r="H256" i="1"/>
  <c r="P256" i="1"/>
  <c r="P209" i="1"/>
  <c r="H209" i="1"/>
  <c r="H171" i="1"/>
  <c r="P171" i="1"/>
  <c r="H311" i="1"/>
  <c r="P311" i="1"/>
  <c r="P267" i="1"/>
  <c r="H267" i="1"/>
  <c r="P322" i="1"/>
  <c r="H322" i="1"/>
  <c r="H235" i="1"/>
  <c r="H243" i="1"/>
  <c r="H242" i="1"/>
  <c r="H239" i="1"/>
  <c r="H225" i="1"/>
  <c r="H237" i="1"/>
  <c r="P225" i="1"/>
  <c r="P254" i="1"/>
  <c r="H254" i="1"/>
  <c r="H195" i="1"/>
  <c r="P195" i="1"/>
  <c r="H189" i="1"/>
  <c r="P189" i="1"/>
  <c r="H66" i="1"/>
  <c r="P66" i="1"/>
  <c r="H54" i="1"/>
  <c r="P54" i="1"/>
  <c r="P45" i="1"/>
  <c r="H45" i="1"/>
  <c r="H35" i="1"/>
  <c r="P35" i="1"/>
  <c r="P27" i="1"/>
  <c r="H27" i="1"/>
  <c r="P298" i="1"/>
  <c r="H298" i="1"/>
  <c r="P207" i="1"/>
  <c r="H207" i="1"/>
  <c r="P197" i="1"/>
  <c r="H197" i="1"/>
  <c r="H166" i="1"/>
  <c r="P166" i="1"/>
  <c r="H52" i="1"/>
  <c r="P52" i="1"/>
  <c r="P15" i="1"/>
  <c r="H15" i="1"/>
  <c r="P5" i="1"/>
  <c r="H5" i="1"/>
  <c r="P21" i="1"/>
  <c r="H21" i="1"/>
  <c r="P266" i="1"/>
  <c r="H266" i="1"/>
  <c r="H325" i="1"/>
  <c r="P325" i="1"/>
  <c r="P259" i="1"/>
  <c r="H259" i="1"/>
  <c r="H210" i="1"/>
  <c r="P210" i="1"/>
  <c r="H202" i="1"/>
  <c r="P202" i="1"/>
  <c r="H109" i="1"/>
  <c r="P74" i="1"/>
  <c r="H74" i="1"/>
  <c r="H34" i="1"/>
  <c r="P34" i="1"/>
  <c r="H40" i="1"/>
  <c r="P40" i="1"/>
  <c r="H308" i="1"/>
  <c r="P308" i="1"/>
  <c r="P313" i="1"/>
  <c r="H313" i="1"/>
  <c r="P269" i="1"/>
  <c r="H269" i="1"/>
  <c r="H181" i="1"/>
  <c r="P181" i="1"/>
  <c r="H206" i="1"/>
  <c r="P206" i="1"/>
  <c r="H179" i="1"/>
  <c r="P179" i="1"/>
  <c r="P44" i="1"/>
  <c r="H44" i="1"/>
  <c r="H39" i="1"/>
  <c r="P39" i="1"/>
  <c r="P46" i="1"/>
  <c r="H46" i="1"/>
  <c r="H13" i="1"/>
  <c r="P13" i="1"/>
  <c r="P76" i="1"/>
  <c r="H76" i="1"/>
  <c r="P50" i="1"/>
  <c r="H50" i="1"/>
  <c r="P60" i="1"/>
  <c r="H60" i="1"/>
  <c r="H62" i="1"/>
  <c r="H38" i="1"/>
  <c r="P38" i="1"/>
  <c r="P73" i="1"/>
  <c r="H73" i="1"/>
  <c r="H53" i="1"/>
  <c r="P53" i="1"/>
  <c r="P11" i="1"/>
  <c r="H11" i="1"/>
  <c r="P113" i="1"/>
  <c r="H113" i="1"/>
  <c r="P67" i="1"/>
  <c r="H67" i="1"/>
  <c r="H89" i="1"/>
  <c r="H90" i="1"/>
  <c r="P89" i="1"/>
  <c r="H91" i="1"/>
  <c r="P43" i="1"/>
  <c r="H43" i="1"/>
  <c r="H7" i="1"/>
  <c r="P7" i="1"/>
  <c r="P37" i="1"/>
  <c r="H37" i="1"/>
  <c r="H81" i="1"/>
  <c r="P81" i="1"/>
  <c r="H284" i="1"/>
  <c r="P284" i="1"/>
  <c r="P309" i="1"/>
  <c r="H309" i="1"/>
  <c r="P107" i="1"/>
  <c r="H107" i="1"/>
  <c r="H110" i="1"/>
  <c r="P59" i="1"/>
  <c r="H59" i="1"/>
  <c r="H294" i="1"/>
  <c r="P294" i="1"/>
  <c r="H262" i="1"/>
  <c r="P262" i="1"/>
  <c r="H178" i="1"/>
  <c r="P178" i="1"/>
  <c r="H278" i="1"/>
  <c r="P278" i="1"/>
  <c r="P276" i="1"/>
  <c r="H276" i="1"/>
  <c r="H217" i="1"/>
  <c r="P217" i="1"/>
  <c r="P222" i="1"/>
  <c r="H222" i="1"/>
  <c r="H68" i="1"/>
  <c r="P68" i="1"/>
  <c r="H41" i="1"/>
  <c r="P41" i="1"/>
  <c r="P22" i="1"/>
  <c r="H22" i="1"/>
  <c r="P331" i="1"/>
  <c r="H331" i="1"/>
  <c r="P280" i="1"/>
  <c r="H280" i="1"/>
  <c r="H283" i="1"/>
  <c r="P283" i="1"/>
  <c r="P257" i="1"/>
  <c r="H257" i="1"/>
  <c r="H182" i="1"/>
  <c r="P182" i="1"/>
  <c r="H293" i="1"/>
  <c r="P293" i="1"/>
  <c r="P29" i="1"/>
  <c r="H29" i="1"/>
  <c r="P93" i="1"/>
  <c r="H93" i="1"/>
  <c r="H99" i="1"/>
  <c r="P99" i="1"/>
  <c r="H18" i="1"/>
  <c r="P18" i="1"/>
  <c r="P6" i="1"/>
  <c r="H6" i="1"/>
  <c r="H97" i="1"/>
  <c r="P97" i="1"/>
  <c r="P86" i="1"/>
  <c r="H86" i="1"/>
  <c r="H70" i="1"/>
  <c r="P70" i="1"/>
  <c r="P78" i="1"/>
  <c r="H78" i="1"/>
  <c r="P8" i="1"/>
  <c r="H8" i="1"/>
  <c r="H106" i="1"/>
  <c r="P85" i="1"/>
  <c r="H85" i="1"/>
  <c r="H82" i="1"/>
  <c r="P82" i="1"/>
  <c r="H287" i="1"/>
  <c r="P287" i="1"/>
  <c r="P270" i="1"/>
  <c r="H270" i="1"/>
  <c r="H250" i="1"/>
  <c r="P250" i="1"/>
  <c r="H227" i="1"/>
  <c r="P227" i="1"/>
  <c r="P190" i="1"/>
  <c r="H190" i="1"/>
  <c r="P180" i="1"/>
  <c r="H180" i="1"/>
  <c r="P273" i="1"/>
  <c r="H273" i="1"/>
  <c r="H299" i="1"/>
  <c r="P299" i="1"/>
  <c r="P282" i="1"/>
  <c r="H282" i="1"/>
  <c r="H305" i="1"/>
  <c r="P305" i="1"/>
  <c r="H288" i="1"/>
  <c r="P288" i="1"/>
  <c r="H296" i="1"/>
  <c r="P296" i="1"/>
  <c r="P310" i="1"/>
  <c r="H310" i="1"/>
  <c r="P319" i="1"/>
  <c r="H319" i="1"/>
  <c r="H238" i="1"/>
  <c r="P238" i="1"/>
  <c r="P330" i="1"/>
  <c r="H330" i="1"/>
  <c r="P251" i="1"/>
  <c r="H251" i="1"/>
  <c r="P252" i="1"/>
  <c r="H252" i="1"/>
  <c r="H203" i="1"/>
  <c r="H205" i="1"/>
  <c r="P203" i="1"/>
  <c r="P170" i="1"/>
  <c r="H170" i="1"/>
  <c r="P192" i="1"/>
  <c r="H192" i="1"/>
  <c r="H213" i="1"/>
  <c r="P213" i="1"/>
  <c r="H176" i="1"/>
  <c r="P176" i="1"/>
  <c r="H185" i="1"/>
  <c r="P185" i="1"/>
  <c r="H323" i="1"/>
  <c r="P323" i="1"/>
  <c r="H301" i="1"/>
  <c r="P301" i="1"/>
  <c r="H228" i="1"/>
  <c r="P228" i="1"/>
  <c r="P279" i="1"/>
  <c r="H279" i="1"/>
  <c r="P255" i="1"/>
  <c r="H255" i="1"/>
  <c r="P191" i="1"/>
  <c r="H191" i="1"/>
  <c r="P160" i="1"/>
  <c r="H160" i="1"/>
  <c r="H188" i="1"/>
  <c r="P188" i="1"/>
  <c r="H302" i="1"/>
  <c r="P302" i="1"/>
  <c r="H303" i="1"/>
  <c r="P303" i="1"/>
  <c r="H232" i="1"/>
  <c r="P232" i="1"/>
  <c r="H275" i="1"/>
  <c r="P275" i="1"/>
  <c r="P300" i="1"/>
  <c r="H300" i="1"/>
  <c r="P286" i="1"/>
  <c r="H286" i="1"/>
  <c r="P236" i="1"/>
  <c r="H236" i="1"/>
  <c r="P264" i="1"/>
  <c r="H264" i="1"/>
  <c r="H200" i="1"/>
  <c r="P200" i="1"/>
  <c r="H161" i="1"/>
  <c r="H159" i="1"/>
  <c r="P161" i="1"/>
  <c r="H158" i="1"/>
  <c r="H229" i="1"/>
  <c r="H162" i="1"/>
  <c r="Q116" i="1"/>
  <c r="R116" i="1" s="1"/>
  <c r="S116" i="1" s="1"/>
  <c r="Q134" i="1"/>
  <c r="R134" i="1" s="1"/>
  <c r="S134" i="1" s="1"/>
  <c r="Q128" i="1"/>
  <c r="R128" i="1" s="1"/>
  <c r="S128" i="1" s="1"/>
  <c r="Q130" i="1"/>
  <c r="R130" i="1" s="1"/>
  <c r="S130" i="1" s="1"/>
  <c r="Q126" i="1"/>
  <c r="R126" i="1" s="1"/>
  <c r="S126" i="1" s="1"/>
  <c r="Q117" i="1"/>
  <c r="R117" i="1" s="1"/>
  <c r="S117" i="1" s="1"/>
  <c r="P292" i="1"/>
  <c r="H292" i="1"/>
  <c r="H230" i="1"/>
  <c r="P230" i="1"/>
  <c r="P285" i="1"/>
  <c r="H285" i="1"/>
  <c r="P261" i="1"/>
  <c r="H261" i="1"/>
  <c r="H231" i="1"/>
  <c r="P231" i="1"/>
  <c r="P248" i="1"/>
  <c r="H248" i="1"/>
  <c r="H198" i="1"/>
  <c r="P198" i="1"/>
  <c r="P173" i="1"/>
  <c r="H173" i="1"/>
  <c r="H165" i="1"/>
  <c r="P165" i="1"/>
  <c r="P177" i="1"/>
  <c r="H177" i="1"/>
  <c r="Q137" i="1"/>
  <c r="R137" i="1" s="1"/>
  <c r="S137" i="1" s="1"/>
  <c r="Q140" i="1"/>
  <c r="R140" i="1" s="1"/>
  <c r="S140" i="1" s="1"/>
  <c r="Q132" i="1"/>
  <c r="R132" i="1" s="1"/>
  <c r="S132" i="1" s="1"/>
  <c r="Q131" i="1"/>
  <c r="R131" i="1" s="1"/>
  <c r="S131" i="1" s="1"/>
  <c r="H156" i="1"/>
  <c r="P69" i="1"/>
  <c r="H69" i="1"/>
  <c r="H111" i="1"/>
  <c r="P30" i="1"/>
  <c r="H30" i="1"/>
  <c r="P48" i="1"/>
  <c r="H48" i="1"/>
  <c r="H55" i="1"/>
  <c r="P55" i="1"/>
  <c r="H31" i="1"/>
  <c r="P31" i="1"/>
  <c r="P14" i="1"/>
  <c r="H14" i="1"/>
  <c r="P87" i="1"/>
  <c r="H87" i="1"/>
  <c r="H94" i="1"/>
  <c r="P94" i="1"/>
  <c r="H304" i="1"/>
  <c r="P304" i="1"/>
  <c r="H312" i="1"/>
  <c r="P312" i="1"/>
  <c r="P317" i="1"/>
  <c r="H317" i="1"/>
  <c r="H265" i="1"/>
  <c r="P265" i="1"/>
  <c r="P208" i="1"/>
  <c r="H208" i="1"/>
  <c r="H196" i="1"/>
  <c r="P196" i="1"/>
  <c r="P56" i="1"/>
  <c r="H56" i="1"/>
  <c r="H96" i="1"/>
  <c r="P96" i="1"/>
  <c r="P42" i="1"/>
  <c r="H42" i="1"/>
  <c r="P63" i="1"/>
  <c r="H63" i="1"/>
  <c r="H98" i="1"/>
  <c r="P98" i="1"/>
  <c r="H24" i="1"/>
  <c r="P24" i="1"/>
  <c r="P33" i="1"/>
  <c r="H33" i="1"/>
  <c r="P20" i="1"/>
  <c r="H20" i="1"/>
  <c r="P92" i="1"/>
  <c r="H92" i="1"/>
  <c r="H9" i="1"/>
  <c r="P9" i="1"/>
  <c r="P306" i="1"/>
  <c r="H306" i="1"/>
  <c r="P258" i="1"/>
  <c r="H258" i="1"/>
  <c r="H297" i="1"/>
  <c r="P297" i="1"/>
  <c r="P240" i="1"/>
  <c r="H244" i="1"/>
  <c r="H240" i="1"/>
  <c r="H249" i="1"/>
  <c r="H247" i="1"/>
  <c r="H246" i="1"/>
  <c r="H274" i="1"/>
  <c r="P274" i="1"/>
  <c r="P263" i="1"/>
  <c r="H263" i="1"/>
  <c r="H241" i="1"/>
  <c r="P241" i="1"/>
  <c r="H187" i="1"/>
  <c r="P187" i="1"/>
  <c r="P219" i="1"/>
  <c r="H219" i="1"/>
  <c r="H211" i="1"/>
  <c r="P211" i="1"/>
  <c r="H167" i="1"/>
  <c r="H169" i="1"/>
  <c r="H168" i="1"/>
  <c r="P169" i="1"/>
  <c r="H164" i="1"/>
  <c r="H184" i="1"/>
  <c r="P184" i="1"/>
  <c r="P174" i="1"/>
  <c r="H174" i="1"/>
  <c r="H226" i="1"/>
  <c r="H193" i="1"/>
  <c r="P193" i="1"/>
  <c r="P105" i="1"/>
  <c r="H105" i="1"/>
  <c r="Q122" i="1"/>
  <c r="R122" i="1" s="1"/>
  <c r="S122" i="1" s="1"/>
  <c r="P57" i="1"/>
  <c r="H57" i="1"/>
  <c r="P19" i="1"/>
  <c r="H19" i="1"/>
  <c r="H25" i="1"/>
  <c r="P25" i="1"/>
  <c r="P88" i="1"/>
  <c r="H88" i="1"/>
  <c r="H233" i="1"/>
  <c r="P233" i="1"/>
  <c r="Q136" i="1"/>
  <c r="R136" i="1" s="1"/>
  <c r="S136" i="1" s="1"/>
  <c r="Q141" i="1"/>
  <c r="R141" i="1" s="1"/>
  <c r="S141" i="1" s="1"/>
  <c r="Q135" i="1"/>
  <c r="R135" i="1" s="1"/>
  <c r="S135" i="1" s="1"/>
  <c r="Q142" i="1"/>
  <c r="R142" i="1" s="1"/>
  <c r="S142" i="1" s="1"/>
  <c r="Q149" i="1"/>
  <c r="R149" i="1" s="1"/>
  <c r="S149" i="1" s="1"/>
  <c r="P103" i="1"/>
  <c r="H112" i="1"/>
  <c r="H103" i="1"/>
  <c r="H108" i="1"/>
  <c r="H104" i="1"/>
  <c r="P26" i="1"/>
  <c r="H26" i="1"/>
  <c r="H36" i="1"/>
  <c r="P36" i="1"/>
  <c r="H16" i="1"/>
  <c r="P16" i="1"/>
  <c r="H23" i="1"/>
  <c r="P23" i="1"/>
  <c r="H49" i="1"/>
  <c r="P49" i="1"/>
  <c r="H95" i="1"/>
  <c r="P95" i="1"/>
  <c r="H102" i="1"/>
  <c r="P84" i="1"/>
  <c r="H84" i="1"/>
  <c r="H75" i="1"/>
  <c r="P75" i="1"/>
  <c r="H3" i="1"/>
  <c r="P3" i="1"/>
  <c r="P324" i="1"/>
  <c r="H324" i="1"/>
  <c r="P65" i="1"/>
  <c r="H65" i="1"/>
  <c r="H51" i="1"/>
  <c r="P51" i="1"/>
  <c r="H61" i="1"/>
  <c r="P61" i="1"/>
  <c r="H72" i="1"/>
  <c r="P72" i="1"/>
  <c r="P17" i="1"/>
  <c r="H17" i="1"/>
  <c r="H77" i="1"/>
  <c r="P77" i="1"/>
  <c r="P10" i="1"/>
  <c r="H10" i="1"/>
  <c r="H295" i="1"/>
  <c r="P295" i="1"/>
  <c r="H281" i="1"/>
  <c r="P281" i="1"/>
  <c r="P186" i="1"/>
  <c r="H186" i="1"/>
  <c r="H215" i="1"/>
  <c r="P215" i="1"/>
  <c r="Q144" i="1"/>
  <c r="R144" i="1" s="1"/>
  <c r="S144" i="1" s="1"/>
  <c r="Q146" i="1"/>
  <c r="R146" i="1" s="1"/>
  <c r="S146" i="1" s="1"/>
  <c r="Q145" i="1"/>
  <c r="R145" i="1" s="1"/>
  <c r="S145" i="1" s="1"/>
  <c r="Q154" i="1"/>
  <c r="R154" i="1" s="1"/>
  <c r="S154" i="1" s="1"/>
  <c r="Q110" i="1"/>
  <c r="R110" i="1" s="1"/>
  <c r="S110" i="1" s="1"/>
  <c r="Q138" i="1"/>
  <c r="R138" i="1" s="1"/>
  <c r="S138" i="1" s="1"/>
  <c r="P80" i="1"/>
  <c r="H80" i="1"/>
  <c r="P101" i="1"/>
  <c r="H101" i="1"/>
  <c r="Q114" i="1"/>
  <c r="R114" i="1" s="1"/>
  <c r="S114" i="1" s="1"/>
  <c r="Q121" i="1"/>
  <c r="R121" i="1" s="1"/>
  <c r="S121" i="1" s="1"/>
  <c r="H79" i="1"/>
  <c r="P79" i="1"/>
  <c r="P47" i="1"/>
  <c r="H47" i="1"/>
  <c r="H289" i="1"/>
  <c r="P289" i="1"/>
  <c r="P268" i="1"/>
  <c r="H268" i="1"/>
  <c r="H290" i="1"/>
  <c r="P290" i="1"/>
  <c r="P316" i="1"/>
  <c r="H316" i="1"/>
  <c r="H253" i="1"/>
  <c r="P253" i="1"/>
  <c r="H320" i="1"/>
  <c r="P320" i="1"/>
  <c r="H314" i="1"/>
  <c r="P314" i="1"/>
  <c r="H260" i="1"/>
  <c r="P260" i="1"/>
  <c r="H172" i="1"/>
  <c r="P172" i="1"/>
  <c r="H291" i="1"/>
  <c r="P291" i="1"/>
  <c r="P315" i="1"/>
  <c r="H315" i="1"/>
  <c r="P234" i="1"/>
  <c r="H234" i="1"/>
  <c r="P326" i="1"/>
  <c r="H326" i="1"/>
  <c r="H277" i="1"/>
  <c r="P277" i="1"/>
  <c r="P245" i="1"/>
  <c r="H245" i="1"/>
  <c r="P272" i="1"/>
  <c r="H272" i="1"/>
  <c r="H183" i="1"/>
  <c r="P183" i="1"/>
  <c r="P199" i="1"/>
  <c r="H199" i="1"/>
  <c r="H175" i="1"/>
  <c r="P175" i="1"/>
  <c r="H204" i="1"/>
  <c r="P204" i="1"/>
  <c r="H224" i="1"/>
  <c r="Q133" i="1"/>
  <c r="R133" i="1" s="1"/>
  <c r="S133" i="1" s="1"/>
  <c r="P32" i="1"/>
  <c r="H32" i="1"/>
  <c r="Q148" i="1"/>
  <c r="R148" i="1" s="1"/>
  <c r="S148" i="1" s="1"/>
  <c r="P2" i="1"/>
  <c r="H2" i="1"/>
  <c r="H71" i="1"/>
  <c r="P71" i="1"/>
  <c r="H58" i="1"/>
  <c r="P58" i="1"/>
  <c r="H64" i="1"/>
  <c r="P64" i="1"/>
  <c r="H4" i="1"/>
  <c r="P4" i="1"/>
  <c r="H12" i="1"/>
  <c r="P12" i="1"/>
  <c r="P83" i="1"/>
  <c r="H83" i="1"/>
  <c r="Q120" i="1" l="1"/>
  <c r="R120" i="1" s="1"/>
  <c r="S120" i="1" s="1"/>
  <c r="Q163" i="1"/>
  <c r="R163" i="1" s="1"/>
  <c r="S163" i="1" s="1"/>
  <c r="Q155" i="1"/>
  <c r="R155" i="1" s="1"/>
  <c r="S155" i="1" s="1"/>
  <c r="Q91" i="1"/>
  <c r="R91" i="1" s="1"/>
  <c r="S91" i="1" s="1"/>
  <c r="Q62" i="1"/>
  <c r="R62" i="1" s="1"/>
  <c r="S62" i="1" s="1"/>
  <c r="Q118" i="1"/>
  <c r="R118" i="1" s="1"/>
  <c r="S118" i="1" s="1"/>
  <c r="Q328" i="1"/>
  <c r="R328" i="1" s="1"/>
  <c r="S328" i="1" s="1"/>
  <c r="Q119" i="1"/>
  <c r="R119" i="1" s="1"/>
  <c r="S119" i="1" s="1"/>
  <c r="Q115" i="1"/>
  <c r="R115" i="1" s="1"/>
  <c r="S115" i="1" s="1"/>
  <c r="Q106" i="1"/>
  <c r="R106" i="1" s="1"/>
  <c r="S106" i="1" s="1"/>
  <c r="Q329" i="1"/>
  <c r="R329" i="1" s="1"/>
  <c r="S329" i="1" s="1"/>
  <c r="Q157" i="1"/>
  <c r="R157" i="1" s="1"/>
  <c r="S157" i="1" s="1"/>
  <c r="Q150" i="1"/>
  <c r="R150" i="1" s="1"/>
  <c r="S150" i="1" s="1"/>
  <c r="Q224" i="1"/>
  <c r="R224" i="1" s="1"/>
  <c r="S224" i="1" s="1"/>
  <c r="Q147" i="1"/>
  <c r="R147" i="1" s="1"/>
  <c r="S147" i="1" s="1"/>
  <c r="Q335" i="1"/>
  <c r="R335" i="1" s="1"/>
  <c r="S335" i="1" s="1"/>
  <c r="Q327" i="1"/>
  <c r="R327" i="1" s="1"/>
  <c r="S327" i="1" s="1"/>
  <c r="Q242" i="1"/>
  <c r="R242" i="1" s="1"/>
  <c r="S242" i="1" s="1"/>
  <c r="Q226" i="1"/>
  <c r="R226" i="1" s="1"/>
  <c r="S226" i="1" s="1"/>
  <c r="Q333" i="1"/>
  <c r="R333" i="1" s="1"/>
  <c r="S333" i="1" s="1"/>
  <c r="Q332" i="1"/>
  <c r="R332" i="1" s="1"/>
  <c r="S332" i="1" s="1"/>
  <c r="Q205" i="1"/>
  <c r="R205" i="1" s="1"/>
  <c r="S205" i="1" s="1"/>
  <c r="Q151" i="1"/>
  <c r="R151" i="1" s="1"/>
  <c r="S151" i="1" s="1"/>
  <c r="Q334" i="1"/>
  <c r="R334" i="1" s="1"/>
  <c r="S334" i="1" s="1"/>
  <c r="Q167" i="1"/>
  <c r="R167" i="1" s="1"/>
  <c r="S167" i="1" s="1"/>
  <c r="Q164" i="1"/>
  <c r="R164" i="1" s="1"/>
  <c r="S164" i="1" s="1"/>
  <c r="Q218" i="1"/>
  <c r="R218" i="1" s="1"/>
  <c r="S218" i="1" s="1"/>
  <c r="Q212" i="1"/>
  <c r="R212" i="1" s="1"/>
  <c r="S212" i="1" s="1"/>
  <c r="Q216" i="1"/>
  <c r="R216" i="1" s="1"/>
  <c r="S216" i="1" s="1"/>
  <c r="Q220" i="1"/>
  <c r="R220" i="1" s="1"/>
  <c r="S220" i="1" s="1"/>
  <c r="Q223" i="1"/>
  <c r="R223" i="1" s="1"/>
  <c r="S223" i="1" s="1"/>
  <c r="Q129" i="1"/>
  <c r="R129" i="1" s="1"/>
  <c r="S129" i="1" s="1"/>
  <c r="Q249" i="1"/>
  <c r="R249" i="1" s="1"/>
  <c r="S249" i="1" s="1"/>
  <c r="Q143" i="1"/>
  <c r="R143" i="1" s="1"/>
  <c r="S143" i="1" s="1"/>
  <c r="Q100" i="1"/>
  <c r="R100" i="1" s="1"/>
  <c r="S100" i="1" s="1"/>
  <c r="Q127" i="1"/>
  <c r="R127" i="1" s="1"/>
  <c r="S127" i="1" s="1"/>
  <c r="Q112" i="1"/>
  <c r="R112" i="1" s="1"/>
  <c r="S112" i="1" s="1"/>
  <c r="Q152" i="1"/>
  <c r="R152" i="1" s="1"/>
  <c r="S152" i="1" s="1"/>
  <c r="Q221" i="1"/>
  <c r="R221" i="1" s="1"/>
  <c r="S221" i="1" s="1"/>
  <c r="Q281" i="1"/>
  <c r="R281" i="1" s="1"/>
  <c r="S281" i="1" s="1"/>
  <c r="Q77" i="1"/>
  <c r="R77" i="1" s="1"/>
  <c r="S77" i="1" s="1"/>
  <c r="Q25" i="1"/>
  <c r="R25" i="1" s="1"/>
  <c r="S25" i="1" s="1"/>
  <c r="Q241" i="1"/>
  <c r="R241" i="1" s="1"/>
  <c r="S241" i="1" s="1"/>
  <c r="Q258" i="1"/>
  <c r="R258" i="1" s="1"/>
  <c r="S258" i="1" s="1"/>
  <c r="Q31" i="1"/>
  <c r="R31" i="1" s="1"/>
  <c r="S31" i="1" s="1"/>
  <c r="Q285" i="1"/>
  <c r="R285" i="1" s="1"/>
  <c r="S285" i="1" s="1"/>
  <c r="Q286" i="1"/>
  <c r="R286" i="1" s="1"/>
  <c r="S286" i="1" s="1"/>
  <c r="Q323" i="1"/>
  <c r="R323" i="1" s="1"/>
  <c r="S323" i="1" s="1"/>
  <c r="Q213" i="1"/>
  <c r="R213" i="1" s="1"/>
  <c r="S213" i="1" s="1"/>
  <c r="Q203" i="1"/>
  <c r="R203" i="1" s="1"/>
  <c r="S203" i="1" s="1"/>
  <c r="Q330" i="1"/>
  <c r="R330" i="1" s="1"/>
  <c r="S330" i="1" s="1"/>
  <c r="Q282" i="1"/>
  <c r="R282" i="1" s="1"/>
  <c r="S282" i="1" s="1"/>
  <c r="Q190" i="1"/>
  <c r="R190" i="1" s="1"/>
  <c r="S190" i="1" s="1"/>
  <c r="Q283" i="1"/>
  <c r="R283" i="1" s="1"/>
  <c r="S283" i="1" s="1"/>
  <c r="Q41" i="1"/>
  <c r="R41" i="1" s="1"/>
  <c r="S41" i="1" s="1"/>
  <c r="Q262" i="1"/>
  <c r="R262" i="1" s="1"/>
  <c r="S262" i="1" s="1"/>
  <c r="Q107" i="1"/>
  <c r="R107" i="1" s="1"/>
  <c r="S107" i="1" s="1"/>
  <c r="Q37" i="1"/>
  <c r="R37" i="1" s="1"/>
  <c r="S37" i="1" s="1"/>
  <c r="Q179" i="1"/>
  <c r="R179" i="1" s="1"/>
  <c r="S179" i="1" s="1"/>
  <c r="Q266" i="1"/>
  <c r="R266" i="1" s="1"/>
  <c r="S266" i="1" s="1"/>
  <c r="Q298" i="1"/>
  <c r="R298" i="1" s="1"/>
  <c r="S298" i="1" s="1"/>
  <c r="Q311" i="1"/>
  <c r="R311" i="1" s="1"/>
  <c r="S311" i="1" s="1"/>
  <c r="Q271" i="1"/>
  <c r="R271" i="1" s="1"/>
  <c r="S271" i="1" s="1"/>
  <c r="Q175" i="1"/>
  <c r="R175" i="1" s="1"/>
  <c r="S175" i="1" s="1"/>
  <c r="Q64" i="1"/>
  <c r="R64" i="1" s="1"/>
  <c r="S64" i="1" s="1"/>
  <c r="Q245" i="1"/>
  <c r="R245" i="1" s="1"/>
  <c r="S245" i="1" s="1"/>
  <c r="Q315" i="1"/>
  <c r="R315" i="1" s="1"/>
  <c r="S315" i="1" s="1"/>
  <c r="Q260" i="1"/>
  <c r="R260" i="1" s="1"/>
  <c r="S260" i="1" s="1"/>
  <c r="Q83" i="1"/>
  <c r="R83" i="1" s="1"/>
  <c r="S83" i="1" s="1"/>
  <c r="Q95" i="1"/>
  <c r="R95" i="1" s="1"/>
  <c r="S95" i="1" s="1"/>
  <c r="Q16" i="1"/>
  <c r="R16" i="1" s="1"/>
  <c r="S16" i="1" s="1"/>
  <c r="Q57" i="1"/>
  <c r="R57" i="1" s="1"/>
  <c r="S57" i="1" s="1"/>
  <c r="Q42" i="1"/>
  <c r="R42" i="1" s="1"/>
  <c r="S42" i="1" s="1"/>
  <c r="Q208" i="1"/>
  <c r="R208" i="1" s="1"/>
  <c r="S208" i="1" s="1"/>
  <c r="Q30" i="1"/>
  <c r="R30" i="1" s="1"/>
  <c r="S30" i="1" s="1"/>
  <c r="Q230" i="1"/>
  <c r="R230" i="1" s="1"/>
  <c r="S230" i="1" s="1"/>
  <c r="Q161" i="1"/>
  <c r="R161" i="1" s="1"/>
  <c r="S161" i="1" s="1"/>
  <c r="Q159" i="1"/>
  <c r="R159" i="1" s="1"/>
  <c r="S159" i="1" s="1"/>
  <c r="Q156" i="1"/>
  <c r="R156" i="1" s="1"/>
  <c r="S156" i="1" s="1"/>
  <c r="Q162" i="1"/>
  <c r="R162" i="1" s="1"/>
  <c r="S162" i="1" s="1"/>
  <c r="Q158" i="1"/>
  <c r="R158" i="1" s="1"/>
  <c r="S158" i="1" s="1"/>
  <c r="Q302" i="1"/>
  <c r="R302" i="1" s="1"/>
  <c r="S302" i="1" s="1"/>
  <c r="Q160" i="1"/>
  <c r="R160" i="1" s="1"/>
  <c r="S160" i="1" s="1"/>
  <c r="Q229" i="1"/>
  <c r="R229" i="1" s="1"/>
  <c r="S229" i="1" s="1"/>
  <c r="Q238" i="1"/>
  <c r="R238" i="1" s="1"/>
  <c r="S238" i="1" s="1"/>
  <c r="Q288" i="1"/>
  <c r="R288" i="1" s="1"/>
  <c r="S288" i="1" s="1"/>
  <c r="Q299" i="1"/>
  <c r="R299" i="1" s="1"/>
  <c r="S299" i="1" s="1"/>
  <c r="Q270" i="1"/>
  <c r="R270" i="1" s="1"/>
  <c r="S270" i="1" s="1"/>
  <c r="Q85" i="1"/>
  <c r="R85" i="1" s="1"/>
  <c r="S85" i="1" s="1"/>
  <c r="Q182" i="1"/>
  <c r="R182" i="1" s="1"/>
  <c r="S182" i="1" s="1"/>
  <c r="Q7" i="1"/>
  <c r="R7" i="1" s="1"/>
  <c r="S7" i="1" s="1"/>
  <c r="Q53" i="1"/>
  <c r="R53" i="1" s="1"/>
  <c r="S53" i="1" s="1"/>
  <c r="Q60" i="1"/>
  <c r="R60" i="1" s="1"/>
  <c r="S60" i="1" s="1"/>
  <c r="Q46" i="1"/>
  <c r="R46" i="1" s="1"/>
  <c r="S46" i="1" s="1"/>
  <c r="Q313" i="1"/>
  <c r="R313" i="1" s="1"/>
  <c r="S313" i="1" s="1"/>
  <c r="Q74" i="1"/>
  <c r="R74" i="1" s="1"/>
  <c r="S74" i="1" s="1"/>
  <c r="Q195" i="1"/>
  <c r="R195" i="1" s="1"/>
  <c r="S195" i="1" s="1"/>
  <c r="Q201" i="1"/>
  <c r="R201" i="1" s="1"/>
  <c r="S201" i="1" s="1"/>
  <c r="Q2" i="1"/>
  <c r="R2" i="1" s="1"/>
  <c r="S2" i="1" s="1"/>
  <c r="Q277" i="1"/>
  <c r="R277" i="1" s="1"/>
  <c r="S277" i="1" s="1"/>
  <c r="Q316" i="1"/>
  <c r="R316" i="1" s="1"/>
  <c r="S316" i="1" s="1"/>
  <c r="Q47" i="1"/>
  <c r="R47" i="1" s="1"/>
  <c r="S47" i="1" s="1"/>
  <c r="Q324" i="1"/>
  <c r="R324" i="1" s="1"/>
  <c r="S324" i="1" s="1"/>
  <c r="Q12" i="1"/>
  <c r="R12" i="1" s="1"/>
  <c r="S12" i="1" s="1"/>
  <c r="Q58" i="1"/>
  <c r="R58" i="1" s="1"/>
  <c r="S58" i="1" s="1"/>
  <c r="Q199" i="1"/>
  <c r="R199" i="1" s="1"/>
  <c r="S199" i="1" s="1"/>
  <c r="Q314" i="1"/>
  <c r="R314" i="1" s="1"/>
  <c r="S314" i="1" s="1"/>
  <c r="Q290" i="1"/>
  <c r="R290" i="1" s="1"/>
  <c r="S290" i="1" s="1"/>
  <c r="Q79" i="1"/>
  <c r="R79" i="1" s="1"/>
  <c r="S79" i="1" s="1"/>
  <c r="Q215" i="1"/>
  <c r="R215" i="1" s="1"/>
  <c r="S215" i="1" s="1"/>
  <c r="Q295" i="1"/>
  <c r="R295" i="1" s="1"/>
  <c r="S295" i="1" s="1"/>
  <c r="Q3" i="1"/>
  <c r="R3" i="1" s="1"/>
  <c r="S3" i="1" s="1"/>
  <c r="Q75" i="1"/>
  <c r="R75" i="1" s="1"/>
  <c r="S75" i="1" s="1"/>
  <c r="Q233" i="1"/>
  <c r="R233" i="1" s="1"/>
  <c r="S233" i="1" s="1"/>
  <c r="Q174" i="1"/>
  <c r="R174" i="1" s="1"/>
  <c r="S174" i="1" s="1"/>
  <c r="Q211" i="1"/>
  <c r="R211" i="1" s="1"/>
  <c r="S211" i="1" s="1"/>
  <c r="Q306" i="1"/>
  <c r="R306" i="1" s="1"/>
  <c r="S306" i="1" s="1"/>
  <c r="Q20" i="1"/>
  <c r="R20" i="1" s="1"/>
  <c r="S20" i="1" s="1"/>
  <c r="Q98" i="1"/>
  <c r="R98" i="1" s="1"/>
  <c r="S98" i="1" s="1"/>
  <c r="Q96" i="1"/>
  <c r="R96" i="1" s="1"/>
  <c r="S96" i="1" s="1"/>
  <c r="Q265" i="1"/>
  <c r="R265" i="1" s="1"/>
  <c r="S265" i="1" s="1"/>
  <c r="Q304" i="1"/>
  <c r="R304" i="1" s="1"/>
  <c r="S304" i="1" s="1"/>
  <c r="Q55" i="1"/>
  <c r="R55" i="1" s="1"/>
  <c r="S55" i="1" s="1"/>
  <c r="Q177" i="1"/>
  <c r="R177" i="1" s="1"/>
  <c r="S177" i="1" s="1"/>
  <c r="Q248" i="1"/>
  <c r="R248" i="1" s="1"/>
  <c r="S248" i="1" s="1"/>
  <c r="Q264" i="1"/>
  <c r="R264" i="1" s="1"/>
  <c r="S264" i="1" s="1"/>
  <c r="Q300" i="1"/>
  <c r="R300" i="1" s="1"/>
  <c r="S300" i="1" s="1"/>
  <c r="Q6" i="1"/>
  <c r="R6" i="1" s="1"/>
  <c r="S6" i="1" s="1"/>
  <c r="Q93" i="1"/>
  <c r="R93" i="1" s="1"/>
  <c r="S93" i="1" s="1"/>
  <c r="Q68" i="1"/>
  <c r="R68" i="1" s="1"/>
  <c r="S68" i="1" s="1"/>
  <c r="Q294" i="1"/>
  <c r="R294" i="1" s="1"/>
  <c r="S294" i="1" s="1"/>
  <c r="Q309" i="1"/>
  <c r="R309" i="1" s="1"/>
  <c r="S309" i="1" s="1"/>
  <c r="Q67" i="1"/>
  <c r="R67" i="1" s="1"/>
  <c r="S67" i="1" s="1"/>
  <c r="Q39" i="1"/>
  <c r="R39" i="1" s="1"/>
  <c r="S39" i="1" s="1"/>
  <c r="Q206" i="1"/>
  <c r="R206" i="1" s="1"/>
  <c r="S206" i="1" s="1"/>
  <c r="Q308" i="1"/>
  <c r="R308" i="1" s="1"/>
  <c r="S308" i="1" s="1"/>
  <c r="Q259" i="1"/>
  <c r="R259" i="1" s="1"/>
  <c r="S259" i="1" s="1"/>
  <c r="Q15" i="1"/>
  <c r="R15" i="1" s="1"/>
  <c r="S15" i="1" s="1"/>
  <c r="Q27" i="1"/>
  <c r="R27" i="1" s="1"/>
  <c r="S27" i="1" s="1"/>
  <c r="Q45" i="1"/>
  <c r="R45" i="1" s="1"/>
  <c r="S45" i="1" s="1"/>
  <c r="Q171" i="1"/>
  <c r="R171" i="1" s="1"/>
  <c r="S171" i="1" s="1"/>
  <c r="Q17" i="1"/>
  <c r="R17" i="1" s="1"/>
  <c r="S17" i="1" s="1"/>
  <c r="Q36" i="1"/>
  <c r="R36" i="1" s="1"/>
  <c r="S36" i="1" s="1"/>
  <c r="Q103" i="1"/>
  <c r="R103" i="1" s="1"/>
  <c r="S103" i="1" s="1"/>
  <c r="Q102" i="1"/>
  <c r="R102" i="1" s="1"/>
  <c r="S102" i="1" s="1"/>
  <c r="Q108" i="1"/>
  <c r="R108" i="1" s="1"/>
  <c r="S108" i="1" s="1"/>
  <c r="Q109" i="1"/>
  <c r="R109" i="1" s="1"/>
  <c r="S109" i="1" s="1"/>
  <c r="Q104" i="1"/>
  <c r="R104" i="1" s="1"/>
  <c r="S104" i="1" s="1"/>
  <c r="Q184" i="1"/>
  <c r="R184" i="1" s="1"/>
  <c r="S184" i="1" s="1"/>
  <c r="Q263" i="1"/>
  <c r="R263" i="1" s="1"/>
  <c r="S263" i="1" s="1"/>
  <c r="Q9" i="1"/>
  <c r="R9" i="1" s="1"/>
  <c r="S9" i="1" s="1"/>
  <c r="Q14" i="1"/>
  <c r="R14" i="1" s="1"/>
  <c r="S14" i="1" s="1"/>
  <c r="Q165" i="1"/>
  <c r="R165" i="1" s="1"/>
  <c r="S165" i="1" s="1"/>
  <c r="Q231" i="1"/>
  <c r="R231" i="1" s="1"/>
  <c r="S231" i="1" s="1"/>
  <c r="Q275" i="1"/>
  <c r="R275" i="1" s="1"/>
  <c r="S275" i="1" s="1"/>
  <c r="Q191" i="1"/>
  <c r="R191" i="1" s="1"/>
  <c r="S191" i="1" s="1"/>
  <c r="Q279" i="1"/>
  <c r="R279" i="1" s="1"/>
  <c r="S279" i="1" s="1"/>
  <c r="Q192" i="1"/>
  <c r="R192" i="1" s="1"/>
  <c r="S192" i="1" s="1"/>
  <c r="Q227" i="1"/>
  <c r="R227" i="1" s="1"/>
  <c r="S227" i="1" s="1"/>
  <c r="Q280" i="1"/>
  <c r="R280" i="1" s="1"/>
  <c r="S280" i="1" s="1"/>
  <c r="Q276" i="1"/>
  <c r="R276" i="1" s="1"/>
  <c r="S276" i="1" s="1"/>
  <c r="Q284" i="1"/>
  <c r="R284" i="1" s="1"/>
  <c r="S284" i="1" s="1"/>
  <c r="Q50" i="1"/>
  <c r="R50" i="1" s="1"/>
  <c r="S50" i="1" s="1"/>
  <c r="Q202" i="1"/>
  <c r="R202" i="1" s="1"/>
  <c r="S202" i="1" s="1"/>
  <c r="Q325" i="1"/>
  <c r="R325" i="1" s="1"/>
  <c r="S325" i="1" s="1"/>
  <c r="Q54" i="1"/>
  <c r="R54" i="1" s="1"/>
  <c r="S54" i="1" s="1"/>
  <c r="Q318" i="1"/>
  <c r="R318" i="1" s="1"/>
  <c r="S318" i="1" s="1"/>
  <c r="Q194" i="1"/>
  <c r="R194" i="1" s="1"/>
  <c r="S194" i="1" s="1"/>
  <c r="Q320" i="1"/>
  <c r="R320" i="1" s="1"/>
  <c r="S320" i="1" s="1"/>
  <c r="Q72" i="1"/>
  <c r="R72" i="1" s="1"/>
  <c r="S72" i="1" s="1"/>
  <c r="Q51" i="1"/>
  <c r="R51" i="1" s="1"/>
  <c r="S51" i="1" s="1"/>
  <c r="Q274" i="1"/>
  <c r="R274" i="1" s="1"/>
  <c r="S274" i="1" s="1"/>
  <c r="Q244" i="1"/>
  <c r="R244" i="1" s="1"/>
  <c r="S244" i="1" s="1"/>
  <c r="Q240" i="1"/>
  <c r="R240" i="1" s="1"/>
  <c r="S240" i="1" s="1"/>
  <c r="Q247" i="1"/>
  <c r="R247" i="1" s="1"/>
  <c r="S247" i="1" s="1"/>
  <c r="Q94" i="1"/>
  <c r="R94" i="1" s="1"/>
  <c r="S94" i="1" s="1"/>
  <c r="Q188" i="1"/>
  <c r="R188" i="1" s="1"/>
  <c r="S188" i="1" s="1"/>
  <c r="Q228" i="1"/>
  <c r="R228" i="1" s="1"/>
  <c r="S228" i="1" s="1"/>
  <c r="Q185" i="1"/>
  <c r="R185" i="1" s="1"/>
  <c r="S185" i="1" s="1"/>
  <c r="Q252" i="1"/>
  <c r="R252" i="1" s="1"/>
  <c r="S252" i="1" s="1"/>
  <c r="Q319" i="1"/>
  <c r="R319" i="1" s="1"/>
  <c r="S319" i="1" s="1"/>
  <c r="Q273" i="1"/>
  <c r="R273" i="1" s="1"/>
  <c r="S273" i="1" s="1"/>
  <c r="Q287" i="1"/>
  <c r="R287" i="1" s="1"/>
  <c r="S287" i="1" s="1"/>
  <c r="Q8" i="1"/>
  <c r="R8" i="1" s="1"/>
  <c r="S8" i="1" s="1"/>
  <c r="Q86" i="1"/>
  <c r="R86" i="1" s="1"/>
  <c r="S86" i="1" s="1"/>
  <c r="Q29" i="1"/>
  <c r="R29" i="1" s="1"/>
  <c r="S29" i="1" s="1"/>
  <c r="Q257" i="1"/>
  <c r="R257" i="1" s="1"/>
  <c r="S257" i="1" s="1"/>
  <c r="Q278" i="1"/>
  <c r="R278" i="1" s="1"/>
  <c r="S278" i="1" s="1"/>
  <c r="Q43" i="1"/>
  <c r="R43" i="1" s="1"/>
  <c r="S43" i="1" s="1"/>
  <c r="Q113" i="1"/>
  <c r="R113" i="1" s="1"/>
  <c r="S113" i="1" s="1"/>
  <c r="Q73" i="1"/>
  <c r="R73" i="1" s="1"/>
  <c r="S73" i="1" s="1"/>
  <c r="Q181" i="1"/>
  <c r="R181" i="1" s="1"/>
  <c r="S181" i="1" s="1"/>
  <c r="Q40" i="1"/>
  <c r="R40" i="1" s="1"/>
  <c r="S40" i="1" s="1"/>
  <c r="Q21" i="1"/>
  <c r="R21" i="1" s="1"/>
  <c r="S21" i="1" s="1"/>
  <c r="Q197" i="1"/>
  <c r="R197" i="1" s="1"/>
  <c r="S197" i="1" s="1"/>
  <c r="Q254" i="1"/>
  <c r="R254" i="1" s="1"/>
  <c r="S254" i="1" s="1"/>
  <c r="Q28" i="1"/>
  <c r="R28" i="1" s="1"/>
  <c r="S28" i="1" s="1"/>
  <c r="Q183" i="1"/>
  <c r="R183" i="1" s="1"/>
  <c r="S183" i="1" s="1"/>
  <c r="Q101" i="1"/>
  <c r="R101" i="1" s="1"/>
  <c r="S101" i="1" s="1"/>
  <c r="Q32" i="1"/>
  <c r="R32" i="1" s="1"/>
  <c r="S32" i="1" s="1"/>
  <c r="Q204" i="1"/>
  <c r="R204" i="1" s="1"/>
  <c r="S204" i="1" s="1"/>
  <c r="Q268" i="1"/>
  <c r="R268" i="1" s="1"/>
  <c r="S268" i="1" s="1"/>
  <c r="Q80" i="1"/>
  <c r="R80" i="1" s="1"/>
  <c r="S80" i="1" s="1"/>
  <c r="Q186" i="1"/>
  <c r="R186" i="1" s="1"/>
  <c r="S186" i="1" s="1"/>
  <c r="Q10" i="1"/>
  <c r="R10" i="1" s="1"/>
  <c r="S10" i="1" s="1"/>
  <c r="Q84" i="1"/>
  <c r="R84" i="1" s="1"/>
  <c r="S84" i="1" s="1"/>
  <c r="Q49" i="1"/>
  <c r="R49" i="1" s="1"/>
  <c r="S49" i="1" s="1"/>
  <c r="Q88" i="1"/>
  <c r="R88" i="1" s="1"/>
  <c r="S88" i="1" s="1"/>
  <c r="Q105" i="1"/>
  <c r="R105" i="1" s="1"/>
  <c r="S105" i="1" s="1"/>
  <c r="Q219" i="1"/>
  <c r="R219" i="1" s="1"/>
  <c r="S219" i="1" s="1"/>
  <c r="Q297" i="1"/>
  <c r="R297" i="1" s="1"/>
  <c r="S297" i="1" s="1"/>
  <c r="Q56" i="1"/>
  <c r="R56" i="1" s="1"/>
  <c r="S56" i="1" s="1"/>
  <c r="Q317" i="1"/>
  <c r="R317" i="1" s="1"/>
  <c r="S317" i="1" s="1"/>
  <c r="Q48" i="1"/>
  <c r="R48" i="1" s="1"/>
  <c r="S48" i="1" s="1"/>
  <c r="Q200" i="1"/>
  <c r="R200" i="1" s="1"/>
  <c r="S200" i="1" s="1"/>
  <c r="Q232" i="1"/>
  <c r="R232" i="1" s="1"/>
  <c r="S232" i="1" s="1"/>
  <c r="Q255" i="1"/>
  <c r="R255" i="1" s="1"/>
  <c r="S255" i="1" s="1"/>
  <c r="Q305" i="1"/>
  <c r="R305" i="1" s="1"/>
  <c r="S305" i="1" s="1"/>
  <c r="Q250" i="1"/>
  <c r="R250" i="1" s="1"/>
  <c r="S250" i="1" s="1"/>
  <c r="Q97" i="1"/>
  <c r="R97" i="1" s="1"/>
  <c r="S97" i="1" s="1"/>
  <c r="Q18" i="1"/>
  <c r="R18" i="1" s="1"/>
  <c r="S18" i="1" s="1"/>
  <c r="Q293" i="1"/>
  <c r="R293" i="1" s="1"/>
  <c r="S293" i="1" s="1"/>
  <c r="Q331" i="1"/>
  <c r="R331" i="1" s="1"/>
  <c r="S331" i="1" s="1"/>
  <c r="Q222" i="1"/>
  <c r="R222" i="1" s="1"/>
  <c r="S222" i="1" s="1"/>
  <c r="Q59" i="1"/>
  <c r="R59" i="1" s="1"/>
  <c r="S59" i="1" s="1"/>
  <c r="Q81" i="1"/>
  <c r="R81" i="1" s="1"/>
  <c r="S81" i="1" s="1"/>
  <c r="Q38" i="1"/>
  <c r="R38" i="1" s="1"/>
  <c r="S38" i="1" s="1"/>
  <c r="Q76" i="1"/>
  <c r="R76" i="1" s="1"/>
  <c r="S76" i="1" s="1"/>
  <c r="Q44" i="1"/>
  <c r="R44" i="1" s="1"/>
  <c r="S44" i="1" s="1"/>
  <c r="Q210" i="1"/>
  <c r="R210" i="1" s="1"/>
  <c r="S210" i="1" s="1"/>
  <c r="Q52" i="1"/>
  <c r="R52" i="1" s="1"/>
  <c r="S52" i="1" s="1"/>
  <c r="Q66" i="1"/>
  <c r="R66" i="1" s="1"/>
  <c r="S66" i="1" s="1"/>
  <c r="Q243" i="1"/>
  <c r="R243" i="1" s="1"/>
  <c r="S243" i="1" s="1"/>
  <c r="Q237" i="1"/>
  <c r="R237" i="1" s="1"/>
  <c r="S237" i="1" s="1"/>
  <c r="Q235" i="1"/>
  <c r="R235" i="1" s="1"/>
  <c r="S235" i="1" s="1"/>
  <c r="Q239" i="1"/>
  <c r="R239" i="1" s="1"/>
  <c r="S239" i="1" s="1"/>
  <c r="Q225" i="1"/>
  <c r="R225" i="1" s="1"/>
  <c r="S225" i="1" s="1"/>
  <c r="Q322" i="1"/>
  <c r="R322" i="1" s="1"/>
  <c r="S322" i="1" s="1"/>
  <c r="Q209" i="1"/>
  <c r="R209" i="1" s="1"/>
  <c r="S209" i="1" s="1"/>
  <c r="Q307" i="1"/>
  <c r="R307" i="1" s="1"/>
  <c r="S307" i="1" s="1"/>
  <c r="Q291" i="1"/>
  <c r="R291" i="1" s="1"/>
  <c r="S291" i="1" s="1"/>
  <c r="Q326" i="1"/>
  <c r="R326" i="1" s="1"/>
  <c r="S326" i="1" s="1"/>
  <c r="Q4" i="1"/>
  <c r="R4" i="1" s="1"/>
  <c r="S4" i="1" s="1"/>
  <c r="Q71" i="1"/>
  <c r="R71" i="1" s="1"/>
  <c r="S71" i="1" s="1"/>
  <c r="Q272" i="1"/>
  <c r="R272" i="1" s="1"/>
  <c r="S272" i="1" s="1"/>
  <c r="Q234" i="1"/>
  <c r="R234" i="1" s="1"/>
  <c r="S234" i="1" s="1"/>
  <c r="Q172" i="1"/>
  <c r="R172" i="1" s="1"/>
  <c r="S172" i="1" s="1"/>
  <c r="Q253" i="1"/>
  <c r="R253" i="1" s="1"/>
  <c r="S253" i="1" s="1"/>
  <c r="Q289" i="1"/>
  <c r="R289" i="1" s="1"/>
  <c r="S289" i="1" s="1"/>
  <c r="Q61" i="1"/>
  <c r="R61" i="1" s="1"/>
  <c r="S61" i="1" s="1"/>
  <c r="Q26" i="1"/>
  <c r="R26" i="1" s="1"/>
  <c r="S26" i="1" s="1"/>
  <c r="Q193" i="1"/>
  <c r="R193" i="1" s="1"/>
  <c r="S193" i="1" s="1"/>
  <c r="Q169" i="1"/>
  <c r="R169" i="1" s="1"/>
  <c r="S169" i="1" s="1"/>
  <c r="Q168" i="1"/>
  <c r="R168" i="1" s="1"/>
  <c r="S168" i="1" s="1"/>
  <c r="Q187" i="1"/>
  <c r="R187" i="1" s="1"/>
  <c r="S187" i="1" s="1"/>
  <c r="Q92" i="1"/>
  <c r="R92" i="1" s="1"/>
  <c r="S92" i="1" s="1"/>
  <c r="Q33" i="1"/>
  <c r="R33" i="1" s="1"/>
  <c r="S33" i="1" s="1"/>
  <c r="Q196" i="1"/>
  <c r="R196" i="1" s="1"/>
  <c r="S196" i="1" s="1"/>
  <c r="Q312" i="1"/>
  <c r="R312" i="1" s="1"/>
  <c r="S312" i="1" s="1"/>
  <c r="Q69" i="1"/>
  <c r="R69" i="1" s="1"/>
  <c r="S69" i="1" s="1"/>
  <c r="Q173" i="1"/>
  <c r="R173" i="1" s="1"/>
  <c r="S173" i="1" s="1"/>
  <c r="Q261" i="1"/>
  <c r="R261" i="1" s="1"/>
  <c r="S261" i="1" s="1"/>
  <c r="Q292" i="1"/>
  <c r="R292" i="1" s="1"/>
  <c r="S292" i="1" s="1"/>
  <c r="Q236" i="1"/>
  <c r="R236" i="1" s="1"/>
  <c r="S236" i="1" s="1"/>
  <c r="Q301" i="1"/>
  <c r="R301" i="1" s="1"/>
  <c r="S301" i="1" s="1"/>
  <c r="Q176" i="1"/>
  <c r="R176" i="1" s="1"/>
  <c r="S176" i="1" s="1"/>
  <c r="Q251" i="1"/>
  <c r="R251" i="1" s="1"/>
  <c r="S251" i="1" s="1"/>
  <c r="Q310" i="1"/>
  <c r="R310" i="1" s="1"/>
  <c r="S310" i="1" s="1"/>
  <c r="Q180" i="1"/>
  <c r="R180" i="1" s="1"/>
  <c r="S180" i="1" s="1"/>
  <c r="Q82" i="1"/>
  <c r="R82" i="1" s="1"/>
  <c r="S82" i="1" s="1"/>
  <c r="Q78" i="1"/>
  <c r="R78" i="1" s="1"/>
  <c r="S78" i="1" s="1"/>
  <c r="Q217" i="1"/>
  <c r="R217" i="1" s="1"/>
  <c r="S217" i="1" s="1"/>
  <c r="Q178" i="1"/>
  <c r="R178" i="1" s="1"/>
  <c r="S178" i="1" s="1"/>
  <c r="Q89" i="1"/>
  <c r="R89" i="1" s="1"/>
  <c r="S89" i="1" s="1"/>
  <c r="Q90" i="1"/>
  <c r="R90" i="1" s="1"/>
  <c r="S90" i="1" s="1"/>
  <c r="Q11" i="1"/>
  <c r="R11" i="1" s="1"/>
  <c r="S11" i="1" s="1"/>
  <c r="Q13" i="1"/>
  <c r="R13" i="1" s="1"/>
  <c r="S13" i="1" s="1"/>
  <c r="Q34" i="1"/>
  <c r="R34" i="1" s="1"/>
  <c r="S34" i="1" s="1"/>
  <c r="Q5" i="1"/>
  <c r="R5" i="1" s="1"/>
  <c r="S5" i="1" s="1"/>
  <c r="Q207" i="1"/>
  <c r="R207" i="1" s="1"/>
  <c r="S207" i="1" s="1"/>
  <c r="Q256" i="1"/>
  <c r="R256" i="1" s="1"/>
  <c r="S256" i="1" s="1"/>
  <c r="Q214" i="1"/>
  <c r="R214" i="1" s="1"/>
  <c r="S214" i="1" s="1"/>
  <c r="Q321" i="1"/>
  <c r="R321" i="1" s="1"/>
  <c r="S321" i="1" s="1"/>
  <c r="Q65" i="1"/>
  <c r="R65" i="1" s="1"/>
  <c r="S65" i="1" s="1"/>
  <c r="Q23" i="1"/>
  <c r="R23" i="1" s="1"/>
  <c r="S23" i="1" s="1"/>
  <c r="Q19" i="1"/>
  <c r="R19" i="1" s="1"/>
  <c r="S19" i="1" s="1"/>
  <c r="Q24" i="1"/>
  <c r="R24" i="1" s="1"/>
  <c r="S24" i="1" s="1"/>
  <c r="Q63" i="1"/>
  <c r="R63" i="1" s="1"/>
  <c r="S63" i="1" s="1"/>
  <c r="Q87" i="1"/>
  <c r="R87" i="1" s="1"/>
  <c r="S87" i="1" s="1"/>
  <c r="Q198" i="1"/>
  <c r="R198" i="1" s="1"/>
  <c r="S198" i="1" s="1"/>
  <c r="Q303" i="1"/>
  <c r="R303" i="1" s="1"/>
  <c r="S303" i="1" s="1"/>
  <c r="Q170" i="1"/>
  <c r="R170" i="1" s="1"/>
  <c r="S170" i="1" s="1"/>
  <c r="Q296" i="1"/>
  <c r="R296" i="1" s="1"/>
  <c r="S296" i="1" s="1"/>
  <c r="Q70" i="1"/>
  <c r="R70" i="1" s="1"/>
  <c r="S70" i="1" s="1"/>
  <c r="Q99" i="1"/>
  <c r="R99" i="1" s="1"/>
  <c r="S99" i="1" s="1"/>
  <c r="Q22" i="1"/>
  <c r="R22" i="1" s="1"/>
  <c r="S22" i="1" s="1"/>
  <c r="Q269" i="1"/>
  <c r="R269" i="1" s="1"/>
  <c r="S269" i="1" s="1"/>
  <c r="Q166" i="1"/>
  <c r="R166" i="1" s="1"/>
  <c r="S166" i="1" s="1"/>
  <c r="Q35" i="1"/>
  <c r="R35" i="1" s="1"/>
  <c r="S35" i="1" s="1"/>
  <c r="Q189" i="1"/>
  <c r="R189" i="1" s="1"/>
  <c r="S189" i="1" s="1"/>
  <c r="Q267" i="1"/>
  <c r="R267" i="1" s="1"/>
  <c r="S267" i="1" s="1"/>
</calcChain>
</file>

<file path=xl/sharedStrings.xml><?xml version="1.0" encoding="utf-8"?>
<sst xmlns="http://schemas.openxmlformats.org/spreadsheetml/2006/main" count="955" uniqueCount="495">
  <si>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</si>
  <si>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</si>
  <si>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</si>
  <si>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</si>
  <si>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</si>
  <si>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</si>
  <si>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</si>
  <si>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</si>
  <si>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</si>
  <si>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</si>
  <si>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</si>
  <si>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</si>
  <si>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</si>
  <si>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</si>
  <si>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</si>
  <si>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</si>
  <si>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</si>
  <si>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</si>
  <si>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</si>
  <si>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 xml:space="preserve">Stellarcraft        </t>
  </si>
  <si>
    <t xml:space="preserve">The Other Guy       </t>
  </si>
  <si>
    <t xml:space="preserve">Mossy Girl          </t>
  </si>
  <si>
    <t xml:space="preserve">Mondays Expert      </t>
  </si>
  <si>
    <t xml:space="preserve">Cash Crisis         </t>
  </si>
  <si>
    <t xml:space="preserve">Captain Smooth      </t>
  </si>
  <si>
    <t xml:space="preserve">Lifeinthefasttrain  </t>
  </si>
  <si>
    <t>Toowoomba</t>
  </si>
  <si>
    <t xml:space="preserve">Guacamole           </t>
  </si>
  <si>
    <t xml:space="preserve">Haven Duke          </t>
  </si>
  <si>
    <t xml:space="preserve">Legacy Wars         </t>
  </si>
  <si>
    <t xml:space="preserve">Our Mate Turtle     </t>
  </si>
  <si>
    <t xml:space="preserve">Pexbury Avenue      </t>
  </si>
  <si>
    <t xml:space="preserve">Rocking Ossie       </t>
  </si>
  <si>
    <t xml:space="preserve">Royal Vanquisher    </t>
  </si>
  <si>
    <t xml:space="preserve">Chasingwagtails     </t>
  </si>
  <si>
    <t xml:space="preserve">Shes Up Beat        </t>
  </si>
  <si>
    <t xml:space="preserve">De Villiers         </t>
  </si>
  <si>
    <t xml:space="preserve">Benicos Prince      </t>
  </si>
  <si>
    <t xml:space="preserve">Kuttamurra Al       </t>
  </si>
  <si>
    <t xml:space="preserve">Congelator          </t>
  </si>
  <si>
    <t xml:space="preserve">Walk To The Bar     </t>
  </si>
  <si>
    <t xml:space="preserve">Rosador             </t>
  </si>
  <si>
    <t>Pakenham</t>
  </si>
  <si>
    <t xml:space="preserve">Beyond Thankful     </t>
  </si>
  <si>
    <t xml:space="preserve">Darebin             </t>
  </si>
  <si>
    <t xml:space="preserve">Epsom Hill          </t>
  </si>
  <si>
    <t xml:space="preserve">Self Sense          </t>
  </si>
  <si>
    <t xml:space="preserve">Startierra          </t>
  </si>
  <si>
    <t xml:space="preserve">You Wan Sum         </t>
  </si>
  <si>
    <t xml:space="preserve">Surging Wave        </t>
  </si>
  <si>
    <t xml:space="preserve">Hale Soriano        </t>
  </si>
  <si>
    <t xml:space="preserve">Like A Carousel     </t>
  </si>
  <si>
    <t xml:space="preserve">Murphys Delight     </t>
  </si>
  <si>
    <t xml:space="preserve">Strike The Stars    </t>
  </si>
  <si>
    <t>Hobart</t>
  </si>
  <si>
    <t xml:space="preserve">Gee Gee Lanett      </t>
  </si>
  <si>
    <t xml:space="preserve">Geegee Trendsetter  </t>
  </si>
  <si>
    <t xml:space="preserve">Banca Bet           </t>
  </si>
  <si>
    <t xml:space="preserve">My Biddy            </t>
  </si>
  <si>
    <t xml:space="preserve">Breathtaking        </t>
  </si>
  <si>
    <t xml:space="preserve">Quick Quill         </t>
  </si>
  <si>
    <t>Wagga</t>
  </si>
  <si>
    <t xml:space="preserve">I Am Kalani         </t>
  </si>
  <si>
    <t xml:space="preserve">Bart                </t>
  </si>
  <si>
    <t xml:space="preserve">Secret Copy         </t>
  </si>
  <si>
    <t xml:space="preserve">Metralla            </t>
  </si>
  <si>
    <t xml:space="preserve">Rocky High          </t>
  </si>
  <si>
    <t>Terang</t>
  </si>
  <si>
    <t xml:space="preserve">Hang Man            </t>
  </si>
  <si>
    <t xml:space="preserve">Montmorency         </t>
  </si>
  <si>
    <t xml:space="preserve">Skelm               </t>
  </si>
  <si>
    <t xml:space="preserve">Sunquest            </t>
  </si>
  <si>
    <t xml:space="preserve">Von Mystic          </t>
  </si>
  <si>
    <t xml:space="preserve">Boness Own          </t>
  </si>
  <si>
    <t xml:space="preserve">Under Our Spell     </t>
  </si>
  <si>
    <t xml:space="preserve">When In Vegas       </t>
  </si>
  <si>
    <t xml:space="preserve">Focus On Glory      </t>
  </si>
  <si>
    <t xml:space="preserve">Chelmsfords Folly   </t>
  </si>
  <si>
    <t xml:space="preserve">Two Hats            </t>
  </si>
  <si>
    <t xml:space="preserve">Abebe               </t>
  </si>
  <si>
    <t xml:space="preserve">About The Journey   </t>
  </si>
  <si>
    <t xml:space="preserve">Honey Steels Gold   </t>
  </si>
  <si>
    <t xml:space="preserve">Agreement           </t>
  </si>
  <si>
    <t xml:space="preserve">Tangara             </t>
  </si>
  <si>
    <t xml:space="preserve">Cliveden            </t>
  </si>
  <si>
    <t xml:space="preserve">River Fire          </t>
  </si>
  <si>
    <t xml:space="preserve">Tony Baloney        </t>
  </si>
  <si>
    <t xml:space="preserve">Mishani Vaidra      </t>
  </si>
  <si>
    <t xml:space="preserve">Delaneys Desire     </t>
  </si>
  <si>
    <t xml:space="preserve">Macs Gal            </t>
  </si>
  <si>
    <t xml:space="preserve">Winsome Sam         </t>
  </si>
  <si>
    <t xml:space="preserve">A Bear In There     </t>
  </si>
  <si>
    <t xml:space="preserve">Lake Argyle         </t>
  </si>
  <si>
    <t>Naracoorte</t>
  </si>
  <si>
    <t xml:space="preserve">Willochra           </t>
  </si>
  <si>
    <t xml:space="preserve">Deronimo            </t>
  </si>
  <si>
    <t xml:space="preserve">Hasta La Spec       </t>
  </si>
  <si>
    <t xml:space="preserve">Tons Of Dash        </t>
  </si>
  <si>
    <t xml:space="preserve">Sweet Design        </t>
  </si>
  <si>
    <t xml:space="preserve">King Cadel          </t>
  </si>
  <si>
    <t xml:space="preserve">Misty Halo          </t>
  </si>
  <si>
    <t xml:space="preserve">Calypso Choice      </t>
  </si>
  <si>
    <t xml:space="preserve">Taminga             </t>
  </si>
  <si>
    <t xml:space="preserve">Rods Opinion        </t>
  </si>
  <si>
    <t xml:space="preserve">Scroll              </t>
  </si>
  <si>
    <t xml:space="preserve">Kappy Lass          </t>
  </si>
  <si>
    <t>Armidale</t>
  </si>
  <si>
    <t xml:space="preserve">Vineyard            </t>
  </si>
  <si>
    <t xml:space="preserve">Bon Allen           </t>
  </si>
  <si>
    <t xml:space="preserve">Bridgetta Rose      </t>
  </si>
  <si>
    <t xml:space="preserve">Stole The Show      </t>
  </si>
  <si>
    <t xml:space="preserve">Leiladane           </t>
  </si>
  <si>
    <t xml:space="preserve">Bearly Thinking     </t>
  </si>
  <si>
    <t xml:space="preserve">Redraw              </t>
  </si>
  <si>
    <t xml:space="preserve">Cuthbert Gold       </t>
  </si>
  <si>
    <t xml:space="preserve">White Eagle         </t>
  </si>
  <si>
    <t xml:space="preserve">Artistic Licence    </t>
  </si>
  <si>
    <t xml:space="preserve">Beach God           </t>
  </si>
  <si>
    <t xml:space="preserve">East West           </t>
  </si>
  <si>
    <t xml:space="preserve">Numerate            </t>
  </si>
  <si>
    <t xml:space="preserve">Jamieson            </t>
  </si>
  <si>
    <t xml:space="preserve">Corruption          </t>
  </si>
  <si>
    <t xml:space="preserve">Cherub              </t>
  </si>
  <si>
    <t xml:space="preserve">Basanite            </t>
  </si>
  <si>
    <t xml:space="preserve">Marilisa            </t>
  </si>
  <si>
    <t xml:space="preserve">Canungra Kid        </t>
  </si>
  <si>
    <t xml:space="preserve">Greynomad           </t>
  </si>
  <si>
    <t xml:space="preserve">Harrys Me Boy       </t>
  </si>
  <si>
    <t xml:space="preserve">Kay Kay Boy         </t>
  </si>
  <si>
    <t xml:space="preserve">Behind The Thistle  </t>
  </si>
  <si>
    <t xml:space="preserve">Wiccan Rede         </t>
  </si>
  <si>
    <t xml:space="preserve">Honest Natalie      </t>
  </si>
  <si>
    <t xml:space="preserve">Just Tina           </t>
  </si>
  <si>
    <t xml:space="preserve">Haven Sugar         </t>
  </si>
  <si>
    <t xml:space="preserve">Emil                </t>
  </si>
  <si>
    <t xml:space="preserve">Dexelation          </t>
  </si>
  <si>
    <t xml:space="preserve">Ready For Action    </t>
  </si>
  <si>
    <t xml:space="preserve">Miss Mosh           </t>
  </si>
  <si>
    <t xml:space="preserve">A Little Chunky     </t>
  </si>
  <si>
    <t xml:space="preserve">Our Wando           </t>
  </si>
  <si>
    <t xml:space="preserve">Party Set           </t>
  </si>
  <si>
    <t xml:space="preserve">Bahgallah Bantam    </t>
  </si>
  <si>
    <t xml:space="preserve">Output              </t>
  </si>
  <si>
    <t xml:space="preserve">The Ulsterman       </t>
  </si>
  <si>
    <t xml:space="preserve">Mozarts Work        </t>
  </si>
  <si>
    <t xml:space="preserve">Sparkling City      </t>
  </si>
  <si>
    <t xml:space="preserve">Super Bonus         </t>
  </si>
  <si>
    <t xml:space="preserve">Nickle              </t>
  </si>
  <si>
    <t xml:space="preserve">Mina Harker         </t>
  </si>
  <si>
    <t xml:space="preserve">Kiltie Lad          </t>
  </si>
  <si>
    <t xml:space="preserve">Primal Touch        </t>
  </si>
  <si>
    <t xml:space="preserve">Star Of Tickets     </t>
  </si>
  <si>
    <t xml:space="preserve">The Black Isle      </t>
  </si>
  <si>
    <t xml:space="preserve">Thomson River       </t>
  </si>
  <si>
    <t xml:space="preserve">Mia Savannah        </t>
  </si>
  <si>
    <t xml:space="preserve">Skill Set           </t>
  </si>
  <si>
    <t xml:space="preserve">Dormello Mo         </t>
  </si>
  <si>
    <t xml:space="preserve">Valediction         </t>
  </si>
  <si>
    <t xml:space="preserve">Now And Zen         </t>
  </si>
  <si>
    <t xml:space="preserve">Zataglio            </t>
  </si>
  <si>
    <t xml:space="preserve">Monarch Chimes      </t>
  </si>
  <si>
    <t xml:space="preserve">King Triton         </t>
  </si>
  <si>
    <t xml:space="preserve">Undergroundfighter  </t>
  </si>
  <si>
    <t xml:space="preserve">King Of The Forest  </t>
  </si>
  <si>
    <t xml:space="preserve">Trouble Bound       </t>
  </si>
  <si>
    <t xml:space="preserve">Player One          </t>
  </si>
  <si>
    <t xml:space="preserve">Welcome Invader     </t>
  </si>
  <si>
    <t xml:space="preserve">Go For It           </t>
  </si>
  <si>
    <t xml:space="preserve">Bayview Emperor     </t>
  </si>
  <si>
    <t xml:space="preserve">Turtles Nest        </t>
  </si>
  <si>
    <t xml:space="preserve">Trophy Legs         </t>
  </si>
  <si>
    <t xml:space="preserve">Mansplaining        </t>
  </si>
  <si>
    <t xml:space="preserve">Mulleys Idol        </t>
  </si>
  <si>
    <t xml:space="preserve">Reanns Diamond      </t>
  </si>
  <si>
    <t xml:space="preserve">Blue Seal           </t>
  </si>
  <si>
    <t xml:space="preserve">Counterfire         </t>
  </si>
  <si>
    <t xml:space="preserve">Shadow Omen         </t>
  </si>
  <si>
    <t xml:space="preserve">Stat Man            </t>
  </si>
  <si>
    <t xml:space="preserve">Countof Montecarlo  </t>
  </si>
  <si>
    <t xml:space="preserve">Star Of Serena      </t>
  </si>
  <si>
    <t xml:space="preserve">Hurry Up Harry      </t>
  </si>
  <si>
    <t xml:space="preserve">Rising Force        </t>
  </si>
  <si>
    <t xml:space="preserve">Bella Scenica       </t>
  </si>
  <si>
    <t xml:space="preserve">Another Challenge   </t>
  </si>
  <si>
    <t xml:space="preserve">Like The Clappers   </t>
  </si>
  <si>
    <t xml:space="preserve">Vantaggio           </t>
  </si>
  <si>
    <t xml:space="preserve">Calibration         </t>
  </si>
  <si>
    <t xml:space="preserve">None Better         </t>
  </si>
  <si>
    <t xml:space="preserve">Barry The Baptist   </t>
  </si>
  <si>
    <t xml:space="preserve">Muccino             </t>
  </si>
  <si>
    <t xml:space="preserve">Crystal Pistol      </t>
  </si>
  <si>
    <t xml:space="preserve">Robbies Star        </t>
  </si>
  <si>
    <t xml:space="preserve">Dyagilev            </t>
  </si>
  <si>
    <t xml:space="preserve">Iron Machine        </t>
  </si>
  <si>
    <t xml:space="preserve">Day In Court        </t>
  </si>
  <si>
    <t xml:space="preserve">Iron George         </t>
  </si>
  <si>
    <t xml:space="preserve">Alassak             </t>
  </si>
  <si>
    <t xml:space="preserve">Captain Leo         </t>
  </si>
  <si>
    <t xml:space="preserve">Secret Harmony      </t>
  </si>
  <si>
    <t xml:space="preserve">Just As Loyal       </t>
  </si>
  <si>
    <t xml:space="preserve">My Maisie           </t>
  </si>
  <si>
    <t xml:space="preserve">Canny Excel         </t>
  </si>
  <si>
    <t xml:space="preserve">Driving Wheels      </t>
  </si>
  <si>
    <t xml:space="preserve">Seq The Star        </t>
  </si>
  <si>
    <t xml:space="preserve">Reigning Thunder    </t>
  </si>
  <si>
    <t xml:space="preserve">Inwood              </t>
  </si>
  <si>
    <t xml:space="preserve">Dyadamo             </t>
  </si>
  <si>
    <t xml:space="preserve">Regina Del Nilo     </t>
  </si>
  <si>
    <t xml:space="preserve">Guru Jim            </t>
  </si>
  <si>
    <t xml:space="preserve">Pat The Weapon      </t>
  </si>
  <si>
    <t xml:space="preserve">Ceallach            </t>
  </si>
  <si>
    <t xml:space="preserve">Burst Of Faith      </t>
  </si>
  <si>
    <t xml:space="preserve">Martong             </t>
  </si>
  <si>
    <t xml:space="preserve">Go Wally            </t>
  </si>
  <si>
    <t xml:space="preserve">Spectrums Bite      </t>
  </si>
  <si>
    <t xml:space="preserve">Right And Ready     </t>
  </si>
  <si>
    <t xml:space="preserve">Street Outlaw       </t>
  </si>
  <si>
    <t xml:space="preserve">Robbo The Bold      </t>
  </si>
  <si>
    <t xml:space="preserve">Solas               </t>
  </si>
  <si>
    <t xml:space="preserve">Bering Sea          </t>
  </si>
  <si>
    <t xml:space="preserve">Wammo               </t>
  </si>
  <si>
    <t xml:space="preserve">Jocks               </t>
  </si>
  <si>
    <t xml:space="preserve">White Slipper       </t>
  </si>
  <si>
    <t xml:space="preserve">Oklahoma Rocket     </t>
  </si>
  <si>
    <t xml:space="preserve">Treasure Map        </t>
  </si>
  <si>
    <t xml:space="preserve">Tynong Rocket       </t>
  </si>
  <si>
    <t xml:space="preserve">Lawan               </t>
  </si>
  <si>
    <t xml:space="preserve">Bend It Like Benny  </t>
  </si>
  <si>
    <t xml:space="preserve">Lady Cromac         </t>
  </si>
  <si>
    <t xml:space="preserve">First Family        </t>
  </si>
  <si>
    <t xml:space="preserve">Two Ducks Artie     </t>
  </si>
  <si>
    <t xml:space="preserve">Apache Lad          </t>
  </si>
  <si>
    <t xml:space="preserve">Onemore Warrior     </t>
  </si>
  <si>
    <t xml:space="preserve">Smokey Eye          </t>
  </si>
  <si>
    <t xml:space="preserve">Mothers Presence    </t>
  </si>
  <si>
    <t xml:space="preserve">Happy Halloween     </t>
  </si>
  <si>
    <t xml:space="preserve">Galeocerdo          </t>
  </si>
  <si>
    <t xml:space="preserve">Apriano             </t>
  </si>
  <si>
    <t xml:space="preserve">Agree To            </t>
  </si>
  <si>
    <t xml:space="preserve">Shining Star        </t>
  </si>
  <si>
    <t xml:space="preserve">Ella                </t>
  </si>
  <si>
    <t xml:space="preserve">Benzini             </t>
  </si>
  <si>
    <t xml:space="preserve">Falago              </t>
  </si>
  <si>
    <t xml:space="preserve">Ivan Grozny         </t>
  </si>
  <si>
    <t xml:space="preserve">Swacadelic          </t>
  </si>
  <si>
    <t xml:space="preserve">Cougar Express      </t>
  </si>
  <si>
    <t xml:space="preserve">Survived            </t>
  </si>
  <si>
    <t xml:space="preserve">Yogi                </t>
  </si>
  <si>
    <t xml:space="preserve">Shakopee            </t>
  </si>
  <si>
    <t xml:space="preserve">Ancient King        </t>
  </si>
  <si>
    <t xml:space="preserve">Gold Medals         </t>
  </si>
  <si>
    <t xml:space="preserve">Straight Jacket     </t>
  </si>
  <si>
    <t xml:space="preserve">Illavaalf           </t>
  </si>
  <si>
    <t xml:space="preserve">Bring A Secret      </t>
  </si>
  <si>
    <t xml:space="preserve">Nicof               </t>
  </si>
  <si>
    <t xml:space="preserve">Man Of Peace        </t>
  </si>
  <si>
    <t xml:space="preserve">Florelle            </t>
  </si>
  <si>
    <t xml:space="preserve">Clipper             </t>
  </si>
  <si>
    <t xml:space="preserve">Hay Now             </t>
  </si>
  <si>
    <t xml:space="preserve">Takookacod          </t>
  </si>
  <si>
    <t xml:space="preserve">Kanerupt            </t>
  </si>
  <si>
    <t xml:space="preserve">Purrpussful         </t>
  </si>
  <si>
    <t xml:space="preserve">Class Clown         </t>
  </si>
  <si>
    <t xml:space="preserve">Superoo             </t>
  </si>
  <si>
    <t xml:space="preserve">Snippet Of Gold     </t>
  </si>
  <si>
    <t>Geraldton</t>
  </si>
  <si>
    <t xml:space="preserve">Newmarracarra       </t>
  </si>
  <si>
    <t xml:space="preserve">Divasun             </t>
  </si>
  <si>
    <t xml:space="preserve">Juendis             </t>
  </si>
  <si>
    <t xml:space="preserve">Trademark           </t>
  </si>
  <si>
    <t xml:space="preserve">There At Five       </t>
  </si>
  <si>
    <t xml:space="preserve">Field Of Vision     </t>
  </si>
  <si>
    <t xml:space="preserve">Flying Reputation   </t>
  </si>
  <si>
    <t xml:space="preserve">Wing Commander      </t>
  </si>
  <si>
    <t xml:space="preserve">Ernie Boy           </t>
  </si>
  <si>
    <t xml:space="preserve">Play For Pleasure   </t>
  </si>
  <si>
    <t xml:space="preserve">Stellar Ignition    </t>
  </si>
  <si>
    <t xml:space="preserve">Mishkebab           </t>
  </si>
  <si>
    <t xml:space="preserve">Musketalife         </t>
  </si>
  <si>
    <t xml:space="preserve">Isis Magic          </t>
  </si>
  <si>
    <t xml:space="preserve">Lifes Like That     </t>
  </si>
  <si>
    <t xml:space="preserve">Rooi Roe            </t>
  </si>
  <si>
    <t xml:space="preserve">Cambooya Rock       </t>
  </si>
  <si>
    <t xml:space="preserve">Tins Pocket         </t>
  </si>
  <si>
    <t xml:space="preserve">Lipsync             </t>
  </si>
  <si>
    <t xml:space="preserve">Dragon Street       </t>
  </si>
  <si>
    <t xml:space="preserve">Woolsthorpe Store   </t>
  </si>
  <si>
    <t xml:space="preserve">Rhythmatic          </t>
  </si>
  <si>
    <t xml:space="preserve">Autumn Sunset       </t>
  </si>
  <si>
    <t xml:space="preserve">Any Given Glass     </t>
  </si>
  <si>
    <t xml:space="preserve">Athos               </t>
  </si>
  <si>
    <t xml:space="preserve">Diamond Duke        </t>
  </si>
  <si>
    <t xml:space="preserve">Danouli             </t>
  </si>
  <si>
    <t xml:space="preserve">All Bar Two         </t>
  </si>
  <si>
    <t xml:space="preserve">Costa Lante         </t>
  </si>
  <si>
    <t xml:space="preserve">Royal Enigma        </t>
  </si>
  <si>
    <t xml:space="preserve">Alloye              </t>
  </si>
  <si>
    <t xml:space="preserve">Stradista           </t>
  </si>
  <si>
    <t xml:space="preserve">Frankincense        </t>
  </si>
  <si>
    <t xml:space="preserve">Our Boy Jack        </t>
  </si>
  <si>
    <t xml:space="preserve">Paris Reward        </t>
  </si>
  <si>
    <t xml:space="preserve">Super Charm         </t>
  </si>
  <si>
    <t xml:space="preserve">Tatler Belle        </t>
  </si>
  <si>
    <t xml:space="preserve">Girls Got Stars     </t>
  </si>
  <si>
    <t xml:space="preserve">Just Artie          </t>
  </si>
  <si>
    <t xml:space="preserve">Bullet Kid          </t>
  </si>
  <si>
    <t xml:space="preserve">Present Sense       </t>
  </si>
  <si>
    <t xml:space="preserve">Exitozo             </t>
  </si>
  <si>
    <t xml:space="preserve">Loud Enough         </t>
  </si>
  <si>
    <t xml:space="preserve">Niccobelle          </t>
  </si>
  <si>
    <t xml:space="preserve">Try N Run A Muck    </t>
  </si>
  <si>
    <t xml:space="preserve">Vega De Lago        </t>
  </si>
  <si>
    <t xml:space="preserve">Melted Moments      </t>
  </si>
  <si>
    <t xml:space="preserve">Prada Miss          </t>
  </si>
  <si>
    <t xml:space="preserve">Image Of Love       </t>
  </si>
  <si>
    <t xml:space="preserve">Exilia Miss         </t>
  </si>
  <si>
    <t xml:space="preserve">Blinkin Artie       </t>
  </si>
  <si>
    <t xml:space="preserve">Hula Girl           </t>
  </si>
  <si>
    <t xml:space="preserve">Mind Freak          </t>
  </si>
  <si>
    <t xml:space="preserve">Shot Of Irish       </t>
  </si>
  <si>
    <t xml:space="preserve">Copperhead Road     </t>
  </si>
  <si>
    <t xml:space="preserve">Loose In Vegas      </t>
  </si>
  <si>
    <t xml:space="preserve">Ruthless Lover      </t>
  </si>
  <si>
    <t xml:space="preserve">Gee Gee Cats        </t>
  </si>
  <si>
    <t xml:space="preserve">Acronym             </t>
  </si>
  <si>
    <t xml:space="preserve">Henpecker           </t>
  </si>
  <si>
    <t xml:space="preserve">Pass The Glass      </t>
  </si>
  <si>
    <t xml:space="preserve">Supreme Renegade    </t>
  </si>
  <si>
    <t xml:space="preserve">Cab Fair            </t>
  </si>
  <si>
    <t xml:space="preserve">Cant Remember       </t>
  </si>
  <si>
    <t xml:space="preserve">Hollow Log          </t>
  </si>
  <si>
    <t xml:space="preserve">Timor Gold          </t>
  </si>
  <si>
    <t xml:space="preserve">Voiceover           </t>
  </si>
  <si>
    <t xml:space="preserve">Zedinator           </t>
  </si>
  <si>
    <t xml:space="preserve">Zelenus             </t>
  </si>
  <si>
    <t xml:space="preserve">Aurora Rising       </t>
  </si>
  <si>
    <t xml:space="preserve">Cosmic Charm        </t>
  </si>
  <si>
    <t xml:space="preserve">Peg Leg Ben         </t>
  </si>
  <si>
    <t xml:space="preserve">Brogue              </t>
  </si>
  <si>
    <t xml:space="preserve">Dbeak               </t>
  </si>
  <si>
    <t xml:space="preserve">Gentleman Max       </t>
  </si>
  <si>
    <t xml:space="preserve">Nagging             </t>
  </si>
  <si>
    <t xml:space="preserve">Willy White Socks   </t>
  </si>
  <si>
    <t xml:space="preserve">Dyrham Park         </t>
  </si>
  <si>
    <t xml:space="preserve">Fun Tickets         </t>
  </si>
  <si>
    <t xml:space="preserve">Oh So Unfair        </t>
  </si>
  <si>
    <t xml:space="preserve">Trying              </t>
  </si>
  <si>
    <t xml:space="preserve">Butler Butler       </t>
  </si>
  <si>
    <t xml:space="preserve">Supply Money        </t>
  </si>
  <si>
    <t xml:space="preserve">My Kind             </t>
  </si>
  <si>
    <t xml:space="preserve">Video Show          </t>
  </si>
  <si>
    <t xml:space="preserve">Double Digit        </t>
  </si>
  <si>
    <t xml:space="preserve">French Escape       </t>
  </si>
  <si>
    <t xml:space="preserve">Churches            </t>
  </si>
  <si>
    <t xml:space="preserve">Nun Of That         </t>
  </si>
  <si>
    <t xml:space="preserve">Sharreada           </t>
  </si>
  <si>
    <t xml:space="preserve">Back In A Minute    </t>
  </si>
  <si>
    <t xml:space="preserve">Blues Shadow        </t>
  </si>
  <si>
    <t xml:space="preserve">Chavinca            </t>
  </si>
  <si>
    <t xml:space="preserve">Multimagic          </t>
  </si>
  <si>
    <t xml:space="preserve">Rufus               </t>
  </si>
  <si>
    <t xml:space="preserve">Sky Rhythm          </t>
  </si>
  <si>
    <t xml:space="preserve">Stanton Abbey       </t>
  </si>
  <si>
    <t xml:space="preserve">Evenmoreaction      </t>
  </si>
  <si>
    <t xml:space="preserve">Instrumentalist     </t>
  </si>
  <si>
    <t xml:space="preserve">Patch Adams         </t>
  </si>
  <si>
    <t xml:space="preserve">Red Fella           </t>
  </si>
  <si>
    <t xml:space="preserve">Bon Elise           </t>
  </si>
  <si>
    <t xml:space="preserve">Hasta La Thomas     </t>
  </si>
  <si>
    <t xml:space="preserve">Cavalry Gold        </t>
  </si>
  <si>
    <t xml:space="preserve">Lachies A Star      </t>
  </si>
  <si>
    <t xml:space="preserve">Channing            </t>
  </si>
  <si>
    <t xml:space="preserve">Chakeela            </t>
  </si>
  <si>
    <t xml:space="preserve">Surprise Hero       </t>
  </si>
  <si>
    <t xml:space="preserve">Prize Lily          </t>
  </si>
  <si>
    <t xml:space="preserve">Lardie Lass         </t>
  </si>
  <si>
    <t xml:space="preserve">Lots Of Smacks      </t>
  </si>
  <si>
    <t xml:space="preserve">Bellefontein        </t>
  </si>
  <si>
    <t xml:space="preserve">Parvenu             </t>
  </si>
  <si>
    <t xml:space="preserve">Runs For Fun        </t>
  </si>
  <si>
    <t xml:space="preserve">Kick The Habit      </t>
  </si>
  <si>
    <t xml:space="preserve">Wine Barrel         </t>
  </si>
  <si>
    <t xml:space="preserve">The Management      </t>
  </si>
  <si>
    <t xml:space="preserve">Keep On Loving You  </t>
  </si>
  <si>
    <t xml:space="preserve">Imaginalthepeople   </t>
  </si>
  <si>
    <t xml:space="preserve">Suzys Rose          </t>
  </si>
  <si>
    <t xml:space="preserve">Rich Tradition      </t>
  </si>
  <si>
    <t xml:space="preserve">Magic By Design     </t>
  </si>
  <si>
    <t xml:space="preserve">Grand Edgeroi       </t>
  </si>
  <si>
    <t xml:space="preserve">Bubba Rocker        </t>
  </si>
  <si>
    <t xml:space="preserve">Splash Of Cristal   </t>
  </si>
  <si>
    <t xml:space="preserve">Calm Qualo          </t>
  </si>
  <si>
    <t xml:space="preserve">Young Amazon        </t>
  </si>
  <si>
    <t xml:space="preserve">Charlee Bear        </t>
  </si>
  <si>
    <t xml:space="preserve">Cavitation          </t>
  </si>
  <si>
    <t xml:space="preserve">Desirable Miss      </t>
  </si>
  <si>
    <t xml:space="preserve">Iwatani             </t>
  </si>
  <si>
    <t xml:space="preserve">Radiant Choice      </t>
  </si>
  <si>
    <t xml:space="preserve">New Endeavour       </t>
  </si>
  <si>
    <t xml:space="preserve">Grass Cutter        </t>
  </si>
  <si>
    <t xml:space="preserve">Homebird            </t>
  </si>
  <si>
    <t xml:space="preserve">Bobs Warrior        </t>
  </si>
  <si>
    <t xml:space="preserve">Ruby Two Shoes      </t>
  </si>
  <si>
    <t xml:space="preserve">Exotic Art          </t>
  </si>
  <si>
    <t xml:space="preserve">Floral One          </t>
  </si>
  <si>
    <t xml:space="preserve">Arties Shore        </t>
  </si>
  <si>
    <t xml:space="preserve">Judges              </t>
  </si>
  <si>
    <t xml:space="preserve">Guizot              </t>
  </si>
  <si>
    <t xml:space="preserve">Siga La Vaca        </t>
  </si>
  <si>
    <t xml:space="preserve">Sabotage            </t>
  </si>
  <si>
    <t xml:space="preserve">Majestic Duke       </t>
  </si>
  <si>
    <t xml:space="preserve">Kapset              </t>
  </si>
  <si>
    <t xml:space="preserve">Lord Tennyson       </t>
  </si>
  <si>
    <t xml:space="preserve">Runsati             </t>
  </si>
  <si>
    <t xml:space="preserve">Inn Keeper          </t>
  </si>
  <si>
    <t xml:space="preserve">Jaws Of Steel       </t>
  </si>
  <si>
    <t xml:space="preserve">Mr Sinatra          </t>
  </si>
  <si>
    <t xml:space="preserve">Sudden Shock        </t>
  </si>
  <si>
    <t xml:space="preserve">Vallegrande         </t>
  </si>
  <si>
    <t xml:space="preserve">Lady Casey          </t>
  </si>
  <si>
    <t xml:space="preserve">Hell Baby           </t>
  </si>
  <si>
    <t xml:space="preserve">La Superba          </t>
  </si>
  <si>
    <t xml:space="preserve">Pinkeyes Pride      </t>
  </si>
  <si>
    <t xml:space="preserve">Frisco Dame         </t>
  </si>
  <si>
    <t xml:space="preserve">Lucille             </t>
  </si>
  <si>
    <t xml:space="preserve">Saint Aquilina      </t>
  </si>
  <si>
    <t xml:space="preserve">Addchan             </t>
  </si>
  <si>
    <t xml:space="preserve">Chastity Strikes    </t>
  </si>
  <si>
    <t xml:space="preserve">Lady Marionette     </t>
  </si>
  <si>
    <t xml:space="preserve">Dutchesse Moshe     </t>
  </si>
  <si>
    <t xml:space="preserve">Jingles             </t>
  </si>
  <si>
    <t xml:space="preserve">Uber Cougar         </t>
  </si>
  <si>
    <t xml:space="preserve">Kopaonik            </t>
  </si>
  <si>
    <t xml:space="preserve">Piquant             </t>
  </si>
  <si>
    <t xml:space="preserve">Ruby Skye           </t>
  </si>
  <si>
    <t xml:space="preserve">Tinybella           </t>
  </si>
  <si>
    <t xml:space="preserve">Wheres Pippa        </t>
  </si>
  <si>
    <t xml:space="preserve">Bravado Lass        </t>
  </si>
  <si>
    <t xml:space="preserve">Vitalism            </t>
  </si>
  <si>
    <t xml:space="preserve">Lady Satab          </t>
  </si>
  <si>
    <t xml:space="preserve">Amavenita           </t>
  </si>
  <si>
    <t xml:space="preserve">Cyberspace          </t>
  </si>
  <si>
    <t xml:space="preserve">Demi Go Round       </t>
  </si>
  <si>
    <t xml:space="preserve">Espresso Lass       </t>
  </si>
  <si>
    <t xml:space="preserve">Perfect Etiquette   </t>
  </si>
  <si>
    <t xml:space="preserve">Royal Planet        </t>
  </si>
  <si>
    <t xml:space="preserve">Stylish One         </t>
  </si>
  <si>
    <t xml:space="preserve">Western Star        </t>
  </si>
  <si>
    <t xml:space="preserve">Elzette             </t>
  </si>
  <si>
    <t xml:space="preserve">Twilight Maneuver   </t>
  </si>
  <si>
    <t xml:space="preserve">Daddys Littlelady   </t>
  </si>
  <si>
    <t xml:space="preserve">Circus Dancer       </t>
  </si>
  <si>
    <t xml:space="preserve">Jackthegiantslayer  </t>
  </si>
  <si>
    <t xml:space="preserve">Princess Leah       </t>
  </si>
  <si>
    <t xml:space="preserve">Alertness           </t>
  </si>
  <si>
    <t xml:space="preserve">Flying Time         </t>
  </si>
  <si>
    <t xml:space="preserve">Red Publisher       </t>
  </si>
  <si>
    <t xml:space="preserve">Candlelight Star    </t>
  </si>
  <si>
    <t xml:space="preserve">Lockroy             </t>
  </si>
  <si>
    <t xml:space="preserve">Max Almighty        </t>
  </si>
  <si>
    <t xml:space="preserve">River Dance         </t>
  </si>
  <si>
    <t xml:space="preserve">Politics            </t>
  </si>
  <si>
    <t xml:space="preserve">Star Glitter        </t>
  </si>
  <si>
    <t xml:space="preserve">Calabria Joe        </t>
  </si>
  <si>
    <t xml:space="preserve">Akiko               </t>
  </si>
  <si>
    <t xml:space="preserve">Cranky Dancer       </t>
  </si>
  <si>
    <t xml:space="preserve">Flytego             </t>
  </si>
  <si>
    <t xml:space="preserve">Iconoclast          </t>
  </si>
  <si>
    <t xml:space="preserve">The Chorister       </t>
  </si>
  <si>
    <t xml:space="preserve">Push To Pass        </t>
  </si>
  <si>
    <t xml:space="preserve">Barzinho            </t>
  </si>
  <si>
    <t xml:space="preserve">Wotchinyu           </t>
  </si>
  <si>
    <t xml:space="preserve">At The Ready        </t>
  </si>
  <si>
    <t xml:space="preserve">Truly Gold          </t>
  </si>
  <si>
    <t xml:space="preserve">Freedom By Choice   </t>
  </si>
  <si>
    <t xml:space="preserve">Galaxy Blaze        </t>
  </si>
  <si>
    <t xml:space="preserve">Hecadanes Choice    </t>
  </si>
  <si>
    <t xml:space="preserve">Standupndeliver     </t>
  </si>
  <si>
    <t xml:space="preserve">The Blue Nipper     </t>
  </si>
  <si>
    <t xml:space="preserve">Three Generations   </t>
  </si>
  <si>
    <t xml:space="preserve">Trade Talk          </t>
  </si>
  <si>
    <t xml:space="preserve">Four White Fox      </t>
  </si>
  <si>
    <t xml:space="preserve">Golden Acres        </t>
  </si>
  <si>
    <t xml:space="preserve">Bar Fly Barrister   </t>
  </si>
  <si>
    <t xml:space="preserve">Liberty Lee         </t>
  </si>
  <si>
    <t xml:space="preserve">Rubys Legacy        </t>
  </si>
  <si>
    <t xml:space="preserve">Goonzales           </t>
  </si>
  <si>
    <t xml:space="preserve">Kintail             </t>
  </si>
  <si>
    <t xml:space="preserve">Time And Truth      </t>
  </si>
  <si>
    <t xml:space="preserve">Itchy Nee           </t>
  </si>
  <si>
    <t xml:space="preserve">Dynamite Jack       </t>
  </si>
  <si>
    <t xml:space="preserve">Sister Bennie       </t>
  </si>
  <si>
    <t xml:space="preserve">Ubersonic Empress   </t>
  </si>
  <si>
    <t xml:space="preserve">Playful Girl        </t>
  </si>
  <si>
    <t xml:space="preserve">Jenabel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</si>
</sst>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69"/>
  <sheetViews>
    <sheetView tabSelected="1" topLeftCell="B1" workbookViewId="0">
      <pane ySplit="1" topLeftCell="A2" activePane="bottomLeft" state="frozen"/>
      <selection activeCell="B1" sqref="B1"/>
      <selection pane="bottomLeft" activeCell="AA475" sqref="AA475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4.28515625" style="12" bestFit="1" customWidth="1"/>
    <col min="4" max="4" width="6" style="12" bestFit="1" customWidth="1"/>
    <col min="5" max="5" width="5.85546875" style="12" bestFit="1" customWidth="1"/>
    <col min="6" max="6" width="21" style="12" bestFit="1" customWidth="1"/>
    <col min="7" max="8" width="9.2851562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</row>
    <row r="2" spans="1:19" x14ac:dyDescent="0.25">
      <c r="A2" s="1">
        <v>1</v>
      </c>
      <c r="B2" s="5">
        <v>0.48749999999999999</v>
      </c>
      <c r="C2" s="1" t="s">
        <v>26</v>
      </c>
      <c r="D2" s="1">
        <v>1</v>
      </c>
      <c r="E2" s="1">
        <v>9</v>
      </c>
      <c r="F2" s="1" t="s">
        <v>35</v>
      </c>
      <c r="G2" s="2">
        <v>72.999266666666699</v>
      </c>
      <c r="H2" s="6">
        <f>1+COUNTIFS(A:A,A2,O:O,"&lt;"&amp;O2)</f>
        <v>1</v>
      </c>
      <c r="I2" s="2">
        <f>AVERAGEIF(A:A,A2,G:G)</f>
        <v>51.690992592592607</v>
      </c>
      <c r="J2" s="2">
        <f t="shared" ref="J2:J50" si="0">G2-I2</f>
        <v>21.308274074074092</v>
      </c>
      <c r="K2" s="2">
        <f t="shared" ref="K2:K50" si="1">90+J2</f>
        <v>111.30827407407409</v>
      </c>
      <c r="L2" s="2">
        <f t="shared" ref="L2:L50" si="2">EXP(0.06*K2)</f>
        <v>795.12270165115694</v>
      </c>
      <c r="M2" s="2">
        <f>SUMIF(A:A,A2,L:L)</f>
        <v>2713.5961701958181</v>
      </c>
      <c r="N2" s="3">
        <f t="shared" ref="N2:N50" si="3">L2/M2</f>
        <v>0.29301438083684334</v>
      </c>
      <c r="O2" s="7">
        <f t="shared" ref="O2:O50" si="4">1/N2</f>
        <v>3.4128017783428226</v>
      </c>
      <c r="P2" s="3">
        <f t="shared" ref="P2:P50" si="5">IF(O2&gt;21,"",N2)</f>
        <v>0.29301438083684334</v>
      </c>
      <c r="Q2" s="3">
        <f>IF(ISNUMBER(P2),SUMIF(A:A,A2,P:P),"")</f>
        <v>0.84426199041940042</v>
      </c>
      <c r="R2" s="3">
        <f t="shared" ref="R2:R50" si="6">IFERROR(P2*(1/Q2),"")</f>
        <v>0.34706570254487451</v>
      </c>
      <c r="S2" s="8">
        <f t="shared" ref="S2:S50" si="7">IFERROR(1/R2,"")</f>
        <v>2.8812988222905811</v>
      </c>
    </row>
    <row r="3" spans="1:19" x14ac:dyDescent="0.25">
      <c r="A3" s="1">
        <v>1</v>
      </c>
      <c r="B3" s="5">
        <v>0.48749999999999999</v>
      </c>
      <c r="C3" s="1" t="s">
        <v>26</v>
      </c>
      <c r="D3" s="1">
        <v>1</v>
      </c>
      <c r="E3" s="1">
        <v>3</v>
      </c>
      <c r="F3" s="1" t="s">
        <v>29</v>
      </c>
      <c r="G3" s="2">
        <v>68.769499999999994</v>
      </c>
      <c r="H3" s="6">
        <f>1+COUNTIFS(A:A,A3,O:O,"&lt;"&amp;O3)</f>
        <v>2</v>
      </c>
      <c r="I3" s="2">
        <f>AVERAGEIF(A:A,A3,G:G)</f>
        <v>51.690992592592607</v>
      </c>
      <c r="J3" s="2">
        <f t="shared" si="0"/>
        <v>17.078507407407386</v>
      </c>
      <c r="K3" s="2">
        <f t="shared" si="1"/>
        <v>107.07850740740739</v>
      </c>
      <c r="L3" s="2">
        <f t="shared" si="2"/>
        <v>616.90216423017398</v>
      </c>
      <c r="M3" s="2">
        <f>SUMIF(A:A,A3,L:L)</f>
        <v>2713.5961701958181</v>
      </c>
      <c r="N3" s="3">
        <f t="shared" si="3"/>
        <v>0.227337498116257</v>
      </c>
      <c r="O3" s="7">
        <f t="shared" si="4"/>
        <v>4.3987463937366593</v>
      </c>
      <c r="P3" s="3">
        <f t="shared" si="5"/>
        <v>0.227337498116257</v>
      </c>
      <c r="Q3" s="3">
        <f>IF(ISNUMBER(P3),SUMIF(A:A,A3,P:P),"")</f>
        <v>0.84426199041940042</v>
      </c>
      <c r="R3" s="3">
        <f t="shared" si="6"/>
        <v>0.26927363862883785</v>
      </c>
      <c r="S3" s="8">
        <f t="shared" si="7"/>
        <v>3.7136943857262716</v>
      </c>
    </row>
    <row r="4" spans="1:19" x14ac:dyDescent="0.25">
      <c r="A4" s="1">
        <v>1</v>
      </c>
      <c r="B4" s="5">
        <v>0.48749999999999999</v>
      </c>
      <c r="C4" s="1" t="s">
        <v>26</v>
      </c>
      <c r="D4" s="1">
        <v>1</v>
      </c>
      <c r="E4" s="1">
        <v>5</v>
      </c>
      <c r="F4" s="1" t="s">
        <v>31</v>
      </c>
      <c r="G4" s="2">
        <v>60.770500000000006</v>
      </c>
      <c r="H4" s="6">
        <f>1+COUNTIFS(A:A,A4,O:O,"&lt;"&amp;O4)</f>
        <v>3</v>
      </c>
      <c r="I4" s="2">
        <f>AVERAGEIF(A:A,A4,G:G)</f>
        <v>51.690992592592607</v>
      </c>
      <c r="J4" s="2">
        <f t="shared" si="0"/>
        <v>9.079507407407398</v>
      </c>
      <c r="K4" s="2">
        <f t="shared" si="1"/>
        <v>99.079507407407391</v>
      </c>
      <c r="L4" s="2">
        <f t="shared" si="2"/>
        <v>381.75171801083729</v>
      </c>
      <c r="M4" s="2">
        <f>SUMIF(A:A,A4,L:L)</f>
        <v>2713.5961701958181</v>
      </c>
      <c r="N4" s="3">
        <f t="shared" si="3"/>
        <v>0.14068110878240567</v>
      </c>
      <c r="O4" s="7">
        <f t="shared" si="4"/>
        <v>7.1082749393646045</v>
      </c>
      <c r="P4" s="3">
        <f t="shared" si="5"/>
        <v>0.14068110878240567</v>
      </c>
      <c r="Q4" s="3">
        <f>IF(ISNUMBER(P4),SUMIF(A:A,A4,P:P),"")</f>
        <v>0.84426199041940042</v>
      </c>
      <c r="R4" s="3">
        <f t="shared" si="6"/>
        <v>0.16663205305798512</v>
      </c>
      <c r="S4" s="8">
        <f t="shared" si="7"/>
        <v>6.0012463487563048</v>
      </c>
    </row>
    <row r="5" spans="1:19" x14ac:dyDescent="0.25">
      <c r="A5" s="1">
        <v>1</v>
      </c>
      <c r="B5" s="5">
        <v>0.48749999999999999</v>
      </c>
      <c r="C5" s="1" t="s">
        <v>26</v>
      </c>
      <c r="D5" s="1">
        <v>1</v>
      </c>
      <c r="E5" s="1">
        <v>2</v>
      </c>
      <c r="F5" s="1" t="s">
        <v>28</v>
      </c>
      <c r="G5" s="2">
        <v>55.827599999999997</v>
      </c>
      <c r="H5" s="6">
        <f>1+COUNTIFS(A:A,A5,O:O,"&lt;"&amp;O5)</f>
        <v>4</v>
      </c>
      <c r="I5" s="2">
        <f>AVERAGEIF(A:A,A5,G:G)</f>
        <v>51.690992592592607</v>
      </c>
      <c r="J5" s="2">
        <f t="shared" si="0"/>
        <v>4.1366074074073893</v>
      </c>
      <c r="K5" s="2">
        <f t="shared" si="1"/>
        <v>94.136607407407382</v>
      </c>
      <c r="L5" s="2">
        <f t="shared" si="2"/>
        <v>283.77919246692682</v>
      </c>
      <c r="M5" s="2">
        <f>SUMIF(A:A,A5,L:L)</f>
        <v>2713.5961701958181</v>
      </c>
      <c r="N5" s="3">
        <f t="shared" si="3"/>
        <v>0.10457679576045716</v>
      </c>
      <c r="O5" s="7">
        <f t="shared" si="4"/>
        <v>9.5623507368746754</v>
      </c>
      <c r="P5" s="3">
        <f t="shared" si="5"/>
        <v>0.10457679576045716</v>
      </c>
      <c r="Q5" s="3">
        <f>IF(ISNUMBER(P5),SUMIF(A:A,A5,P:P),"")</f>
        <v>0.84426199041940042</v>
      </c>
      <c r="R5" s="3">
        <f t="shared" si="6"/>
        <v>0.12386770569702775</v>
      </c>
      <c r="S5" s="8">
        <f t="shared" si="7"/>
        <v>8.0731292662022351</v>
      </c>
    </row>
    <row r="6" spans="1:19" x14ac:dyDescent="0.25">
      <c r="A6" s="1">
        <v>1</v>
      </c>
      <c r="B6" s="5">
        <v>0.48749999999999999</v>
      </c>
      <c r="C6" s="1" t="s">
        <v>26</v>
      </c>
      <c r="D6" s="1">
        <v>1</v>
      </c>
      <c r="E6" s="1">
        <v>6</v>
      </c>
      <c r="F6" s="1" t="s">
        <v>32</v>
      </c>
      <c r="G6" s="2">
        <v>51.079500000000003</v>
      </c>
      <c r="H6" s="6">
        <f>1+COUNTIFS(A:A,A6,O:O,"&lt;"&amp;O6)</f>
        <v>5</v>
      </c>
      <c r="I6" s="2">
        <f>AVERAGEIF(A:A,A6,G:G)</f>
        <v>51.690992592592607</v>
      </c>
      <c r="J6" s="2">
        <f t="shared" si="0"/>
        <v>-0.61149259259260447</v>
      </c>
      <c r="K6" s="2">
        <f t="shared" si="1"/>
        <v>89.388507407407388</v>
      </c>
      <c r="L6" s="2">
        <f t="shared" si="2"/>
        <v>213.43032748488838</v>
      </c>
      <c r="M6" s="2">
        <f>SUMIF(A:A,A6,L:L)</f>
        <v>2713.5961701958181</v>
      </c>
      <c r="N6" s="3">
        <f t="shared" si="3"/>
        <v>7.8652206923437273E-2</v>
      </c>
      <c r="O6" s="7">
        <f t="shared" si="4"/>
        <v>12.714201407894809</v>
      </c>
      <c r="P6" s="3">
        <f t="shared" si="5"/>
        <v>7.8652206923437273E-2</v>
      </c>
      <c r="Q6" s="3">
        <f>IF(ISNUMBER(P6),SUMIF(A:A,A6,P:P),"")</f>
        <v>0.84426199041940042</v>
      </c>
      <c r="R6" s="3">
        <f t="shared" si="6"/>
        <v>9.3160900071274727E-2</v>
      </c>
      <c r="S6" s="8">
        <f t="shared" si="7"/>
        <v>10.734116987222416</v>
      </c>
    </row>
    <row r="7" spans="1:19" x14ac:dyDescent="0.25">
      <c r="A7" s="1">
        <v>1</v>
      </c>
      <c r="B7" s="5">
        <v>0.48749999999999999</v>
      </c>
      <c r="C7" s="1" t="s">
        <v>26</v>
      </c>
      <c r="D7" s="1">
        <v>1</v>
      </c>
      <c r="E7" s="1">
        <v>4</v>
      </c>
      <c r="F7" s="1" t="s">
        <v>30</v>
      </c>
      <c r="G7" s="2">
        <v>42.362066666666699</v>
      </c>
      <c r="H7" s="6">
        <f>1+COUNTIFS(A:A,A7,O:O,"&lt;"&amp;O7)</f>
        <v>6</v>
      </c>
      <c r="I7" s="2">
        <f>AVERAGEIF(A:A,A7,G:G)</f>
        <v>51.690992592592607</v>
      </c>
      <c r="J7" s="2">
        <f t="shared" si="0"/>
        <v>-9.3289259259259083</v>
      </c>
      <c r="K7" s="2">
        <f t="shared" si="1"/>
        <v>80.671074074074085</v>
      </c>
      <c r="L7" s="2">
        <f t="shared" si="2"/>
        <v>126.50280027001774</v>
      </c>
      <c r="M7" s="2">
        <f>SUMIF(A:A,A7,L:L)</f>
        <v>2713.5961701958181</v>
      </c>
      <c r="N7" s="3">
        <f t="shared" si="3"/>
        <v>4.6618137827372105E-2</v>
      </c>
      <c r="O7" s="7">
        <f t="shared" si="4"/>
        <v>21.450878276241319</v>
      </c>
      <c r="P7" s="3" t="str">
        <f t="shared" si="5"/>
        <v/>
      </c>
      <c r="Q7" s="3" t="str">
        <f>IF(ISNUMBER(P7),SUMIF(A:A,A7,P:P),"")</f>
        <v/>
      </c>
      <c r="R7" s="3" t="str">
        <f t="shared" si="6"/>
        <v/>
      </c>
      <c r="S7" s="8" t="str">
        <f t="shared" si="7"/>
        <v/>
      </c>
    </row>
    <row r="8" spans="1:19" x14ac:dyDescent="0.25">
      <c r="A8" s="1">
        <v>1</v>
      </c>
      <c r="B8" s="5">
        <v>0.48749999999999999</v>
      </c>
      <c r="C8" s="1" t="s">
        <v>26</v>
      </c>
      <c r="D8" s="1">
        <v>1</v>
      </c>
      <c r="E8" s="1">
        <v>8</v>
      </c>
      <c r="F8" s="1" t="s">
        <v>34</v>
      </c>
      <c r="G8" s="2">
        <v>40.998266666666701</v>
      </c>
      <c r="H8" s="6">
        <f>1+COUNTIFS(A:A,A8,O:O,"&lt;"&amp;O8)</f>
        <v>7</v>
      </c>
      <c r="I8" s="2">
        <f>AVERAGEIF(A:A,A8,G:G)</f>
        <v>51.690992592592607</v>
      </c>
      <c r="J8" s="2">
        <f t="shared" si="0"/>
        <v>-10.692725925925906</v>
      </c>
      <c r="K8" s="2">
        <f t="shared" si="1"/>
        <v>79.307274074074087</v>
      </c>
      <c r="L8" s="2">
        <f t="shared" si="2"/>
        <v>116.56352978834697</v>
      </c>
      <c r="M8" s="2">
        <f>SUMIF(A:A,A8,L:L)</f>
        <v>2713.5961701958181</v>
      </c>
      <c r="N8" s="3">
        <f t="shared" si="3"/>
        <v>4.295537083542373E-2</v>
      </c>
      <c r="O8" s="7">
        <f t="shared" si="4"/>
        <v>23.279975950651938</v>
      </c>
      <c r="P8" s="3" t="str">
        <f t="shared" si="5"/>
        <v/>
      </c>
      <c r="Q8" s="3" t="str">
        <f>IF(ISNUMBER(P8),SUMIF(A:A,A8,P:P),"")</f>
        <v/>
      </c>
      <c r="R8" s="3" t="str">
        <f t="shared" si="6"/>
        <v/>
      </c>
      <c r="S8" s="8" t="str">
        <f t="shared" si="7"/>
        <v/>
      </c>
    </row>
    <row r="9" spans="1:19" x14ac:dyDescent="0.25">
      <c r="A9" s="1">
        <v>1</v>
      </c>
      <c r="B9" s="5">
        <v>0.48749999999999999</v>
      </c>
      <c r="C9" s="1" t="s">
        <v>26</v>
      </c>
      <c r="D9" s="1">
        <v>1</v>
      </c>
      <c r="E9" s="1">
        <v>1</v>
      </c>
      <c r="F9" s="1" t="s">
        <v>27</v>
      </c>
      <c r="G9" s="2">
        <v>40.050066666666702</v>
      </c>
      <c r="H9" s="6">
        <f>1+COUNTIFS(A:A,A9,O:O,"&lt;"&amp;O9)</f>
        <v>8</v>
      </c>
      <c r="I9" s="2">
        <f>AVERAGEIF(A:A,A9,G:G)</f>
        <v>51.690992592592607</v>
      </c>
      <c r="J9" s="2">
        <f t="shared" si="0"/>
        <v>-11.640925925925906</v>
      </c>
      <c r="K9" s="2">
        <f t="shared" si="1"/>
        <v>78.359074074074101</v>
      </c>
      <c r="L9" s="2">
        <f t="shared" si="2"/>
        <v>110.11711094830322</v>
      </c>
      <c r="M9" s="2">
        <f>SUMIF(A:A,A9,L:L)</f>
        <v>2713.5961701958181</v>
      </c>
      <c r="N9" s="3">
        <f t="shared" si="3"/>
        <v>4.0579770917187348E-2</v>
      </c>
      <c r="O9" s="7">
        <f t="shared" si="4"/>
        <v>24.642820237717391</v>
      </c>
      <c r="P9" s="3" t="str">
        <f t="shared" si="5"/>
        <v/>
      </c>
      <c r="Q9" s="3" t="str">
        <f>IF(ISNUMBER(P9),SUMIF(A:A,A9,P:P),"")</f>
        <v/>
      </c>
      <c r="R9" s="3" t="str">
        <f t="shared" si="6"/>
        <v/>
      </c>
      <c r="S9" s="8" t="str">
        <f t="shared" si="7"/>
        <v/>
      </c>
    </row>
    <row r="10" spans="1:19" x14ac:dyDescent="0.25">
      <c r="A10" s="1">
        <v>1</v>
      </c>
      <c r="B10" s="5">
        <v>0.48749999999999999</v>
      </c>
      <c r="C10" s="1" t="s">
        <v>26</v>
      </c>
      <c r="D10" s="1">
        <v>1</v>
      </c>
      <c r="E10" s="1">
        <v>7</v>
      </c>
      <c r="F10" s="1" t="s">
        <v>33</v>
      </c>
      <c r="G10" s="2">
        <v>32.362166666666695</v>
      </c>
      <c r="H10" s="6">
        <f>1+COUNTIFS(A:A,A10,O:O,"&lt;"&amp;O10)</f>
        <v>9</v>
      </c>
      <c r="I10" s="2">
        <f>AVERAGEIF(A:A,A10,G:G)</f>
        <v>51.690992592592607</v>
      </c>
      <c r="J10" s="2">
        <f t="shared" si="0"/>
        <v>-19.328825925925912</v>
      </c>
      <c r="K10" s="2">
        <f t="shared" si="1"/>
        <v>70.671174074074088</v>
      </c>
      <c r="L10" s="2">
        <f t="shared" si="2"/>
        <v>69.426625345166698</v>
      </c>
      <c r="M10" s="2">
        <f>SUMIF(A:A,A10,L:L)</f>
        <v>2713.5961701958181</v>
      </c>
      <c r="N10" s="3">
        <f t="shared" si="3"/>
        <v>2.5584730000616396E-2</v>
      </c>
      <c r="O10" s="7">
        <f t="shared" si="4"/>
        <v>39.085814076439647</v>
      </c>
      <c r="P10" s="3" t="str">
        <f t="shared" si="5"/>
        <v/>
      </c>
      <c r="Q10" s="3" t="str">
        <f>IF(ISNUMBER(P10),SUMIF(A:A,A10,P:P),"")</f>
        <v/>
      </c>
      <c r="R10" s="3" t="str">
        <f t="shared" si="6"/>
        <v/>
      </c>
      <c r="S10" s="8" t="str">
        <f t="shared" si="7"/>
        <v/>
      </c>
    </row>
    <row r="11" spans="1:19" x14ac:dyDescent="0.25">
      <c r="A11" s="10">
        <v>2</v>
      </c>
      <c r="B11" s="11">
        <v>0.51041666666666663</v>
      </c>
      <c r="C11" s="10" t="s">
        <v>26</v>
      </c>
      <c r="D11" s="10">
        <v>2</v>
      </c>
      <c r="E11" s="10">
        <v>2</v>
      </c>
      <c r="F11" s="10" t="s">
        <v>37</v>
      </c>
      <c r="G11" s="2">
        <v>64.477133333333299</v>
      </c>
      <c r="H11" s="6">
        <f>1+COUNTIFS(A:A,A11,O:O,"&lt;"&amp;O11)</f>
        <v>1</v>
      </c>
      <c r="I11" s="2">
        <f>AVERAGEIF(A:A,A11,G:G)</f>
        <v>47.938066666666629</v>
      </c>
      <c r="J11" s="2">
        <f t="shared" si="0"/>
        <v>16.53906666666667</v>
      </c>
      <c r="K11" s="2">
        <f t="shared" si="1"/>
        <v>106.53906666666667</v>
      </c>
      <c r="L11" s="2">
        <f t="shared" si="2"/>
        <v>597.25490570866191</v>
      </c>
      <c r="M11" s="2">
        <f>SUMIF(A:A,A11,L:L)</f>
        <v>1564.6697731401237</v>
      </c>
      <c r="N11" s="3">
        <f t="shared" si="3"/>
        <v>0.38171307196024862</v>
      </c>
      <c r="O11" s="7">
        <f t="shared" si="4"/>
        <v>2.6197688092383156</v>
      </c>
      <c r="P11" s="3">
        <f t="shared" si="5"/>
        <v>0.38171307196024862</v>
      </c>
      <c r="Q11" s="3">
        <f>IF(ISNUMBER(P11),SUMIF(A:A,A11,P:P),"")</f>
        <v>1</v>
      </c>
      <c r="R11" s="3">
        <f t="shared" si="6"/>
        <v>0.38171307196024862</v>
      </c>
      <c r="S11" s="8">
        <f t="shared" si="7"/>
        <v>2.6197688092383156</v>
      </c>
    </row>
    <row r="12" spans="1:19" x14ac:dyDescent="0.25">
      <c r="A12" s="10">
        <v>2</v>
      </c>
      <c r="B12" s="11">
        <v>0.51041666666666663</v>
      </c>
      <c r="C12" s="10" t="s">
        <v>26</v>
      </c>
      <c r="D12" s="10">
        <v>2</v>
      </c>
      <c r="E12" s="10">
        <v>3</v>
      </c>
      <c r="F12" s="10" t="s">
        <v>38</v>
      </c>
      <c r="G12" s="2">
        <v>51.189333333333295</v>
      </c>
      <c r="H12" s="6">
        <f>1+COUNTIFS(A:A,A12,O:O,"&lt;"&amp;O12)</f>
        <v>2</v>
      </c>
      <c r="I12" s="2">
        <f>AVERAGEIF(A:A,A12,G:G)</f>
        <v>47.938066666666629</v>
      </c>
      <c r="J12" s="2">
        <f t="shared" si="0"/>
        <v>3.2512666666666661</v>
      </c>
      <c r="K12" s="2">
        <f t="shared" si="1"/>
        <v>93.251266666666666</v>
      </c>
      <c r="L12" s="2">
        <f t="shared" si="2"/>
        <v>269.09810077078942</v>
      </c>
      <c r="M12" s="2">
        <f>SUMIF(A:A,A12,L:L)</f>
        <v>1564.6697731401237</v>
      </c>
      <c r="N12" s="3">
        <f t="shared" si="3"/>
        <v>0.17198395814264278</v>
      </c>
      <c r="O12" s="7">
        <f t="shared" si="4"/>
        <v>5.8144957866977576</v>
      </c>
      <c r="P12" s="3">
        <f t="shared" si="5"/>
        <v>0.17198395814264278</v>
      </c>
      <c r="Q12" s="3">
        <f>IF(ISNUMBER(P12),SUMIF(A:A,A12,P:P),"")</f>
        <v>1</v>
      </c>
      <c r="R12" s="3">
        <f t="shared" si="6"/>
        <v>0.17198395814264278</v>
      </c>
      <c r="S12" s="8">
        <f t="shared" si="7"/>
        <v>5.8144957866977576</v>
      </c>
    </row>
    <row r="13" spans="1:19" x14ac:dyDescent="0.25">
      <c r="A13" s="10">
        <v>2</v>
      </c>
      <c r="B13" s="11">
        <v>0.51041666666666663</v>
      </c>
      <c r="C13" s="10" t="s">
        <v>26</v>
      </c>
      <c r="D13" s="10">
        <v>2</v>
      </c>
      <c r="E13" s="10">
        <v>4</v>
      </c>
      <c r="F13" s="10" t="s">
        <v>39</v>
      </c>
      <c r="G13" s="2">
        <v>49.585799999999999</v>
      </c>
      <c r="H13" s="6">
        <f>1+COUNTIFS(A:A,A13,O:O,"&lt;"&amp;O13)</f>
        <v>3</v>
      </c>
      <c r="I13" s="2">
        <f>AVERAGEIF(A:A,A13,G:G)</f>
        <v>47.938066666666629</v>
      </c>
      <c r="J13" s="2">
        <f t="shared" si="0"/>
        <v>1.6477333333333704</v>
      </c>
      <c r="K13" s="2">
        <f t="shared" si="1"/>
        <v>91.647733333333377</v>
      </c>
      <c r="L13" s="2">
        <f t="shared" si="2"/>
        <v>244.41412005637929</v>
      </c>
      <c r="M13" s="2">
        <f>SUMIF(A:A,A13,L:L)</f>
        <v>1564.6697731401237</v>
      </c>
      <c r="N13" s="3">
        <f t="shared" si="3"/>
        <v>0.15620811768215251</v>
      </c>
      <c r="O13" s="7">
        <f t="shared" si="4"/>
        <v>6.401715959696598</v>
      </c>
      <c r="P13" s="3">
        <f t="shared" si="5"/>
        <v>0.15620811768215251</v>
      </c>
      <c r="Q13" s="3">
        <f>IF(ISNUMBER(P13),SUMIF(A:A,A13,P:P),"")</f>
        <v>1</v>
      </c>
      <c r="R13" s="3">
        <f t="shared" si="6"/>
        <v>0.15620811768215251</v>
      </c>
      <c r="S13" s="8">
        <f t="shared" si="7"/>
        <v>6.401715959696598</v>
      </c>
    </row>
    <row r="14" spans="1:19" x14ac:dyDescent="0.25">
      <c r="A14" s="10">
        <v>2</v>
      </c>
      <c r="B14" s="11">
        <v>0.51041666666666663</v>
      </c>
      <c r="C14" s="10" t="s">
        <v>26</v>
      </c>
      <c r="D14" s="10">
        <v>2</v>
      </c>
      <c r="E14" s="10">
        <v>1</v>
      </c>
      <c r="F14" s="10" t="s">
        <v>36</v>
      </c>
      <c r="G14" s="2">
        <v>47.868566666666602</v>
      </c>
      <c r="H14" s="6">
        <f>1+COUNTIFS(A:A,A14,O:O,"&lt;"&amp;O14)</f>
        <v>4</v>
      </c>
      <c r="I14" s="2">
        <f>AVERAGEIF(A:A,A14,G:G)</f>
        <v>47.938066666666629</v>
      </c>
      <c r="J14" s="2">
        <f t="shared" si="0"/>
        <v>-6.9500000000026319E-2</v>
      </c>
      <c r="K14" s="2">
        <f t="shared" si="1"/>
        <v>89.930499999999967</v>
      </c>
      <c r="L14" s="2">
        <f t="shared" si="2"/>
        <v>220.48507378265785</v>
      </c>
      <c r="M14" s="2">
        <f>SUMIF(A:A,A14,L:L)</f>
        <v>1564.6697731401237</v>
      </c>
      <c r="N14" s="3">
        <f t="shared" si="3"/>
        <v>0.14091476525437574</v>
      </c>
      <c r="O14" s="7">
        <f t="shared" si="4"/>
        <v>7.0964884211730794</v>
      </c>
      <c r="P14" s="3">
        <f t="shared" si="5"/>
        <v>0.14091476525437574</v>
      </c>
      <c r="Q14" s="3">
        <f>IF(ISNUMBER(P14),SUMIF(A:A,A14,P:P),"")</f>
        <v>1</v>
      </c>
      <c r="R14" s="3">
        <f t="shared" si="6"/>
        <v>0.14091476525437574</v>
      </c>
      <c r="S14" s="8">
        <f t="shared" si="7"/>
        <v>7.0964884211730794</v>
      </c>
    </row>
    <row r="15" spans="1:19" x14ac:dyDescent="0.25">
      <c r="A15" s="10">
        <v>2</v>
      </c>
      <c r="B15" s="11">
        <v>0.51041666666666663</v>
      </c>
      <c r="C15" s="10" t="s">
        <v>26</v>
      </c>
      <c r="D15" s="10">
        <v>2</v>
      </c>
      <c r="E15" s="10">
        <v>6</v>
      </c>
      <c r="F15" s="10" t="s">
        <v>40</v>
      </c>
      <c r="G15" s="2">
        <v>37.8945333333333</v>
      </c>
      <c r="H15" s="6">
        <f>1+COUNTIFS(A:A,A15,O:O,"&lt;"&amp;O15)</f>
        <v>5</v>
      </c>
      <c r="I15" s="2">
        <f>AVERAGEIF(A:A,A15,G:G)</f>
        <v>47.938066666666629</v>
      </c>
      <c r="J15" s="2">
        <f t="shared" si="0"/>
        <v>-10.043533333333329</v>
      </c>
      <c r="K15" s="2">
        <f t="shared" si="1"/>
        <v>79.956466666666671</v>
      </c>
      <c r="L15" s="2">
        <f t="shared" si="2"/>
        <v>121.19344645260068</v>
      </c>
      <c r="M15" s="2">
        <f>SUMIF(A:A,A15,L:L)</f>
        <v>1564.6697731401237</v>
      </c>
      <c r="N15" s="3">
        <f t="shared" si="3"/>
        <v>7.7456245741475846E-2</v>
      </c>
      <c r="O15" s="7">
        <f t="shared" si="4"/>
        <v>12.910514709655304</v>
      </c>
      <c r="P15" s="3">
        <f t="shared" si="5"/>
        <v>7.7456245741475846E-2</v>
      </c>
      <c r="Q15" s="3">
        <f>IF(ISNUMBER(P15),SUMIF(A:A,A15,P:P),"")</f>
        <v>1</v>
      </c>
      <c r="R15" s="3">
        <f t="shared" si="6"/>
        <v>7.7456245741475846E-2</v>
      </c>
      <c r="S15" s="8">
        <f t="shared" si="7"/>
        <v>12.910514709655304</v>
      </c>
    </row>
    <row r="16" spans="1:19" x14ac:dyDescent="0.25">
      <c r="A16" s="10">
        <v>2</v>
      </c>
      <c r="B16" s="11">
        <v>0.51041666666666663</v>
      </c>
      <c r="C16" s="10" t="s">
        <v>26</v>
      </c>
      <c r="D16" s="10">
        <v>2</v>
      </c>
      <c r="E16" s="10">
        <v>7</v>
      </c>
      <c r="F16" s="10" t="s">
        <v>41</v>
      </c>
      <c r="G16" s="2">
        <v>36.613033333333298</v>
      </c>
      <c r="H16" s="6">
        <f>1+COUNTIFS(A:A,A16,O:O,"&lt;"&amp;O16)</f>
        <v>6</v>
      </c>
      <c r="I16" s="2">
        <f>AVERAGEIF(A:A,A16,G:G)</f>
        <v>47.938066666666629</v>
      </c>
      <c r="J16" s="2">
        <f t="shared" si="0"/>
        <v>-11.32503333333333</v>
      </c>
      <c r="K16" s="2">
        <f t="shared" si="1"/>
        <v>78.674966666666677</v>
      </c>
      <c r="L16" s="2">
        <f t="shared" si="2"/>
        <v>112.22412636903465</v>
      </c>
      <c r="M16" s="2">
        <f>SUMIF(A:A,A16,L:L)</f>
        <v>1564.6697731401237</v>
      </c>
      <c r="N16" s="3">
        <f t="shared" si="3"/>
        <v>7.1723841219104606E-2</v>
      </c>
      <c r="O16" s="7">
        <f t="shared" si="4"/>
        <v>13.942365369768241</v>
      </c>
      <c r="P16" s="3">
        <f t="shared" si="5"/>
        <v>7.1723841219104606E-2</v>
      </c>
      <c r="Q16" s="3">
        <f>IF(ISNUMBER(P16),SUMIF(A:A,A16,P:P),"")</f>
        <v>1</v>
      </c>
      <c r="R16" s="3">
        <f t="shared" si="6"/>
        <v>7.1723841219104606E-2</v>
      </c>
      <c r="S16" s="8">
        <f t="shared" si="7"/>
        <v>13.942365369768241</v>
      </c>
    </row>
    <row r="17" spans="1:19" x14ac:dyDescent="0.25">
      <c r="A17" s="1">
        <v>3</v>
      </c>
      <c r="B17" s="5">
        <v>0.52083333333333337</v>
      </c>
      <c r="C17" s="1" t="s">
        <v>42</v>
      </c>
      <c r="D17" s="1">
        <v>1</v>
      </c>
      <c r="E17" s="1">
        <v>1</v>
      </c>
      <c r="F17" s="1" t="s">
        <v>43</v>
      </c>
      <c r="G17" s="2">
        <v>60.110166666666601</v>
      </c>
      <c r="H17" s="6">
        <f>1+COUNTIFS(A:A,A17,O:O,"&lt;"&amp;O17)</f>
        <v>1</v>
      </c>
      <c r="I17" s="2">
        <f>AVERAGEIF(A:A,A17,G:G)</f>
        <v>48.81404444444442</v>
      </c>
      <c r="J17" s="2">
        <f t="shared" si="0"/>
        <v>11.296122222222181</v>
      </c>
      <c r="K17" s="2">
        <f t="shared" si="1"/>
        <v>101.29612222222218</v>
      </c>
      <c r="L17" s="2">
        <f t="shared" si="2"/>
        <v>436.05454264445126</v>
      </c>
      <c r="M17" s="2">
        <f>SUMIF(A:A,A17,L:L)</f>
        <v>1419.3787743895818</v>
      </c>
      <c r="N17" s="3">
        <f t="shared" si="3"/>
        <v>0.30721506514847025</v>
      </c>
      <c r="O17" s="7">
        <f t="shared" si="4"/>
        <v>3.2550487051041008</v>
      </c>
      <c r="P17" s="3">
        <f t="shared" si="5"/>
        <v>0.30721506514847025</v>
      </c>
      <c r="Q17" s="3">
        <f>IF(ISNUMBER(P17),SUMIF(A:A,A17,P:P),"")</f>
        <v>1</v>
      </c>
      <c r="R17" s="3">
        <f t="shared" si="6"/>
        <v>0.30721506514847025</v>
      </c>
      <c r="S17" s="8">
        <f t="shared" si="7"/>
        <v>3.2550487051041008</v>
      </c>
    </row>
    <row r="18" spans="1:19" x14ac:dyDescent="0.25">
      <c r="A18" s="1">
        <v>3</v>
      </c>
      <c r="B18" s="5">
        <v>0.52083333333333337</v>
      </c>
      <c r="C18" s="1" t="s">
        <v>42</v>
      </c>
      <c r="D18" s="1">
        <v>1</v>
      </c>
      <c r="E18" s="1">
        <v>7</v>
      </c>
      <c r="F18" s="1" t="s">
        <v>48</v>
      </c>
      <c r="G18" s="2">
        <v>49.005400000000002</v>
      </c>
      <c r="H18" s="6">
        <f>1+COUNTIFS(A:A,A18,O:O,"&lt;"&amp;O18)</f>
        <v>2</v>
      </c>
      <c r="I18" s="2">
        <f>AVERAGEIF(A:A,A18,G:G)</f>
        <v>48.81404444444442</v>
      </c>
      <c r="J18" s="2">
        <f t="shared" si="0"/>
        <v>0.1913555555555817</v>
      </c>
      <c r="K18" s="2">
        <f t="shared" si="1"/>
        <v>90.191355555555589</v>
      </c>
      <c r="L18" s="2">
        <f t="shared" si="2"/>
        <v>223.9631060897768</v>
      </c>
      <c r="M18" s="2">
        <f>SUMIF(A:A,A18,L:L)</f>
        <v>1419.3787743895818</v>
      </c>
      <c r="N18" s="3">
        <f t="shared" si="3"/>
        <v>0.15778952745442765</v>
      </c>
      <c r="O18" s="7">
        <f t="shared" si="4"/>
        <v>6.3375562125871587</v>
      </c>
      <c r="P18" s="3">
        <f t="shared" si="5"/>
        <v>0.15778952745442765</v>
      </c>
      <c r="Q18" s="3">
        <f>IF(ISNUMBER(P18),SUMIF(A:A,A18,P:P),"")</f>
        <v>1</v>
      </c>
      <c r="R18" s="3">
        <f t="shared" si="6"/>
        <v>0.15778952745442765</v>
      </c>
      <c r="S18" s="8">
        <f t="shared" si="7"/>
        <v>6.3375562125871587</v>
      </c>
    </row>
    <row r="19" spans="1:19" x14ac:dyDescent="0.25">
      <c r="A19" s="1">
        <v>3</v>
      </c>
      <c r="B19" s="5">
        <v>0.52083333333333337</v>
      </c>
      <c r="C19" s="1" t="s">
        <v>42</v>
      </c>
      <c r="D19" s="1">
        <v>1</v>
      </c>
      <c r="E19" s="1">
        <v>6</v>
      </c>
      <c r="F19" s="1" t="s">
        <v>47</v>
      </c>
      <c r="G19" s="2">
        <v>48.949399999999997</v>
      </c>
      <c r="H19" s="6">
        <f>1+COUNTIFS(A:A,A19,O:O,"&lt;"&amp;O19)</f>
        <v>3</v>
      </c>
      <c r="I19" s="2">
        <f>AVERAGEIF(A:A,A19,G:G)</f>
        <v>48.81404444444442</v>
      </c>
      <c r="J19" s="2">
        <f t="shared" si="0"/>
        <v>0.13535555555557721</v>
      </c>
      <c r="K19" s="2">
        <f t="shared" si="1"/>
        <v>90.135355555555577</v>
      </c>
      <c r="L19" s="2">
        <f t="shared" si="2"/>
        <v>223.21185286551065</v>
      </c>
      <c r="M19" s="2">
        <f>SUMIF(A:A,A19,L:L)</f>
        <v>1419.3787743895818</v>
      </c>
      <c r="N19" s="3">
        <f t="shared" si="3"/>
        <v>0.15726024433576946</v>
      </c>
      <c r="O19" s="7">
        <f t="shared" si="4"/>
        <v>6.3588862157995898</v>
      </c>
      <c r="P19" s="3">
        <f t="shared" si="5"/>
        <v>0.15726024433576946</v>
      </c>
      <c r="Q19" s="3">
        <f>IF(ISNUMBER(P19),SUMIF(A:A,A19,P:P),"")</f>
        <v>1</v>
      </c>
      <c r="R19" s="3">
        <f t="shared" si="6"/>
        <v>0.15726024433576946</v>
      </c>
      <c r="S19" s="8">
        <f t="shared" si="7"/>
        <v>6.3588862157995898</v>
      </c>
    </row>
    <row r="20" spans="1:19" x14ac:dyDescent="0.25">
      <c r="A20" s="1">
        <v>3</v>
      </c>
      <c r="B20" s="5">
        <v>0.52083333333333337</v>
      </c>
      <c r="C20" s="1" t="s">
        <v>42</v>
      </c>
      <c r="D20" s="1">
        <v>1</v>
      </c>
      <c r="E20" s="1">
        <v>4</v>
      </c>
      <c r="F20" s="1" t="s">
        <v>45</v>
      </c>
      <c r="G20" s="2">
        <v>48.064166666666601</v>
      </c>
      <c r="H20" s="6">
        <f>1+COUNTIFS(A:A,A20,O:O,"&lt;"&amp;O20)</f>
        <v>4</v>
      </c>
      <c r="I20" s="2">
        <f>AVERAGEIF(A:A,A20,G:G)</f>
        <v>48.81404444444442</v>
      </c>
      <c r="J20" s="2">
        <f t="shared" si="0"/>
        <v>-0.74987777777781872</v>
      </c>
      <c r="K20" s="2">
        <f t="shared" si="1"/>
        <v>89.250122222222188</v>
      </c>
      <c r="L20" s="2">
        <f t="shared" si="2"/>
        <v>211.66552856107833</v>
      </c>
      <c r="M20" s="2">
        <f>SUMIF(A:A,A20,L:L)</f>
        <v>1419.3787743895818</v>
      </c>
      <c r="N20" s="3">
        <f t="shared" si="3"/>
        <v>0.14912547121335334</v>
      </c>
      <c r="O20" s="7">
        <f t="shared" si="4"/>
        <v>6.7057625492381723</v>
      </c>
      <c r="P20" s="3">
        <f t="shared" si="5"/>
        <v>0.14912547121335334</v>
      </c>
      <c r="Q20" s="3">
        <f>IF(ISNUMBER(P20),SUMIF(A:A,A20,P:P),"")</f>
        <v>1</v>
      </c>
      <c r="R20" s="3">
        <f t="shared" si="6"/>
        <v>0.14912547121335334</v>
      </c>
      <c r="S20" s="8">
        <f t="shared" si="7"/>
        <v>6.7057625492381723</v>
      </c>
    </row>
    <row r="21" spans="1:19" x14ac:dyDescent="0.25">
      <c r="A21" s="1">
        <v>3</v>
      </c>
      <c r="B21" s="5">
        <v>0.52083333333333337</v>
      </c>
      <c r="C21" s="1" t="s">
        <v>42</v>
      </c>
      <c r="D21" s="1">
        <v>1</v>
      </c>
      <c r="E21" s="1">
        <v>5</v>
      </c>
      <c r="F21" s="1" t="s">
        <v>46</v>
      </c>
      <c r="G21" s="2">
        <v>46.298266666666599</v>
      </c>
      <c r="H21" s="6">
        <f>1+COUNTIFS(A:A,A21,O:O,"&lt;"&amp;O21)</f>
        <v>5</v>
      </c>
      <c r="I21" s="2">
        <f>AVERAGEIF(A:A,A21,G:G)</f>
        <v>48.81404444444442</v>
      </c>
      <c r="J21" s="2">
        <f t="shared" si="0"/>
        <v>-2.5157777777778207</v>
      </c>
      <c r="K21" s="2">
        <f t="shared" si="1"/>
        <v>87.484222222222172</v>
      </c>
      <c r="L21" s="2">
        <f t="shared" si="2"/>
        <v>190.38595108817688</v>
      </c>
      <c r="M21" s="2">
        <f>SUMIF(A:A,A21,L:L)</f>
        <v>1419.3787743895818</v>
      </c>
      <c r="N21" s="3">
        <f t="shared" si="3"/>
        <v>0.13413329445486055</v>
      </c>
      <c r="O21" s="7">
        <f t="shared" si="4"/>
        <v>7.4552705505680903</v>
      </c>
      <c r="P21" s="3">
        <f t="shared" si="5"/>
        <v>0.13413329445486055</v>
      </c>
      <c r="Q21" s="3">
        <f>IF(ISNUMBER(P21),SUMIF(A:A,A21,P:P),"")</f>
        <v>1</v>
      </c>
      <c r="R21" s="3">
        <f t="shared" si="6"/>
        <v>0.13413329445486055</v>
      </c>
      <c r="S21" s="8">
        <f t="shared" si="7"/>
        <v>7.4552705505680903</v>
      </c>
    </row>
    <row r="22" spans="1:19" x14ac:dyDescent="0.25">
      <c r="A22" s="1">
        <v>3</v>
      </c>
      <c r="B22" s="5">
        <v>0.52083333333333337</v>
      </c>
      <c r="C22" s="1" t="s">
        <v>42</v>
      </c>
      <c r="D22" s="1">
        <v>1</v>
      </c>
      <c r="E22" s="1">
        <v>3</v>
      </c>
      <c r="F22" s="1" t="s">
        <v>44</v>
      </c>
      <c r="G22" s="2">
        <v>40.456866666666699</v>
      </c>
      <c r="H22" s="6">
        <f>1+COUNTIFS(A:A,A22,O:O,"&lt;"&amp;O22)</f>
        <v>6</v>
      </c>
      <c r="I22" s="2">
        <f>AVERAGEIF(A:A,A22,G:G)</f>
        <v>48.81404444444442</v>
      </c>
      <c r="J22" s="2">
        <f t="shared" si="0"/>
        <v>-8.3571777777777214</v>
      </c>
      <c r="K22" s="2">
        <f t="shared" si="1"/>
        <v>81.642822222222279</v>
      </c>
      <c r="L22" s="2">
        <f t="shared" si="2"/>
        <v>134.09779314058795</v>
      </c>
      <c r="M22" s="2">
        <f>SUMIF(A:A,A22,L:L)</f>
        <v>1419.3787743895818</v>
      </c>
      <c r="N22" s="3">
        <f t="shared" si="3"/>
        <v>9.4476397393118736E-2</v>
      </c>
      <c r="O22" s="7">
        <f t="shared" si="4"/>
        <v>10.5846542373856</v>
      </c>
      <c r="P22" s="3">
        <f t="shared" si="5"/>
        <v>9.4476397393118736E-2</v>
      </c>
      <c r="Q22" s="3">
        <f>IF(ISNUMBER(P22),SUMIF(A:A,A22,P:P),"")</f>
        <v>1</v>
      </c>
      <c r="R22" s="3">
        <f t="shared" si="6"/>
        <v>9.4476397393118736E-2</v>
      </c>
      <c r="S22" s="8">
        <f t="shared" si="7"/>
        <v>10.5846542373856</v>
      </c>
    </row>
    <row r="23" spans="1:19" x14ac:dyDescent="0.25">
      <c r="A23" s="1">
        <v>4</v>
      </c>
      <c r="B23" s="5">
        <v>0.54861111111111105</v>
      </c>
      <c r="C23" s="1" t="s">
        <v>42</v>
      </c>
      <c r="D23" s="1">
        <v>2</v>
      </c>
      <c r="E23" s="1">
        <v>4</v>
      </c>
      <c r="F23" s="1" t="s">
        <v>52</v>
      </c>
      <c r="G23" s="2">
        <v>61.034600000000005</v>
      </c>
      <c r="H23" s="6">
        <f>1+COUNTIFS(A:A,A23,O:O,"&lt;"&amp;O23)</f>
        <v>1</v>
      </c>
      <c r="I23" s="2">
        <f>AVERAGEIF(A:A,A23,G:G)</f>
        <v>48.828593333333323</v>
      </c>
      <c r="J23" s="2">
        <f t="shared" si="0"/>
        <v>12.206006666666681</v>
      </c>
      <c r="K23" s="2">
        <f t="shared" si="1"/>
        <v>102.20600666666668</v>
      </c>
      <c r="L23" s="2">
        <f t="shared" si="2"/>
        <v>460.5218946727656</v>
      </c>
      <c r="M23" s="2">
        <f>SUMIF(A:A,A23,L:L)</f>
        <v>1248.6830442837713</v>
      </c>
      <c r="N23" s="3">
        <f t="shared" si="3"/>
        <v>0.36880607675498234</v>
      </c>
      <c r="O23" s="7">
        <f t="shared" si="4"/>
        <v>2.7114520693333195</v>
      </c>
      <c r="P23" s="3">
        <f t="shared" si="5"/>
        <v>0.36880607675498234</v>
      </c>
      <c r="Q23" s="3">
        <f>IF(ISNUMBER(P23),SUMIF(A:A,A23,P:P),"")</f>
        <v>0.99999999999999989</v>
      </c>
      <c r="R23" s="3">
        <f t="shared" si="6"/>
        <v>0.36880607675498239</v>
      </c>
      <c r="S23" s="8">
        <f t="shared" si="7"/>
        <v>2.7114520693333195</v>
      </c>
    </row>
    <row r="24" spans="1:19" x14ac:dyDescent="0.25">
      <c r="A24" s="1">
        <v>4</v>
      </c>
      <c r="B24" s="5">
        <v>0.54861111111111105</v>
      </c>
      <c r="C24" s="1" t="s">
        <v>42</v>
      </c>
      <c r="D24" s="1">
        <v>2</v>
      </c>
      <c r="E24" s="1">
        <v>2</v>
      </c>
      <c r="F24" s="1" t="s">
        <v>50</v>
      </c>
      <c r="G24" s="2">
        <v>52.286166666666702</v>
      </c>
      <c r="H24" s="6">
        <f>1+COUNTIFS(A:A,A24,O:O,"&lt;"&amp;O24)</f>
        <v>2</v>
      </c>
      <c r="I24" s="2">
        <f>AVERAGEIF(A:A,A24,G:G)</f>
        <v>48.828593333333323</v>
      </c>
      <c r="J24" s="2">
        <f t="shared" si="0"/>
        <v>3.4575733333333787</v>
      </c>
      <c r="K24" s="2">
        <f t="shared" si="1"/>
        <v>93.457573333333386</v>
      </c>
      <c r="L24" s="2">
        <f t="shared" si="2"/>
        <v>272.44980628018931</v>
      </c>
      <c r="M24" s="2">
        <f>SUMIF(A:A,A24,L:L)</f>
        <v>1248.6830442837713</v>
      </c>
      <c r="N24" s="3">
        <f t="shared" si="3"/>
        <v>0.21818972198542427</v>
      </c>
      <c r="O24" s="7">
        <f t="shared" si="4"/>
        <v>4.5831673045845989</v>
      </c>
      <c r="P24" s="3">
        <f t="shared" si="5"/>
        <v>0.21818972198542427</v>
      </c>
      <c r="Q24" s="3">
        <f>IF(ISNUMBER(P24),SUMIF(A:A,A24,P:P),"")</f>
        <v>0.99999999999999989</v>
      </c>
      <c r="R24" s="3">
        <f t="shared" si="6"/>
        <v>0.21818972198542433</v>
      </c>
      <c r="S24" s="8">
        <f t="shared" si="7"/>
        <v>4.583167304584598</v>
      </c>
    </row>
    <row r="25" spans="1:19" x14ac:dyDescent="0.25">
      <c r="A25" s="1">
        <v>4</v>
      </c>
      <c r="B25" s="5">
        <v>0.54861111111111105</v>
      </c>
      <c r="C25" s="1" t="s">
        <v>42</v>
      </c>
      <c r="D25" s="1">
        <v>2</v>
      </c>
      <c r="E25" s="1">
        <v>3</v>
      </c>
      <c r="F25" s="1" t="s">
        <v>51</v>
      </c>
      <c r="G25" s="2">
        <v>49.008599999999902</v>
      </c>
      <c r="H25" s="6">
        <f>1+COUNTIFS(A:A,A25,O:O,"&lt;"&amp;O25)</f>
        <v>3</v>
      </c>
      <c r="I25" s="2">
        <f>AVERAGEIF(A:A,A25,G:G)</f>
        <v>48.828593333333323</v>
      </c>
      <c r="J25" s="2">
        <f t="shared" si="0"/>
        <v>0.1800066666665785</v>
      </c>
      <c r="K25" s="2">
        <f t="shared" si="1"/>
        <v>90.180006666666571</v>
      </c>
      <c r="L25" s="2">
        <f t="shared" si="2"/>
        <v>223.81065405612796</v>
      </c>
      <c r="M25" s="2">
        <f>SUMIF(A:A,A25,L:L)</f>
        <v>1248.6830442837713</v>
      </c>
      <c r="N25" s="3">
        <f t="shared" si="3"/>
        <v>0.17923736137900623</v>
      </c>
      <c r="O25" s="7">
        <f t="shared" si="4"/>
        <v>5.579193937615778</v>
      </c>
      <c r="P25" s="3">
        <f t="shared" si="5"/>
        <v>0.17923736137900623</v>
      </c>
      <c r="Q25" s="3">
        <f>IF(ISNUMBER(P25),SUMIF(A:A,A25,P:P),"")</f>
        <v>0.99999999999999989</v>
      </c>
      <c r="R25" s="3">
        <f t="shared" si="6"/>
        <v>0.17923736137900625</v>
      </c>
      <c r="S25" s="8">
        <f t="shared" si="7"/>
        <v>5.579193937615778</v>
      </c>
    </row>
    <row r="26" spans="1:19" x14ac:dyDescent="0.25">
      <c r="A26" s="1">
        <v>4</v>
      </c>
      <c r="B26" s="5">
        <v>0.54861111111111105</v>
      </c>
      <c r="C26" s="1" t="s">
        <v>42</v>
      </c>
      <c r="D26" s="1">
        <v>2</v>
      </c>
      <c r="E26" s="1">
        <v>5</v>
      </c>
      <c r="F26" s="1" t="s">
        <v>53</v>
      </c>
      <c r="G26" s="2">
        <v>46.667133333333297</v>
      </c>
      <c r="H26" s="6">
        <f>1+COUNTIFS(A:A,A26,O:O,"&lt;"&amp;O26)</f>
        <v>4</v>
      </c>
      <c r="I26" s="2">
        <f>AVERAGEIF(A:A,A26,G:G)</f>
        <v>48.828593333333323</v>
      </c>
      <c r="J26" s="2">
        <f t="shared" si="0"/>
        <v>-2.1614600000000266</v>
      </c>
      <c r="K26" s="2">
        <f t="shared" si="1"/>
        <v>87.838539999999966</v>
      </c>
      <c r="L26" s="2">
        <f t="shared" si="2"/>
        <v>194.47670747994076</v>
      </c>
      <c r="M26" s="2">
        <f>SUMIF(A:A,A26,L:L)</f>
        <v>1248.6830442837713</v>
      </c>
      <c r="N26" s="3">
        <f t="shared" si="3"/>
        <v>0.15574545387656011</v>
      </c>
      <c r="O26" s="7">
        <f t="shared" si="4"/>
        <v>6.420733158558674</v>
      </c>
      <c r="P26" s="3">
        <f t="shared" si="5"/>
        <v>0.15574545387656011</v>
      </c>
      <c r="Q26" s="3">
        <f>IF(ISNUMBER(P26),SUMIF(A:A,A26,P:P),"")</f>
        <v>0.99999999999999989</v>
      </c>
      <c r="R26" s="3">
        <f t="shared" si="6"/>
        <v>0.15574545387656014</v>
      </c>
      <c r="S26" s="8">
        <f t="shared" si="7"/>
        <v>6.4207331585586722</v>
      </c>
    </row>
    <row r="27" spans="1:19" x14ac:dyDescent="0.25">
      <c r="A27" s="1">
        <v>4</v>
      </c>
      <c r="B27" s="5">
        <v>0.54861111111111105</v>
      </c>
      <c r="C27" s="1" t="s">
        <v>42</v>
      </c>
      <c r="D27" s="1">
        <v>2</v>
      </c>
      <c r="E27" s="1">
        <v>1</v>
      </c>
      <c r="F27" s="1" t="s">
        <v>49</v>
      </c>
      <c r="G27" s="2">
        <v>35.146466666666697</v>
      </c>
      <c r="H27" s="6">
        <f>1+COUNTIFS(A:A,A27,O:O,"&lt;"&amp;O27)</f>
        <v>5</v>
      </c>
      <c r="I27" s="2">
        <f>AVERAGEIF(A:A,A27,G:G)</f>
        <v>48.828593333333323</v>
      </c>
      <c r="J27" s="2">
        <f t="shared" si="0"/>
        <v>-13.682126666666626</v>
      </c>
      <c r="K27" s="2">
        <f t="shared" si="1"/>
        <v>76.317873333333381</v>
      </c>
      <c r="L27" s="2">
        <f t="shared" si="2"/>
        <v>97.423981794747533</v>
      </c>
      <c r="M27" s="2">
        <f>SUMIF(A:A,A27,L:L)</f>
        <v>1248.6830442837713</v>
      </c>
      <c r="N27" s="3">
        <f t="shared" si="3"/>
        <v>7.8021386004026902E-2</v>
      </c>
      <c r="O27" s="7">
        <f t="shared" si="4"/>
        <v>12.816998661730864</v>
      </c>
      <c r="P27" s="3">
        <f t="shared" si="5"/>
        <v>7.8021386004026902E-2</v>
      </c>
      <c r="Q27" s="3">
        <f>IF(ISNUMBER(P27),SUMIF(A:A,A27,P:P),"")</f>
        <v>0.99999999999999989</v>
      </c>
      <c r="R27" s="3">
        <f t="shared" si="6"/>
        <v>7.8021386004026916E-2</v>
      </c>
      <c r="S27" s="8">
        <f t="shared" si="7"/>
        <v>12.816998661730862</v>
      </c>
    </row>
    <row r="28" spans="1:19" x14ac:dyDescent="0.25">
      <c r="A28" s="1">
        <v>5</v>
      </c>
      <c r="B28" s="5">
        <v>0.55208333333333337</v>
      </c>
      <c r="C28" s="1" t="s">
        <v>54</v>
      </c>
      <c r="D28" s="1">
        <v>2</v>
      </c>
      <c r="E28" s="1">
        <v>3</v>
      </c>
      <c r="F28" s="1" t="s">
        <v>57</v>
      </c>
      <c r="G28" s="2">
        <v>59.953366666666696</v>
      </c>
      <c r="H28" s="6">
        <f>1+COUNTIFS(A:A,A28,O:O,"&lt;"&amp;O28)</f>
        <v>1</v>
      </c>
      <c r="I28" s="2">
        <f>AVERAGEIF(A:A,A28,G:G)</f>
        <v>50.982716666666668</v>
      </c>
      <c r="J28" s="2">
        <f t="shared" si="0"/>
        <v>8.9706500000000275</v>
      </c>
      <c r="K28" s="2">
        <f t="shared" si="1"/>
        <v>98.970650000000035</v>
      </c>
      <c r="L28" s="2">
        <f t="shared" si="2"/>
        <v>379.26645289366371</v>
      </c>
      <c r="M28" s="2">
        <f>SUMIF(A:A,A28,L:L)</f>
        <v>1481.5261497538036</v>
      </c>
      <c r="N28" s="3">
        <f t="shared" si="3"/>
        <v>0.25599713711208494</v>
      </c>
      <c r="O28" s="7">
        <f t="shared" si="4"/>
        <v>3.9062936846913381</v>
      </c>
      <c r="P28" s="3">
        <f t="shared" si="5"/>
        <v>0.25599713711208494</v>
      </c>
      <c r="Q28" s="3">
        <f>IF(ISNUMBER(P28),SUMIF(A:A,A28,P:P),"")</f>
        <v>0.99999999999999989</v>
      </c>
      <c r="R28" s="3">
        <f t="shared" si="6"/>
        <v>0.25599713711208499</v>
      </c>
      <c r="S28" s="8">
        <f t="shared" si="7"/>
        <v>3.9062936846913372</v>
      </c>
    </row>
    <row r="29" spans="1:19" x14ac:dyDescent="0.25">
      <c r="A29" s="1">
        <v>5</v>
      </c>
      <c r="B29" s="5">
        <v>0.55208333333333337</v>
      </c>
      <c r="C29" s="1" t="s">
        <v>54</v>
      </c>
      <c r="D29" s="1">
        <v>2</v>
      </c>
      <c r="E29" s="1">
        <v>2</v>
      </c>
      <c r="F29" s="1" t="s">
        <v>56</v>
      </c>
      <c r="G29" s="2">
        <v>59.643500000000003</v>
      </c>
      <c r="H29" s="6">
        <f>1+COUNTIFS(A:A,A29,O:O,"&lt;"&amp;O29)</f>
        <v>2</v>
      </c>
      <c r="I29" s="2">
        <f>AVERAGEIF(A:A,A29,G:G)</f>
        <v>50.982716666666668</v>
      </c>
      <c r="J29" s="2">
        <f t="shared" si="0"/>
        <v>8.6607833333333346</v>
      </c>
      <c r="K29" s="2">
        <f t="shared" si="1"/>
        <v>98.660783333333342</v>
      </c>
      <c r="L29" s="2">
        <f t="shared" si="2"/>
        <v>372.28027574137974</v>
      </c>
      <c r="M29" s="2">
        <f>SUMIF(A:A,A29,L:L)</f>
        <v>1481.5261497538036</v>
      </c>
      <c r="N29" s="3">
        <f t="shared" si="3"/>
        <v>0.25128160971255509</v>
      </c>
      <c r="O29" s="7">
        <f t="shared" si="4"/>
        <v>3.9795988299498535</v>
      </c>
      <c r="P29" s="3">
        <f t="shared" si="5"/>
        <v>0.25128160971255509</v>
      </c>
      <c r="Q29" s="3">
        <f>IF(ISNUMBER(P29),SUMIF(A:A,A29,P:P),"")</f>
        <v>0.99999999999999989</v>
      </c>
      <c r="R29" s="3">
        <f t="shared" si="6"/>
        <v>0.25128160971255514</v>
      </c>
      <c r="S29" s="8">
        <f t="shared" si="7"/>
        <v>3.9795988299498526</v>
      </c>
    </row>
    <row r="30" spans="1:19" x14ac:dyDescent="0.25">
      <c r="A30" s="1">
        <v>5</v>
      </c>
      <c r="B30" s="5">
        <v>0.55208333333333337</v>
      </c>
      <c r="C30" s="1" t="s">
        <v>54</v>
      </c>
      <c r="D30" s="1">
        <v>2</v>
      </c>
      <c r="E30" s="1">
        <v>1</v>
      </c>
      <c r="F30" s="1" t="s">
        <v>55</v>
      </c>
      <c r="G30" s="2">
        <v>54.795766666666701</v>
      </c>
      <c r="H30" s="6">
        <f>1+COUNTIFS(A:A,A30,O:O,"&lt;"&amp;O30)</f>
        <v>3</v>
      </c>
      <c r="I30" s="2">
        <f>AVERAGEIF(A:A,A30,G:G)</f>
        <v>50.982716666666668</v>
      </c>
      <c r="J30" s="2">
        <f t="shared" si="0"/>
        <v>3.8130500000000325</v>
      </c>
      <c r="K30" s="2">
        <f t="shared" si="1"/>
        <v>93.813050000000032</v>
      </c>
      <c r="L30" s="2">
        <f t="shared" si="2"/>
        <v>278.32319211389114</v>
      </c>
      <c r="M30" s="2">
        <f>SUMIF(A:A,A30,L:L)</f>
        <v>1481.5261497538036</v>
      </c>
      <c r="N30" s="3">
        <f t="shared" si="3"/>
        <v>0.18786249041918174</v>
      </c>
      <c r="O30" s="7">
        <f t="shared" si="4"/>
        <v>5.3230423900411301</v>
      </c>
      <c r="P30" s="3">
        <f t="shared" si="5"/>
        <v>0.18786249041918174</v>
      </c>
      <c r="Q30" s="3">
        <f>IF(ISNUMBER(P30),SUMIF(A:A,A30,P:P),"")</f>
        <v>0.99999999999999989</v>
      </c>
      <c r="R30" s="3">
        <f t="shared" si="6"/>
        <v>0.18786249041918179</v>
      </c>
      <c r="S30" s="8">
        <f t="shared" si="7"/>
        <v>5.3230423900411283</v>
      </c>
    </row>
    <row r="31" spans="1:19" x14ac:dyDescent="0.25">
      <c r="A31" s="10">
        <v>5</v>
      </c>
      <c r="B31" s="11">
        <v>0.55208333333333337</v>
      </c>
      <c r="C31" s="10" t="s">
        <v>54</v>
      </c>
      <c r="D31" s="10">
        <v>2</v>
      </c>
      <c r="E31" s="10">
        <v>5</v>
      </c>
      <c r="F31" s="10" t="s">
        <v>59</v>
      </c>
      <c r="G31" s="2">
        <v>47.706900000000005</v>
      </c>
      <c r="H31" s="6">
        <f>1+COUNTIFS(A:A,A31,O:O,"&lt;"&amp;O31)</f>
        <v>4</v>
      </c>
      <c r="I31" s="2">
        <f>AVERAGEIF(A:A,A31,G:G)</f>
        <v>50.982716666666668</v>
      </c>
      <c r="J31" s="2">
        <f t="shared" si="0"/>
        <v>-3.2758166666666639</v>
      </c>
      <c r="K31" s="2">
        <f t="shared" si="1"/>
        <v>86.724183333333343</v>
      </c>
      <c r="L31" s="2">
        <f t="shared" si="2"/>
        <v>181.89889304653872</v>
      </c>
      <c r="M31" s="2">
        <f>SUMIF(A:A,A31,L:L)</f>
        <v>1481.5261497538036</v>
      </c>
      <c r="N31" s="3">
        <f t="shared" si="3"/>
        <v>0.12277805091510956</v>
      </c>
      <c r="O31" s="7">
        <f t="shared" si="4"/>
        <v>8.1447782608262269</v>
      </c>
      <c r="P31" s="3">
        <f t="shared" si="5"/>
        <v>0.12277805091510956</v>
      </c>
      <c r="Q31" s="3">
        <f>IF(ISNUMBER(P31),SUMIF(A:A,A31,P:P),"")</f>
        <v>0.99999999999999989</v>
      </c>
      <c r="R31" s="3">
        <f t="shared" si="6"/>
        <v>0.12277805091510959</v>
      </c>
      <c r="S31" s="8">
        <f t="shared" si="7"/>
        <v>8.1447782608262251</v>
      </c>
    </row>
    <row r="32" spans="1:19" x14ac:dyDescent="0.25">
      <c r="A32" s="1">
        <v>5</v>
      </c>
      <c r="B32" s="5">
        <v>0.55208333333333337</v>
      </c>
      <c r="C32" s="1" t="s">
        <v>54</v>
      </c>
      <c r="D32" s="1">
        <v>2</v>
      </c>
      <c r="E32" s="1">
        <v>4</v>
      </c>
      <c r="F32" s="1" t="s">
        <v>58</v>
      </c>
      <c r="G32" s="2">
        <v>47.182299999999998</v>
      </c>
      <c r="H32" s="6">
        <f>1+COUNTIFS(A:A,A32,O:O,"&lt;"&amp;O32)</f>
        <v>5</v>
      </c>
      <c r="I32" s="2">
        <f>AVERAGEIF(A:A,A32,G:G)</f>
        <v>50.982716666666668</v>
      </c>
      <c r="J32" s="2">
        <f t="shared" si="0"/>
        <v>-3.8004166666666706</v>
      </c>
      <c r="K32" s="2">
        <f t="shared" si="1"/>
        <v>86.199583333333322</v>
      </c>
      <c r="L32" s="2">
        <f t="shared" si="2"/>
        <v>176.26261260298105</v>
      </c>
      <c r="M32" s="2">
        <f>SUMIF(A:A,A32,L:L)</f>
        <v>1481.5261497538036</v>
      </c>
      <c r="N32" s="3">
        <f t="shared" si="3"/>
        <v>0.11897367632172537</v>
      </c>
      <c r="O32" s="7">
        <f t="shared" si="4"/>
        <v>8.4052206413780741</v>
      </c>
      <c r="P32" s="3">
        <f t="shared" si="5"/>
        <v>0.11897367632172537</v>
      </c>
      <c r="Q32" s="3">
        <f>IF(ISNUMBER(P32),SUMIF(A:A,A32,P:P),"")</f>
        <v>0.99999999999999989</v>
      </c>
      <c r="R32" s="3">
        <f t="shared" si="6"/>
        <v>0.1189736763217254</v>
      </c>
      <c r="S32" s="8">
        <f t="shared" si="7"/>
        <v>8.4052206413780723</v>
      </c>
    </row>
    <row r="33" spans="1:19" x14ac:dyDescent="0.25">
      <c r="A33" s="10">
        <v>5</v>
      </c>
      <c r="B33" s="11">
        <v>0.55208333333333337</v>
      </c>
      <c r="C33" s="10" t="s">
        <v>54</v>
      </c>
      <c r="D33" s="10">
        <v>2</v>
      </c>
      <c r="E33" s="10">
        <v>6</v>
      </c>
      <c r="F33" s="10" t="s">
        <v>60</v>
      </c>
      <c r="G33" s="2">
        <v>36.614466666666601</v>
      </c>
      <c r="H33" s="6">
        <f>1+COUNTIFS(A:A,A33,O:O,"&lt;"&amp;O33)</f>
        <v>6</v>
      </c>
      <c r="I33" s="2">
        <f>AVERAGEIF(A:A,A33,G:G)</f>
        <v>50.982716666666668</v>
      </c>
      <c r="J33" s="2">
        <f t="shared" si="0"/>
        <v>-14.368250000000067</v>
      </c>
      <c r="K33" s="2">
        <f t="shared" si="1"/>
        <v>75.631749999999926</v>
      </c>
      <c r="L33" s="2">
        <f t="shared" si="2"/>
        <v>93.494723355349109</v>
      </c>
      <c r="M33" s="2">
        <f>SUMIF(A:A,A33,L:L)</f>
        <v>1481.5261497538036</v>
      </c>
      <c r="N33" s="3">
        <f t="shared" si="3"/>
        <v>6.3107035519343241E-2</v>
      </c>
      <c r="O33" s="7">
        <f t="shared" si="4"/>
        <v>15.846093732187517</v>
      </c>
      <c r="P33" s="3">
        <f t="shared" si="5"/>
        <v>6.3107035519343241E-2</v>
      </c>
      <c r="Q33" s="3">
        <f>IF(ISNUMBER(P33),SUMIF(A:A,A33,P:P),"")</f>
        <v>0.99999999999999989</v>
      </c>
      <c r="R33" s="3">
        <f t="shared" si="6"/>
        <v>6.3107035519343255E-2</v>
      </c>
      <c r="S33" s="8">
        <f t="shared" si="7"/>
        <v>15.846093732187514</v>
      </c>
    </row>
    <row r="34" spans="1:19" x14ac:dyDescent="0.25">
      <c r="A34" s="10">
        <v>6</v>
      </c>
      <c r="B34" s="11">
        <v>0.55902777777777779</v>
      </c>
      <c r="C34" s="10" t="s">
        <v>61</v>
      </c>
      <c r="D34" s="10">
        <v>1</v>
      </c>
      <c r="E34" s="10">
        <v>1</v>
      </c>
      <c r="F34" s="10" t="s">
        <v>62</v>
      </c>
      <c r="G34" s="2">
        <v>69.041633333333294</v>
      </c>
      <c r="H34" s="6">
        <f>1+COUNTIFS(A:A,A34,O:O,"&lt;"&amp;O34)</f>
        <v>1</v>
      </c>
      <c r="I34" s="2">
        <f>AVERAGEIF(A:A,A34,G:G)</f>
        <v>54.225773333333301</v>
      </c>
      <c r="J34" s="2">
        <f t="shared" si="0"/>
        <v>14.815859999999994</v>
      </c>
      <c r="K34" s="2">
        <f t="shared" si="1"/>
        <v>104.81585999999999</v>
      </c>
      <c r="L34" s="2">
        <f t="shared" si="2"/>
        <v>538.5883769340943</v>
      </c>
      <c r="M34" s="2">
        <f>SUMIF(A:A,A34,L:L)</f>
        <v>1417.3100113802534</v>
      </c>
      <c r="N34" s="3">
        <f t="shared" si="3"/>
        <v>0.3800074596309298</v>
      </c>
      <c r="O34" s="7">
        <f t="shared" si="4"/>
        <v>2.6315272888885346</v>
      </c>
      <c r="P34" s="3">
        <f t="shared" si="5"/>
        <v>0.3800074596309298</v>
      </c>
      <c r="Q34" s="3">
        <f>IF(ISNUMBER(P34),SUMIF(A:A,A34,P:P),"")</f>
        <v>1</v>
      </c>
      <c r="R34" s="3">
        <f t="shared" si="6"/>
        <v>0.3800074596309298</v>
      </c>
      <c r="S34" s="8">
        <f t="shared" si="7"/>
        <v>2.6315272888885346</v>
      </c>
    </row>
    <row r="35" spans="1:19" x14ac:dyDescent="0.25">
      <c r="A35" s="10">
        <v>6</v>
      </c>
      <c r="B35" s="11">
        <v>0.55902777777777779</v>
      </c>
      <c r="C35" s="10" t="s">
        <v>61</v>
      </c>
      <c r="D35" s="10">
        <v>1</v>
      </c>
      <c r="E35" s="10">
        <v>3</v>
      </c>
      <c r="F35" s="10" t="s">
        <v>64</v>
      </c>
      <c r="G35" s="2">
        <v>67.033599999999907</v>
      </c>
      <c r="H35" s="6">
        <f>1+COUNTIFS(A:A,A35,O:O,"&lt;"&amp;O35)</f>
        <v>2</v>
      </c>
      <c r="I35" s="2">
        <f>AVERAGEIF(A:A,A35,G:G)</f>
        <v>54.225773333333301</v>
      </c>
      <c r="J35" s="2">
        <f t="shared" si="0"/>
        <v>12.807826666666607</v>
      </c>
      <c r="K35" s="2">
        <f t="shared" si="1"/>
        <v>102.80782666666661</v>
      </c>
      <c r="L35" s="2">
        <f t="shared" si="2"/>
        <v>477.45484977255808</v>
      </c>
      <c r="M35" s="2">
        <f>SUMIF(A:A,A35,L:L)</f>
        <v>1417.3100113802534</v>
      </c>
      <c r="N35" s="3">
        <f t="shared" si="3"/>
        <v>0.33687396966002281</v>
      </c>
      <c r="O35" s="7">
        <f t="shared" si="4"/>
        <v>2.9684691904489142</v>
      </c>
      <c r="P35" s="3">
        <f t="shared" si="5"/>
        <v>0.33687396966002281</v>
      </c>
      <c r="Q35" s="3">
        <f>IF(ISNUMBER(P35),SUMIF(A:A,A35,P:P),"")</f>
        <v>1</v>
      </c>
      <c r="R35" s="3">
        <f t="shared" si="6"/>
        <v>0.33687396966002281</v>
      </c>
      <c r="S35" s="8">
        <f t="shared" si="7"/>
        <v>2.9684691904489142</v>
      </c>
    </row>
    <row r="36" spans="1:19" x14ac:dyDescent="0.25">
      <c r="A36" s="10">
        <v>6</v>
      </c>
      <c r="B36" s="11">
        <v>0.55902777777777779</v>
      </c>
      <c r="C36" s="10" t="s">
        <v>61</v>
      </c>
      <c r="D36" s="10">
        <v>1</v>
      </c>
      <c r="E36" s="10">
        <v>2</v>
      </c>
      <c r="F36" s="10" t="s">
        <v>63</v>
      </c>
      <c r="G36" s="2">
        <v>52.042833333333306</v>
      </c>
      <c r="H36" s="6">
        <f>1+COUNTIFS(A:A,A36,O:O,"&lt;"&amp;O36)</f>
        <v>3</v>
      </c>
      <c r="I36" s="2">
        <f>AVERAGEIF(A:A,A36,G:G)</f>
        <v>54.225773333333301</v>
      </c>
      <c r="J36" s="2">
        <f t="shared" si="0"/>
        <v>-2.182939999999995</v>
      </c>
      <c r="K36" s="2">
        <f t="shared" si="1"/>
        <v>87.817059999999998</v>
      </c>
      <c r="L36" s="2">
        <f t="shared" si="2"/>
        <v>194.22622734341164</v>
      </c>
      <c r="M36" s="2">
        <f>SUMIF(A:A,A36,L:L)</f>
        <v>1417.3100113802534</v>
      </c>
      <c r="N36" s="3">
        <f t="shared" si="3"/>
        <v>0.1370386335973621</v>
      </c>
      <c r="O36" s="7">
        <f t="shared" si="4"/>
        <v>7.2972122805758142</v>
      </c>
      <c r="P36" s="3">
        <f t="shared" si="5"/>
        <v>0.1370386335973621</v>
      </c>
      <c r="Q36" s="3">
        <f>IF(ISNUMBER(P36),SUMIF(A:A,A36,P:P),"")</f>
        <v>1</v>
      </c>
      <c r="R36" s="3">
        <f t="shared" si="6"/>
        <v>0.1370386335973621</v>
      </c>
      <c r="S36" s="8">
        <f t="shared" si="7"/>
        <v>7.2972122805758142</v>
      </c>
    </row>
    <row r="37" spans="1:19" x14ac:dyDescent="0.25">
      <c r="A37" s="10">
        <v>6</v>
      </c>
      <c r="B37" s="11">
        <v>0.55902777777777779</v>
      </c>
      <c r="C37" s="10" t="s">
        <v>61</v>
      </c>
      <c r="D37" s="10">
        <v>1</v>
      </c>
      <c r="E37" s="10">
        <v>4</v>
      </c>
      <c r="F37" s="10" t="s">
        <v>65</v>
      </c>
      <c r="G37" s="2">
        <v>42.794866666666699</v>
      </c>
      <c r="H37" s="6">
        <f>1+COUNTIFS(A:A,A37,O:O,"&lt;"&amp;O37)</f>
        <v>4</v>
      </c>
      <c r="I37" s="2">
        <f>AVERAGEIF(A:A,A37,G:G)</f>
        <v>54.225773333333301</v>
      </c>
      <c r="J37" s="2">
        <f t="shared" si="0"/>
        <v>-11.430906666666601</v>
      </c>
      <c r="K37" s="2">
        <f t="shared" si="1"/>
        <v>78.569093333333399</v>
      </c>
      <c r="L37" s="2">
        <f t="shared" si="2"/>
        <v>111.51349333102253</v>
      </c>
      <c r="M37" s="2">
        <f>SUMIF(A:A,A37,L:L)</f>
        <v>1417.3100113802534</v>
      </c>
      <c r="N37" s="3">
        <f t="shared" si="3"/>
        <v>7.8679676595542175E-2</v>
      </c>
      <c r="O37" s="7">
        <f t="shared" si="4"/>
        <v>12.709762460521576</v>
      </c>
      <c r="P37" s="3">
        <f t="shared" si="5"/>
        <v>7.8679676595542175E-2</v>
      </c>
      <c r="Q37" s="3">
        <f>IF(ISNUMBER(P37),SUMIF(A:A,A37,P:P),"")</f>
        <v>1</v>
      </c>
      <c r="R37" s="3">
        <f t="shared" si="6"/>
        <v>7.8679676595542175E-2</v>
      </c>
      <c r="S37" s="8">
        <f t="shared" si="7"/>
        <v>12.709762460521576</v>
      </c>
    </row>
    <row r="38" spans="1:19" x14ac:dyDescent="0.25">
      <c r="A38" s="10">
        <v>6</v>
      </c>
      <c r="B38" s="11">
        <v>0.55902777777777779</v>
      </c>
      <c r="C38" s="10" t="s">
        <v>61</v>
      </c>
      <c r="D38" s="10">
        <v>1</v>
      </c>
      <c r="E38" s="10">
        <v>5</v>
      </c>
      <c r="F38" s="10" t="s">
        <v>66</v>
      </c>
      <c r="G38" s="2">
        <v>40.215933333333297</v>
      </c>
      <c r="H38" s="6">
        <f>1+COUNTIFS(A:A,A38,O:O,"&lt;"&amp;O38)</f>
        <v>5</v>
      </c>
      <c r="I38" s="2">
        <f>AVERAGEIF(A:A,A38,G:G)</f>
        <v>54.225773333333301</v>
      </c>
      <c r="J38" s="2">
        <f t="shared" si="0"/>
        <v>-14.009840000000004</v>
      </c>
      <c r="K38" s="2">
        <f t="shared" si="1"/>
        <v>75.990160000000003</v>
      </c>
      <c r="L38" s="2">
        <f t="shared" si="2"/>
        <v>95.527063999166671</v>
      </c>
      <c r="M38" s="2">
        <f>SUMIF(A:A,A38,L:L)</f>
        <v>1417.3100113802534</v>
      </c>
      <c r="N38" s="3">
        <f t="shared" si="3"/>
        <v>6.7400260516142993E-2</v>
      </c>
      <c r="O38" s="7">
        <f t="shared" si="4"/>
        <v>14.836737904900096</v>
      </c>
      <c r="P38" s="3">
        <f t="shared" si="5"/>
        <v>6.7400260516142993E-2</v>
      </c>
      <c r="Q38" s="3">
        <f>IF(ISNUMBER(P38),SUMIF(A:A,A38,P:P),"")</f>
        <v>1</v>
      </c>
      <c r="R38" s="3">
        <f t="shared" si="6"/>
        <v>6.7400260516142993E-2</v>
      </c>
      <c r="S38" s="8">
        <f t="shared" si="7"/>
        <v>14.836737904900096</v>
      </c>
    </row>
    <row r="39" spans="1:19" x14ac:dyDescent="0.25">
      <c r="A39" s="1">
        <v>7</v>
      </c>
      <c r="B39" s="5">
        <v>0.5625</v>
      </c>
      <c r="C39" s="1" t="s">
        <v>67</v>
      </c>
      <c r="D39" s="1">
        <v>2</v>
      </c>
      <c r="E39" s="1">
        <v>6</v>
      </c>
      <c r="F39" s="1" t="s">
        <v>71</v>
      </c>
      <c r="G39" s="2">
        <v>70.887666666666703</v>
      </c>
      <c r="H39" s="6">
        <f>1+COUNTIFS(A:A,A39,O:O,"&lt;"&amp;O39)</f>
        <v>1</v>
      </c>
      <c r="I39" s="2">
        <f>AVERAGEIF(A:A,A39,G:G)</f>
        <v>48.471772727272743</v>
      </c>
      <c r="J39" s="2">
        <f t="shared" si="0"/>
        <v>22.41589393939396</v>
      </c>
      <c r="K39" s="2">
        <f t="shared" si="1"/>
        <v>112.41589393939395</v>
      </c>
      <c r="L39" s="2">
        <f t="shared" si="2"/>
        <v>849.75972781303392</v>
      </c>
      <c r="M39" s="2">
        <f>SUMIF(A:A,A39,L:L)</f>
        <v>3177.9340663050089</v>
      </c>
      <c r="N39" s="3">
        <f t="shared" si="3"/>
        <v>0.26739375647306979</v>
      </c>
      <c r="O39" s="7">
        <f t="shared" si="4"/>
        <v>3.7398031023237959</v>
      </c>
      <c r="P39" s="3">
        <f t="shared" si="5"/>
        <v>0.26739375647306979</v>
      </c>
      <c r="Q39" s="3">
        <f>IF(ISNUMBER(P39),SUMIF(A:A,A39,P:P),"")</f>
        <v>0.9187143478265577</v>
      </c>
      <c r="R39" s="3">
        <f t="shared" si="6"/>
        <v>0.29105211767472094</v>
      </c>
      <c r="S39" s="8">
        <f t="shared" si="7"/>
        <v>3.4358107681511436</v>
      </c>
    </row>
    <row r="40" spans="1:19" x14ac:dyDescent="0.25">
      <c r="A40" s="1">
        <v>7</v>
      </c>
      <c r="B40" s="5">
        <v>0.5625</v>
      </c>
      <c r="C40" s="1" t="s">
        <v>67</v>
      </c>
      <c r="D40" s="1">
        <v>2</v>
      </c>
      <c r="E40" s="1">
        <v>5</v>
      </c>
      <c r="F40" s="1" t="s">
        <v>70</v>
      </c>
      <c r="G40" s="2">
        <v>59.8399</v>
      </c>
      <c r="H40" s="6">
        <f>1+COUNTIFS(A:A,A40,O:O,"&lt;"&amp;O40)</f>
        <v>2</v>
      </c>
      <c r="I40" s="2">
        <f>AVERAGEIF(A:A,A40,G:G)</f>
        <v>48.471772727272743</v>
      </c>
      <c r="J40" s="2">
        <f t="shared" si="0"/>
        <v>11.368127272727257</v>
      </c>
      <c r="K40" s="2">
        <f t="shared" si="1"/>
        <v>101.36812727272726</v>
      </c>
      <c r="L40" s="2">
        <f t="shared" si="2"/>
        <v>437.94250575622181</v>
      </c>
      <c r="M40" s="2">
        <f>SUMIF(A:A,A40,L:L)</f>
        <v>3177.9340663050089</v>
      </c>
      <c r="N40" s="3">
        <f t="shared" si="3"/>
        <v>0.13780729764019886</v>
      </c>
      <c r="O40" s="7">
        <f t="shared" si="4"/>
        <v>7.2565097576392539</v>
      </c>
      <c r="P40" s="3">
        <f t="shared" si="5"/>
        <v>0.13780729764019886</v>
      </c>
      <c r="Q40" s="3">
        <f>IF(ISNUMBER(P40),SUMIF(A:A,A40,P:P),"")</f>
        <v>0.9187143478265577</v>
      </c>
      <c r="R40" s="3">
        <f t="shared" si="6"/>
        <v>0.15000015833671865</v>
      </c>
      <c r="S40" s="8">
        <f t="shared" si="7"/>
        <v>6.6666596294865998</v>
      </c>
    </row>
    <row r="41" spans="1:19" x14ac:dyDescent="0.25">
      <c r="A41" s="1">
        <v>7</v>
      </c>
      <c r="B41" s="5">
        <v>0.5625</v>
      </c>
      <c r="C41" s="1" t="s">
        <v>67</v>
      </c>
      <c r="D41" s="1">
        <v>2</v>
      </c>
      <c r="E41" s="1">
        <v>10</v>
      </c>
      <c r="F41" s="1" t="s">
        <v>74</v>
      </c>
      <c r="G41" s="2">
        <v>57.659766666666698</v>
      </c>
      <c r="H41" s="6">
        <f>1+COUNTIFS(A:A,A41,O:O,"&lt;"&amp;O41)</f>
        <v>3</v>
      </c>
      <c r="I41" s="2">
        <f>AVERAGEIF(A:A,A41,G:G)</f>
        <v>48.471772727272743</v>
      </c>
      <c r="J41" s="2">
        <f t="shared" si="0"/>
        <v>9.1879939393939551</v>
      </c>
      <c r="K41" s="2">
        <f t="shared" si="1"/>
        <v>99.187993939393948</v>
      </c>
      <c r="L41" s="2">
        <f t="shared" si="2"/>
        <v>384.24471811464264</v>
      </c>
      <c r="M41" s="2">
        <f>SUMIF(A:A,A41,L:L)</f>
        <v>3177.9340663050089</v>
      </c>
      <c r="N41" s="3">
        <f t="shared" si="3"/>
        <v>0.12091022346521016</v>
      </c>
      <c r="O41" s="7">
        <f t="shared" si="4"/>
        <v>8.2705992209809516</v>
      </c>
      <c r="P41" s="3">
        <f t="shared" si="5"/>
        <v>0.12091022346521016</v>
      </c>
      <c r="Q41" s="3">
        <f>IF(ISNUMBER(P41),SUMIF(A:A,A41,P:P),"")</f>
        <v>0.9187143478265577</v>
      </c>
      <c r="R41" s="3">
        <f t="shared" si="6"/>
        <v>0.13160807137850053</v>
      </c>
      <c r="S41" s="8">
        <f t="shared" si="7"/>
        <v>7.5983181694383513</v>
      </c>
    </row>
    <row r="42" spans="1:19" x14ac:dyDescent="0.25">
      <c r="A42" s="1">
        <v>7</v>
      </c>
      <c r="B42" s="5">
        <v>0.5625</v>
      </c>
      <c r="C42" s="1" t="s">
        <v>67</v>
      </c>
      <c r="D42" s="1">
        <v>2</v>
      </c>
      <c r="E42" s="1">
        <v>4</v>
      </c>
      <c r="F42" s="1" t="s">
        <v>69</v>
      </c>
      <c r="G42" s="2">
        <v>56.343366666666704</v>
      </c>
      <c r="H42" s="6">
        <f>1+COUNTIFS(A:A,A42,O:O,"&lt;"&amp;O42)</f>
        <v>4</v>
      </c>
      <c r="I42" s="2">
        <f>AVERAGEIF(A:A,A42,G:G)</f>
        <v>48.471772727272743</v>
      </c>
      <c r="J42" s="2">
        <f t="shared" si="0"/>
        <v>7.8715939393939607</v>
      </c>
      <c r="K42" s="2">
        <f t="shared" si="1"/>
        <v>97.871593939393961</v>
      </c>
      <c r="L42" s="2">
        <f t="shared" si="2"/>
        <v>355.06314125989059</v>
      </c>
      <c r="M42" s="2">
        <f>SUMIF(A:A,A42,L:L)</f>
        <v>3177.9340663050089</v>
      </c>
      <c r="N42" s="3">
        <f t="shared" si="3"/>
        <v>0.1117276613837125</v>
      </c>
      <c r="O42" s="7">
        <f t="shared" si="4"/>
        <v>8.9503350165510458</v>
      </c>
      <c r="P42" s="3">
        <f t="shared" si="5"/>
        <v>0.1117276613837125</v>
      </c>
      <c r="Q42" s="3">
        <f>IF(ISNUMBER(P42),SUMIF(A:A,A42,P:P),"")</f>
        <v>0.9187143478265577</v>
      </c>
      <c r="R42" s="3">
        <f t="shared" si="6"/>
        <v>0.12161305812631691</v>
      </c>
      <c r="S42" s="8">
        <f t="shared" si="7"/>
        <v>8.222801197559896</v>
      </c>
    </row>
    <row r="43" spans="1:19" x14ac:dyDescent="0.25">
      <c r="A43" s="1">
        <v>7</v>
      </c>
      <c r="B43" s="5">
        <v>0.5625</v>
      </c>
      <c r="C43" s="1" t="s">
        <v>67</v>
      </c>
      <c r="D43" s="1">
        <v>2</v>
      </c>
      <c r="E43" s="1">
        <v>2</v>
      </c>
      <c r="F43" s="1" t="s">
        <v>68</v>
      </c>
      <c r="G43" s="2">
        <v>53.317300000000003</v>
      </c>
      <c r="H43" s="6">
        <f>1+COUNTIFS(A:A,A43,O:O,"&lt;"&amp;O43)</f>
        <v>5</v>
      </c>
      <c r="I43" s="2">
        <f>AVERAGEIF(A:A,A43,G:G)</f>
        <v>48.471772727272743</v>
      </c>
      <c r="J43" s="2">
        <f t="shared" si="0"/>
        <v>4.84552727272726</v>
      </c>
      <c r="K43" s="2">
        <f t="shared" si="1"/>
        <v>94.845527272727253</v>
      </c>
      <c r="L43" s="2">
        <f t="shared" si="2"/>
        <v>296.11018638713938</v>
      </c>
      <c r="M43" s="2">
        <f>SUMIF(A:A,A43,L:L)</f>
        <v>3177.9340663050089</v>
      </c>
      <c r="N43" s="3">
        <f t="shared" si="3"/>
        <v>9.3176944583821197E-2</v>
      </c>
      <c r="O43" s="7">
        <f t="shared" si="4"/>
        <v>10.732268636480223</v>
      </c>
      <c r="P43" s="3">
        <f t="shared" si="5"/>
        <v>9.3176944583821197E-2</v>
      </c>
      <c r="Q43" s="3">
        <f>IF(ISNUMBER(P43),SUMIF(A:A,A43,P:P),"")</f>
        <v>0.9187143478265577</v>
      </c>
      <c r="R43" s="3">
        <f t="shared" si="6"/>
        <v>0.10142101819162172</v>
      </c>
      <c r="S43" s="8">
        <f t="shared" si="7"/>
        <v>9.8598891810633482</v>
      </c>
    </row>
    <row r="44" spans="1:19" x14ac:dyDescent="0.25">
      <c r="A44" s="10">
        <v>7</v>
      </c>
      <c r="B44" s="11">
        <v>0.5625</v>
      </c>
      <c r="C44" s="10" t="s">
        <v>67</v>
      </c>
      <c r="D44" s="10">
        <v>2</v>
      </c>
      <c r="E44" s="10">
        <v>13</v>
      </c>
      <c r="F44" s="10" t="s">
        <v>76</v>
      </c>
      <c r="G44" s="2">
        <v>47.380166666666703</v>
      </c>
      <c r="H44" s="6">
        <f>1+COUNTIFS(A:A,A44,O:O,"&lt;"&amp;O44)</f>
        <v>6</v>
      </c>
      <c r="I44" s="2">
        <f>AVERAGEIF(A:A,A44,G:G)</f>
        <v>48.471772727272743</v>
      </c>
      <c r="J44" s="2">
        <f t="shared" si="0"/>
        <v>-1.0916060606060398</v>
      </c>
      <c r="K44" s="2">
        <f t="shared" si="1"/>
        <v>88.90839393939396</v>
      </c>
      <c r="L44" s="2">
        <f t="shared" si="2"/>
        <v>207.36979243390866</v>
      </c>
      <c r="M44" s="2">
        <f>SUMIF(A:A,A44,L:L)</f>
        <v>3177.9340663050089</v>
      </c>
      <c r="N44" s="3">
        <f t="shared" si="3"/>
        <v>6.5253019133596435E-2</v>
      </c>
      <c r="O44" s="7">
        <f t="shared" si="4"/>
        <v>15.324961408339433</v>
      </c>
      <c r="P44" s="3">
        <f t="shared" si="5"/>
        <v>6.5253019133596435E-2</v>
      </c>
      <c r="Q44" s="3">
        <f>IF(ISNUMBER(P44),SUMIF(A:A,A44,P:P),"")</f>
        <v>0.9187143478265577</v>
      </c>
      <c r="R44" s="3">
        <f t="shared" si="6"/>
        <v>7.102645048264275E-2</v>
      </c>
      <c r="S44" s="8">
        <f t="shared" si="7"/>
        <v>14.079261925729728</v>
      </c>
    </row>
    <row r="45" spans="1:19" x14ac:dyDescent="0.25">
      <c r="A45" s="1">
        <v>7</v>
      </c>
      <c r="B45" s="5">
        <v>0.5625</v>
      </c>
      <c r="C45" s="1" t="s">
        <v>67</v>
      </c>
      <c r="D45" s="1">
        <v>2</v>
      </c>
      <c r="E45" s="1">
        <v>8</v>
      </c>
      <c r="F45" s="1" t="s">
        <v>72</v>
      </c>
      <c r="G45" s="2">
        <v>46.683266666666704</v>
      </c>
      <c r="H45" s="6">
        <f>1+COUNTIFS(A:A,A45,O:O,"&lt;"&amp;O45)</f>
        <v>7</v>
      </c>
      <c r="I45" s="2">
        <f>AVERAGEIF(A:A,A45,G:G)</f>
        <v>48.471772727272743</v>
      </c>
      <c r="J45" s="2">
        <f t="shared" si="0"/>
        <v>-1.7885060606060392</v>
      </c>
      <c r="K45" s="2">
        <f t="shared" si="1"/>
        <v>88.211493939393961</v>
      </c>
      <c r="L45" s="2">
        <f t="shared" si="2"/>
        <v>198.8776151649127</v>
      </c>
      <c r="M45" s="2">
        <f>SUMIF(A:A,A45,L:L)</f>
        <v>3177.9340663050089</v>
      </c>
      <c r="N45" s="3">
        <f t="shared" si="3"/>
        <v>6.2580787082265735E-2</v>
      </c>
      <c r="O45" s="7">
        <f t="shared" si="4"/>
        <v>15.979345205189693</v>
      </c>
      <c r="P45" s="3">
        <f t="shared" si="5"/>
        <v>6.2580787082265735E-2</v>
      </c>
      <c r="Q45" s="3">
        <f>IF(ISNUMBER(P45),SUMIF(A:A,A45,P:P),"")</f>
        <v>0.9187143478265577</v>
      </c>
      <c r="R45" s="3">
        <f t="shared" si="6"/>
        <v>6.8117785719049459E-2</v>
      </c>
      <c r="S45" s="8">
        <f t="shared" si="7"/>
        <v>14.680453708881281</v>
      </c>
    </row>
    <row r="46" spans="1:19" x14ac:dyDescent="0.25">
      <c r="A46" s="10">
        <v>7</v>
      </c>
      <c r="B46" s="11">
        <v>0.5625</v>
      </c>
      <c r="C46" s="10" t="s">
        <v>67</v>
      </c>
      <c r="D46" s="10">
        <v>2</v>
      </c>
      <c r="E46" s="10">
        <v>11</v>
      </c>
      <c r="F46" s="10" t="s">
        <v>75</v>
      </c>
      <c r="G46" s="2">
        <v>45.943733333333299</v>
      </c>
      <c r="H46" s="6">
        <f>1+COUNTIFS(A:A,A46,O:O,"&lt;"&amp;O46)</f>
        <v>8</v>
      </c>
      <c r="I46" s="2">
        <f>AVERAGEIF(A:A,A46,G:G)</f>
        <v>48.471772727272743</v>
      </c>
      <c r="J46" s="2">
        <f t="shared" si="0"/>
        <v>-2.5280393939394443</v>
      </c>
      <c r="K46" s="2">
        <f t="shared" si="1"/>
        <v>87.471960606060549</v>
      </c>
      <c r="L46" s="2">
        <f t="shared" si="2"/>
        <v>190.24593623145662</v>
      </c>
      <c r="M46" s="2">
        <f>SUMIF(A:A,A46,L:L)</f>
        <v>3177.9340663050089</v>
      </c>
      <c r="N46" s="3">
        <f t="shared" si="3"/>
        <v>5.9864658064682885E-2</v>
      </c>
      <c r="O46" s="7">
        <f t="shared" si="4"/>
        <v>16.704346643382056</v>
      </c>
      <c r="P46" s="3">
        <f t="shared" si="5"/>
        <v>5.9864658064682885E-2</v>
      </c>
      <c r="Q46" s="3">
        <f>IF(ISNUMBER(P46),SUMIF(A:A,A46,P:P),"")</f>
        <v>0.9187143478265577</v>
      </c>
      <c r="R46" s="3">
        <f t="shared" si="6"/>
        <v>6.5161340090428871E-2</v>
      </c>
      <c r="S46" s="8">
        <f t="shared" si="7"/>
        <v>15.346522932343492</v>
      </c>
    </row>
    <row r="47" spans="1:19" x14ac:dyDescent="0.25">
      <c r="A47" s="1">
        <v>7</v>
      </c>
      <c r="B47" s="5">
        <v>0.5625</v>
      </c>
      <c r="C47" s="1" t="s">
        <v>67</v>
      </c>
      <c r="D47" s="1">
        <v>2</v>
      </c>
      <c r="E47" s="1">
        <v>18</v>
      </c>
      <c r="F47" s="1" t="s">
        <v>77</v>
      </c>
      <c r="G47" s="2">
        <v>39.324966666666697</v>
      </c>
      <c r="H47" s="6">
        <f>1+COUNTIFS(A:A,A47,O:O,"&lt;"&amp;O47)</f>
        <v>9</v>
      </c>
      <c r="I47" s="2">
        <f>AVERAGEIF(A:A,A47,G:G)</f>
        <v>48.471772727272743</v>
      </c>
      <c r="J47" s="2">
        <f t="shared" si="0"/>
        <v>-9.1468060606060462</v>
      </c>
      <c r="K47" s="2">
        <f t="shared" si="1"/>
        <v>80.853193939393947</v>
      </c>
      <c r="L47" s="2">
        <f t="shared" si="2"/>
        <v>127.89270067121001</v>
      </c>
      <c r="M47" s="2">
        <f>SUMIF(A:A,A47,L:L)</f>
        <v>3177.9340663050089</v>
      </c>
      <c r="N47" s="3">
        <f t="shared" si="3"/>
        <v>4.0243975489369151E-2</v>
      </c>
      <c r="O47" s="7">
        <f t="shared" si="4"/>
        <v>24.848439743835943</v>
      </c>
      <c r="P47" s="3" t="str">
        <f t="shared" si="5"/>
        <v/>
      </c>
      <c r="Q47" s="3" t="str">
        <f>IF(ISNUMBER(P47),SUMIF(A:A,A47,P:P),"")</f>
        <v/>
      </c>
      <c r="R47" s="3" t="str">
        <f t="shared" si="6"/>
        <v/>
      </c>
      <c r="S47" s="8" t="str">
        <f t="shared" si="7"/>
        <v/>
      </c>
    </row>
    <row r="48" spans="1:19" x14ac:dyDescent="0.25">
      <c r="A48" s="1">
        <v>7</v>
      </c>
      <c r="B48" s="5">
        <v>0.5625</v>
      </c>
      <c r="C48" s="1" t="s">
        <v>67</v>
      </c>
      <c r="D48" s="1">
        <v>2</v>
      </c>
      <c r="E48" s="1">
        <v>9</v>
      </c>
      <c r="F48" s="1" t="s">
        <v>73</v>
      </c>
      <c r="G48" s="2">
        <v>30.4589</v>
      </c>
      <c r="H48" s="6">
        <f>1+COUNTIFS(A:A,A48,O:O,"&lt;"&amp;O48)</f>
        <v>10</v>
      </c>
      <c r="I48" s="2">
        <f>AVERAGEIF(A:A,A48,G:G)</f>
        <v>48.471772727272743</v>
      </c>
      <c r="J48" s="2">
        <f t="shared" si="0"/>
        <v>-18.012872727272743</v>
      </c>
      <c r="K48" s="2">
        <f t="shared" si="1"/>
        <v>71.987127272727264</v>
      </c>
      <c r="L48" s="2">
        <f t="shared" si="2"/>
        <v>75.130577750611636</v>
      </c>
      <c r="M48" s="2">
        <f>SUMIF(A:A,A48,L:L)</f>
        <v>3177.9340663050089</v>
      </c>
      <c r="N48" s="3">
        <f t="shared" si="3"/>
        <v>2.3641326781195977E-2</v>
      </c>
      <c r="O48" s="7">
        <f t="shared" si="4"/>
        <v>42.298810437127742</v>
      </c>
      <c r="P48" s="3" t="str">
        <f t="shared" si="5"/>
        <v/>
      </c>
      <c r="Q48" s="3" t="str">
        <f>IF(ISNUMBER(P48),SUMIF(A:A,A48,P:P),"")</f>
        <v/>
      </c>
      <c r="R48" s="3" t="str">
        <f t="shared" si="6"/>
        <v/>
      </c>
      <c r="S48" s="8" t="str">
        <f t="shared" si="7"/>
        <v/>
      </c>
    </row>
    <row r="49" spans="1:19" x14ac:dyDescent="0.25">
      <c r="A49" s="10">
        <v>7</v>
      </c>
      <c r="B49" s="11">
        <v>0.5625</v>
      </c>
      <c r="C49" s="10" t="s">
        <v>67</v>
      </c>
      <c r="D49" s="10">
        <v>2</v>
      </c>
      <c r="E49" s="10">
        <v>14</v>
      </c>
      <c r="F49" s="10" t="s">
        <v>25</v>
      </c>
      <c r="G49" s="2">
        <v>25.350466666666698</v>
      </c>
      <c r="H49" s="6">
        <f>1+COUNTIFS(A:A,A49,O:O,"&lt;"&amp;O49)</f>
        <v>11</v>
      </c>
      <c r="I49" s="2">
        <f>AVERAGEIF(A:A,A49,G:G)</f>
        <v>48.471772727272743</v>
      </c>
      <c r="J49" s="2">
        <f t="shared" si="0"/>
        <v>-23.121306060606045</v>
      </c>
      <c r="K49" s="2">
        <f t="shared" si="1"/>
        <v>66.878693939393955</v>
      </c>
      <c r="L49" s="2">
        <f t="shared" si="2"/>
        <v>55.297164721980799</v>
      </c>
      <c r="M49" s="2">
        <f>SUMIF(A:A,A49,L:L)</f>
        <v>3177.9340663050089</v>
      </c>
      <c r="N49" s="3">
        <f t="shared" si="3"/>
        <v>1.7400349902877293E-2</v>
      </c>
      <c r="O49" s="7">
        <f t="shared" si="4"/>
        <v>57.470108680667487</v>
      </c>
      <c r="P49" s="3" t="str">
        <f t="shared" si="5"/>
        <v/>
      </c>
      <c r="Q49" s="3" t="str">
        <f>IF(ISNUMBER(P49),SUMIF(A:A,A49,P:P),"")</f>
        <v/>
      </c>
      <c r="R49" s="3" t="str">
        <f t="shared" si="6"/>
        <v/>
      </c>
      <c r="S49" s="8" t="str">
        <f t="shared" si="7"/>
        <v/>
      </c>
    </row>
    <row r="50" spans="1:19" x14ac:dyDescent="0.25">
      <c r="A50" s="1">
        <v>8</v>
      </c>
      <c r="B50" s="5">
        <v>0.57638888888888895</v>
      </c>
      <c r="C50" s="1" t="s">
        <v>42</v>
      </c>
      <c r="D50" s="1">
        <v>3</v>
      </c>
      <c r="E50" s="1">
        <v>1</v>
      </c>
      <c r="F50" s="1" t="s">
        <v>78</v>
      </c>
      <c r="G50" s="2">
        <v>60.317166666666601</v>
      </c>
      <c r="H50" s="6">
        <f>1+COUNTIFS(A:A,A50,O:O,"&lt;"&amp;O50)</f>
        <v>1</v>
      </c>
      <c r="I50" s="2">
        <f>AVERAGEIF(A:A,A50,G:G)</f>
        <v>49.369394444444417</v>
      </c>
      <c r="J50" s="2">
        <f t="shared" si="0"/>
        <v>10.947772222222184</v>
      </c>
      <c r="K50" s="2">
        <f t="shared" si="1"/>
        <v>100.94777222222218</v>
      </c>
      <c r="L50" s="2">
        <f t="shared" si="2"/>
        <v>427.03515213155339</v>
      </c>
      <c r="M50" s="2">
        <f>SUMIF(A:A,A50,L:L)</f>
        <v>1480.9678005786623</v>
      </c>
      <c r="N50" s="3">
        <f t="shared" si="3"/>
        <v>0.28834870816549613</v>
      </c>
      <c r="O50" s="7">
        <f t="shared" si="4"/>
        <v>3.4680231666793375</v>
      </c>
      <c r="P50" s="3">
        <f t="shared" si="5"/>
        <v>0.28834870816549613</v>
      </c>
      <c r="Q50" s="3">
        <f>IF(ISNUMBER(P50),SUMIF(A:A,A50,P:P),"")</f>
        <v>0.99999999999999989</v>
      </c>
      <c r="R50" s="3">
        <f t="shared" si="6"/>
        <v>0.28834870816549618</v>
      </c>
      <c r="S50" s="8">
        <f t="shared" si="7"/>
        <v>3.4680231666793366</v>
      </c>
    </row>
    <row r="51" spans="1:19" x14ac:dyDescent="0.25">
      <c r="A51" s="1">
        <v>8</v>
      </c>
      <c r="B51" s="5">
        <v>0.57638888888888895</v>
      </c>
      <c r="C51" s="1" t="s">
        <v>42</v>
      </c>
      <c r="D51" s="1">
        <v>3</v>
      </c>
      <c r="E51" s="1">
        <v>3</v>
      </c>
      <c r="F51" s="1" t="s">
        <v>80</v>
      </c>
      <c r="G51" s="2">
        <v>58.031099999999903</v>
      </c>
      <c r="H51" s="6">
        <f>1+COUNTIFS(A:A,A51,O:O,"&lt;"&amp;O51)</f>
        <v>2</v>
      </c>
      <c r="I51" s="2">
        <f>AVERAGEIF(A:A,A51,G:G)</f>
        <v>49.369394444444417</v>
      </c>
      <c r="J51" s="2">
        <f t="shared" ref="J51:J102" si="8">G51-I51</f>
        <v>8.6617055555554856</v>
      </c>
      <c r="K51" s="2">
        <f t="shared" ref="K51:K102" si="9">90+J51</f>
        <v>98.661705555555486</v>
      </c>
      <c r="L51" s="2">
        <f t="shared" ref="L51:L102" si="10">EXP(0.06*K51)</f>
        <v>372.30087581989926</v>
      </c>
      <c r="M51" s="2">
        <f>SUMIF(A:A,A51,L:L)</f>
        <v>1480.9678005786623</v>
      </c>
      <c r="N51" s="3">
        <f t="shared" ref="N51:N102" si="11">L51/M51</f>
        <v>0.25139025688095934</v>
      </c>
      <c r="O51" s="7">
        <f t="shared" ref="O51:O102" si="12">1/N51</f>
        <v>3.9778789059176995</v>
      </c>
      <c r="P51" s="3">
        <f t="shared" ref="P51:P102" si="13">IF(O51&gt;21,"",N51)</f>
        <v>0.25139025688095934</v>
      </c>
      <c r="Q51" s="3">
        <f>IF(ISNUMBER(P51),SUMIF(A:A,A51,P:P),"")</f>
        <v>0.99999999999999989</v>
      </c>
      <c r="R51" s="3">
        <f t="shared" ref="R51:R102" si="14">IFERROR(P51*(1/Q51),"")</f>
        <v>0.2513902568809594</v>
      </c>
      <c r="S51" s="8">
        <f t="shared" ref="S51:S102" si="15">IFERROR(1/R51,"")</f>
        <v>3.9778789059176987</v>
      </c>
    </row>
    <row r="52" spans="1:19" x14ac:dyDescent="0.25">
      <c r="A52" s="1">
        <v>8</v>
      </c>
      <c r="B52" s="5">
        <v>0.57638888888888895</v>
      </c>
      <c r="C52" s="1" t="s">
        <v>42</v>
      </c>
      <c r="D52" s="1">
        <v>3</v>
      </c>
      <c r="E52" s="1">
        <v>2</v>
      </c>
      <c r="F52" s="1" t="s">
        <v>79</v>
      </c>
      <c r="G52" s="2">
        <v>50.782499999999999</v>
      </c>
      <c r="H52" s="6">
        <f>1+COUNTIFS(A:A,A52,O:O,"&lt;"&amp;O52)</f>
        <v>3</v>
      </c>
      <c r="I52" s="2">
        <f>AVERAGEIF(A:A,A52,G:G)</f>
        <v>49.369394444444417</v>
      </c>
      <c r="J52" s="2">
        <f t="shared" si="8"/>
        <v>1.4131055555555818</v>
      </c>
      <c r="K52" s="2">
        <f t="shared" si="9"/>
        <v>91.413105555555575</v>
      </c>
      <c r="L52" s="2">
        <f t="shared" si="10"/>
        <v>240.99744537562538</v>
      </c>
      <c r="M52" s="2">
        <f>SUMIF(A:A,A52,L:L)</f>
        <v>1480.9678005786623</v>
      </c>
      <c r="N52" s="3">
        <f t="shared" si="11"/>
        <v>0.16272969964739262</v>
      </c>
      <c r="O52" s="7">
        <f t="shared" si="12"/>
        <v>6.1451597475250592</v>
      </c>
      <c r="P52" s="3">
        <f t="shared" si="13"/>
        <v>0.16272969964739262</v>
      </c>
      <c r="Q52" s="3">
        <f>IF(ISNUMBER(P52),SUMIF(A:A,A52,P:P),"")</f>
        <v>0.99999999999999989</v>
      </c>
      <c r="R52" s="3">
        <f t="shared" si="14"/>
        <v>0.16272969964739264</v>
      </c>
      <c r="S52" s="8">
        <f t="shared" si="15"/>
        <v>6.1451597475250583</v>
      </c>
    </row>
    <row r="53" spans="1:19" x14ac:dyDescent="0.25">
      <c r="A53" s="1">
        <v>8</v>
      </c>
      <c r="B53" s="5">
        <v>0.57638888888888895</v>
      </c>
      <c r="C53" s="1" t="s">
        <v>42</v>
      </c>
      <c r="D53" s="1">
        <v>3</v>
      </c>
      <c r="E53" s="1">
        <v>4</v>
      </c>
      <c r="F53" s="1" t="s">
        <v>81</v>
      </c>
      <c r="G53" s="2">
        <v>44.371566666666702</v>
      </c>
      <c r="H53" s="6">
        <f>1+COUNTIFS(A:A,A53,O:O,"&lt;"&amp;O53)</f>
        <v>4</v>
      </c>
      <c r="I53" s="2">
        <f>AVERAGEIF(A:A,A53,G:G)</f>
        <v>49.369394444444417</v>
      </c>
      <c r="J53" s="2">
        <f t="shared" si="8"/>
        <v>-4.9978277777777151</v>
      </c>
      <c r="K53" s="2">
        <f t="shared" si="9"/>
        <v>85.002172222222285</v>
      </c>
      <c r="L53" s="2">
        <f t="shared" si="10"/>
        <v>164.0432862149828</v>
      </c>
      <c r="M53" s="2">
        <f>SUMIF(A:A,A53,L:L)</f>
        <v>1480.9678005786623</v>
      </c>
      <c r="N53" s="3">
        <f t="shared" si="11"/>
        <v>0.11076762516435924</v>
      </c>
      <c r="O53" s="7">
        <f t="shared" si="12"/>
        <v>9.0279086377105209</v>
      </c>
      <c r="P53" s="3">
        <f t="shared" si="13"/>
        <v>0.11076762516435924</v>
      </c>
      <c r="Q53" s="3">
        <f>IF(ISNUMBER(P53),SUMIF(A:A,A53,P:P),"")</f>
        <v>0.99999999999999989</v>
      </c>
      <c r="R53" s="3">
        <f t="shared" si="14"/>
        <v>0.11076762516435927</v>
      </c>
      <c r="S53" s="8">
        <f t="shared" si="15"/>
        <v>9.0279086377105173</v>
      </c>
    </row>
    <row r="54" spans="1:19" x14ac:dyDescent="0.25">
      <c r="A54" s="1">
        <v>8</v>
      </c>
      <c r="B54" s="5">
        <v>0.57638888888888895</v>
      </c>
      <c r="C54" s="1" t="s">
        <v>42</v>
      </c>
      <c r="D54" s="1">
        <v>3</v>
      </c>
      <c r="E54" s="1">
        <v>6</v>
      </c>
      <c r="F54" s="1" t="s">
        <v>83</v>
      </c>
      <c r="G54" s="2">
        <v>43.733966666666603</v>
      </c>
      <c r="H54" s="6">
        <f>1+COUNTIFS(A:A,A54,O:O,"&lt;"&amp;O54)</f>
        <v>5</v>
      </c>
      <c r="I54" s="2">
        <f>AVERAGEIF(A:A,A54,G:G)</f>
        <v>49.369394444444417</v>
      </c>
      <c r="J54" s="2">
        <f t="shared" si="8"/>
        <v>-5.6354277777778137</v>
      </c>
      <c r="K54" s="2">
        <f t="shared" si="9"/>
        <v>84.364572222222193</v>
      </c>
      <c r="L54" s="2">
        <f t="shared" si="10"/>
        <v>157.88617047178562</v>
      </c>
      <c r="M54" s="2">
        <f>SUMIF(A:A,A54,L:L)</f>
        <v>1480.9678005786623</v>
      </c>
      <c r="N54" s="3">
        <f t="shared" si="11"/>
        <v>0.10661013049040928</v>
      </c>
      <c r="O54" s="7">
        <f t="shared" si="12"/>
        <v>9.3799716349654094</v>
      </c>
      <c r="P54" s="3">
        <f t="shared" si="13"/>
        <v>0.10661013049040928</v>
      </c>
      <c r="Q54" s="3">
        <f>IF(ISNUMBER(P54),SUMIF(A:A,A54,P:P),"")</f>
        <v>0.99999999999999989</v>
      </c>
      <c r="R54" s="3">
        <f t="shared" si="14"/>
        <v>0.10661013049040931</v>
      </c>
      <c r="S54" s="8">
        <f t="shared" si="15"/>
        <v>9.3799716349654076</v>
      </c>
    </row>
    <row r="55" spans="1:19" x14ac:dyDescent="0.25">
      <c r="A55" s="1">
        <v>8</v>
      </c>
      <c r="B55" s="5">
        <v>0.57638888888888895</v>
      </c>
      <c r="C55" s="1" t="s">
        <v>42</v>
      </c>
      <c r="D55" s="1">
        <v>3</v>
      </c>
      <c r="E55" s="1">
        <v>5</v>
      </c>
      <c r="F55" s="1" t="s">
        <v>82</v>
      </c>
      <c r="G55" s="2">
        <v>38.980066666666701</v>
      </c>
      <c r="H55" s="6">
        <f>1+COUNTIFS(A:A,A55,O:O,"&lt;"&amp;O55)</f>
        <v>6</v>
      </c>
      <c r="I55" s="2">
        <f>AVERAGEIF(A:A,A55,G:G)</f>
        <v>49.369394444444417</v>
      </c>
      <c r="J55" s="2">
        <f t="shared" si="8"/>
        <v>-10.389327777777716</v>
      </c>
      <c r="K55" s="2">
        <f t="shared" si="9"/>
        <v>79.610672222222291</v>
      </c>
      <c r="L55" s="2">
        <f t="shared" si="10"/>
        <v>118.70487056481591</v>
      </c>
      <c r="M55" s="2">
        <f>SUMIF(A:A,A55,L:L)</f>
        <v>1480.9678005786623</v>
      </c>
      <c r="N55" s="3">
        <f t="shared" si="11"/>
        <v>8.0153579651383408E-2</v>
      </c>
      <c r="O55" s="7">
        <f t="shared" si="12"/>
        <v>12.476049158993993</v>
      </c>
      <c r="P55" s="3">
        <f t="shared" si="13"/>
        <v>8.0153579651383408E-2</v>
      </c>
      <c r="Q55" s="3">
        <f>IF(ISNUMBER(P55),SUMIF(A:A,A55,P:P),"")</f>
        <v>0.99999999999999989</v>
      </c>
      <c r="R55" s="3">
        <f t="shared" si="14"/>
        <v>8.0153579651383422E-2</v>
      </c>
      <c r="S55" s="8">
        <f t="shared" si="15"/>
        <v>12.476049158993991</v>
      </c>
    </row>
    <row r="56" spans="1:19" x14ac:dyDescent="0.25">
      <c r="A56" s="1">
        <v>9</v>
      </c>
      <c r="B56" s="5">
        <v>0.59027777777777779</v>
      </c>
      <c r="C56" s="1" t="s">
        <v>26</v>
      </c>
      <c r="D56" s="1">
        <v>5</v>
      </c>
      <c r="E56" s="1">
        <v>2</v>
      </c>
      <c r="F56" s="1" t="s">
        <v>85</v>
      </c>
      <c r="G56" s="2">
        <v>71.715766666666596</v>
      </c>
      <c r="H56" s="6">
        <f>1+COUNTIFS(A:A,A56,O:O,"&lt;"&amp;O56)</f>
        <v>1</v>
      </c>
      <c r="I56" s="2">
        <f>AVERAGEIF(A:A,A56,G:G)</f>
        <v>51.990729629629612</v>
      </c>
      <c r="J56" s="2">
        <f t="shared" si="8"/>
        <v>19.725037037036984</v>
      </c>
      <c r="K56" s="2">
        <f t="shared" si="9"/>
        <v>109.72503703703698</v>
      </c>
      <c r="L56" s="2">
        <f t="shared" si="10"/>
        <v>723.06724217259182</v>
      </c>
      <c r="M56" s="2">
        <f>SUMIF(A:A,A56,L:L)</f>
        <v>2480.4523252959812</v>
      </c>
      <c r="N56" s="3">
        <f t="shared" si="11"/>
        <v>0.29150620425099744</v>
      </c>
      <c r="O56" s="7">
        <f t="shared" si="12"/>
        <v>3.4304587189470714</v>
      </c>
      <c r="P56" s="3">
        <f t="shared" si="13"/>
        <v>0.29150620425099744</v>
      </c>
      <c r="Q56" s="3">
        <f>IF(ISNUMBER(P56),SUMIF(A:A,A56,P:P),"")</f>
        <v>0.97941457524015585</v>
      </c>
      <c r="R56" s="3">
        <f t="shared" si="14"/>
        <v>0.2976331082060108</v>
      </c>
      <c r="S56" s="8">
        <f t="shared" si="15"/>
        <v>3.3598412690964352</v>
      </c>
    </row>
    <row r="57" spans="1:19" x14ac:dyDescent="0.25">
      <c r="A57" s="1">
        <v>9</v>
      </c>
      <c r="B57" s="5">
        <v>0.59027777777777779</v>
      </c>
      <c r="C57" s="1" t="s">
        <v>26</v>
      </c>
      <c r="D57" s="1">
        <v>5</v>
      </c>
      <c r="E57" s="1">
        <v>4</v>
      </c>
      <c r="F57" s="1" t="s">
        <v>87</v>
      </c>
      <c r="G57" s="2">
        <v>59.538333333333306</v>
      </c>
      <c r="H57" s="6">
        <f>1+COUNTIFS(A:A,A57,O:O,"&lt;"&amp;O57)</f>
        <v>2</v>
      </c>
      <c r="I57" s="2">
        <f>AVERAGEIF(A:A,A57,G:G)</f>
        <v>51.990729629629612</v>
      </c>
      <c r="J57" s="2">
        <f t="shared" si="8"/>
        <v>7.5476037037036932</v>
      </c>
      <c r="K57" s="2">
        <f t="shared" si="9"/>
        <v>97.547603703703686</v>
      </c>
      <c r="L57" s="2">
        <f t="shared" si="10"/>
        <v>348.22757675200222</v>
      </c>
      <c r="M57" s="2">
        <f>SUMIF(A:A,A57,L:L)</f>
        <v>2480.4523252959812</v>
      </c>
      <c r="N57" s="3">
        <f t="shared" si="11"/>
        <v>0.14038874006999905</v>
      </c>
      <c r="O57" s="7">
        <f t="shared" si="12"/>
        <v>7.1230783857835842</v>
      </c>
      <c r="P57" s="3">
        <f t="shared" si="13"/>
        <v>0.14038874006999905</v>
      </c>
      <c r="Q57" s="3">
        <f>IF(ISNUMBER(P57),SUMIF(A:A,A57,P:P),"")</f>
        <v>0.97941457524015585</v>
      </c>
      <c r="R57" s="3">
        <f t="shared" si="14"/>
        <v>0.14333944339716942</v>
      </c>
      <c r="S57" s="8">
        <f t="shared" si="15"/>
        <v>6.9764467916145643</v>
      </c>
    </row>
    <row r="58" spans="1:19" x14ac:dyDescent="0.25">
      <c r="A58" s="1">
        <v>9</v>
      </c>
      <c r="B58" s="5">
        <v>0.59027777777777779</v>
      </c>
      <c r="C58" s="1" t="s">
        <v>26</v>
      </c>
      <c r="D58" s="1">
        <v>5</v>
      </c>
      <c r="E58" s="1">
        <v>5</v>
      </c>
      <c r="F58" s="1" t="s">
        <v>88</v>
      </c>
      <c r="G58" s="2">
        <v>59.430100000000095</v>
      </c>
      <c r="H58" s="6">
        <f>1+COUNTIFS(A:A,A58,O:O,"&lt;"&amp;O58)</f>
        <v>3</v>
      </c>
      <c r="I58" s="2">
        <f>AVERAGEIF(A:A,A58,G:G)</f>
        <v>51.990729629629612</v>
      </c>
      <c r="J58" s="2">
        <f t="shared" si="8"/>
        <v>7.439370370370483</v>
      </c>
      <c r="K58" s="2">
        <f t="shared" si="9"/>
        <v>97.439370370370483</v>
      </c>
      <c r="L58" s="2">
        <f t="shared" si="10"/>
        <v>345.97351373273102</v>
      </c>
      <c r="M58" s="2">
        <f>SUMIF(A:A,A58,L:L)</f>
        <v>2480.4523252959812</v>
      </c>
      <c r="N58" s="3">
        <f t="shared" si="11"/>
        <v>0.1394800094339437</v>
      </c>
      <c r="O58" s="7">
        <f t="shared" si="12"/>
        <v>7.1694861798356104</v>
      </c>
      <c r="P58" s="3">
        <f t="shared" si="13"/>
        <v>0.1394800094339437</v>
      </c>
      <c r="Q58" s="3">
        <f>IF(ISNUMBER(P58),SUMIF(A:A,A58,P:P),"")</f>
        <v>0.97941457524015585</v>
      </c>
      <c r="R58" s="3">
        <f t="shared" si="14"/>
        <v>0.14241161297782681</v>
      </c>
      <c r="S58" s="8">
        <f t="shared" si="15"/>
        <v>7.0218992615138616</v>
      </c>
    </row>
    <row r="59" spans="1:19" x14ac:dyDescent="0.25">
      <c r="A59" s="1">
        <v>9</v>
      </c>
      <c r="B59" s="5">
        <v>0.59027777777777779</v>
      </c>
      <c r="C59" s="1" t="s">
        <v>26</v>
      </c>
      <c r="D59" s="1">
        <v>5</v>
      </c>
      <c r="E59" s="1">
        <v>3</v>
      </c>
      <c r="F59" s="1" t="s">
        <v>86</v>
      </c>
      <c r="G59" s="2">
        <v>53.832233333333299</v>
      </c>
      <c r="H59" s="6">
        <f>1+COUNTIFS(A:A,A59,O:O,"&lt;"&amp;O59)</f>
        <v>4</v>
      </c>
      <c r="I59" s="2">
        <f>AVERAGEIF(A:A,A59,G:G)</f>
        <v>51.990729629629612</v>
      </c>
      <c r="J59" s="2">
        <f t="shared" si="8"/>
        <v>1.8415037037036868</v>
      </c>
      <c r="K59" s="2">
        <f t="shared" si="9"/>
        <v>91.841503703703694</v>
      </c>
      <c r="L59" s="2">
        <f t="shared" si="10"/>
        <v>247.27231574462374</v>
      </c>
      <c r="M59" s="2">
        <f>SUMIF(A:A,A59,L:L)</f>
        <v>2480.4523252959812</v>
      </c>
      <c r="N59" s="3">
        <f t="shared" si="11"/>
        <v>9.9688396839119994E-2</v>
      </c>
      <c r="O59" s="7">
        <f t="shared" si="12"/>
        <v>10.031257716119448</v>
      </c>
      <c r="P59" s="3">
        <f t="shared" si="13"/>
        <v>9.9688396839119994E-2</v>
      </c>
      <c r="Q59" s="3">
        <f>IF(ISNUMBER(P59),SUMIF(A:A,A59,P:P),"")</f>
        <v>0.97941457524015585</v>
      </c>
      <c r="R59" s="3">
        <f t="shared" si="14"/>
        <v>0.10178365664476256</v>
      </c>
      <c r="S59" s="8">
        <f t="shared" si="15"/>
        <v>9.8247600151576648</v>
      </c>
    </row>
    <row r="60" spans="1:19" x14ac:dyDescent="0.25">
      <c r="A60" s="1">
        <v>9</v>
      </c>
      <c r="B60" s="5">
        <v>0.59027777777777779</v>
      </c>
      <c r="C60" s="1" t="s">
        <v>26</v>
      </c>
      <c r="D60" s="1">
        <v>5</v>
      </c>
      <c r="E60" s="1">
        <v>1</v>
      </c>
      <c r="F60" s="1" t="s">
        <v>84</v>
      </c>
      <c r="G60" s="2">
        <v>53.117999999999995</v>
      </c>
      <c r="H60" s="6">
        <f>1+COUNTIFS(A:A,A60,O:O,"&lt;"&amp;O60)</f>
        <v>5</v>
      </c>
      <c r="I60" s="2">
        <f>AVERAGEIF(A:A,A60,G:G)</f>
        <v>51.990729629629612</v>
      </c>
      <c r="J60" s="2">
        <f t="shared" si="8"/>
        <v>1.1272703703703826</v>
      </c>
      <c r="K60" s="2">
        <f t="shared" si="9"/>
        <v>91.127270370370383</v>
      </c>
      <c r="L60" s="2">
        <f t="shared" si="10"/>
        <v>236.89955250994032</v>
      </c>
      <c r="M60" s="2">
        <f>SUMIF(A:A,A60,L:L)</f>
        <v>2480.4523252959812</v>
      </c>
      <c r="N60" s="3">
        <f t="shared" si="11"/>
        <v>9.5506593734540804E-2</v>
      </c>
      <c r="O60" s="7">
        <f t="shared" si="12"/>
        <v>10.470481261005764</v>
      </c>
      <c r="P60" s="3">
        <f t="shared" si="13"/>
        <v>9.5506593734540804E-2</v>
      </c>
      <c r="Q60" s="3">
        <f>IF(ISNUMBER(P60),SUMIF(A:A,A60,P:P),"")</f>
        <v>0.97941457524015585</v>
      </c>
      <c r="R60" s="3">
        <f t="shared" si="14"/>
        <v>9.7513960021599899E-2</v>
      </c>
      <c r="S60" s="8">
        <f t="shared" si="15"/>
        <v>10.254941956807972</v>
      </c>
    </row>
    <row r="61" spans="1:19" x14ac:dyDescent="0.25">
      <c r="A61" s="1">
        <v>9</v>
      </c>
      <c r="B61" s="5">
        <v>0.59027777777777779</v>
      </c>
      <c r="C61" s="1" t="s">
        <v>26</v>
      </c>
      <c r="D61" s="1">
        <v>5</v>
      </c>
      <c r="E61" s="1">
        <v>7</v>
      </c>
      <c r="F61" s="1" t="s">
        <v>89</v>
      </c>
      <c r="G61" s="2">
        <v>53.061733333333407</v>
      </c>
      <c r="H61" s="6">
        <f>1+COUNTIFS(A:A,A61,O:O,"&lt;"&amp;O61)</f>
        <v>6</v>
      </c>
      <c r="I61" s="2">
        <f>AVERAGEIF(A:A,A61,G:G)</f>
        <v>51.990729629629612</v>
      </c>
      <c r="J61" s="2">
        <f t="shared" si="8"/>
        <v>1.0710037037037949</v>
      </c>
      <c r="K61" s="2">
        <f t="shared" si="9"/>
        <v>91.071003703703795</v>
      </c>
      <c r="L61" s="2">
        <f t="shared" si="10"/>
        <v>236.10112811936767</v>
      </c>
      <c r="M61" s="2">
        <f>SUMIF(A:A,A61,L:L)</f>
        <v>2480.4523252959812</v>
      </c>
      <c r="N61" s="3">
        <f t="shared" si="11"/>
        <v>9.5184707124413209E-2</v>
      </c>
      <c r="O61" s="7">
        <f t="shared" si="12"/>
        <v>10.505889340951889</v>
      </c>
      <c r="P61" s="3">
        <f t="shared" si="13"/>
        <v>9.5184707124413209E-2</v>
      </c>
      <c r="Q61" s="3">
        <f>IF(ISNUMBER(P61),SUMIF(A:A,A61,P:P),"")</f>
        <v>0.97941457524015585</v>
      </c>
      <c r="R61" s="3">
        <f t="shared" si="14"/>
        <v>9.7185307969379145E-2</v>
      </c>
      <c r="S61" s="8">
        <f t="shared" si="15"/>
        <v>10.289621146388475</v>
      </c>
    </row>
    <row r="62" spans="1:19" x14ac:dyDescent="0.25">
      <c r="A62" s="1">
        <v>9</v>
      </c>
      <c r="B62" s="5">
        <v>0.59027777777777779</v>
      </c>
      <c r="C62" s="1" t="s">
        <v>26</v>
      </c>
      <c r="D62" s="1">
        <v>5</v>
      </c>
      <c r="E62" s="1">
        <v>10</v>
      </c>
      <c r="F62" s="1" t="s">
        <v>92</v>
      </c>
      <c r="G62" s="2">
        <v>47.443833333333302</v>
      </c>
      <c r="H62" s="6">
        <f>1+COUNTIFS(A:A,A62,O:O,"&lt;"&amp;O62)</f>
        <v>7</v>
      </c>
      <c r="I62" s="2">
        <f>AVERAGEIF(A:A,A62,G:G)</f>
        <v>51.990729629629612</v>
      </c>
      <c r="J62" s="2">
        <f t="shared" si="8"/>
        <v>-4.5468962962963104</v>
      </c>
      <c r="K62" s="2">
        <f t="shared" si="9"/>
        <v>85.45310370370369</v>
      </c>
      <c r="L62" s="2">
        <f t="shared" si="10"/>
        <v>168.54220989040832</v>
      </c>
      <c r="M62" s="2">
        <f>SUMIF(A:A,A62,L:L)</f>
        <v>2480.4523252959812</v>
      </c>
      <c r="N62" s="3">
        <f t="shared" si="11"/>
        <v>6.7948175488636714E-2</v>
      </c>
      <c r="O62" s="7">
        <f t="shared" si="12"/>
        <v>14.71709862418947</v>
      </c>
      <c r="P62" s="3">
        <f t="shared" si="13"/>
        <v>6.7948175488636714E-2</v>
      </c>
      <c r="Q62" s="3">
        <f>IF(ISNUMBER(P62),SUMIF(A:A,A62,P:P),"")</f>
        <v>0.97941457524015585</v>
      </c>
      <c r="R62" s="3">
        <f t="shared" si="14"/>
        <v>6.9376316430634688E-2</v>
      </c>
      <c r="S62" s="8">
        <f t="shared" si="15"/>
        <v>14.41414089777801</v>
      </c>
    </row>
    <row r="63" spans="1:19" x14ac:dyDescent="0.25">
      <c r="A63" s="1">
        <v>9</v>
      </c>
      <c r="B63" s="5">
        <v>0.59027777777777779</v>
      </c>
      <c r="C63" s="1" t="s">
        <v>26</v>
      </c>
      <c r="D63" s="1">
        <v>5</v>
      </c>
      <c r="E63" s="1">
        <v>8</v>
      </c>
      <c r="F63" s="1" t="s">
        <v>90</v>
      </c>
      <c r="G63" s="2">
        <v>42.235433333333297</v>
      </c>
      <c r="H63" s="6">
        <f>1+COUNTIFS(A:A,A63,O:O,"&lt;"&amp;O63)</f>
        <v>8</v>
      </c>
      <c r="I63" s="2">
        <f>AVERAGEIF(A:A,A63,G:G)</f>
        <v>51.990729629629612</v>
      </c>
      <c r="J63" s="2">
        <f t="shared" si="8"/>
        <v>-9.755296296296315</v>
      </c>
      <c r="K63" s="2">
        <f t="shared" si="9"/>
        <v>80.244703703703692</v>
      </c>
      <c r="L63" s="2">
        <f t="shared" si="10"/>
        <v>123.30762166155492</v>
      </c>
      <c r="M63" s="2">
        <f>SUMIF(A:A,A63,L:L)</f>
        <v>2480.4523252959812</v>
      </c>
      <c r="N63" s="3">
        <f t="shared" si="11"/>
        <v>4.971174829850486E-2</v>
      </c>
      <c r="O63" s="7">
        <f t="shared" si="12"/>
        <v>20.115969247254903</v>
      </c>
      <c r="P63" s="3">
        <f t="shared" si="13"/>
        <v>4.971174829850486E-2</v>
      </c>
      <c r="Q63" s="3">
        <f>IF(ISNUMBER(P63),SUMIF(A:A,A63,P:P),"")</f>
        <v>0.97941457524015585</v>
      </c>
      <c r="R63" s="3">
        <f t="shared" si="14"/>
        <v>5.0756594352616577E-2</v>
      </c>
      <c r="S63" s="8">
        <f t="shared" si="15"/>
        <v>19.701873475844199</v>
      </c>
    </row>
    <row r="64" spans="1:19" x14ac:dyDescent="0.25">
      <c r="A64" s="1">
        <v>9</v>
      </c>
      <c r="B64" s="5">
        <v>0.59027777777777779</v>
      </c>
      <c r="C64" s="1" t="s">
        <v>26</v>
      </c>
      <c r="D64" s="1">
        <v>5</v>
      </c>
      <c r="E64" s="1">
        <v>9</v>
      </c>
      <c r="F64" s="1" t="s">
        <v>91</v>
      </c>
      <c r="G64" s="2">
        <v>27.541133333333299</v>
      </c>
      <c r="H64" s="6">
        <f>1+COUNTIFS(A:A,A64,O:O,"&lt;"&amp;O64)</f>
        <v>9</v>
      </c>
      <c r="I64" s="2">
        <f>AVERAGEIF(A:A,A64,G:G)</f>
        <v>51.990729629629612</v>
      </c>
      <c r="J64" s="2">
        <f t="shared" si="8"/>
        <v>-24.449596296296313</v>
      </c>
      <c r="K64" s="2">
        <f t="shared" si="9"/>
        <v>65.550403703703694</v>
      </c>
      <c r="L64" s="2">
        <f t="shared" si="10"/>
        <v>51.061164712761347</v>
      </c>
      <c r="M64" s="2">
        <f>SUMIF(A:A,A64,L:L)</f>
        <v>2480.4523252959812</v>
      </c>
      <c r="N64" s="3">
        <f t="shared" si="11"/>
        <v>2.0585424759844335E-2</v>
      </c>
      <c r="O64" s="7">
        <f t="shared" si="12"/>
        <v>48.578060043273155</v>
      </c>
      <c r="P64" s="3" t="str">
        <f t="shared" si="13"/>
        <v/>
      </c>
      <c r="Q64" s="3" t="str">
        <f>IF(ISNUMBER(P64),SUMIF(A:A,A64,P:P),"")</f>
        <v/>
      </c>
      <c r="R64" s="3" t="str">
        <f t="shared" si="14"/>
        <v/>
      </c>
      <c r="S64" s="8" t="str">
        <f t="shared" si="15"/>
        <v/>
      </c>
    </row>
    <row r="65" spans="1:19" x14ac:dyDescent="0.25">
      <c r="A65" s="1">
        <v>10</v>
      </c>
      <c r="B65" s="5">
        <v>0.59375</v>
      </c>
      <c r="C65" s="1" t="s">
        <v>93</v>
      </c>
      <c r="D65" s="1">
        <v>3</v>
      </c>
      <c r="E65" s="1">
        <v>2</v>
      </c>
      <c r="F65" s="1" t="s">
        <v>94</v>
      </c>
      <c r="G65" s="2">
        <v>70.869266666666704</v>
      </c>
      <c r="H65" s="6">
        <f>1+COUNTIFS(A:A,A65,O:O,"&lt;"&amp;O65)</f>
        <v>1</v>
      </c>
      <c r="I65" s="2">
        <f>AVERAGEIF(A:A,A65,G:G)</f>
        <v>47.273858333333344</v>
      </c>
      <c r="J65" s="2">
        <f t="shared" si="8"/>
        <v>23.59540833333336</v>
      </c>
      <c r="K65" s="2">
        <f t="shared" si="9"/>
        <v>113.59540833333335</v>
      </c>
      <c r="L65" s="2">
        <f t="shared" si="10"/>
        <v>912.07707630902121</v>
      </c>
      <c r="M65" s="2">
        <f>SUMIF(A:A,A65,L:L)</f>
        <v>3222.1636170711718</v>
      </c>
      <c r="N65" s="3">
        <f t="shared" si="11"/>
        <v>0.28306355129726957</v>
      </c>
      <c r="O65" s="7">
        <f t="shared" si="12"/>
        <v>3.532775574308447</v>
      </c>
      <c r="P65" s="3">
        <f t="shared" si="13"/>
        <v>0.28306355129726957</v>
      </c>
      <c r="Q65" s="3">
        <f>IF(ISNUMBER(P65),SUMIF(A:A,A65,P:P),"")</f>
        <v>0.89089033010870089</v>
      </c>
      <c r="R65" s="3">
        <f t="shared" si="14"/>
        <v>0.31773108510755965</v>
      </c>
      <c r="S65" s="8">
        <f t="shared" si="15"/>
        <v>3.1473155975956075</v>
      </c>
    </row>
    <row r="66" spans="1:19" x14ac:dyDescent="0.25">
      <c r="A66" s="1">
        <v>10</v>
      </c>
      <c r="B66" s="5">
        <v>0.59375</v>
      </c>
      <c r="C66" s="1" t="s">
        <v>93</v>
      </c>
      <c r="D66" s="1">
        <v>3</v>
      </c>
      <c r="E66" s="1">
        <v>7</v>
      </c>
      <c r="F66" s="1" t="s">
        <v>98</v>
      </c>
      <c r="G66" s="2">
        <v>56.251799999999996</v>
      </c>
      <c r="H66" s="6">
        <f>1+COUNTIFS(A:A,A66,O:O,"&lt;"&amp;O66)</f>
        <v>2</v>
      </c>
      <c r="I66" s="2">
        <f>AVERAGEIF(A:A,A66,G:G)</f>
        <v>47.273858333333344</v>
      </c>
      <c r="J66" s="2">
        <f t="shared" si="8"/>
        <v>8.9779416666666521</v>
      </c>
      <c r="K66" s="2">
        <f t="shared" si="9"/>
        <v>98.977941666666652</v>
      </c>
      <c r="L66" s="2">
        <f t="shared" si="10"/>
        <v>379.43241826908206</v>
      </c>
      <c r="M66" s="2">
        <f>SUMIF(A:A,A66,L:L)</f>
        <v>3222.1636170711718</v>
      </c>
      <c r="N66" s="3">
        <f t="shared" si="11"/>
        <v>0.11775703017029662</v>
      </c>
      <c r="O66" s="7">
        <f t="shared" si="12"/>
        <v>8.4920619903018153</v>
      </c>
      <c r="P66" s="3">
        <f t="shared" si="13"/>
        <v>0.11775703017029662</v>
      </c>
      <c r="Q66" s="3">
        <f>IF(ISNUMBER(P66),SUMIF(A:A,A66,P:P),"")</f>
        <v>0.89089033010870089</v>
      </c>
      <c r="R66" s="3">
        <f t="shared" si="14"/>
        <v>0.13217904178612944</v>
      </c>
      <c r="S66" s="8">
        <f t="shared" si="15"/>
        <v>7.565495909843535</v>
      </c>
    </row>
    <row r="67" spans="1:19" x14ac:dyDescent="0.25">
      <c r="A67" s="1">
        <v>10</v>
      </c>
      <c r="B67" s="5">
        <v>0.59375</v>
      </c>
      <c r="C67" s="1" t="s">
        <v>93</v>
      </c>
      <c r="D67" s="1">
        <v>3</v>
      </c>
      <c r="E67" s="1">
        <v>4</v>
      </c>
      <c r="F67" s="1" t="s">
        <v>96</v>
      </c>
      <c r="G67" s="2">
        <v>54.959000000000003</v>
      </c>
      <c r="H67" s="6">
        <f>1+COUNTIFS(A:A,A67,O:O,"&lt;"&amp;O67)</f>
        <v>3</v>
      </c>
      <c r="I67" s="2">
        <f>AVERAGEIF(A:A,A67,G:G)</f>
        <v>47.273858333333344</v>
      </c>
      <c r="J67" s="2">
        <f t="shared" si="8"/>
        <v>7.6851416666666594</v>
      </c>
      <c r="K67" s="2">
        <f t="shared" si="9"/>
        <v>97.685141666666652</v>
      </c>
      <c r="L67" s="2">
        <f t="shared" si="10"/>
        <v>351.11313729324871</v>
      </c>
      <c r="M67" s="2">
        <f>SUMIF(A:A,A67,L:L)</f>
        <v>3222.1636170711718</v>
      </c>
      <c r="N67" s="3">
        <f t="shared" si="11"/>
        <v>0.1089681279476421</v>
      </c>
      <c r="O67" s="7">
        <f t="shared" si="12"/>
        <v>9.176995318121719</v>
      </c>
      <c r="P67" s="3">
        <f t="shared" si="13"/>
        <v>0.1089681279476421</v>
      </c>
      <c r="Q67" s="3">
        <f>IF(ISNUMBER(P67),SUMIF(A:A,A67,P:P),"")</f>
        <v>0.89089033010870089</v>
      </c>
      <c r="R67" s="3">
        <f t="shared" si="14"/>
        <v>0.12231373971064036</v>
      </c>
      <c r="S67" s="8">
        <f t="shared" si="15"/>
        <v>8.1756963883674612</v>
      </c>
    </row>
    <row r="68" spans="1:19" x14ac:dyDescent="0.25">
      <c r="A68" s="1">
        <v>10</v>
      </c>
      <c r="B68" s="5">
        <v>0.59375</v>
      </c>
      <c r="C68" s="1" t="s">
        <v>93</v>
      </c>
      <c r="D68" s="1">
        <v>3</v>
      </c>
      <c r="E68" s="1">
        <v>13</v>
      </c>
      <c r="F68" s="1" t="s">
        <v>103</v>
      </c>
      <c r="G68" s="2">
        <v>48.866966666666698</v>
      </c>
      <c r="H68" s="6">
        <f>1+COUNTIFS(A:A,A68,O:O,"&lt;"&amp;O68)</f>
        <v>4</v>
      </c>
      <c r="I68" s="2">
        <f>AVERAGEIF(A:A,A68,G:G)</f>
        <v>47.273858333333344</v>
      </c>
      <c r="J68" s="2">
        <f t="shared" si="8"/>
        <v>1.5931083333333547</v>
      </c>
      <c r="K68" s="2">
        <f t="shared" si="9"/>
        <v>91.593108333333362</v>
      </c>
      <c r="L68" s="2">
        <f t="shared" si="10"/>
        <v>243.6143640938929</v>
      </c>
      <c r="M68" s="2">
        <f>SUMIF(A:A,A68,L:L)</f>
        <v>3222.1636170711718</v>
      </c>
      <c r="N68" s="3">
        <f t="shared" si="11"/>
        <v>7.5605832926426433E-2</v>
      </c>
      <c r="O68" s="7">
        <f t="shared" si="12"/>
        <v>13.226492735991947</v>
      </c>
      <c r="P68" s="3">
        <f t="shared" si="13"/>
        <v>7.5605832926426433E-2</v>
      </c>
      <c r="Q68" s="3">
        <f>IF(ISNUMBER(P68),SUMIF(A:A,A68,P:P),"")</f>
        <v>0.89089033010870089</v>
      </c>
      <c r="R68" s="3">
        <f t="shared" si="14"/>
        <v>8.4865477120176488E-2</v>
      </c>
      <c r="S68" s="8">
        <f t="shared" si="15"/>
        <v>11.783354479748199</v>
      </c>
    </row>
    <row r="69" spans="1:19" x14ac:dyDescent="0.25">
      <c r="A69" s="1">
        <v>10</v>
      </c>
      <c r="B69" s="5">
        <v>0.59375</v>
      </c>
      <c r="C69" s="1" t="s">
        <v>93</v>
      </c>
      <c r="D69" s="1">
        <v>3</v>
      </c>
      <c r="E69" s="1">
        <v>9</v>
      </c>
      <c r="F69" s="1" t="s">
        <v>100</v>
      </c>
      <c r="G69" s="2">
        <v>46.277499999999996</v>
      </c>
      <c r="H69" s="6">
        <f>1+COUNTIFS(A:A,A69,O:O,"&lt;"&amp;O69)</f>
        <v>5</v>
      </c>
      <c r="I69" s="2">
        <f>AVERAGEIF(A:A,A69,G:G)</f>
        <v>47.273858333333344</v>
      </c>
      <c r="J69" s="2">
        <f t="shared" si="8"/>
        <v>-0.99635833333334745</v>
      </c>
      <c r="K69" s="2">
        <f t="shared" si="9"/>
        <v>89.003641666666653</v>
      </c>
      <c r="L69" s="2">
        <f t="shared" si="10"/>
        <v>208.55827529408975</v>
      </c>
      <c r="M69" s="2">
        <f>SUMIF(A:A,A69,L:L)</f>
        <v>3222.1636170711718</v>
      </c>
      <c r="N69" s="3">
        <f t="shared" si="11"/>
        <v>6.4726159214615414E-2</v>
      </c>
      <c r="O69" s="7">
        <f t="shared" si="12"/>
        <v>15.449703985744858</v>
      </c>
      <c r="P69" s="3">
        <f t="shared" si="13"/>
        <v>6.4726159214615414E-2</v>
      </c>
      <c r="Q69" s="3">
        <f>IF(ISNUMBER(P69),SUMIF(A:A,A69,P:P),"")</f>
        <v>0.89089033010870089</v>
      </c>
      <c r="R69" s="3">
        <f t="shared" si="14"/>
        <v>7.2653341300402186E-2</v>
      </c>
      <c r="S69" s="8">
        <f t="shared" si="15"/>
        <v>13.763991883941948</v>
      </c>
    </row>
    <row r="70" spans="1:19" x14ac:dyDescent="0.25">
      <c r="A70" s="1">
        <v>10</v>
      </c>
      <c r="B70" s="5">
        <v>0.59375</v>
      </c>
      <c r="C70" s="1" t="s">
        <v>93</v>
      </c>
      <c r="D70" s="1">
        <v>3</v>
      </c>
      <c r="E70" s="1">
        <v>14</v>
      </c>
      <c r="F70" s="1" t="s">
        <v>104</v>
      </c>
      <c r="G70" s="2">
        <v>46.074066666666603</v>
      </c>
      <c r="H70" s="6">
        <f>1+COUNTIFS(A:A,A70,O:O,"&lt;"&amp;O70)</f>
        <v>6</v>
      </c>
      <c r="I70" s="2">
        <f>AVERAGEIF(A:A,A70,G:G)</f>
        <v>47.273858333333344</v>
      </c>
      <c r="J70" s="2">
        <f t="shared" si="8"/>
        <v>-1.1997916666667408</v>
      </c>
      <c r="K70" s="2">
        <f t="shared" si="9"/>
        <v>88.800208333333259</v>
      </c>
      <c r="L70" s="2">
        <f t="shared" si="10"/>
        <v>206.02808614381084</v>
      </c>
      <c r="M70" s="2">
        <f>SUMIF(A:A,A70,L:L)</f>
        <v>3222.1636170711718</v>
      </c>
      <c r="N70" s="3">
        <f t="shared" si="11"/>
        <v>6.3940913817121053E-2</v>
      </c>
      <c r="O70" s="7">
        <f t="shared" si="12"/>
        <v>15.639438667706941</v>
      </c>
      <c r="P70" s="3">
        <f t="shared" si="13"/>
        <v>6.3940913817121053E-2</v>
      </c>
      <c r="Q70" s="3">
        <f>IF(ISNUMBER(P70),SUMIF(A:A,A70,P:P),"")</f>
        <v>0.89089033010870089</v>
      </c>
      <c r="R70" s="3">
        <f t="shared" si="14"/>
        <v>7.1771924844351354E-2</v>
      </c>
      <c r="S70" s="8">
        <f t="shared" si="15"/>
        <v>13.933024677388218</v>
      </c>
    </row>
    <row r="71" spans="1:19" x14ac:dyDescent="0.25">
      <c r="A71" s="1">
        <v>10</v>
      </c>
      <c r="B71" s="5">
        <v>0.59375</v>
      </c>
      <c r="C71" s="1" t="s">
        <v>93</v>
      </c>
      <c r="D71" s="1">
        <v>3</v>
      </c>
      <c r="E71" s="1">
        <v>3</v>
      </c>
      <c r="F71" s="1" t="s">
        <v>95</v>
      </c>
      <c r="G71" s="2">
        <v>45.7622</v>
      </c>
      <c r="H71" s="6">
        <f>1+COUNTIFS(A:A,A71,O:O,"&lt;"&amp;O71)</f>
        <v>7</v>
      </c>
      <c r="I71" s="2">
        <f>AVERAGEIF(A:A,A71,G:G)</f>
        <v>47.273858333333344</v>
      </c>
      <c r="J71" s="2">
        <f t="shared" si="8"/>
        <v>-1.5116583333333438</v>
      </c>
      <c r="K71" s="2">
        <f t="shared" si="9"/>
        <v>88.488341666666656</v>
      </c>
      <c r="L71" s="2">
        <f t="shared" si="10"/>
        <v>202.20873389685764</v>
      </c>
      <c r="M71" s="2">
        <f>SUMIF(A:A,A71,L:L)</f>
        <v>3222.1636170711718</v>
      </c>
      <c r="N71" s="3">
        <f t="shared" si="11"/>
        <v>6.2755576043856495E-2</v>
      </c>
      <c r="O71" s="7">
        <f t="shared" si="12"/>
        <v>15.934838990262058</v>
      </c>
      <c r="P71" s="3">
        <f t="shared" si="13"/>
        <v>6.2755576043856495E-2</v>
      </c>
      <c r="Q71" s="3">
        <f>IF(ISNUMBER(P71),SUMIF(A:A,A71,P:P),"")</f>
        <v>0.89089033010870089</v>
      </c>
      <c r="R71" s="3">
        <f t="shared" si="14"/>
        <v>7.0441415652361436E-2</v>
      </c>
      <c r="S71" s="8">
        <f t="shared" si="15"/>
        <v>14.196193968263564</v>
      </c>
    </row>
    <row r="72" spans="1:19" x14ac:dyDescent="0.25">
      <c r="A72" s="1">
        <v>10</v>
      </c>
      <c r="B72" s="5">
        <v>0.59375</v>
      </c>
      <c r="C72" s="1" t="s">
        <v>93</v>
      </c>
      <c r="D72" s="1">
        <v>3</v>
      </c>
      <c r="E72" s="1">
        <v>10</v>
      </c>
      <c r="F72" s="1" t="s">
        <v>101</v>
      </c>
      <c r="G72" s="2">
        <v>45.136566666666702</v>
      </c>
      <c r="H72" s="6">
        <f>1+COUNTIFS(A:A,A72,O:O,"&lt;"&amp;O72)</f>
        <v>8</v>
      </c>
      <c r="I72" s="2">
        <f>AVERAGEIF(A:A,A72,G:G)</f>
        <v>47.273858333333344</v>
      </c>
      <c r="J72" s="2">
        <f t="shared" si="8"/>
        <v>-2.1372916666666413</v>
      </c>
      <c r="K72" s="2">
        <f t="shared" si="9"/>
        <v>87.862708333333359</v>
      </c>
      <c r="L72" s="2">
        <f t="shared" si="10"/>
        <v>194.75892272416758</v>
      </c>
      <c r="M72" s="2">
        <f>SUMIF(A:A,A72,L:L)</f>
        <v>3222.1636170711718</v>
      </c>
      <c r="N72" s="3">
        <f t="shared" si="11"/>
        <v>6.0443523628758579E-2</v>
      </c>
      <c r="O72" s="7">
        <f t="shared" si="12"/>
        <v>16.544369685360426</v>
      </c>
      <c r="P72" s="3">
        <f t="shared" si="13"/>
        <v>6.0443523628758579E-2</v>
      </c>
      <c r="Q72" s="3">
        <f>IF(ISNUMBER(P72),SUMIF(A:A,A72,P:P),"")</f>
        <v>0.89089033010870089</v>
      </c>
      <c r="R72" s="3">
        <f t="shared" si="14"/>
        <v>6.7846200128116374E-2</v>
      </c>
      <c r="S72" s="8">
        <f t="shared" si="15"/>
        <v>14.739218970431132</v>
      </c>
    </row>
    <row r="73" spans="1:19" x14ac:dyDescent="0.25">
      <c r="A73" s="1">
        <v>10</v>
      </c>
      <c r="B73" s="5">
        <v>0.59375</v>
      </c>
      <c r="C73" s="1" t="s">
        <v>93</v>
      </c>
      <c r="D73" s="1">
        <v>3</v>
      </c>
      <c r="E73" s="1">
        <v>8</v>
      </c>
      <c r="F73" s="1" t="s">
        <v>99</v>
      </c>
      <c r="G73" s="2">
        <v>43.143100000000004</v>
      </c>
      <c r="H73" s="6">
        <f>1+COUNTIFS(A:A,A73,O:O,"&lt;"&amp;O73)</f>
        <v>9</v>
      </c>
      <c r="I73" s="2">
        <f>AVERAGEIF(A:A,A73,G:G)</f>
        <v>47.273858333333344</v>
      </c>
      <c r="J73" s="2">
        <f t="shared" si="8"/>
        <v>-4.1307583333333397</v>
      </c>
      <c r="K73" s="2">
        <f t="shared" si="9"/>
        <v>85.869241666666653</v>
      </c>
      <c r="L73" s="2">
        <f t="shared" si="10"/>
        <v>172.80339445261114</v>
      </c>
      <c r="M73" s="2">
        <f>SUMIF(A:A,A73,L:L)</f>
        <v>3222.1636170711718</v>
      </c>
      <c r="N73" s="3">
        <f t="shared" si="11"/>
        <v>5.3629615062714624E-2</v>
      </c>
      <c r="O73" s="7">
        <f t="shared" si="12"/>
        <v>18.646413904530121</v>
      </c>
      <c r="P73" s="3">
        <f t="shared" si="13"/>
        <v>5.3629615062714624E-2</v>
      </c>
      <c r="Q73" s="3">
        <f>IF(ISNUMBER(P73),SUMIF(A:A,A73,P:P),"")</f>
        <v>0.89089033010870089</v>
      </c>
      <c r="R73" s="3">
        <f t="shared" si="14"/>
        <v>6.0197774350262703E-2</v>
      </c>
      <c r="S73" s="8">
        <f t="shared" si="15"/>
        <v>16.611909838750311</v>
      </c>
    </row>
    <row r="74" spans="1:19" x14ac:dyDescent="0.25">
      <c r="A74" s="1">
        <v>10</v>
      </c>
      <c r="B74" s="5">
        <v>0.59375</v>
      </c>
      <c r="C74" s="1" t="s">
        <v>93</v>
      </c>
      <c r="D74" s="1">
        <v>3</v>
      </c>
      <c r="E74" s="1">
        <v>5</v>
      </c>
      <c r="F74" s="1" t="s">
        <v>97</v>
      </c>
      <c r="G74" s="2">
        <v>37.712266666666601</v>
      </c>
      <c r="H74" s="6">
        <f>1+COUNTIFS(A:A,A74,O:O,"&lt;"&amp;O74)</f>
        <v>10</v>
      </c>
      <c r="I74" s="2">
        <f>AVERAGEIF(A:A,A74,G:G)</f>
        <v>47.273858333333344</v>
      </c>
      <c r="J74" s="2">
        <f t="shared" si="8"/>
        <v>-9.5615916666667431</v>
      </c>
      <c r="K74" s="2">
        <f t="shared" si="9"/>
        <v>80.438408333333257</v>
      </c>
      <c r="L74" s="2">
        <f t="shared" si="10"/>
        <v>124.74909748296854</v>
      </c>
      <c r="M74" s="2">
        <f>SUMIF(A:A,A74,L:L)</f>
        <v>3222.1636170711718</v>
      </c>
      <c r="N74" s="3">
        <f t="shared" si="11"/>
        <v>3.8715941307896982E-2</v>
      </c>
      <c r="O74" s="7">
        <f t="shared" si="12"/>
        <v>25.829153734046695</v>
      </c>
      <c r="P74" s="3" t="str">
        <f t="shared" si="13"/>
        <v/>
      </c>
      <c r="Q74" s="3" t="str">
        <f>IF(ISNUMBER(P74),SUMIF(A:A,A74,P:P),"")</f>
        <v/>
      </c>
      <c r="R74" s="3" t="str">
        <f t="shared" si="14"/>
        <v/>
      </c>
      <c r="S74" s="8" t="str">
        <f t="shared" si="15"/>
        <v/>
      </c>
    </row>
    <row r="75" spans="1:19" x14ac:dyDescent="0.25">
      <c r="A75" s="1">
        <v>10</v>
      </c>
      <c r="B75" s="5">
        <v>0.59375</v>
      </c>
      <c r="C75" s="1" t="s">
        <v>93</v>
      </c>
      <c r="D75" s="1">
        <v>3</v>
      </c>
      <c r="E75" s="1">
        <v>11</v>
      </c>
      <c r="F75" s="1" t="s">
        <v>102</v>
      </c>
      <c r="G75" s="2">
        <v>36.608166666666705</v>
      </c>
      <c r="H75" s="6">
        <f>1+COUNTIFS(A:A,A75,O:O,"&lt;"&amp;O75)</f>
        <v>11</v>
      </c>
      <c r="I75" s="2">
        <f>AVERAGEIF(A:A,A75,G:G)</f>
        <v>47.273858333333344</v>
      </c>
      <c r="J75" s="2">
        <f t="shared" si="8"/>
        <v>-10.665691666666639</v>
      </c>
      <c r="K75" s="2">
        <f t="shared" si="9"/>
        <v>79.334308333333354</v>
      </c>
      <c r="L75" s="2">
        <f t="shared" si="10"/>
        <v>116.75275573542592</v>
      </c>
      <c r="M75" s="2">
        <f>SUMIF(A:A,A75,L:L)</f>
        <v>3222.1636170711718</v>
      </c>
      <c r="N75" s="3">
        <f t="shared" si="11"/>
        <v>3.623427287083264E-2</v>
      </c>
      <c r="O75" s="7">
        <f t="shared" si="12"/>
        <v>27.598180417881824</v>
      </c>
      <c r="P75" s="3" t="str">
        <f t="shared" si="13"/>
        <v/>
      </c>
      <c r="Q75" s="3" t="str">
        <f>IF(ISNUMBER(P75),SUMIF(A:A,A75,P:P),"")</f>
        <v/>
      </c>
      <c r="R75" s="3" t="str">
        <f t="shared" si="14"/>
        <v/>
      </c>
      <c r="S75" s="8" t="str">
        <f t="shared" si="15"/>
        <v/>
      </c>
    </row>
    <row r="76" spans="1:19" x14ac:dyDescent="0.25">
      <c r="A76" s="10">
        <v>10</v>
      </c>
      <c r="B76" s="11">
        <v>0.59375</v>
      </c>
      <c r="C76" s="10" t="s">
        <v>93</v>
      </c>
      <c r="D76" s="10">
        <v>3</v>
      </c>
      <c r="E76" s="10">
        <v>15</v>
      </c>
      <c r="F76" s="10" t="s">
        <v>105</v>
      </c>
      <c r="G76" s="2">
        <v>35.625399999999999</v>
      </c>
      <c r="H76" s="6">
        <f>1+COUNTIFS(A:A,A76,O:O,"&lt;"&amp;O76)</f>
        <v>12</v>
      </c>
      <c r="I76" s="2">
        <f>AVERAGEIF(A:A,A76,G:G)</f>
        <v>47.273858333333344</v>
      </c>
      <c r="J76" s="2">
        <f t="shared" si="8"/>
        <v>-11.648458333333345</v>
      </c>
      <c r="K76" s="2">
        <f t="shared" si="9"/>
        <v>78.351541666666662</v>
      </c>
      <c r="L76" s="2">
        <f t="shared" si="10"/>
        <v>110.06735537599582</v>
      </c>
      <c r="M76" s="2">
        <f>SUMIF(A:A,A76,L:L)</f>
        <v>3222.1636170711718</v>
      </c>
      <c r="N76" s="3">
        <f t="shared" si="11"/>
        <v>3.415945571256962E-2</v>
      </c>
      <c r="O76" s="7">
        <f t="shared" si="12"/>
        <v>29.274471127829798</v>
      </c>
      <c r="P76" s="3" t="str">
        <f t="shared" si="13"/>
        <v/>
      </c>
      <c r="Q76" s="3" t="str">
        <f>IF(ISNUMBER(P76),SUMIF(A:A,A76,P:P),"")</f>
        <v/>
      </c>
      <c r="R76" s="3" t="str">
        <f t="shared" si="14"/>
        <v/>
      </c>
      <c r="S76" s="8" t="str">
        <f t="shared" si="15"/>
        <v/>
      </c>
    </row>
    <row r="77" spans="1:19" x14ac:dyDescent="0.25">
      <c r="A77" s="10">
        <v>11</v>
      </c>
      <c r="B77" s="11">
        <v>0.59722222222222221</v>
      </c>
      <c r="C77" s="10" t="s">
        <v>106</v>
      </c>
      <c r="D77" s="10">
        <v>3</v>
      </c>
      <c r="E77" s="10">
        <v>4</v>
      </c>
      <c r="F77" s="10" t="s">
        <v>110</v>
      </c>
      <c r="G77" s="2">
        <v>66.366099999999989</v>
      </c>
      <c r="H77" s="6">
        <f>1+COUNTIFS(A:A,A77,O:O,"&lt;"&amp;O77)</f>
        <v>1</v>
      </c>
      <c r="I77" s="2">
        <f>AVERAGEIF(A:A,A77,G:G)</f>
        <v>50.216559999999987</v>
      </c>
      <c r="J77" s="2">
        <f t="shared" si="8"/>
        <v>16.149540000000002</v>
      </c>
      <c r="K77" s="2">
        <f t="shared" si="9"/>
        <v>106.14954</v>
      </c>
      <c r="L77" s="2">
        <f t="shared" si="10"/>
        <v>583.45795933209206</v>
      </c>
      <c r="M77" s="2">
        <f>SUMIF(A:A,A77,L:L)</f>
        <v>2835.2075858780781</v>
      </c>
      <c r="N77" s="3">
        <f t="shared" si="11"/>
        <v>0.20579020818025648</v>
      </c>
      <c r="O77" s="7">
        <f t="shared" si="12"/>
        <v>4.8593176946693033</v>
      </c>
      <c r="P77" s="3">
        <f t="shared" si="13"/>
        <v>0.20579020818025648</v>
      </c>
      <c r="Q77" s="3">
        <f>IF(ISNUMBER(P77),SUMIF(A:A,A77,P:P),"")</f>
        <v>0.83862225144710434</v>
      </c>
      <c r="R77" s="3">
        <f t="shared" si="14"/>
        <v>0.24539082742575735</v>
      </c>
      <c r="S77" s="8">
        <f t="shared" si="15"/>
        <v>4.0751319456003241</v>
      </c>
    </row>
    <row r="78" spans="1:19" x14ac:dyDescent="0.25">
      <c r="A78" s="10">
        <v>11</v>
      </c>
      <c r="B78" s="11">
        <v>0.59722222222222221</v>
      </c>
      <c r="C78" s="10" t="s">
        <v>106</v>
      </c>
      <c r="D78" s="10">
        <v>3</v>
      </c>
      <c r="E78" s="10">
        <v>3</v>
      </c>
      <c r="F78" s="10" t="s">
        <v>109</v>
      </c>
      <c r="G78" s="2">
        <v>66.0887666666667</v>
      </c>
      <c r="H78" s="6">
        <f>1+COUNTIFS(A:A,A78,O:O,"&lt;"&amp;O78)</f>
        <v>2</v>
      </c>
      <c r="I78" s="2">
        <f>AVERAGEIF(A:A,A78,G:G)</f>
        <v>50.216559999999987</v>
      </c>
      <c r="J78" s="2">
        <f t="shared" si="8"/>
        <v>15.872206666666713</v>
      </c>
      <c r="K78" s="2">
        <f t="shared" si="9"/>
        <v>105.87220666666671</v>
      </c>
      <c r="L78" s="2">
        <f t="shared" si="10"/>
        <v>573.82954942541994</v>
      </c>
      <c r="M78" s="2">
        <f>SUMIF(A:A,A78,L:L)</f>
        <v>2835.2075858780781</v>
      </c>
      <c r="N78" s="3">
        <f t="shared" si="11"/>
        <v>0.20239419232779107</v>
      </c>
      <c r="O78" s="7">
        <f t="shared" si="12"/>
        <v>4.9408532354546635</v>
      </c>
      <c r="P78" s="3">
        <f t="shared" si="13"/>
        <v>0.20239419232779107</v>
      </c>
      <c r="Q78" s="3">
        <f>IF(ISNUMBER(P78),SUMIF(A:A,A78,P:P),"")</f>
        <v>0.83862225144710434</v>
      </c>
      <c r="R78" s="3">
        <f t="shared" si="14"/>
        <v>0.24134130948534338</v>
      </c>
      <c r="S78" s="8">
        <f t="shared" si="15"/>
        <v>4.1435094643867005</v>
      </c>
    </row>
    <row r="79" spans="1:19" x14ac:dyDescent="0.25">
      <c r="A79" s="10">
        <v>11</v>
      </c>
      <c r="B79" s="11">
        <v>0.59722222222222221</v>
      </c>
      <c r="C79" s="10" t="s">
        <v>106</v>
      </c>
      <c r="D79" s="10">
        <v>3</v>
      </c>
      <c r="E79" s="10">
        <v>1</v>
      </c>
      <c r="F79" s="10" t="s">
        <v>107</v>
      </c>
      <c r="G79" s="2">
        <v>66.03179999999989</v>
      </c>
      <c r="H79" s="6">
        <f>1+COUNTIFS(A:A,A79,O:O,"&lt;"&amp;O79)</f>
        <v>3</v>
      </c>
      <c r="I79" s="2">
        <f>AVERAGEIF(A:A,A79,G:G)</f>
        <v>50.216559999999987</v>
      </c>
      <c r="J79" s="2">
        <f t="shared" si="8"/>
        <v>15.815239999999903</v>
      </c>
      <c r="K79" s="2">
        <f t="shared" si="9"/>
        <v>105.8152399999999</v>
      </c>
      <c r="L79" s="2">
        <f t="shared" si="10"/>
        <v>571.87154815588042</v>
      </c>
      <c r="M79" s="2">
        <f>SUMIF(A:A,A79,L:L)</f>
        <v>2835.2075858780781</v>
      </c>
      <c r="N79" s="3">
        <f t="shared" si="11"/>
        <v>0.20170358989032153</v>
      </c>
      <c r="O79" s="7">
        <f t="shared" si="12"/>
        <v>4.9577699660366017</v>
      </c>
      <c r="P79" s="3">
        <f t="shared" si="13"/>
        <v>0.20170358989032153</v>
      </c>
      <c r="Q79" s="3">
        <f>IF(ISNUMBER(P79),SUMIF(A:A,A79,P:P),"")</f>
        <v>0.83862225144710434</v>
      </c>
      <c r="R79" s="3">
        <f t="shared" si="14"/>
        <v>0.24051781304665734</v>
      </c>
      <c r="S79" s="8">
        <f t="shared" si="15"/>
        <v>4.1576962110744491</v>
      </c>
    </row>
    <row r="80" spans="1:19" x14ac:dyDescent="0.25">
      <c r="A80" s="10">
        <v>11</v>
      </c>
      <c r="B80" s="11">
        <v>0.59722222222222221</v>
      </c>
      <c r="C80" s="10" t="s">
        <v>106</v>
      </c>
      <c r="D80" s="10">
        <v>3</v>
      </c>
      <c r="E80" s="10">
        <v>2</v>
      </c>
      <c r="F80" s="10" t="s">
        <v>108</v>
      </c>
      <c r="G80" s="2">
        <v>55.093499999999992</v>
      </c>
      <c r="H80" s="6">
        <f>1+COUNTIFS(A:A,A80,O:O,"&lt;"&amp;O80)</f>
        <v>4</v>
      </c>
      <c r="I80" s="2">
        <f>AVERAGEIF(A:A,A80,G:G)</f>
        <v>50.216559999999987</v>
      </c>
      <c r="J80" s="2">
        <f t="shared" si="8"/>
        <v>4.8769400000000047</v>
      </c>
      <c r="K80" s="2">
        <f t="shared" si="9"/>
        <v>94.876940000000005</v>
      </c>
      <c r="L80" s="2">
        <f t="shared" si="10"/>
        <v>296.6688103705161</v>
      </c>
      <c r="M80" s="2">
        <f>SUMIF(A:A,A80,L:L)</f>
        <v>2835.2075858780781</v>
      </c>
      <c r="N80" s="3">
        <f t="shared" si="11"/>
        <v>0.10463742120619231</v>
      </c>
      <c r="O80" s="7">
        <f t="shared" si="12"/>
        <v>9.5568104457530474</v>
      </c>
      <c r="P80" s="3">
        <f t="shared" si="13"/>
        <v>0.10463742120619231</v>
      </c>
      <c r="Q80" s="3">
        <f>IF(ISNUMBER(P80),SUMIF(A:A,A80,P:P),"")</f>
        <v>0.83862225144710434</v>
      </c>
      <c r="R80" s="3">
        <f t="shared" si="14"/>
        <v>0.12477300837848357</v>
      </c>
      <c r="S80" s="8">
        <f t="shared" si="15"/>
        <v>8.0145538926706248</v>
      </c>
    </row>
    <row r="81" spans="1:19" x14ac:dyDescent="0.25">
      <c r="A81" s="10">
        <v>11</v>
      </c>
      <c r="B81" s="11">
        <v>0.59722222222222221</v>
      </c>
      <c r="C81" s="10" t="s">
        <v>106</v>
      </c>
      <c r="D81" s="10">
        <v>3</v>
      </c>
      <c r="E81" s="10">
        <v>6</v>
      </c>
      <c r="F81" s="10" t="s">
        <v>112</v>
      </c>
      <c r="G81" s="2">
        <v>49.620933333333397</v>
      </c>
      <c r="H81" s="6">
        <f>1+COUNTIFS(A:A,A81,O:O,"&lt;"&amp;O81)</f>
        <v>5</v>
      </c>
      <c r="I81" s="2">
        <f>AVERAGEIF(A:A,A81,G:G)</f>
        <v>50.216559999999987</v>
      </c>
      <c r="J81" s="2">
        <f t="shared" si="8"/>
        <v>-0.5956266666665897</v>
      </c>
      <c r="K81" s="2">
        <f t="shared" si="9"/>
        <v>89.40437333333341</v>
      </c>
      <c r="L81" s="2">
        <f t="shared" si="10"/>
        <v>213.63360040890677</v>
      </c>
      <c r="M81" s="2">
        <f>SUMIF(A:A,A81,L:L)</f>
        <v>2835.2075858780781</v>
      </c>
      <c r="N81" s="3">
        <f t="shared" si="11"/>
        <v>7.5350250003914043E-2</v>
      </c>
      <c r="O81" s="7">
        <f t="shared" si="12"/>
        <v>13.271356099655348</v>
      </c>
      <c r="P81" s="3">
        <f t="shared" si="13"/>
        <v>7.5350250003914043E-2</v>
      </c>
      <c r="Q81" s="3">
        <f>IF(ISNUMBER(P81),SUMIF(A:A,A81,P:P),"")</f>
        <v>0.83862225144710434</v>
      </c>
      <c r="R81" s="3">
        <f t="shared" si="14"/>
        <v>8.985004854556583E-2</v>
      </c>
      <c r="S81" s="8">
        <f t="shared" si="15"/>
        <v>11.12965453204923</v>
      </c>
    </row>
    <row r="82" spans="1:19" x14ac:dyDescent="0.25">
      <c r="A82" s="1">
        <v>11</v>
      </c>
      <c r="B82" s="5">
        <v>0.59722222222222221</v>
      </c>
      <c r="C82" s="1" t="s">
        <v>106</v>
      </c>
      <c r="D82" s="1">
        <v>3</v>
      </c>
      <c r="E82" s="1">
        <v>11</v>
      </c>
      <c r="F82" s="1" t="s">
        <v>116</v>
      </c>
      <c r="G82" s="2">
        <v>42.362400000000001</v>
      </c>
      <c r="H82" s="6">
        <f>1+COUNTIFS(A:A,A82,O:O,"&lt;"&amp;O82)</f>
        <v>6</v>
      </c>
      <c r="I82" s="2">
        <f>AVERAGEIF(A:A,A82,G:G)</f>
        <v>50.216559999999987</v>
      </c>
      <c r="J82" s="2">
        <f t="shared" si="8"/>
        <v>-7.854159999999986</v>
      </c>
      <c r="K82" s="2">
        <f t="shared" si="9"/>
        <v>82.145840000000021</v>
      </c>
      <c r="L82" s="2">
        <f t="shared" si="10"/>
        <v>138.20670129616798</v>
      </c>
      <c r="M82" s="2">
        <f>SUMIF(A:A,A82,L:L)</f>
        <v>2835.2075858780781</v>
      </c>
      <c r="N82" s="3">
        <f t="shared" si="11"/>
        <v>4.874658983862893E-2</v>
      </c>
      <c r="O82" s="7">
        <f t="shared" si="12"/>
        <v>20.514255526600063</v>
      </c>
      <c r="P82" s="3">
        <f t="shared" si="13"/>
        <v>4.874658983862893E-2</v>
      </c>
      <c r="Q82" s="3">
        <f>IF(ISNUMBER(P82),SUMIF(A:A,A82,P:P),"")</f>
        <v>0.83862225144710434</v>
      </c>
      <c r="R82" s="3">
        <f t="shared" si="14"/>
        <v>5.8126993118192492E-2</v>
      </c>
      <c r="S82" s="8">
        <f t="shared" si="15"/>
        <v>17.203711156478548</v>
      </c>
    </row>
    <row r="83" spans="1:19" x14ac:dyDescent="0.25">
      <c r="A83" s="1">
        <v>11</v>
      </c>
      <c r="B83" s="5">
        <v>0.59722222222222221</v>
      </c>
      <c r="C83" s="1" t="s">
        <v>106</v>
      </c>
      <c r="D83" s="1">
        <v>3</v>
      </c>
      <c r="E83" s="1">
        <v>10</v>
      </c>
      <c r="F83" s="1" t="s">
        <v>115</v>
      </c>
      <c r="G83" s="2">
        <v>40.664000000000001</v>
      </c>
      <c r="H83" s="6">
        <f>1+COUNTIFS(A:A,A83,O:O,"&lt;"&amp;O83)</f>
        <v>7</v>
      </c>
      <c r="I83" s="2">
        <f>AVERAGEIF(A:A,A83,G:G)</f>
        <v>50.216559999999987</v>
      </c>
      <c r="J83" s="2">
        <f t="shared" si="8"/>
        <v>-9.5525599999999855</v>
      </c>
      <c r="K83" s="2">
        <f t="shared" si="9"/>
        <v>80.447440000000014</v>
      </c>
      <c r="L83" s="2">
        <f t="shared" si="10"/>
        <v>124.81671733884042</v>
      </c>
      <c r="M83" s="2">
        <f>SUMIF(A:A,A83,L:L)</f>
        <v>2835.2075858780781</v>
      </c>
      <c r="N83" s="3">
        <f t="shared" si="11"/>
        <v>4.4023837252884626E-2</v>
      </c>
      <c r="O83" s="7">
        <f t="shared" si="12"/>
        <v>22.714966763477115</v>
      </c>
      <c r="P83" s="3" t="str">
        <f t="shared" si="13"/>
        <v/>
      </c>
      <c r="Q83" s="3" t="str">
        <f>IF(ISNUMBER(P83),SUMIF(A:A,A83,P:P),"")</f>
        <v/>
      </c>
      <c r="R83" s="3" t="str">
        <f t="shared" si="14"/>
        <v/>
      </c>
      <c r="S83" s="8" t="str">
        <f t="shared" si="15"/>
        <v/>
      </c>
    </row>
    <row r="84" spans="1:19" x14ac:dyDescent="0.25">
      <c r="A84" s="1">
        <v>11</v>
      </c>
      <c r="B84" s="5">
        <v>0.59722222222222221</v>
      </c>
      <c r="C84" s="1" t="s">
        <v>106</v>
      </c>
      <c r="D84" s="1">
        <v>3</v>
      </c>
      <c r="E84" s="1">
        <v>9</v>
      </c>
      <c r="F84" s="1" t="s">
        <v>114</v>
      </c>
      <c r="G84" s="2">
        <v>39.998766666666704</v>
      </c>
      <c r="H84" s="6">
        <f>1+COUNTIFS(A:A,A84,O:O,"&lt;"&amp;O84)</f>
        <v>8</v>
      </c>
      <c r="I84" s="2">
        <f>AVERAGEIF(A:A,A84,G:G)</f>
        <v>50.216559999999987</v>
      </c>
      <c r="J84" s="2">
        <f t="shared" si="8"/>
        <v>-10.217793333333283</v>
      </c>
      <c r="K84" s="2">
        <f t="shared" si="9"/>
        <v>79.782206666666724</v>
      </c>
      <c r="L84" s="2">
        <f t="shared" si="10"/>
        <v>119.93289763451624</v>
      </c>
      <c r="M84" s="2">
        <f>SUMIF(A:A,A84,L:L)</f>
        <v>2835.2075858780781</v>
      </c>
      <c r="N84" s="3">
        <f t="shared" si="11"/>
        <v>4.2301275656813117E-2</v>
      </c>
      <c r="O84" s="7">
        <f t="shared" si="12"/>
        <v>23.639949019810192</v>
      </c>
      <c r="P84" s="3" t="str">
        <f t="shared" si="13"/>
        <v/>
      </c>
      <c r="Q84" s="3" t="str">
        <f>IF(ISNUMBER(P84),SUMIF(A:A,A84,P:P),"")</f>
        <v/>
      </c>
      <c r="R84" s="3" t="str">
        <f t="shared" si="14"/>
        <v/>
      </c>
      <c r="S84" s="8" t="str">
        <f t="shared" si="15"/>
        <v/>
      </c>
    </row>
    <row r="85" spans="1:19" x14ac:dyDescent="0.25">
      <c r="A85" s="10">
        <v>11</v>
      </c>
      <c r="B85" s="11">
        <v>0.59722222222222221</v>
      </c>
      <c r="C85" s="10" t="s">
        <v>106</v>
      </c>
      <c r="D85" s="10">
        <v>3</v>
      </c>
      <c r="E85" s="10">
        <v>5</v>
      </c>
      <c r="F85" s="10" t="s">
        <v>111</v>
      </c>
      <c r="G85" s="2">
        <v>39.016499999999901</v>
      </c>
      <c r="H85" s="6">
        <f>1+COUNTIFS(A:A,A85,O:O,"&lt;"&amp;O85)</f>
        <v>9</v>
      </c>
      <c r="I85" s="2">
        <f>AVERAGEIF(A:A,A85,G:G)</f>
        <v>50.216559999999987</v>
      </c>
      <c r="J85" s="2">
        <f t="shared" si="8"/>
        <v>-11.200060000000086</v>
      </c>
      <c r="K85" s="2">
        <f t="shared" si="9"/>
        <v>78.799939999999907</v>
      </c>
      <c r="L85" s="2">
        <f t="shared" si="10"/>
        <v>113.06879061572242</v>
      </c>
      <c r="M85" s="2">
        <f>SUMIF(A:A,A85,L:L)</f>
        <v>2835.2075858780781</v>
      </c>
      <c r="N85" s="3">
        <f t="shared" si="11"/>
        <v>3.9880251160059041E-2</v>
      </c>
      <c r="O85" s="7">
        <f t="shared" si="12"/>
        <v>25.075067756883193</v>
      </c>
      <c r="P85" s="3" t="str">
        <f t="shared" si="13"/>
        <v/>
      </c>
      <c r="Q85" s="3" t="str">
        <f>IF(ISNUMBER(P85),SUMIF(A:A,A85,P:P),"")</f>
        <v/>
      </c>
      <c r="R85" s="3" t="str">
        <f t="shared" si="14"/>
        <v/>
      </c>
      <c r="S85" s="8" t="str">
        <f t="shared" si="15"/>
        <v/>
      </c>
    </row>
    <row r="86" spans="1:19" x14ac:dyDescent="0.25">
      <c r="A86" s="1">
        <v>11</v>
      </c>
      <c r="B86" s="5">
        <v>0.59722222222222221</v>
      </c>
      <c r="C86" s="1" t="s">
        <v>106</v>
      </c>
      <c r="D86" s="1">
        <v>3</v>
      </c>
      <c r="E86" s="1">
        <v>8</v>
      </c>
      <c r="F86" s="1" t="s">
        <v>113</v>
      </c>
      <c r="G86" s="2">
        <v>36.922833333333301</v>
      </c>
      <c r="H86" s="6">
        <f>1+COUNTIFS(A:A,A86,O:O,"&lt;"&amp;O86)</f>
        <v>10</v>
      </c>
      <c r="I86" s="2">
        <f>AVERAGEIF(A:A,A86,G:G)</f>
        <v>50.216559999999987</v>
      </c>
      <c r="J86" s="2">
        <f t="shared" si="8"/>
        <v>-13.293726666666686</v>
      </c>
      <c r="K86" s="2">
        <f t="shared" si="9"/>
        <v>76.706273333333314</v>
      </c>
      <c r="L86" s="2">
        <f t="shared" si="10"/>
        <v>99.721011300015647</v>
      </c>
      <c r="M86" s="2">
        <f>SUMIF(A:A,A86,L:L)</f>
        <v>2835.2075858780781</v>
      </c>
      <c r="N86" s="3">
        <f t="shared" si="11"/>
        <v>3.5172384483138842E-2</v>
      </c>
      <c r="O86" s="7">
        <f t="shared" si="12"/>
        <v>28.431396241542458</v>
      </c>
      <c r="P86" s="3" t="str">
        <f t="shared" si="13"/>
        <v/>
      </c>
      <c r="Q86" s="3" t="str">
        <f>IF(ISNUMBER(P86),SUMIF(A:A,A86,P:P),"")</f>
        <v/>
      </c>
      <c r="R86" s="3" t="str">
        <f t="shared" si="14"/>
        <v/>
      </c>
      <c r="S86" s="8" t="str">
        <f t="shared" si="15"/>
        <v/>
      </c>
    </row>
    <row r="87" spans="1:19" x14ac:dyDescent="0.25">
      <c r="A87" s="1">
        <v>12</v>
      </c>
      <c r="B87" s="5">
        <v>0.60069444444444442</v>
      </c>
      <c r="C87" s="1" t="s">
        <v>42</v>
      </c>
      <c r="D87" s="1">
        <v>4</v>
      </c>
      <c r="E87" s="1">
        <v>1</v>
      </c>
      <c r="F87" s="1" t="s">
        <v>117</v>
      </c>
      <c r="G87" s="2">
        <v>72.091666666666598</v>
      </c>
      <c r="H87" s="6">
        <f>1+COUNTIFS(A:A,A87,O:O,"&lt;"&amp;O87)</f>
        <v>1</v>
      </c>
      <c r="I87" s="2">
        <f>AVERAGEIF(A:A,A87,G:G)</f>
        <v>49.165533333333315</v>
      </c>
      <c r="J87" s="2">
        <f t="shared" si="8"/>
        <v>22.926133333333283</v>
      </c>
      <c r="K87" s="2">
        <f t="shared" si="9"/>
        <v>112.92613333333328</v>
      </c>
      <c r="L87" s="2">
        <f t="shared" si="10"/>
        <v>876.17689019698469</v>
      </c>
      <c r="M87" s="2">
        <f>SUMIF(A:A,A87,L:L)</f>
        <v>2235.5526818772364</v>
      </c>
      <c r="N87" s="3">
        <f t="shared" si="11"/>
        <v>0.39192853619590934</v>
      </c>
      <c r="O87" s="7">
        <f t="shared" si="12"/>
        <v>2.551485558326736</v>
      </c>
      <c r="P87" s="3">
        <f t="shared" si="13"/>
        <v>0.39192853619590934</v>
      </c>
      <c r="Q87" s="3">
        <f>IF(ISNUMBER(P87),SUMIF(A:A,A87,P:P),"")</f>
        <v>0.96230793791355129</v>
      </c>
      <c r="R87" s="3">
        <f t="shared" si="14"/>
        <v>0.40727974981239123</v>
      </c>
      <c r="S87" s="8">
        <f t="shared" si="15"/>
        <v>2.4553148062496075</v>
      </c>
    </row>
    <row r="88" spans="1:19" x14ac:dyDescent="0.25">
      <c r="A88" s="1">
        <v>12</v>
      </c>
      <c r="B88" s="5">
        <v>0.60069444444444442</v>
      </c>
      <c r="C88" s="1" t="s">
        <v>42</v>
      </c>
      <c r="D88" s="1">
        <v>4</v>
      </c>
      <c r="E88" s="1">
        <v>2</v>
      </c>
      <c r="F88" s="1" t="s">
        <v>118</v>
      </c>
      <c r="G88" s="2">
        <v>52.727833333333294</v>
      </c>
      <c r="H88" s="6">
        <f>1+COUNTIFS(A:A,A88,O:O,"&lt;"&amp;O88)</f>
        <v>2</v>
      </c>
      <c r="I88" s="2">
        <f>AVERAGEIF(A:A,A88,G:G)</f>
        <v>49.165533333333315</v>
      </c>
      <c r="J88" s="2">
        <f t="shared" si="8"/>
        <v>3.5622999999999791</v>
      </c>
      <c r="K88" s="2">
        <f t="shared" si="9"/>
        <v>93.562299999999979</v>
      </c>
      <c r="L88" s="2">
        <f t="shared" si="10"/>
        <v>274.16716181994991</v>
      </c>
      <c r="M88" s="2">
        <f>SUMIF(A:A,A88,L:L)</f>
        <v>2235.5526818772364</v>
      </c>
      <c r="N88" s="3">
        <f t="shared" si="11"/>
        <v>0.12263954414607062</v>
      </c>
      <c r="O88" s="7">
        <f t="shared" si="12"/>
        <v>8.1539768185124988</v>
      </c>
      <c r="P88" s="3">
        <f t="shared" si="13"/>
        <v>0.12263954414607062</v>
      </c>
      <c r="Q88" s="3">
        <f>IF(ISNUMBER(P88),SUMIF(A:A,A88,P:P),"")</f>
        <v>0.96230793791355129</v>
      </c>
      <c r="R88" s="3">
        <f t="shared" si="14"/>
        <v>0.12744313884802216</v>
      </c>
      <c r="S88" s="8">
        <f t="shared" si="15"/>
        <v>7.8466366180176621</v>
      </c>
    </row>
    <row r="89" spans="1:19" x14ac:dyDescent="0.25">
      <c r="A89" s="1">
        <v>12</v>
      </c>
      <c r="B89" s="5">
        <v>0.60069444444444442</v>
      </c>
      <c r="C89" s="1" t="s">
        <v>42</v>
      </c>
      <c r="D89" s="1">
        <v>4</v>
      </c>
      <c r="E89" s="1">
        <v>6</v>
      </c>
      <c r="F89" s="1" t="s">
        <v>122</v>
      </c>
      <c r="G89" s="2">
        <v>52.630900000000004</v>
      </c>
      <c r="H89" s="6">
        <f>1+COUNTIFS(A:A,A89,O:O,"&lt;"&amp;O89)</f>
        <v>3</v>
      </c>
      <c r="I89" s="2">
        <f>AVERAGEIF(A:A,A89,G:G)</f>
        <v>49.165533333333315</v>
      </c>
      <c r="J89" s="2">
        <f t="shared" si="8"/>
        <v>3.4653666666666894</v>
      </c>
      <c r="K89" s="2">
        <f t="shared" si="9"/>
        <v>93.465366666666682</v>
      </c>
      <c r="L89" s="2">
        <f t="shared" si="10"/>
        <v>272.57723359979076</v>
      </c>
      <c r="M89" s="2">
        <f>SUMIF(A:A,A89,L:L)</f>
        <v>2235.5526818772364</v>
      </c>
      <c r="N89" s="3">
        <f t="shared" si="11"/>
        <v>0.121928342735767</v>
      </c>
      <c r="O89" s="7">
        <f t="shared" si="12"/>
        <v>8.2015385230579003</v>
      </c>
      <c r="P89" s="3">
        <f t="shared" si="13"/>
        <v>0.121928342735767</v>
      </c>
      <c r="Q89" s="3">
        <f>IF(ISNUMBER(P89),SUMIF(A:A,A89,P:P),"")</f>
        <v>0.96230793791355129</v>
      </c>
      <c r="R89" s="3">
        <f t="shared" si="14"/>
        <v>0.12670408081650927</v>
      </c>
      <c r="S89" s="8">
        <f t="shared" si="15"/>
        <v>7.8924056238424019</v>
      </c>
    </row>
    <row r="90" spans="1:19" x14ac:dyDescent="0.25">
      <c r="A90" s="1">
        <v>12</v>
      </c>
      <c r="B90" s="5">
        <v>0.60069444444444442</v>
      </c>
      <c r="C90" s="1" t="s">
        <v>42</v>
      </c>
      <c r="D90" s="1">
        <v>4</v>
      </c>
      <c r="E90" s="1">
        <v>7</v>
      </c>
      <c r="F90" s="1" t="s">
        <v>123</v>
      </c>
      <c r="G90" s="2">
        <v>47.8172</v>
      </c>
      <c r="H90" s="6">
        <f>1+COUNTIFS(A:A,A90,O:O,"&lt;"&amp;O90)</f>
        <v>4</v>
      </c>
      <c r="I90" s="2">
        <f>AVERAGEIF(A:A,A90,G:G)</f>
        <v>49.165533333333315</v>
      </c>
      <c r="J90" s="2">
        <f t="shared" si="8"/>
        <v>-1.348333333333315</v>
      </c>
      <c r="K90" s="2">
        <f t="shared" si="9"/>
        <v>88.651666666666685</v>
      </c>
      <c r="L90" s="2">
        <f t="shared" si="10"/>
        <v>204.20001924981963</v>
      </c>
      <c r="M90" s="2">
        <f>SUMIF(A:A,A90,L:L)</f>
        <v>2235.5526818772364</v>
      </c>
      <c r="N90" s="3">
        <f t="shared" si="11"/>
        <v>9.1342074335885912E-2</v>
      </c>
      <c r="O90" s="7">
        <f t="shared" si="12"/>
        <v>10.947857351287743</v>
      </c>
      <c r="P90" s="3">
        <f t="shared" si="13"/>
        <v>9.1342074335885912E-2</v>
      </c>
      <c r="Q90" s="3">
        <f>IF(ISNUMBER(P90),SUMIF(A:A,A90,P:P),"")</f>
        <v>0.96230793791355129</v>
      </c>
      <c r="R90" s="3">
        <f t="shared" si="14"/>
        <v>9.4919797226167738E-2</v>
      </c>
      <c r="S90" s="8">
        <f t="shared" si="15"/>
        <v>10.535210032289422</v>
      </c>
    </row>
    <row r="91" spans="1:19" x14ac:dyDescent="0.25">
      <c r="A91" s="1">
        <v>12</v>
      </c>
      <c r="B91" s="5">
        <v>0.60069444444444442</v>
      </c>
      <c r="C91" s="1" t="s">
        <v>42</v>
      </c>
      <c r="D91" s="1">
        <v>4</v>
      </c>
      <c r="E91" s="1">
        <v>8</v>
      </c>
      <c r="F91" s="1" t="s">
        <v>124</v>
      </c>
      <c r="G91" s="2">
        <v>47.000900000000001</v>
      </c>
      <c r="H91" s="6">
        <f>1+COUNTIFS(A:A,A91,O:O,"&lt;"&amp;O91)</f>
        <v>5</v>
      </c>
      <c r="I91" s="2">
        <f>AVERAGEIF(A:A,A91,G:G)</f>
        <v>49.165533333333315</v>
      </c>
      <c r="J91" s="2">
        <f t="shared" si="8"/>
        <v>-2.1646333333333132</v>
      </c>
      <c r="K91" s="2">
        <f t="shared" si="9"/>
        <v>87.835366666666687</v>
      </c>
      <c r="L91" s="2">
        <f t="shared" si="10"/>
        <v>194.43968263971371</v>
      </c>
      <c r="M91" s="2">
        <f>SUMIF(A:A,A91,L:L)</f>
        <v>2235.5526818772364</v>
      </c>
      <c r="N91" s="3">
        <f t="shared" si="11"/>
        <v>8.6976112983586221E-2</v>
      </c>
      <c r="O91" s="7">
        <f t="shared" si="12"/>
        <v>11.497409641526703</v>
      </c>
      <c r="P91" s="3">
        <f t="shared" si="13"/>
        <v>8.6976112983586221E-2</v>
      </c>
      <c r="Q91" s="3">
        <f>IF(ISNUMBER(P91),SUMIF(A:A,A91,P:P),"")</f>
        <v>0.96230793791355129</v>
      </c>
      <c r="R91" s="3">
        <f t="shared" si="14"/>
        <v>9.0382828153912298E-2</v>
      </c>
      <c r="S91" s="8">
        <f t="shared" si="15"/>
        <v>11.064048563484945</v>
      </c>
    </row>
    <row r="92" spans="1:19" x14ac:dyDescent="0.25">
      <c r="A92" s="1">
        <v>12</v>
      </c>
      <c r="B92" s="5">
        <v>0.60069444444444442</v>
      </c>
      <c r="C92" s="1" t="s">
        <v>42</v>
      </c>
      <c r="D92" s="1">
        <v>4</v>
      </c>
      <c r="E92" s="1">
        <v>3</v>
      </c>
      <c r="F92" s="1" t="s">
        <v>119</v>
      </c>
      <c r="G92" s="2">
        <v>46.920299999999997</v>
      </c>
      <c r="H92" s="6">
        <f>1+COUNTIFS(A:A,A92,O:O,"&lt;"&amp;O92)</f>
        <v>6</v>
      </c>
      <c r="I92" s="2">
        <f>AVERAGEIF(A:A,A92,G:G)</f>
        <v>49.165533333333315</v>
      </c>
      <c r="J92" s="2">
        <f t="shared" si="8"/>
        <v>-2.2452333333333172</v>
      </c>
      <c r="K92" s="2">
        <f t="shared" si="9"/>
        <v>87.754766666666683</v>
      </c>
      <c r="L92" s="2">
        <f t="shared" si="10"/>
        <v>193.50164234405645</v>
      </c>
      <c r="M92" s="2">
        <f>SUMIF(A:A,A92,L:L)</f>
        <v>2235.5526818772364</v>
      </c>
      <c r="N92" s="3">
        <f t="shared" si="11"/>
        <v>8.6556511914346573E-2</v>
      </c>
      <c r="O92" s="7">
        <f t="shared" si="12"/>
        <v>11.55314577590149</v>
      </c>
      <c r="P92" s="3">
        <f t="shared" si="13"/>
        <v>8.6556511914346573E-2</v>
      </c>
      <c r="Q92" s="3">
        <f>IF(ISNUMBER(P92),SUMIF(A:A,A92,P:P),"")</f>
        <v>0.96230793791355129</v>
      </c>
      <c r="R92" s="3">
        <f t="shared" si="14"/>
        <v>8.9946791982217181E-2</v>
      </c>
      <c r="S92" s="8">
        <f t="shared" si="15"/>
        <v>11.117683888022418</v>
      </c>
    </row>
    <row r="93" spans="1:19" x14ac:dyDescent="0.25">
      <c r="A93" s="1">
        <v>12</v>
      </c>
      <c r="B93" s="5">
        <v>0.60069444444444442</v>
      </c>
      <c r="C93" s="1" t="s">
        <v>42</v>
      </c>
      <c r="D93" s="1">
        <v>4</v>
      </c>
      <c r="E93" s="1">
        <v>4</v>
      </c>
      <c r="F93" s="1" t="s">
        <v>120</v>
      </c>
      <c r="G93" s="2">
        <v>41.0709666666666</v>
      </c>
      <c r="H93" s="6">
        <f>1+COUNTIFS(A:A,A93,O:O,"&lt;"&amp;O93)</f>
        <v>7</v>
      </c>
      <c r="I93" s="2">
        <f>AVERAGEIF(A:A,A93,G:G)</f>
        <v>49.165533333333315</v>
      </c>
      <c r="J93" s="2">
        <f t="shared" si="8"/>
        <v>-8.0945666666667151</v>
      </c>
      <c r="K93" s="2">
        <f t="shared" si="9"/>
        <v>81.905433333333292</v>
      </c>
      <c r="L93" s="2">
        <f t="shared" si="10"/>
        <v>136.22746154407744</v>
      </c>
      <c r="M93" s="2">
        <f>SUMIF(A:A,A93,L:L)</f>
        <v>2235.5526818772364</v>
      </c>
      <c r="N93" s="3">
        <f t="shared" si="11"/>
        <v>6.0936815601985564E-2</v>
      </c>
      <c r="O93" s="7">
        <f t="shared" si="12"/>
        <v>16.410440718326871</v>
      </c>
      <c r="P93" s="3">
        <f t="shared" si="13"/>
        <v>6.0936815601985564E-2</v>
      </c>
      <c r="Q93" s="3">
        <f>IF(ISNUMBER(P93),SUMIF(A:A,A93,P:P),"")</f>
        <v>0.96230793791355129</v>
      </c>
      <c r="R93" s="3">
        <f t="shared" si="14"/>
        <v>6.3323613160779932E-2</v>
      </c>
      <c r="S93" s="8">
        <f t="shared" si="15"/>
        <v>15.79189736790571</v>
      </c>
    </row>
    <row r="94" spans="1:19" x14ac:dyDescent="0.25">
      <c r="A94" s="1">
        <v>12</v>
      </c>
      <c r="B94" s="5">
        <v>0.60069444444444442</v>
      </c>
      <c r="C94" s="1" t="s">
        <v>42</v>
      </c>
      <c r="D94" s="1">
        <v>4</v>
      </c>
      <c r="E94" s="1">
        <v>5</v>
      </c>
      <c r="F94" s="1" t="s">
        <v>121</v>
      </c>
      <c r="G94" s="2">
        <v>33.064500000000002</v>
      </c>
      <c r="H94" s="6">
        <f>1+COUNTIFS(A:A,A94,O:O,"&lt;"&amp;O94)</f>
        <v>8</v>
      </c>
      <c r="I94" s="2">
        <f>AVERAGEIF(A:A,A94,G:G)</f>
        <v>49.165533333333315</v>
      </c>
      <c r="J94" s="2">
        <f t="shared" si="8"/>
        <v>-16.101033333333312</v>
      </c>
      <c r="K94" s="2">
        <f t="shared" si="9"/>
        <v>73.898966666666695</v>
      </c>
      <c r="L94" s="2">
        <f t="shared" si="10"/>
        <v>84.262590482843748</v>
      </c>
      <c r="M94" s="2">
        <f>SUMIF(A:A,A94,L:L)</f>
        <v>2235.5526818772364</v>
      </c>
      <c r="N94" s="3">
        <f t="shared" si="11"/>
        <v>3.7692062086448722E-2</v>
      </c>
      <c r="O94" s="7">
        <f t="shared" si="12"/>
        <v>26.530785121452034</v>
      </c>
      <c r="P94" s="3" t="str">
        <f t="shared" si="13"/>
        <v/>
      </c>
      <c r="Q94" s="3" t="str">
        <f>IF(ISNUMBER(P94),SUMIF(A:A,A94,P:P),"")</f>
        <v/>
      </c>
      <c r="R94" s="3" t="str">
        <f t="shared" si="14"/>
        <v/>
      </c>
      <c r="S94" s="8" t="str">
        <f t="shared" si="15"/>
        <v/>
      </c>
    </row>
    <row r="95" spans="1:19" x14ac:dyDescent="0.25">
      <c r="A95" s="1">
        <v>13</v>
      </c>
      <c r="B95" s="5">
        <v>0.61805555555555558</v>
      </c>
      <c r="C95" s="1" t="s">
        <v>26</v>
      </c>
      <c r="D95" s="1">
        <v>6</v>
      </c>
      <c r="E95" s="1">
        <v>7</v>
      </c>
      <c r="F95" s="1" t="s">
        <v>130</v>
      </c>
      <c r="G95" s="2">
        <v>78.808800000000005</v>
      </c>
      <c r="H95" s="6">
        <f>1+COUNTIFS(A:A,A95,O:O,"&lt;"&amp;O95)</f>
        <v>1</v>
      </c>
      <c r="I95" s="2">
        <f>AVERAGEIF(A:A,A95,G:G)</f>
        <v>51.579437037037025</v>
      </c>
      <c r="J95" s="2">
        <f t="shared" si="8"/>
        <v>27.229362962962981</v>
      </c>
      <c r="K95" s="2">
        <f t="shared" si="9"/>
        <v>117.22936296296298</v>
      </c>
      <c r="L95" s="2">
        <f t="shared" si="10"/>
        <v>1134.2895397749892</v>
      </c>
      <c r="M95" s="2">
        <f>SUMIF(A:A,A95,L:L)</f>
        <v>2833.2802273964135</v>
      </c>
      <c r="N95" s="3">
        <f t="shared" si="11"/>
        <v>0.4003449884014198</v>
      </c>
      <c r="O95" s="7">
        <f t="shared" si="12"/>
        <v>2.4978456805292022</v>
      </c>
      <c r="P95" s="3">
        <f t="shared" si="13"/>
        <v>0.4003449884014198</v>
      </c>
      <c r="Q95" s="3">
        <f>IF(ISNUMBER(P95),SUMIF(A:A,A95,P:P),"")</f>
        <v>0.94235637053561327</v>
      </c>
      <c r="R95" s="3">
        <f t="shared" si="14"/>
        <v>0.42483395976181826</v>
      </c>
      <c r="S95" s="8">
        <f t="shared" si="15"/>
        <v>2.353860789661558</v>
      </c>
    </row>
    <row r="96" spans="1:19" x14ac:dyDescent="0.25">
      <c r="A96" s="1">
        <v>13</v>
      </c>
      <c r="B96" s="5">
        <v>0.61805555555555558</v>
      </c>
      <c r="C96" s="1" t="s">
        <v>26</v>
      </c>
      <c r="D96" s="1">
        <v>6</v>
      </c>
      <c r="E96" s="1">
        <v>4</v>
      </c>
      <c r="F96" s="1" t="s">
        <v>128</v>
      </c>
      <c r="G96" s="2">
        <v>59.985433333333305</v>
      </c>
      <c r="H96" s="6">
        <f>1+COUNTIFS(A:A,A96,O:O,"&lt;"&amp;O96)</f>
        <v>2</v>
      </c>
      <c r="I96" s="2">
        <f>AVERAGEIF(A:A,A96,G:G)</f>
        <v>51.579437037037025</v>
      </c>
      <c r="J96" s="2">
        <f t="shared" si="8"/>
        <v>8.40599629629628</v>
      </c>
      <c r="K96" s="2">
        <f t="shared" si="9"/>
        <v>98.40599629629628</v>
      </c>
      <c r="L96" s="2">
        <f t="shared" si="10"/>
        <v>366.63242440746291</v>
      </c>
      <c r="M96" s="2">
        <f>SUMIF(A:A,A96,L:L)</f>
        <v>2833.2802273964135</v>
      </c>
      <c r="N96" s="3">
        <f t="shared" si="11"/>
        <v>0.12940210462145937</v>
      </c>
      <c r="O96" s="7">
        <f t="shared" si="12"/>
        <v>7.7278495811587069</v>
      </c>
      <c r="P96" s="3">
        <f t="shared" si="13"/>
        <v>0.12940210462145937</v>
      </c>
      <c r="Q96" s="3">
        <f>IF(ISNUMBER(P96),SUMIF(A:A,A96,P:P),"")</f>
        <v>0.94235637053561327</v>
      </c>
      <c r="R96" s="3">
        <f t="shared" si="14"/>
        <v>0.13731758883097511</v>
      </c>
      <c r="S96" s="8">
        <f t="shared" si="15"/>
        <v>7.2823882833458784</v>
      </c>
    </row>
    <row r="97" spans="1:19" x14ac:dyDescent="0.25">
      <c r="A97" s="1">
        <v>13</v>
      </c>
      <c r="B97" s="5">
        <v>0.61805555555555558</v>
      </c>
      <c r="C97" s="1" t="s">
        <v>26</v>
      </c>
      <c r="D97" s="1">
        <v>6</v>
      </c>
      <c r="E97" s="1">
        <v>1</v>
      </c>
      <c r="F97" s="1" t="s">
        <v>125</v>
      </c>
      <c r="G97" s="2">
        <v>57.183999999999898</v>
      </c>
      <c r="H97" s="6">
        <f>1+COUNTIFS(A:A,A97,O:O,"&lt;"&amp;O97)</f>
        <v>3</v>
      </c>
      <c r="I97" s="2">
        <f>AVERAGEIF(A:A,A97,G:G)</f>
        <v>51.579437037037025</v>
      </c>
      <c r="J97" s="2">
        <f t="shared" si="8"/>
        <v>5.6045629629628735</v>
      </c>
      <c r="K97" s="2">
        <f t="shared" si="9"/>
        <v>95.604562962962873</v>
      </c>
      <c r="L97" s="2">
        <f t="shared" si="10"/>
        <v>309.90747270385754</v>
      </c>
      <c r="M97" s="2">
        <f>SUMIF(A:A,A97,L:L)</f>
        <v>2833.2802273964135</v>
      </c>
      <c r="N97" s="3">
        <f t="shared" si="11"/>
        <v>0.10938115817390956</v>
      </c>
      <c r="O97" s="7">
        <f t="shared" si="12"/>
        <v>9.1423423987709036</v>
      </c>
      <c r="P97" s="3">
        <f t="shared" si="13"/>
        <v>0.10938115817390956</v>
      </c>
      <c r="Q97" s="3">
        <f>IF(ISNUMBER(P97),SUMIF(A:A,A97,P:P),"")</f>
        <v>0.94235637053561327</v>
      </c>
      <c r="R97" s="3">
        <f t="shared" si="14"/>
        <v>0.11607196766944959</v>
      </c>
      <c r="S97" s="8">
        <f t="shared" si="15"/>
        <v>8.6153446010996007</v>
      </c>
    </row>
    <row r="98" spans="1:19" x14ac:dyDescent="0.25">
      <c r="A98" s="1">
        <v>13</v>
      </c>
      <c r="B98" s="5">
        <v>0.61805555555555558</v>
      </c>
      <c r="C98" s="1" t="s">
        <v>26</v>
      </c>
      <c r="D98" s="1">
        <v>6</v>
      </c>
      <c r="E98" s="1">
        <v>2</v>
      </c>
      <c r="F98" s="1" t="s">
        <v>126</v>
      </c>
      <c r="G98" s="2">
        <v>54.683099999999996</v>
      </c>
      <c r="H98" s="6">
        <f>1+COUNTIFS(A:A,A98,O:O,"&lt;"&amp;O98)</f>
        <v>4</v>
      </c>
      <c r="I98" s="2">
        <f>AVERAGEIF(A:A,A98,G:G)</f>
        <v>51.579437037037025</v>
      </c>
      <c r="J98" s="2">
        <f t="shared" si="8"/>
        <v>3.1036629629629715</v>
      </c>
      <c r="K98" s="2">
        <f t="shared" si="9"/>
        <v>93.103662962962972</v>
      </c>
      <c r="L98" s="2">
        <f t="shared" si="10"/>
        <v>266.72543014782184</v>
      </c>
      <c r="M98" s="2">
        <f>SUMIF(A:A,A98,L:L)</f>
        <v>2833.2802273964135</v>
      </c>
      <c r="N98" s="3">
        <f t="shared" si="11"/>
        <v>9.4140151605449862E-2</v>
      </c>
      <c r="O98" s="7">
        <f t="shared" si="12"/>
        <v>10.622460054994313</v>
      </c>
      <c r="P98" s="3">
        <f t="shared" si="13"/>
        <v>9.4140151605449862E-2</v>
      </c>
      <c r="Q98" s="3">
        <f>IF(ISNUMBER(P98),SUMIF(A:A,A98,P:P),"")</f>
        <v>0.94235637053561327</v>
      </c>
      <c r="R98" s="3">
        <f t="shared" si="14"/>
        <v>9.9898673738410465E-2</v>
      </c>
      <c r="S98" s="8">
        <f t="shared" si="15"/>
        <v>10.010142903583972</v>
      </c>
    </row>
    <row r="99" spans="1:19" x14ac:dyDescent="0.25">
      <c r="A99" s="1">
        <v>13</v>
      </c>
      <c r="B99" s="5">
        <v>0.61805555555555558</v>
      </c>
      <c r="C99" s="1" t="s">
        <v>26</v>
      </c>
      <c r="D99" s="1">
        <v>6</v>
      </c>
      <c r="E99" s="1">
        <v>10</v>
      </c>
      <c r="F99" s="1" t="s">
        <v>131</v>
      </c>
      <c r="G99" s="2">
        <v>52.981566666666701</v>
      </c>
      <c r="H99" s="6">
        <f>1+COUNTIFS(A:A,A99,O:O,"&lt;"&amp;O99)</f>
        <v>5</v>
      </c>
      <c r="I99" s="2">
        <f>AVERAGEIF(A:A,A99,G:G)</f>
        <v>51.579437037037025</v>
      </c>
      <c r="J99" s="2">
        <f t="shared" si="8"/>
        <v>1.4021296296296768</v>
      </c>
      <c r="K99" s="2">
        <f t="shared" si="9"/>
        <v>91.402129629629684</v>
      </c>
      <c r="L99" s="2">
        <f t="shared" si="10"/>
        <v>240.83878741737314</v>
      </c>
      <c r="M99" s="2">
        <f>SUMIF(A:A,A99,L:L)</f>
        <v>2833.2802273964135</v>
      </c>
      <c r="N99" s="3">
        <f t="shared" si="11"/>
        <v>8.5003518214888038E-2</v>
      </c>
      <c r="O99" s="7">
        <f t="shared" si="12"/>
        <v>11.764218952349832</v>
      </c>
      <c r="P99" s="3">
        <f t="shared" si="13"/>
        <v>8.5003518214888038E-2</v>
      </c>
      <c r="Q99" s="3">
        <f>IF(ISNUMBER(P99),SUMIF(A:A,A99,P:P),"")</f>
        <v>0.94235637053561327</v>
      </c>
      <c r="R99" s="3">
        <f t="shared" si="14"/>
        <v>9.0203155486256265E-2</v>
      </c>
      <c r="S99" s="8">
        <f t="shared" si="15"/>
        <v>11.086086674122662</v>
      </c>
    </row>
    <row r="100" spans="1:19" x14ac:dyDescent="0.25">
      <c r="A100" s="1">
        <v>13</v>
      </c>
      <c r="B100" s="5">
        <v>0.61805555555555558</v>
      </c>
      <c r="C100" s="1" t="s">
        <v>26</v>
      </c>
      <c r="D100" s="1">
        <v>6</v>
      </c>
      <c r="E100" s="1">
        <v>5</v>
      </c>
      <c r="F100" s="1" t="s">
        <v>129</v>
      </c>
      <c r="G100" s="2">
        <v>50.3639333333333</v>
      </c>
      <c r="H100" s="6">
        <f>1+COUNTIFS(A:A,A100,O:O,"&lt;"&amp;O100)</f>
        <v>6</v>
      </c>
      <c r="I100" s="2">
        <f>AVERAGEIF(A:A,A100,G:G)</f>
        <v>51.579437037037025</v>
      </c>
      <c r="J100" s="2">
        <f t="shared" si="8"/>
        <v>-1.2155037037037246</v>
      </c>
      <c r="K100" s="2">
        <f t="shared" si="9"/>
        <v>88.784496296296282</v>
      </c>
      <c r="L100" s="2">
        <f t="shared" si="10"/>
        <v>205.83395041101446</v>
      </c>
      <c r="M100" s="2">
        <f>SUMIF(A:A,A100,L:L)</f>
        <v>2833.2802273964135</v>
      </c>
      <c r="N100" s="3">
        <f t="shared" si="11"/>
        <v>7.2648638288829434E-2</v>
      </c>
      <c r="O100" s="7">
        <f t="shared" si="12"/>
        <v>13.764882915276356</v>
      </c>
      <c r="P100" s="3">
        <f t="shared" si="13"/>
        <v>7.2648638288829434E-2</v>
      </c>
      <c r="Q100" s="3">
        <f>IF(ISNUMBER(P100),SUMIF(A:A,A100,P:P),"")</f>
        <v>0.94235637053561327</v>
      </c>
      <c r="R100" s="3">
        <f t="shared" si="14"/>
        <v>7.7092531615759824E-2</v>
      </c>
      <c r="S100" s="8">
        <f t="shared" si="15"/>
        <v>12.971425104887496</v>
      </c>
    </row>
    <row r="101" spans="1:19" x14ac:dyDescent="0.25">
      <c r="A101" s="1">
        <v>13</v>
      </c>
      <c r="B101" s="5">
        <v>0.61805555555555558</v>
      </c>
      <c r="C101" s="1" t="s">
        <v>26</v>
      </c>
      <c r="D101" s="1">
        <v>6</v>
      </c>
      <c r="E101" s="1">
        <v>3</v>
      </c>
      <c r="F101" s="1" t="s">
        <v>127</v>
      </c>
      <c r="G101" s="2">
        <v>44.608933333333297</v>
      </c>
      <c r="H101" s="6">
        <f>1+COUNTIFS(A:A,A101,O:O,"&lt;"&amp;O101)</f>
        <v>7</v>
      </c>
      <c r="I101" s="2">
        <f>AVERAGEIF(A:A,A101,G:G)</f>
        <v>51.579437037037025</v>
      </c>
      <c r="J101" s="2">
        <f t="shared" si="8"/>
        <v>-6.9705037037037272</v>
      </c>
      <c r="K101" s="2">
        <f t="shared" si="9"/>
        <v>83.029496296296273</v>
      </c>
      <c r="L101" s="2">
        <f t="shared" si="10"/>
        <v>145.73206693708218</v>
      </c>
      <c r="M101" s="2">
        <f>SUMIF(A:A,A101,L:L)</f>
        <v>2833.2802273964135</v>
      </c>
      <c r="N101" s="3">
        <f t="shared" si="11"/>
        <v>5.1435811229657208E-2</v>
      </c>
      <c r="O101" s="7">
        <f t="shared" si="12"/>
        <v>19.441707559254226</v>
      </c>
      <c r="P101" s="3">
        <f t="shared" si="13"/>
        <v>5.1435811229657208E-2</v>
      </c>
      <c r="Q101" s="3">
        <f>IF(ISNUMBER(P101),SUMIF(A:A,A101,P:P),"")</f>
        <v>0.94235637053561327</v>
      </c>
      <c r="R101" s="3">
        <f t="shared" si="14"/>
        <v>5.4582122897330554E-2</v>
      </c>
      <c r="S101" s="8">
        <f t="shared" si="15"/>
        <v>18.321016972553608</v>
      </c>
    </row>
    <row r="102" spans="1:19" x14ac:dyDescent="0.25">
      <c r="A102" s="1">
        <v>13</v>
      </c>
      <c r="B102" s="5">
        <v>0.61805555555555558</v>
      </c>
      <c r="C102" s="1" t="s">
        <v>26</v>
      </c>
      <c r="D102" s="1">
        <v>6</v>
      </c>
      <c r="E102" s="1">
        <v>15</v>
      </c>
      <c r="F102" s="1" t="s">
        <v>132</v>
      </c>
      <c r="G102" s="2">
        <v>41.460866666666703</v>
      </c>
      <c r="H102" s="6">
        <f>1+COUNTIFS(A:A,A102,O:O,"&lt;"&amp;O102)</f>
        <v>8</v>
      </c>
      <c r="I102" s="2">
        <f>AVERAGEIF(A:A,A102,G:G)</f>
        <v>51.579437037037025</v>
      </c>
      <c r="J102" s="2">
        <f t="shared" si="8"/>
        <v>-10.118570370370321</v>
      </c>
      <c r="K102" s="2">
        <f t="shared" si="9"/>
        <v>79.881429629629679</v>
      </c>
      <c r="L102" s="2">
        <f t="shared" si="10"/>
        <v>120.64903307939279</v>
      </c>
      <c r="M102" s="2">
        <f>SUMIF(A:A,A102,L:L)</f>
        <v>2833.2802273964135</v>
      </c>
      <c r="N102" s="3">
        <f t="shared" si="11"/>
        <v>4.2582809816260503E-2</v>
      </c>
      <c r="O102" s="7">
        <f t="shared" si="12"/>
        <v>23.483654655831188</v>
      </c>
      <c r="P102" s="3" t="str">
        <f t="shared" si="13"/>
        <v/>
      </c>
      <c r="Q102" s="3" t="str">
        <f>IF(ISNUMBER(P102),SUMIF(A:A,A102,P:P),"")</f>
        <v/>
      </c>
      <c r="R102" s="3" t="str">
        <f t="shared" si="14"/>
        <v/>
      </c>
      <c r="S102" s="8" t="str">
        <f t="shared" si="15"/>
        <v/>
      </c>
    </row>
    <row r="103" spans="1:19" x14ac:dyDescent="0.25">
      <c r="A103" s="1">
        <v>13</v>
      </c>
      <c r="B103" s="5">
        <v>0.61805555555555558</v>
      </c>
      <c r="C103" s="1" t="s">
        <v>26</v>
      </c>
      <c r="D103" s="1">
        <v>6</v>
      </c>
      <c r="E103" s="1">
        <v>16</v>
      </c>
      <c r="F103" s="1" t="s">
        <v>133</v>
      </c>
      <c r="G103" s="2">
        <v>24.138299999999997</v>
      </c>
      <c r="H103" s="6">
        <f>1+COUNTIFS(A:A,A103,O:O,"&lt;"&amp;O103)</f>
        <v>9</v>
      </c>
      <c r="I103" s="2">
        <f>AVERAGEIF(A:A,A103,G:G)</f>
        <v>51.579437037037025</v>
      </c>
      <c r="J103" s="2">
        <f t="shared" ref="J103:J155" si="16">G103-I103</f>
        <v>-27.441137037037027</v>
      </c>
      <c r="K103" s="2">
        <f t="shared" ref="K103:K155" si="17">90+J103</f>
        <v>62.558862962962976</v>
      </c>
      <c r="L103" s="2">
        <f t="shared" ref="L103:L155" si="18">EXP(0.06*K103)</f>
        <v>42.671522517419689</v>
      </c>
      <c r="M103" s="2">
        <f>SUMIF(A:A,A103,L:L)</f>
        <v>2833.2802273964135</v>
      </c>
      <c r="N103" s="3">
        <f t="shared" ref="N103:N155" si="19">L103/M103</f>
        <v>1.5060819648126313E-2</v>
      </c>
      <c r="O103" s="7">
        <f t="shared" ref="O103:O155" si="20">1/N103</f>
        <v>66.397448702229696</v>
      </c>
      <c r="P103" s="3" t="str">
        <f t="shared" ref="P103:P155" si="21">IF(O103&gt;21,"",N103)</f>
        <v/>
      </c>
      <c r="Q103" s="3" t="str">
        <f>IF(ISNUMBER(P103),SUMIF(A:A,A103,P:P),"")</f>
        <v/>
      </c>
      <c r="R103" s="3" t="str">
        <f t="shared" ref="R103:R155" si="22">IFERROR(P103*(1/Q103),"")</f>
        <v/>
      </c>
      <c r="S103" s="8" t="str">
        <f t="shared" ref="S103:S155" si="23">IFERROR(1/R103,"")</f>
        <v/>
      </c>
    </row>
    <row r="104" spans="1:19" x14ac:dyDescent="0.25">
      <c r="A104" s="1">
        <v>14</v>
      </c>
      <c r="B104" s="5">
        <v>0.62152777777777779</v>
      </c>
      <c r="C104" s="1" t="s">
        <v>93</v>
      </c>
      <c r="D104" s="1">
        <v>4</v>
      </c>
      <c r="E104" s="1">
        <v>2</v>
      </c>
      <c r="F104" s="1" t="s">
        <v>135</v>
      </c>
      <c r="G104" s="2">
        <v>77.117466666666601</v>
      </c>
      <c r="H104" s="6">
        <f>1+COUNTIFS(A:A,A104,O:O,"&lt;"&amp;O104)</f>
        <v>1</v>
      </c>
      <c r="I104" s="2">
        <f>AVERAGEIF(A:A,A104,G:G)</f>
        <v>49.050849999999983</v>
      </c>
      <c r="J104" s="2">
        <f t="shared" si="16"/>
        <v>28.066616666666619</v>
      </c>
      <c r="K104" s="2">
        <f t="shared" si="17"/>
        <v>118.06661666666662</v>
      </c>
      <c r="L104" s="2">
        <f t="shared" si="18"/>
        <v>1192.7263308312597</v>
      </c>
      <c r="M104" s="2">
        <f>SUMIF(A:A,A104,L:L)</f>
        <v>3373.9786147940167</v>
      </c>
      <c r="N104" s="3">
        <f t="shared" si="19"/>
        <v>0.35350737719601</v>
      </c>
      <c r="O104" s="7">
        <f t="shared" si="20"/>
        <v>2.8287952798380438</v>
      </c>
      <c r="P104" s="3">
        <f t="shared" si="21"/>
        <v>0.35350737719601</v>
      </c>
      <c r="Q104" s="3">
        <f>IF(ISNUMBER(P104),SUMIF(A:A,A104,P:P),"")</f>
        <v>0.88774523264546223</v>
      </c>
      <c r="R104" s="3">
        <f t="shared" si="22"/>
        <v>0.39820813922319293</v>
      </c>
      <c r="S104" s="8">
        <f t="shared" si="23"/>
        <v>2.5112495238062094</v>
      </c>
    </row>
    <row r="105" spans="1:19" x14ac:dyDescent="0.25">
      <c r="A105" s="1">
        <v>14</v>
      </c>
      <c r="B105" s="5">
        <v>0.62152777777777779</v>
      </c>
      <c r="C105" s="1" t="s">
        <v>93</v>
      </c>
      <c r="D105" s="1">
        <v>4</v>
      </c>
      <c r="E105" s="1">
        <v>6</v>
      </c>
      <c r="F105" s="1" t="s">
        <v>137</v>
      </c>
      <c r="G105" s="2">
        <v>68.915433333333297</v>
      </c>
      <c r="H105" s="6">
        <f>1+COUNTIFS(A:A,A105,O:O,"&lt;"&amp;O105)</f>
        <v>2</v>
      </c>
      <c r="I105" s="2">
        <f>AVERAGEIF(A:A,A105,G:G)</f>
        <v>49.050849999999983</v>
      </c>
      <c r="J105" s="2">
        <f t="shared" si="16"/>
        <v>19.864583333333314</v>
      </c>
      <c r="K105" s="2">
        <f t="shared" si="17"/>
        <v>109.86458333333331</v>
      </c>
      <c r="L105" s="2">
        <f t="shared" si="18"/>
        <v>729.14673913213733</v>
      </c>
      <c r="M105" s="2">
        <f>SUMIF(A:A,A105,L:L)</f>
        <v>3373.9786147940167</v>
      </c>
      <c r="N105" s="3">
        <f t="shared" si="19"/>
        <v>0.21610887986515948</v>
      </c>
      <c r="O105" s="7">
        <f t="shared" si="20"/>
        <v>4.6272971320009946</v>
      </c>
      <c r="P105" s="3">
        <f t="shared" si="21"/>
        <v>0.21610887986515948</v>
      </c>
      <c r="Q105" s="3">
        <f>IF(ISNUMBER(P105),SUMIF(A:A,A105,P:P),"")</f>
        <v>0.88774523264546223</v>
      </c>
      <c r="R105" s="3">
        <f t="shared" si="22"/>
        <v>0.24343569744797111</v>
      </c>
      <c r="S105" s="8">
        <f t="shared" si="23"/>
        <v>4.1078609689679038</v>
      </c>
    </row>
    <row r="106" spans="1:19" x14ac:dyDescent="0.25">
      <c r="A106" s="1">
        <v>14</v>
      </c>
      <c r="B106" s="5">
        <v>0.62152777777777779</v>
      </c>
      <c r="C106" s="1" t="s">
        <v>93</v>
      </c>
      <c r="D106" s="1">
        <v>4</v>
      </c>
      <c r="E106" s="1">
        <v>4</v>
      </c>
      <c r="F106" s="1" t="s">
        <v>136</v>
      </c>
      <c r="G106" s="2">
        <v>56.4842333333333</v>
      </c>
      <c r="H106" s="6">
        <f>1+COUNTIFS(A:A,A106,O:O,"&lt;"&amp;O106)</f>
        <v>3</v>
      </c>
      <c r="I106" s="2">
        <f>AVERAGEIF(A:A,A106,G:G)</f>
        <v>49.050849999999983</v>
      </c>
      <c r="J106" s="2">
        <f t="shared" si="16"/>
        <v>7.4333833333333175</v>
      </c>
      <c r="K106" s="2">
        <f t="shared" si="17"/>
        <v>97.433383333333325</v>
      </c>
      <c r="L106" s="2">
        <f t="shared" si="18"/>
        <v>345.84925467793852</v>
      </c>
      <c r="M106" s="2">
        <f>SUMIF(A:A,A106,L:L)</f>
        <v>3373.9786147940167</v>
      </c>
      <c r="N106" s="3">
        <f t="shared" si="19"/>
        <v>0.10250487456010529</v>
      </c>
      <c r="O106" s="7">
        <f t="shared" si="20"/>
        <v>9.7556336153909911</v>
      </c>
      <c r="P106" s="3">
        <f t="shared" si="21"/>
        <v>0.10250487456010529</v>
      </c>
      <c r="Q106" s="3">
        <f>IF(ISNUMBER(P106),SUMIF(A:A,A106,P:P),"")</f>
        <v>0.88774523264546223</v>
      </c>
      <c r="R106" s="3">
        <f t="shared" si="22"/>
        <v>0.11546654466917598</v>
      </c>
      <c r="S106" s="8">
        <f t="shared" si="23"/>
        <v>8.6605172334991671</v>
      </c>
    </row>
    <row r="107" spans="1:19" x14ac:dyDescent="0.25">
      <c r="A107" s="1">
        <v>14</v>
      </c>
      <c r="B107" s="5">
        <v>0.62152777777777779</v>
      </c>
      <c r="C107" s="1" t="s">
        <v>93</v>
      </c>
      <c r="D107" s="1">
        <v>4</v>
      </c>
      <c r="E107" s="1">
        <v>1</v>
      </c>
      <c r="F107" s="1" t="s">
        <v>134</v>
      </c>
      <c r="G107" s="2">
        <v>54.128933333333293</v>
      </c>
      <c r="H107" s="6">
        <f>1+COUNTIFS(A:A,A107,O:O,"&lt;"&amp;O107)</f>
        <v>4</v>
      </c>
      <c r="I107" s="2">
        <f>AVERAGEIF(A:A,A107,G:G)</f>
        <v>49.050849999999983</v>
      </c>
      <c r="J107" s="2">
        <f t="shared" si="16"/>
        <v>5.0780833333333106</v>
      </c>
      <c r="K107" s="2">
        <f t="shared" si="17"/>
        <v>95.078083333333311</v>
      </c>
      <c r="L107" s="2">
        <f t="shared" si="18"/>
        <v>300.27087982270473</v>
      </c>
      <c r="M107" s="2">
        <f>SUMIF(A:A,A107,L:L)</f>
        <v>3373.9786147940167</v>
      </c>
      <c r="N107" s="3">
        <f t="shared" si="19"/>
        <v>8.8996082697766724E-2</v>
      </c>
      <c r="O107" s="7">
        <f t="shared" si="20"/>
        <v>11.236449624373119</v>
      </c>
      <c r="P107" s="3">
        <f t="shared" si="21"/>
        <v>8.8996082697766724E-2</v>
      </c>
      <c r="Q107" s="3">
        <f>IF(ISNUMBER(P107),SUMIF(A:A,A107,P:P),"")</f>
        <v>0.88774523264546223</v>
      </c>
      <c r="R107" s="3">
        <f t="shared" si="22"/>
        <v>0.10024957546948493</v>
      </c>
      <c r="S107" s="8">
        <f t="shared" si="23"/>
        <v>9.9751045858981318</v>
      </c>
    </row>
    <row r="108" spans="1:19" x14ac:dyDescent="0.25">
      <c r="A108" s="1">
        <v>14</v>
      </c>
      <c r="B108" s="5">
        <v>0.62152777777777779</v>
      </c>
      <c r="C108" s="1" t="s">
        <v>93</v>
      </c>
      <c r="D108" s="1">
        <v>4</v>
      </c>
      <c r="E108" s="1">
        <v>7</v>
      </c>
      <c r="F108" s="1" t="s">
        <v>138</v>
      </c>
      <c r="G108" s="2">
        <v>50.665499999999994</v>
      </c>
      <c r="H108" s="6">
        <f>1+COUNTIFS(A:A,A108,O:O,"&lt;"&amp;O108)</f>
        <v>5</v>
      </c>
      <c r="I108" s="2">
        <f>AVERAGEIF(A:A,A108,G:G)</f>
        <v>49.050849999999983</v>
      </c>
      <c r="J108" s="2">
        <f t="shared" si="16"/>
        <v>1.6146500000000117</v>
      </c>
      <c r="K108" s="2">
        <f t="shared" si="17"/>
        <v>91.614650000000012</v>
      </c>
      <c r="L108" s="2">
        <f t="shared" si="18"/>
        <v>243.92943923293006</v>
      </c>
      <c r="M108" s="2">
        <f>SUMIF(A:A,A108,L:L)</f>
        <v>3373.9786147940167</v>
      </c>
      <c r="N108" s="3">
        <f t="shared" si="19"/>
        <v>7.229726891669172E-2</v>
      </c>
      <c r="O108" s="7">
        <f t="shared" si="20"/>
        <v>13.83178113065795</v>
      </c>
      <c r="P108" s="3">
        <f t="shared" si="21"/>
        <v>7.229726891669172E-2</v>
      </c>
      <c r="Q108" s="3">
        <f>IF(ISNUMBER(P108),SUMIF(A:A,A108,P:P),"")</f>
        <v>0.88774523264546223</v>
      </c>
      <c r="R108" s="3">
        <f t="shared" si="22"/>
        <v>8.1439208297686236E-2</v>
      </c>
      <c r="S108" s="8">
        <f t="shared" si="23"/>
        <v>12.279097757737055</v>
      </c>
    </row>
    <row r="109" spans="1:19" x14ac:dyDescent="0.25">
      <c r="A109" s="1">
        <v>14</v>
      </c>
      <c r="B109" s="5">
        <v>0.62152777777777779</v>
      </c>
      <c r="C109" s="1" t="s">
        <v>93</v>
      </c>
      <c r="D109" s="1">
        <v>4</v>
      </c>
      <c r="E109" s="1">
        <v>9</v>
      </c>
      <c r="F109" s="1" t="s">
        <v>140</v>
      </c>
      <c r="G109" s="2">
        <v>45.9039</v>
      </c>
      <c r="H109" s="6">
        <f>1+COUNTIFS(A:A,A109,O:O,"&lt;"&amp;O109)</f>
        <v>6</v>
      </c>
      <c r="I109" s="2">
        <f>AVERAGEIF(A:A,A109,G:G)</f>
        <v>49.050849999999983</v>
      </c>
      <c r="J109" s="2">
        <f t="shared" si="16"/>
        <v>-3.1469499999999826</v>
      </c>
      <c r="K109" s="2">
        <f t="shared" si="17"/>
        <v>86.853050000000025</v>
      </c>
      <c r="L109" s="2">
        <f t="shared" si="18"/>
        <v>183.31078663415829</v>
      </c>
      <c r="M109" s="2">
        <f>SUMIF(A:A,A109,L:L)</f>
        <v>3373.9786147940167</v>
      </c>
      <c r="N109" s="3">
        <f t="shared" si="19"/>
        <v>5.4330749409728998E-2</v>
      </c>
      <c r="O109" s="7">
        <f t="shared" si="20"/>
        <v>18.405783297016885</v>
      </c>
      <c r="P109" s="3">
        <f t="shared" si="21"/>
        <v>5.4330749409728998E-2</v>
      </c>
      <c r="Q109" s="3">
        <f>IF(ISNUMBER(P109),SUMIF(A:A,A109,P:P),"")</f>
        <v>0.88774523264546223</v>
      </c>
      <c r="R109" s="3">
        <f t="shared" si="22"/>
        <v>6.1200834892488808E-2</v>
      </c>
      <c r="S109" s="8">
        <f t="shared" si="23"/>
        <v>16.339646375032217</v>
      </c>
    </row>
    <row r="110" spans="1:19" x14ac:dyDescent="0.25">
      <c r="A110" s="1">
        <v>14</v>
      </c>
      <c r="B110" s="5">
        <v>0.62152777777777779</v>
      </c>
      <c r="C110" s="1" t="s">
        <v>93</v>
      </c>
      <c r="D110" s="1">
        <v>4</v>
      </c>
      <c r="E110" s="1">
        <v>12</v>
      </c>
      <c r="F110" s="1" t="s">
        <v>143</v>
      </c>
      <c r="G110" s="2">
        <v>39.8613</v>
      </c>
      <c r="H110" s="6">
        <f>1+COUNTIFS(A:A,A110,O:O,"&lt;"&amp;O110)</f>
        <v>7</v>
      </c>
      <c r="I110" s="2">
        <f>AVERAGEIF(A:A,A110,G:G)</f>
        <v>49.050849999999983</v>
      </c>
      <c r="J110" s="2">
        <f t="shared" si="16"/>
        <v>-9.1895499999999828</v>
      </c>
      <c r="K110" s="2">
        <f t="shared" si="17"/>
        <v>80.810450000000017</v>
      </c>
      <c r="L110" s="2">
        <f t="shared" si="18"/>
        <v>127.56512263924122</v>
      </c>
      <c r="M110" s="2">
        <f>SUMIF(A:A,A110,L:L)</f>
        <v>3373.9786147940167</v>
      </c>
      <c r="N110" s="3">
        <f t="shared" si="19"/>
        <v>3.7808515465955067E-2</v>
      </c>
      <c r="O110" s="7">
        <f t="shared" si="20"/>
        <v>26.449068091564101</v>
      </c>
      <c r="P110" s="3" t="str">
        <f t="shared" si="21"/>
        <v/>
      </c>
      <c r="Q110" s="3" t="str">
        <f>IF(ISNUMBER(P110),SUMIF(A:A,A110,P:P),"")</f>
        <v/>
      </c>
      <c r="R110" s="3" t="str">
        <f t="shared" si="22"/>
        <v/>
      </c>
      <c r="S110" s="8" t="str">
        <f t="shared" si="23"/>
        <v/>
      </c>
    </row>
    <row r="111" spans="1:19" x14ac:dyDescent="0.25">
      <c r="A111" s="1">
        <v>14</v>
      </c>
      <c r="B111" s="5">
        <v>0.62152777777777779</v>
      </c>
      <c r="C111" s="1" t="s">
        <v>93</v>
      </c>
      <c r="D111" s="1">
        <v>4</v>
      </c>
      <c r="E111" s="1">
        <v>8</v>
      </c>
      <c r="F111" s="1" t="s">
        <v>139</v>
      </c>
      <c r="G111" s="2">
        <v>35.059233333333403</v>
      </c>
      <c r="H111" s="6">
        <f>1+COUNTIFS(A:A,A111,O:O,"&lt;"&amp;O111)</f>
        <v>8</v>
      </c>
      <c r="I111" s="2">
        <f>AVERAGEIF(A:A,A111,G:G)</f>
        <v>49.050849999999983</v>
      </c>
      <c r="J111" s="2">
        <f t="shared" si="16"/>
        <v>-13.99161666666658</v>
      </c>
      <c r="K111" s="2">
        <f t="shared" si="17"/>
        <v>76.008383333333427</v>
      </c>
      <c r="L111" s="2">
        <f t="shared" si="18"/>
        <v>95.631570414189255</v>
      </c>
      <c r="M111" s="2">
        <f>SUMIF(A:A,A111,L:L)</f>
        <v>3373.9786147940167</v>
      </c>
      <c r="N111" s="3">
        <f t="shared" si="19"/>
        <v>2.8343857899652877E-2</v>
      </c>
      <c r="O111" s="7">
        <f t="shared" si="20"/>
        <v>35.281012328679751</v>
      </c>
      <c r="P111" s="3" t="str">
        <f t="shared" si="21"/>
        <v/>
      </c>
      <c r="Q111" s="3" t="str">
        <f>IF(ISNUMBER(P111),SUMIF(A:A,A111,P:P),"")</f>
        <v/>
      </c>
      <c r="R111" s="3" t="str">
        <f t="shared" si="22"/>
        <v/>
      </c>
      <c r="S111" s="8" t="str">
        <f t="shared" si="23"/>
        <v/>
      </c>
    </row>
    <row r="112" spans="1:19" x14ac:dyDescent="0.25">
      <c r="A112" s="1">
        <v>14</v>
      </c>
      <c r="B112" s="5">
        <v>0.62152777777777779</v>
      </c>
      <c r="C112" s="1" t="s">
        <v>93</v>
      </c>
      <c r="D112" s="1">
        <v>4</v>
      </c>
      <c r="E112" s="1">
        <v>11</v>
      </c>
      <c r="F112" s="1" t="s">
        <v>142</v>
      </c>
      <c r="G112" s="2">
        <v>34.980033333333296</v>
      </c>
      <c r="H112" s="6">
        <f>1+COUNTIFS(A:A,A112,O:O,"&lt;"&amp;O112)</f>
        <v>9</v>
      </c>
      <c r="I112" s="2">
        <f>AVERAGEIF(A:A,A112,G:G)</f>
        <v>49.050849999999983</v>
      </c>
      <c r="J112" s="2">
        <f t="shared" si="16"/>
        <v>-14.070816666666687</v>
      </c>
      <c r="K112" s="2">
        <f t="shared" si="17"/>
        <v>75.929183333333313</v>
      </c>
      <c r="L112" s="2">
        <f t="shared" si="18"/>
        <v>95.178207235627582</v>
      </c>
      <c r="M112" s="2">
        <f>SUMIF(A:A,A112,L:L)</f>
        <v>3373.9786147940167</v>
      </c>
      <c r="N112" s="3">
        <f t="shared" si="19"/>
        <v>2.8209487404068288E-2</v>
      </c>
      <c r="O112" s="7">
        <f t="shared" si="20"/>
        <v>35.449066680161764</v>
      </c>
      <c r="P112" s="3" t="str">
        <f t="shared" si="21"/>
        <v/>
      </c>
      <c r="Q112" s="3" t="str">
        <f>IF(ISNUMBER(P112),SUMIF(A:A,A112,P:P),"")</f>
        <v/>
      </c>
      <c r="R112" s="3" t="str">
        <f t="shared" si="22"/>
        <v/>
      </c>
      <c r="S112" s="8" t="str">
        <f t="shared" si="23"/>
        <v/>
      </c>
    </row>
    <row r="113" spans="1:19" x14ac:dyDescent="0.25">
      <c r="A113" s="1">
        <v>14</v>
      </c>
      <c r="B113" s="5">
        <v>0.62152777777777779</v>
      </c>
      <c r="C113" s="1" t="s">
        <v>93</v>
      </c>
      <c r="D113" s="1">
        <v>4</v>
      </c>
      <c r="E113" s="1">
        <v>10</v>
      </c>
      <c r="F113" s="1" t="s">
        <v>141</v>
      </c>
      <c r="G113" s="2">
        <v>27.392466666666699</v>
      </c>
      <c r="H113" s="6">
        <f>1+COUNTIFS(A:A,A113,O:O,"&lt;"&amp;O113)</f>
        <v>10</v>
      </c>
      <c r="I113" s="2">
        <f>AVERAGEIF(A:A,A113,G:G)</f>
        <v>49.050849999999983</v>
      </c>
      <c r="J113" s="2">
        <f t="shared" si="16"/>
        <v>-21.658383333333283</v>
      </c>
      <c r="K113" s="2">
        <f t="shared" si="17"/>
        <v>68.34161666666671</v>
      </c>
      <c r="L113" s="2">
        <f t="shared" si="18"/>
        <v>60.370284173829809</v>
      </c>
      <c r="M113" s="2">
        <f>SUMIF(A:A,A113,L:L)</f>
        <v>3373.9786147940167</v>
      </c>
      <c r="N113" s="3">
        <f t="shared" si="19"/>
        <v>1.789290658486152E-2</v>
      </c>
      <c r="O113" s="7">
        <f t="shared" si="20"/>
        <v>55.888069121540063</v>
      </c>
      <c r="P113" s="3" t="str">
        <f t="shared" si="21"/>
        <v/>
      </c>
      <c r="Q113" s="3" t="str">
        <f>IF(ISNUMBER(P113),SUMIF(A:A,A113,P:P),"")</f>
        <v/>
      </c>
      <c r="R113" s="3" t="str">
        <f t="shared" si="22"/>
        <v/>
      </c>
      <c r="S113" s="8" t="str">
        <f t="shared" si="23"/>
        <v/>
      </c>
    </row>
    <row r="114" spans="1:19" x14ac:dyDescent="0.25">
      <c r="A114" s="1">
        <v>15</v>
      </c>
      <c r="B114" s="5">
        <v>0.625</v>
      </c>
      <c r="C114" s="1" t="s">
        <v>106</v>
      </c>
      <c r="D114" s="1">
        <v>4</v>
      </c>
      <c r="E114" s="1">
        <v>1</v>
      </c>
      <c r="F114" s="1" t="s">
        <v>144</v>
      </c>
      <c r="G114" s="2">
        <v>62.017400000000002</v>
      </c>
      <c r="H114" s="6">
        <f>1+COUNTIFS(A:A,A114,O:O,"&lt;"&amp;O114)</f>
        <v>1</v>
      </c>
      <c r="I114" s="2">
        <f>AVERAGEIF(A:A,A114,G:G)</f>
        <v>48.661519444444451</v>
      </c>
      <c r="J114" s="2">
        <f t="shared" si="16"/>
        <v>13.355880555555551</v>
      </c>
      <c r="K114" s="2">
        <f t="shared" si="17"/>
        <v>103.35588055555556</v>
      </c>
      <c r="L114" s="2">
        <f t="shared" si="18"/>
        <v>493.41609952872329</v>
      </c>
      <c r="M114" s="2">
        <f>SUMIF(A:A,A114,L:L)</f>
        <v>3087.1688163670838</v>
      </c>
      <c r="N114" s="3">
        <f t="shared" si="19"/>
        <v>0.15982802654419304</v>
      </c>
      <c r="O114" s="7">
        <f t="shared" si="20"/>
        <v>6.2567249413136956</v>
      </c>
      <c r="P114" s="3">
        <f t="shared" si="21"/>
        <v>0.15982802654419304</v>
      </c>
      <c r="Q114" s="3">
        <f>IF(ISNUMBER(P114),SUMIF(A:A,A114,P:P),"")</f>
        <v>0.84619093351602082</v>
      </c>
      <c r="R114" s="3">
        <f t="shared" si="22"/>
        <v>0.18887938905240825</v>
      </c>
      <c r="S114" s="8">
        <f t="shared" si="23"/>
        <v>5.2943839188432076</v>
      </c>
    </row>
    <row r="115" spans="1:19" x14ac:dyDescent="0.25">
      <c r="A115" s="1">
        <v>15</v>
      </c>
      <c r="B115" s="5">
        <v>0.625</v>
      </c>
      <c r="C115" s="1" t="s">
        <v>106</v>
      </c>
      <c r="D115" s="1">
        <v>4</v>
      </c>
      <c r="E115" s="1">
        <v>2</v>
      </c>
      <c r="F115" s="1" t="s">
        <v>145</v>
      </c>
      <c r="G115" s="2">
        <v>60.894999999999996</v>
      </c>
      <c r="H115" s="6">
        <f>1+COUNTIFS(A:A,A115,O:O,"&lt;"&amp;O115)</f>
        <v>2</v>
      </c>
      <c r="I115" s="2">
        <f>AVERAGEIF(A:A,A115,G:G)</f>
        <v>48.661519444444451</v>
      </c>
      <c r="J115" s="2">
        <f t="shared" si="16"/>
        <v>12.233480555555545</v>
      </c>
      <c r="K115" s="2">
        <f t="shared" si="17"/>
        <v>102.23348055555554</v>
      </c>
      <c r="L115" s="2">
        <f t="shared" si="18"/>
        <v>461.28166035416621</v>
      </c>
      <c r="M115" s="2">
        <f>SUMIF(A:A,A115,L:L)</f>
        <v>3087.1688163670838</v>
      </c>
      <c r="N115" s="3">
        <f t="shared" si="19"/>
        <v>0.14941899448731569</v>
      </c>
      <c r="O115" s="7">
        <f t="shared" si="20"/>
        <v>6.6925895427899622</v>
      </c>
      <c r="P115" s="3">
        <f t="shared" si="21"/>
        <v>0.14941899448731569</v>
      </c>
      <c r="Q115" s="3">
        <f>IF(ISNUMBER(P115),SUMIF(A:A,A115,P:P),"")</f>
        <v>0.84619093351602082</v>
      </c>
      <c r="R115" s="3">
        <f t="shared" si="22"/>
        <v>0.1765783448736121</v>
      </c>
      <c r="S115" s="8">
        <f t="shared" si="23"/>
        <v>5.6632085928529969</v>
      </c>
    </row>
    <row r="116" spans="1:19" x14ac:dyDescent="0.25">
      <c r="A116" s="1">
        <v>15</v>
      </c>
      <c r="B116" s="5">
        <v>0.625</v>
      </c>
      <c r="C116" s="1" t="s">
        <v>106</v>
      </c>
      <c r="D116" s="1">
        <v>4</v>
      </c>
      <c r="E116" s="1">
        <v>12</v>
      </c>
      <c r="F116" s="1" t="s">
        <v>155</v>
      </c>
      <c r="G116" s="2">
        <v>59.319033333333302</v>
      </c>
      <c r="H116" s="6">
        <f>1+COUNTIFS(A:A,A116,O:O,"&lt;"&amp;O116)</f>
        <v>3</v>
      </c>
      <c r="I116" s="2">
        <f>AVERAGEIF(A:A,A116,G:G)</f>
        <v>48.661519444444451</v>
      </c>
      <c r="J116" s="2">
        <f t="shared" si="16"/>
        <v>10.65751388888885</v>
      </c>
      <c r="K116" s="2">
        <f t="shared" si="17"/>
        <v>100.65751388888884</v>
      </c>
      <c r="L116" s="2">
        <f t="shared" si="18"/>
        <v>419.66250693327589</v>
      </c>
      <c r="M116" s="2">
        <f>SUMIF(A:A,A116,L:L)</f>
        <v>3087.1688163670838</v>
      </c>
      <c r="N116" s="3">
        <f t="shared" si="19"/>
        <v>0.13593766065152407</v>
      </c>
      <c r="O116" s="7">
        <f t="shared" si="20"/>
        <v>7.3563131453578423</v>
      </c>
      <c r="P116" s="3">
        <f t="shared" si="21"/>
        <v>0.13593766065152407</v>
      </c>
      <c r="Q116" s="3">
        <f>IF(ISNUMBER(P116),SUMIF(A:A,A116,P:P),"")</f>
        <v>0.84619093351602082</v>
      </c>
      <c r="R116" s="3">
        <f t="shared" si="22"/>
        <v>0.16064655772981096</v>
      </c>
      <c r="S116" s="8">
        <f t="shared" si="23"/>
        <v>6.2248454877065278</v>
      </c>
    </row>
    <row r="117" spans="1:19" x14ac:dyDescent="0.25">
      <c r="A117" s="1">
        <v>15</v>
      </c>
      <c r="B117" s="5">
        <v>0.625</v>
      </c>
      <c r="C117" s="1" t="s">
        <v>106</v>
      </c>
      <c r="D117" s="1">
        <v>4</v>
      </c>
      <c r="E117" s="1">
        <v>10</v>
      </c>
      <c r="F117" s="1" t="s">
        <v>153</v>
      </c>
      <c r="G117" s="2">
        <v>56.078899999999997</v>
      </c>
      <c r="H117" s="6">
        <f>1+COUNTIFS(A:A,A117,O:O,"&lt;"&amp;O117)</f>
        <v>4</v>
      </c>
      <c r="I117" s="2">
        <f>AVERAGEIF(A:A,A117,G:G)</f>
        <v>48.661519444444451</v>
      </c>
      <c r="J117" s="2">
        <f t="shared" si="16"/>
        <v>7.4173805555555461</v>
      </c>
      <c r="K117" s="2">
        <f t="shared" si="17"/>
        <v>97.417380555555553</v>
      </c>
      <c r="L117" s="2">
        <f t="shared" si="18"/>
        <v>345.51734112357076</v>
      </c>
      <c r="M117" s="2">
        <f>SUMIF(A:A,A117,L:L)</f>
        <v>3087.1688163670838</v>
      </c>
      <c r="N117" s="3">
        <f t="shared" si="19"/>
        <v>0.11192045582080232</v>
      </c>
      <c r="O117" s="7">
        <f t="shared" si="20"/>
        <v>8.9349171486677683</v>
      </c>
      <c r="P117" s="3">
        <f t="shared" si="21"/>
        <v>0.11192045582080232</v>
      </c>
      <c r="Q117" s="3">
        <f>IF(ISNUMBER(P117),SUMIF(A:A,A117,P:P),"")</f>
        <v>0.84619093351602082</v>
      </c>
      <c r="R117" s="3">
        <f t="shared" si="22"/>
        <v>0.13226383241399187</v>
      </c>
      <c r="S117" s="8">
        <f t="shared" si="23"/>
        <v>7.5606458829194825</v>
      </c>
    </row>
    <row r="118" spans="1:19" x14ac:dyDescent="0.25">
      <c r="A118" s="1">
        <v>15</v>
      </c>
      <c r="B118" s="5">
        <v>0.625</v>
      </c>
      <c r="C118" s="1" t="s">
        <v>106</v>
      </c>
      <c r="D118" s="1">
        <v>4</v>
      </c>
      <c r="E118" s="1">
        <v>7</v>
      </c>
      <c r="F118" s="1" t="s">
        <v>150</v>
      </c>
      <c r="G118" s="2">
        <v>53.722333333333303</v>
      </c>
      <c r="H118" s="6">
        <f>1+COUNTIFS(A:A,A118,O:O,"&lt;"&amp;O118)</f>
        <v>5</v>
      </c>
      <c r="I118" s="2">
        <f>AVERAGEIF(A:A,A118,G:G)</f>
        <v>48.661519444444451</v>
      </c>
      <c r="J118" s="2">
        <f t="shared" si="16"/>
        <v>5.0608138888888519</v>
      </c>
      <c r="K118" s="2">
        <f t="shared" si="17"/>
        <v>95.060813888888845</v>
      </c>
      <c r="L118" s="2">
        <f t="shared" si="18"/>
        <v>299.95991028202002</v>
      </c>
      <c r="M118" s="2">
        <f>SUMIF(A:A,A118,L:L)</f>
        <v>3087.1688163670838</v>
      </c>
      <c r="N118" s="3">
        <f t="shared" si="19"/>
        <v>9.716342970677147E-2</v>
      </c>
      <c r="O118" s="7">
        <f t="shared" si="20"/>
        <v>10.291938057537592</v>
      </c>
      <c r="P118" s="3">
        <f t="shared" si="21"/>
        <v>9.716342970677147E-2</v>
      </c>
      <c r="Q118" s="3">
        <f>IF(ISNUMBER(P118),SUMIF(A:A,A118,P:P),"")</f>
        <v>0.84619093351602082</v>
      </c>
      <c r="R118" s="3">
        <f t="shared" si="22"/>
        <v>0.114824475018949</v>
      </c>
      <c r="S118" s="8">
        <f t="shared" si="23"/>
        <v>8.7089446725967967</v>
      </c>
    </row>
    <row r="119" spans="1:19" x14ac:dyDescent="0.25">
      <c r="A119" s="1">
        <v>15</v>
      </c>
      <c r="B119" s="5">
        <v>0.625</v>
      </c>
      <c r="C119" s="1" t="s">
        <v>106</v>
      </c>
      <c r="D119" s="1">
        <v>4</v>
      </c>
      <c r="E119" s="1">
        <v>5</v>
      </c>
      <c r="F119" s="1" t="s">
        <v>148</v>
      </c>
      <c r="G119" s="2">
        <v>50.383266666666707</v>
      </c>
      <c r="H119" s="6">
        <f>1+COUNTIFS(A:A,A119,O:O,"&lt;"&amp;O119)</f>
        <v>6</v>
      </c>
      <c r="I119" s="2">
        <f>AVERAGEIF(A:A,A119,G:G)</f>
        <v>48.661519444444451</v>
      </c>
      <c r="J119" s="2">
        <f t="shared" si="16"/>
        <v>1.7217472222222554</v>
      </c>
      <c r="K119" s="2">
        <f t="shared" si="17"/>
        <v>91.721747222222263</v>
      </c>
      <c r="L119" s="2">
        <f t="shared" si="18"/>
        <v>245.50193604487959</v>
      </c>
      <c r="M119" s="2">
        <f>SUMIF(A:A,A119,L:L)</f>
        <v>3087.1688163670838</v>
      </c>
      <c r="N119" s="3">
        <f t="shared" si="19"/>
        <v>7.9523327245116834E-2</v>
      </c>
      <c r="O119" s="7">
        <f t="shared" si="20"/>
        <v>12.574926561079039</v>
      </c>
      <c r="P119" s="3">
        <f t="shared" si="21"/>
        <v>7.9523327245116834E-2</v>
      </c>
      <c r="Q119" s="3">
        <f>IF(ISNUMBER(P119),SUMIF(A:A,A119,P:P),"")</f>
        <v>0.84619093351602082</v>
      </c>
      <c r="R119" s="3">
        <f t="shared" si="22"/>
        <v>9.3977994912670879E-2</v>
      </c>
      <c r="S119" s="8">
        <f t="shared" si="23"/>
        <v>10.640788845614878</v>
      </c>
    </row>
    <row r="120" spans="1:19" x14ac:dyDescent="0.25">
      <c r="A120" s="1">
        <v>15</v>
      </c>
      <c r="B120" s="5">
        <v>0.625</v>
      </c>
      <c r="C120" s="1" t="s">
        <v>106</v>
      </c>
      <c r="D120" s="1">
        <v>4</v>
      </c>
      <c r="E120" s="1">
        <v>4</v>
      </c>
      <c r="F120" s="1" t="s">
        <v>147</v>
      </c>
      <c r="G120" s="2">
        <v>46.276166666666704</v>
      </c>
      <c r="H120" s="6">
        <f>1+COUNTIFS(A:A,A120,O:O,"&lt;"&amp;O120)</f>
        <v>7</v>
      </c>
      <c r="I120" s="2">
        <f>AVERAGEIF(A:A,A120,G:G)</f>
        <v>48.661519444444451</v>
      </c>
      <c r="J120" s="2">
        <f t="shared" si="16"/>
        <v>-2.3853527777777472</v>
      </c>
      <c r="K120" s="2">
        <f t="shared" si="17"/>
        <v>87.61464722222226</v>
      </c>
      <c r="L120" s="2">
        <f t="shared" si="18"/>
        <v>191.88166105468432</v>
      </c>
      <c r="M120" s="2">
        <f>SUMIF(A:A,A120,L:L)</f>
        <v>3087.1688163670838</v>
      </c>
      <c r="N120" s="3">
        <f t="shared" si="19"/>
        <v>6.2154573484091702E-2</v>
      </c>
      <c r="O120" s="7">
        <f t="shared" si="20"/>
        <v>16.088920636804744</v>
      </c>
      <c r="P120" s="3">
        <f t="shared" si="21"/>
        <v>6.2154573484091702E-2</v>
      </c>
      <c r="Q120" s="3">
        <f>IF(ISNUMBER(P120),SUMIF(A:A,A120,P:P),"")</f>
        <v>0.84619093351602082</v>
      </c>
      <c r="R120" s="3">
        <f t="shared" si="22"/>
        <v>7.3452185579243073E-2</v>
      </c>
      <c r="S120" s="8">
        <f t="shared" si="23"/>
        <v>13.614298772922981</v>
      </c>
    </row>
    <row r="121" spans="1:19" x14ac:dyDescent="0.25">
      <c r="A121" s="1">
        <v>15</v>
      </c>
      <c r="B121" s="5">
        <v>0.625</v>
      </c>
      <c r="C121" s="1" t="s">
        <v>106</v>
      </c>
      <c r="D121" s="1">
        <v>4</v>
      </c>
      <c r="E121" s="1">
        <v>3</v>
      </c>
      <c r="F121" s="1" t="s">
        <v>146</v>
      </c>
      <c r="G121" s="2">
        <v>42.730766666666696</v>
      </c>
      <c r="H121" s="6">
        <f>1+COUNTIFS(A:A,A121,O:O,"&lt;"&amp;O121)</f>
        <v>8</v>
      </c>
      <c r="I121" s="2">
        <f>AVERAGEIF(A:A,A121,G:G)</f>
        <v>48.661519444444451</v>
      </c>
      <c r="J121" s="2">
        <f t="shared" si="16"/>
        <v>-5.9307527777777551</v>
      </c>
      <c r="K121" s="2">
        <f t="shared" si="17"/>
        <v>84.069247222222245</v>
      </c>
      <c r="L121" s="2">
        <f t="shared" si="18"/>
        <v>155.11314732189186</v>
      </c>
      <c r="M121" s="2">
        <f>SUMIF(A:A,A121,L:L)</f>
        <v>3087.1688163670838</v>
      </c>
      <c r="N121" s="3">
        <f t="shared" si="19"/>
        <v>5.0244465576205773E-2</v>
      </c>
      <c r="O121" s="7">
        <f t="shared" si="20"/>
        <v>19.902689550619264</v>
      </c>
      <c r="P121" s="3">
        <f t="shared" si="21"/>
        <v>5.0244465576205773E-2</v>
      </c>
      <c r="Q121" s="3">
        <f>IF(ISNUMBER(P121),SUMIF(A:A,A121,P:P),"")</f>
        <v>0.84619093351602082</v>
      </c>
      <c r="R121" s="3">
        <f t="shared" si="22"/>
        <v>5.9377220419313911E-2</v>
      </c>
      <c r="S121" s="8">
        <f t="shared" si="23"/>
        <v>16.841475450318068</v>
      </c>
    </row>
    <row r="122" spans="1:19" x14ac:dyDescent="0.25">
      <c r="A122" s="1">
        <v>15</v>
      </c>
      <c r="B122" s="5">
        <v>0.625</v>
      </c>
      <c r="C122" s="1" t="s">
        <v>106</v>
      </c>
      <c r="D122" s="1">
        <v>4</v>
      </c>
      <c r="E122" s="1">
        <v>9</v>
      </c>
      <c r="F122" s="1" t="s">
        <v>152</v>
      </c>
      <c r="G122" s="2">
        <v>40.479066666666704</v>
      </c>
      <c r="H122" s="6">
        <f>1+COUNTIFS(A:A,A122,O:O,"&lt;"&amp;O122)</f>
        <v>9</v>
      </c>
      <c r="I122" s="2">
        <f>AVERAGEIF(A:A,A122,G:G)</f>
        <v>48.661519444444451</v>
      </c>
      <c r="J122" s="2">
        <f t="shared" si="16"/>
        <v>-8.1824527777777476</v>
      </c>
      <c r="K122" s="2">
        <f t="shared" si="17"/>
        <v>81.81754722222226</v>
      </c>
      <c r="L122" s="2">
        <f t="shared" si="18"/>
        <v>135.51100209998089</v>
      </c>
      <c r="M122" s="2">
        <f>SUMIF(A:A,A122,L:L)</f>
        <v>3087.1688163670838</v>
      </c>
      <c r="N122" s="3">
        <f t="shared" si="19"/>
        <v>4.3894911538866675E-2</v>
      </c>
      <c r="O122" s="7">
        <f t="shared" si="20"/>
        <v>22.781683911460938</v>
      </c>
      <c r="P122" s="3" t="str">
        <f t="shared" si="21"/>
        <v/>
      </c>
      <c r="Q122" s="3" t="str">
        <f>IF(ISNUMBER(P122),SUMIF(A:A,A122,P:P),"")</f>
        <v/>
      </c>
      <c r="R122" s="3" t="str">
        <f t="shared" si="22"/>
        <v/>
      </c>
      <c r="S122" s="8" t="str">
        <f t="shared" si="23"/>
        <v/>
      </c>
    </row>
    <row r="123" spans="1:19" x14ac:dyDescent="0.25">
      <c r="A123" s="1">
        <v>15</v>
      </c>
      <c r="B123" s="5">
        <v>0.625</v>
      </c>
      <c r="C123" s="1" t="s">
        <v>106</v>
      </c>
      <c r="D123" s="1">
        <v>4</v>
      </c>
      <c r="E123" s="1">
        <v>8</v>
      </c>
      <c r="F123" s="1" t="s">
        <v>151</v>
      </c>
      <c r="G123" s="2">
        <v>39.469633333333299</v>
      </c>
      <c r="H123" s="6">
        <f>1+COUNTIFS(A:A,A123,O:O,"&lt;"&amp;O123)</f>
        <v>10</v>
      </c>
      <c r="I123" s="2">
        <f>AVERAGEIF(A:A,A123,G:G)</f>
        <v>48.661519444444451</v>
      </c>
      <c r="J123" s="2">
        <f t="shared" si="16"/>
        <v>-9.1918861111111525</v>
      </c>
      <c r="K123" s="2">
        <f t="shared" si="17"/>
        <v>80.80811388888884</v>
      </c>
      <c r="L123" s="2">
        <f t="shared" si="18"/>
        <v>127.54724351427549</v>
      </c>
      <c r="M123" s="2">
        <f>SUMIF(A:A,A123,L:L)</f>
        <v>3087.1688163670838</v>
      </c>
      <c r="N123" s="3">
        <f t="shared" si="19"/>
        <v>4.1315279824694018E-2</v>
      </c>
      <c r="O123" s="7">
        <f t="shared" si="20"/>
        <v>24.204120224844829</v>
      </c>
      <c r="P123" s="3" t="str">
        <f t="shared" si="21"/>
        <v/>
      </c>
      <c r="Q123" s="3" t="str">
        <f>IF(ISNUMBER(P123),SUMIF(A:A,A123,P:P),"")</f>
        <v/>
      </c>
      <c r="R123" s="3" t="str">
        <f t="shared" si="22"/>
        <v/>
      </c>
      <c r="S123" s="8" t="str">
        <f t="shared" si="23"/>
        <v/>
      </c>
    </row>
    <row r="124" spans="1:19" x14ac:dyDescent="0.25">
      <c r="A124" s="1">
        <v>15</v>
      </c>
      <c r="B124" s="5">
        <v>0.625</v>
      </c>
      <c r="C124" s="1" t="s">
        <v>106</v>
      </c>
      <c r="D124" s="1">
        <v>4</v>
      </c>
      <c r="E124" s="1">
        <v>6</v>
      </c>
      <c r="F124" s="1" t="s">
        <v>149</v>
      </c>
      <c r="G124" s="2">
        <v>37.963799999999999</v>
      </c>
      <c r="H124" s="6">
        <f>1+COUNTIFS(A:A,A124,O:O,"&lt;"&amp;O124)</f>
        <v>11</v>
      </c>
      <c r="I124" s="2">
        <f>AVERAGEIF(A:A,A124,G:G)</f>
        <v>48.661519444444451</v>
      </c>
      <c r="J124" s="2">
        <f t="shared" si="16"/>
        <v>-10.697719444444452</v>
      </c>
      <c r="K124" s="2">
        <f t="shared" si="17"/>
        <v>79.302280555555541</v>
      </c>
      <c r="L124" s="2">
        <f t="shared" si="18"/>
        <v>116.52861129091796</v>
      </c>
      <c r="M124" s="2">
        <f>SUMIF(A:A,A124,L:L)</f>
        <v>3087.1688163670838</v>
      </c>
      <c r="N124" s="3">
        <f t="shared" si="19"/>
        <v>3.7746109209552854E-2</v>
      </c>
      <c r="O124" s="7">
        <f t="shared" si="20"/>
        <v>26.492796766107968</v>
      </c>
      <c r="P124" s="3" t="str">
        <f t="shared" si="21"/>
        <v/>
      </c>
      <c r="Q124" s="3" t="str">
        <f>IF(ISNUMBER(P124),SUMIF(A:A,A124,P:P),"")</f>
        <v/>
      </c>
      <c r="R124" s="3" t="str">
        <f t="shared" si="22"/>
        <v/>
      </c>
      <c r="S124" s="8" t="str">
        <f t="shared" si="23"/>
        <v/>
      </c>
    </row>
    <row r="125" spans="1:19" x14ac:dyDescent="0.25">
      <c r="A125" s="1">
        <v>15</v>
      </c>
      <c r="B125" s="5">
        <v>0.625</v>
      </c>
      <c r="C125" s="1" t="s">
        <v>106</v>
      </c>
      <c r="D125" s="1">
        <v>4</v>
      </c>
      <c r="E125" s="1">
        <v>11</v>
      </c>
      <c r="F125" s="1" t="s">
        <v>154</v>
      </c>
      <c r="G125" s="2">
        <v>34.6028666666666</v>
      </c>
      <c r="H125" s="6">
        <f>1+COUNTIFS(A:A,A125,O:O,"&lt;"&amp;O125)</f>
        <v>12</v>
      </c>
      <c r="I125" s="2">
        <f>AVERAGEIF(A:A,A125,G:G)</f>
        <v>48.661519444444451</v>
      </c>
      <c r="J125" s="2">
        <f t="shared" si="16"/>
        <v>-14.058652777777851</v>
      </c>
      <c r="K125" s="2">
        <f t="shared" si="17"/>
        <v>75.941347222222149</v>
      </c>
      <c r="L125" s="2">
        <f t="shared" si="18"/>
        <v>95.247696818697264</v>
      </c>
      <c r="M125" s="2">
        <f>SUMIF(A:A,A125,L:L)</f>
        <v>3087.1688163670838</v>
      </c>
      <c r="N125" s="3">
        <f t="shared" si="19"/>
        <v>3.0852765910865471E-2</v>
      </c>
      <c r="O125" s="7">
        <f t="shared" si="20"/>
        <v>32.412004903840028</v>
      </c>
      <c r="P125" s="3" t="str">
        <f t="shared" si="21"/>
        <v/>
      </c>
      <c r="Q125" s="3" t="str">
        <f>IF(ISNUMBER(P125),SUMIF(A:A,A125,P:P),"")</f>
        <v/>
      </c>
      <c r="R125" s="3" t="str">
        <f t="shared" si="22"/>
        <v/>
      </c>
      <c r="S125" s="8" t="str">
        <f t="shared" si="23"/>
        <v/>
      </c>
    </row>
    <row r="126" spans="1:19" x14ac:dyDescent="0.25">
      <c r="A126" s="1">
        <v>16</v>
      </c>
      <c r="B126" s="5">
        <v>0.62847222222222221</v>
      </c>
      <c r="C126" s="1" t="s">
        <v>42</v>
      </c>
      <c r="D126" s="1">
        <v>5</v>
      </c>
      <c r="E126" s="1">
        <v>1</v>
      </c>
      <c r="F126" s="1" t="s">
        <v>156</v>
      </c>
      <c r="G126" s="2">
        <v>72.522966666666704</v>
      </c>
      <c r="H126" s="6">
        <f>1+COUNTIFS(A:A,A126,O:O,"&lt;"&amp;O126)</f>
        <v>1</v>
      </c>
      <c r="I126" s="2">
        <f>AVERAGEIF(A:A,A126,G:G)</f>
        <v>47.191811111111107</v>
      </c>
      <c r="J126" s="2">
        <f t="shared" si="16"/>
        <v>25.331155555555597</v>
      </c>
      <c r="K126" s="2">
        <f t="shared" si="17"/>
        <v>115.3311555555556</v>
      </c>
      <c r="L126" s="2">
        <f t="shared" si="18"/>
        <v>1012.1877266973186</v>
      </c>
      <c r="M126" s="2">
        <f>SUMIF(A:A,A126,L:L)</f>
        <v>2672.9362603281766</v>
      </c>
      <c r="N126" s="3">
        <f t="shared" si="19"/>
        <v>0.37868008366688272</v>
      </c>
      <c r="O126" s="7">
        <f t="shared" si="20"/>
        <v>2.6407515027372814</v>
      </c>
      <c r="P126" s="3">
        <f t="shared" si="21"/>
        <v>0.37868008366688272</v>
      </c>
      <c r="Q126" s="3">
        <f>IF(ISNUMBER(P126),SUMIF(A:A,A126,P:P),"")</f>
        <v>0.88495850230785145</v>
      </c>
      <c r="R126" s="3">
        <f t="shared" si="22"/>
        <v>0.42790716477590374</v>
      </c>
      <c r="S126" s="8">
        <f t="shared" si="23"/>
        <v>2.3369554948295921</v>
      </c>
    </row>
    <row r="127" spans="1:19" x14ac:dyDescent="0.25">
      <c r="A127" s="1">
        <v>16</v>
      </c>
      <c r="B127" s="5">
        <v>0.62847222222222221</v>
      </c>
      <c r="C127" s="1" t="s">
        <v>42</v>
      </c>
      <c r="D127" s="1">
        <v>5</v>
      </c>
      <c r="E127" s="1">
        <v>4</v>
      </c>
      <c r="F127" s="1" t="s">
        <v>159</v>
      </c>
      <c r="G127" s="2">
        <v>58.1869333333333</v>
      </c>
      <c r="H127" s="6">
        <f>1+COUNTIFS(A:A,A127,O:O,"&lt;"&amp;O127)</f>
        <v>2</v>
      </c>
      <c r="I127" s="2">
        <f>AVERAGEIF(A:A,A127,G:G)</f>
        <v>47.191811111111107</v>
      </c>
      <c r="J127" s="2">
        <f t="shared" si="16"/>
        <v>10.995122222222193</v>
      </c>
      <c r="K127" s="2">
        <f t="shared" si="17"/>
        <v>100.99512222222219</v>
      </c>
      <c r="L127" s="2">
        <f t="shared" si="18"/>
        <v>428.25008399229608</v>
      </c>
      <c r="M127" s="2">
        <f>SUMIF(A:A,A127,L:L)</f>
        <v>2672.9362603281766</v>
      </c>
      <c r="N127" s="3">
        <f t="shared" si="19"/>
        <v>0.16021709546478918</v>
      </c>
      <c r="O127" s="7">
        <f t="shared" si="20"/>
        <v>6.2415311992706135</v>
      </c>
      <c r="P127" s="3">
        <f t="shared" si="21"/>
        <v>0.16021709546478918</v>
      </c>
      <c r="Q127" s="3">
        <f>IF(ISNUMBER(P127),SUMIF(A:A,A127,P:P),"")</f>
        <v>0.88495850230785145</v>
      </c>
      <c r="R127" s="3">
        <f t="shared" si="22"/>
        <v>0.18104475525910516</v>
      </c>
      <c r="S127" s="8">
        <f t="shared" si="23"/>
        <v>5.5234961022142492</v>
      </c>
    </row>
    <row r="128" spans="1:19" x14ac:dyDescent="0.25">
      <c r="A128" s="1">
        <v>16</v>
      </c>
      <c r="B128" s="5">
        <v>0.62847222222222221</v>
      </c>
      <c r="C128" s="1" t="s">
        <v>42</v>
      </c>
      <c r="D128" s="1">
        <v>5</v>
      </c>
      <c r="E128" s="1">
        <v>2</v>
      </c>
      <c r="F128" s="1" t="s">
        <v>157</v>
      </c>
      <c r="G128" s="2">
        <v>50.594466666666605</v>
      </c>
      <c r="H128" s="6">
        <f>1+COUNTIFS(A:A,A128,O:O,"&lt;"&amp;O128)</f>
        <v>3</v>
      </c>
      <c r="I128" s="2">
        <f>AVERAGEIF(A:A,A128,G:G)</f>
        <v>47.191811111111107</v>
      </c>
      <c r="J128" s="2">
        <f t="shared" si="16"/>
        <v>3.4026555555554978</v>
      </c>
      <c r="K128" s="2">
        <f t="shared" si="17"/>
        <v>93.402655555555498</v>
      </c>
      <c r="L128" s="2">
        <f t="shared" si="18"/>
        <v>271.55354343900865</v>
      </c>
      <c r="M128" s="2">
        <f>SUMIF(A:A,A128,L:L)</f>
        <v>2672.9362603281766</v>
      </c>
      <c r="N128" s="3">
        <f t="shared" si="19"/>
        <v>0.10159372203124215</v>
      </c>
      <c r="O128" s="7">
        <f t="shared" si="20"/>
        <v>9.8431279020615037</v>
      </c>
      <c r="P128" s="3">
        <f t="shared" si="21"/>
        <v>0.10159372203124215</v>
      </c>
      <c r="Q128" s="3">
        <f>IF(ISNUMBER(P128),SUMIF(A:A,A128,P:P),"")</f>
        <v>0.88495850230785145</v>
      </c>
      <c r="R128" s="3">
        <f t="shared" si="22"/>
        <v>0.1148005491402134</v>
      </c>
      <c r="S128" s="8">
        <f t="shared" si="23"/>
        <v>8.7107597262329719</v>
      </c>
    </row>
    <row r="129" spans="1:19" x14ac:dyDescent="0.25">
      <c r="A129" s="1">
        <v>16</v>
      </c>
      <c r="B129" s="5">
        <v>0.62847222222222221</v>
      </c>
      <c r="C129" s="1" t="s">
        <v>42</v>
      </c>
      <c r="D129" s="1">
        <v>5</v>
      </c>
      <c r="E129" s="1">
        <v>3</v>
      </c>
      <c r="F129" s="1" t="s">
        <v>158</v>
      </c>
      <c r="G129" s="2">
        <v>49.3106333333333</v>
      </c>
      <c r="H129" s="6">
        <f>1+COUNTIFS(A:A,A129,O:O,"&lt;"&amp;O129)</f>
        <v>4</v>
      </c>
      <c r="I129" s="2">
        <f>AVERAGEIF(A:A,A129,G:G)</f>
        <v>47.191811111111107</v>
      </c>
      <c r="J129" s="2">
        <f t="shared" si="16"/>
        <v>2.1188222222221924</v>
      </c>
      <c r="K129" s="2">
        <f t="shared" si="17"/>
        <v>92.118822222222192</v>
      </c>
      <c r="L129" s="2">
        <f t="shared" si="18"/>
        <v>251.4211278340934</v>
      </c>
      <c r="M129" s="2">
        <f>SUMIF(A:A,A129,L:L)</f>
        <v>2672.9362603281766</v>
      </c>
      <c r="N129" s="3">
        <f t="shared" si="19"/>
        <v>9.4061774523281946E-2</v>
      </c>
      <c r="O129" s="7">
        <f t="shared" si="20"/>
        <v>10.631311232093356</v>
      </c>
      <c r="P129" s="3">
        <f t="shared" si="21"/>
        <v>9.4061774523281946E-2</v>
      </c>
      <c r="Q129" s="3">
        <f>IF(ISNUMBER(P129),SUMIF(A:A,A129,P:P),"")</f>
        <v>0.88495850230785145</v>
      </c>
      <c r="R129" s="3">
        <f t="shared" si="22"/>
        <v>0.10628947490529966</v>
      </c>
      <c r="S129" s="8">
        <f t="shared" si="23"/>
        <v>9.4082692655219748</v>
      </c>
    </row>
    <row r="130" spans="1:19" x14ac:dyDescent="0.25">
      <c r="A130" s="1">
        <v>16</v>
      </c>
      <c r="B130" s="5">
        <v>0.62847222222222221</v>
      </c>
      <c r="C130" s="1" t="s">
        <v>42</v>
      </c>
      <c r="D130" s="1">
        <v>5</v>
      </c>
      <c r="E130" s="1">
        <v>5</v>
      </c>
      <c r="F130" s="1" t="s">
        <v>160</v>
      </c>
      <c r="G130" s="2">
        <v>46.331899999999997</v>
      </c>
      <c r="H130" s="6">
        <f>1+COUNTIFS(A:A,A130,O:O,"&lt;"&amp;O130)</f>
        <v>5</v>
      </c>
      <c r="I130" s="2">
        <f>AVERAGEIF(A:A,A130,G:G)</f>
        <v>47.191811111111107</v>
      </c>
      <c r="J130" s="2">
        <f t="shared" si="16"/>
        <v>-0.85991111111110996</v>
      </c>
      <c r="K130" s="2">
        <f t="shared" si="17"/>
        <v>89.140088888888897</v>
      </c>
      <c r="L130" s="2">
        <f t="shared" si="18"/>
        <v>210.27271547648337</v>
      </c>
      <c r="M130" s="2">
        <f>SUMIF(A:A,A130,L:L)</f>
        <v>2672.9362603281766</v>
      </c>
      <c r="N130" s="3">
        <f t="shared" si="19"/>
        <v>7.8667313769265335E-2</v>
      </c>
      <c r="O130" s="7">
        <f t="shared" si="20"/>
        <v>12.711759841362369</v>
      </c>
      <c r="P130" s="3">
        <f t="shared" si="21"/>
        <v>7.8667313769265335E-2</v>
      </c>
      <c r="Q130" s="3">
        <f>IF(ISNUMBER(P130),SUMIF(A:A,A130,P:P),"")</f>
        <v>0.88495850230785145</v>
      </c>
      <c r="R130" s="3">
        <f t="shared" si="22"/>
        <v>8.889378831223349E-2</v>
      </c>
      <c r="S130" s="8">
        <f t="shared" si="23"/>
        <v>11.249379950909132</v>
      </c>
    </row>
    <row r="131" spans="1:19" x14ac:dyDescent="0.25">
      <c r="A131" s="1">
        <v>16</v>
      </c>
      <c r="B131" s="5">
        <v>0.62847222222222221</v>
      </c>
      <c r="C131" s="1" t="s">
        <v>42</v>
      </c>
      <c r="D131" s="1">
        <v>5</v>
      </c>
      <c r="E131" s="1">
        <v>10</v>
      </c>
      <c r="F131" s="1" t="s">
        <v>164</v>
      </c>
      <c r="G131" s="2">
        <v>44.7952333333334</v>
      </c>
      <c r="H131" s="6">
        <f>1+COUNTIFS(A:A,A131,O:O,"&lt;"&amp;O131)</f>
        <v>6</v>
      </c>
      <c r="I131" s="2">
        <f>AVERAGEIF(A:A,A131,G:G)</f>
        <v>47.191811111111107</v>
      </c>
      <c r="J131" s="2">
        <f t="shared" si="16"/>
        <v>-2.3965777777777078</v>
      </c>
      <c r="K131" s="2">
        <f t="shared" si="17"/>
        <v>87.603422222222292</v>
      </c>
      <c r="L131" s="2">
        <f t="shared" si="18"/>
        <v>191.75247226517263</v>
      </c>
      <c r="M131" s="2">
        <f>SUMIF(A:A,A131,L:L)</f>
        <v>2672.9362603281766</v>
      </c>
      <c r="N131" s="3">
        <f t="shared" si="19"/>
        <v>7.1738512852390177E-2</v>
      </c>
      <c r="O131" s="7">
        <f t="shared" si="20"/>
        <v>13.939513940825748</v>
      </c>
      <c r="P131" s="3">
        <f t="shared" si="21"/>
        <v>7.1738512852390177E-2</v>
      </c>
      <c r="Q131" s="3">
        <f>IF(ISNUMBER(P131),SUMIF(A:A,A131,P:P),"")</f>
        <v>0.88495850230785145</v>
      </c>
      <c r="R131" s="3">
        <f t="shared" si="22"/>
        <v>8.1064267607244736E-2</v>
      </c>
      <c r="S131" s="8">
        <f t="shared" si="23"/>
        <v>12.335891379972571</v>
      </c>
    </row>
    <row r="132" spans="1:19" x14ac:dyDescent="0.25">
      <c r="A132" s="1">
        <v>16</v>
      </c>
      <c r="B132" s="5">
        <v>0.62847222222222221</v>
      </c>
      <c r="C132" s="1" t="s">
        <v>42</v>
      </c>
      <c r="D132" s="1">
        <v>5</v>
      </c>
      <c r="E132" s="1">
        <v>9</v>
      </c>
      <c r="F132" s="1" t="s">
        <v>163</v>
      </c>
      <c r="G132" s="2">
        <v>35.1347666666667</v>
      </c>
      <c r="H132" s="6">
        <f>1+COUNTIFS(A:A,A132,O:O,"&lt;"&amp;O132)</f>
        <v>7</v>
      </c>
      <c r="I132" s="2">
        <f>AVERAGEIF(A:A,A132,G:G)</f>
        <v>47.191811111111107</v>
      </c>
      <c r="J132" s="2">
        <f t="shared" si="16"/>
        <v>-12.057044444444408</v>
      </c>
      <c r="K132" s="2">
        <f t="shared" si="17"/>
        <v>77.942955555555585</v>
      </c>
      <c r="L132" s="2">
        <f t="shared" si="18"/>
        <v>107.4018420609673</v>
      </c>
      <c r="M132" s="2">
        <f>SUMIF(A:A,A132,L:L)</f>
        <v>2672.9362603281766</v>
      </c>
      <c r="N132" s="3">
        <f t="shared" si="19"/>
        <v>4.0181220800147611E-2</v>
      </c>
      <c r="O132" s="7">
        <f t="shared" si="20"/>
        <v>24.887247825888018</v>
      </c>
      <c r="P132" s="3" t="str">
        <f t="shared" si="21"/>
        <v/>
      </c>
      <c r="Q132" s="3" t="str">
        <f>IF(ISNUMBER(P132),SUMIF(A:A,A132,P:P),"")</f>
        <v/>
      </c>
      <c r="R132" s="3" t="str">
        <f t="shared" si="22"/>
        <v/>
      </c>
      <c r="S132" s="8" t="str">
        <f t="shared" si="23"/>
        <v/>
      </c>
    </row>
    <row r="133" spans="1:19" x14ac:dyDescent="0.25">
      <c r="A133" s="1">
        <v>16</v>
      </c>
      <c r="B133" s="5">
        <v>0.62847222222222221</v>
      </c>
      <c r="C133" s="1" t="s">
        <v>42</v>
      </c>
      <c r="D133" s="1">
        <v>5</v>
      </c>
      <c r="E133" s="1">
        <v>7</v>
      </c>
      <c r="F133" s="1" t="s">
        <v>162</v>
      </c>
      <c r="G133" s="2">
        <v>34.891199999999998</v>
      </c>
      <c r="H133" s="6">
        <f>1+COUNTIFS(A:A,A133,O:O,"&lt;"&amp;O133)</f>
        <v>8</v>
      </c>
      <c r="I133" s="2">
        <f>AVERAGEIF(A:A,A133,G:G)</f>
        <v>47.191811111111107</v>
      </c>
      <c r="J133" s="2">
        <f t="shared" si="16"/>
        <v>-12.30061111111111</v>
      </c>
      <c r="K133" s="2">
        <f t="shared" si="17"/>
        <v>77.69938888888889</v>
      </c>
      <c r="L133" s="2">
        <f t="shared" si="18"/>
        <v>105.84368472779767</v>
      </c>
      <c r="M133" s="2">
        <f>SUMIF(A:A,A133,L:L)</f>
        <v>2672.9362603281766</v>
      </c>
      <c r="N133" s="3">
        <f t="shared" si="19"/>
        <v>3.9598282345424292E-2</v>
      </c>
      <c r="O133" s="7">
        <f t="shared" si="20"/>
        <v>25.253620631238142</v>
      </c>
      <c r="P133" s="3" t="str">
        <f t="shared" si="21"/>
        <v/>
      </c>
      <c r="Q133" s="3" t="str">
        <f>IF(ISNUMBER(P133),SUMIF(A:A,A133,P:P),"")</f>
        <v/>
      </c>
      <c r="R133" s="3" t="str">
        <f t="shared" si="22"/>
        <v/>
      </c>
      <c r="S133" s="8" t="str">
        <f t="shared" si="23"/>
        <v/>
      </c>
    </row>
    <row r="134" spans="1:19" x14ac:dyDescent="0.25">
      <c r="A134" s="1">
        <v>16</v>
      </c>
      <c r="B134" s="5">
        <v>0.62847222222222221</v>
      </c>
      <c r="C134" s="1" t="s">
        <v>42</v>
      </c>
      <c r="D134" s="1">
        <v>5</v>
      </c>
      <c r="E134" s="1">
        <v>6</v>
      </c>
      <c r="F134" s="1" t="s">
        <v>161</v>
      </c>
      <c r="G134" s="2">
        <v>32.958199999999998</v>
      </c>
      <c r="H134" s="6">
        <f>1+COUNTIFS(A:A,A134,O:O,"&lt;"&amp;O134)</f>
        <v>9</v>
      </c>
      <c r="I134" s="2">
        <f>AVERAGEIF(A:A,A134,G:G)</f>
        <v>47.191811111111107</v>
      </c>
      <c r="J134" s="2">
        <f t="shared" si="16"/>
        <v>-14.233611111111109</v>
      </c>
      <c r="K134" s="2">
        <f t="shared" si="17"/>
        <v>75.766388888888883</v>
      </c>
      <c r="L134" s="2">
        <f t="shared" si="18"/>
        <v>94.2530638350391</v>
      </c>
      <c r="M134" s="2">
        <f>SUMIF(A:A,A134,L:L)</f>
        <v>2672.9362603281766</v>
      </c>
      <c r="N134" s="3">
        <f t="shared" si="19"/>
        <v>3.5261994546576636E-2</v>
      </c>
      <c r="O134" s="7">
        <f t="shared" si="20"/>
        <v>28.359144536737038</v>
      </c>
      <c r="P134" s="3" t="str">
        <f t="shared" si="21"/>
        <v/>
      </c>
      <c r="Q134" s="3" t="str">
        <f>IF(ISNUMBER(P134),SUMIF(A:A,A134,P:P),"")</f>
        <v/>
      </c>
      <c r="R134" s="3" t="str">
        <f t="shared" si="22"/>
        <v/>
      </c>
      <c r="S134" s="8" t="str">
        <f t="shared" si="23"/>
        <v/>
      </c>
    </row>
    <row r="135" spans="1:19" x14ac:dyDescent="0.25">
      <c r="A135" s="1">
        <v>17</v>
      </c>
      <c r="B135" s="5">
        <v>0.63124999999999998</v>
      </c>
      <c r="C135" s="1" t="s">
        <v>54</v>
      </c>
      <c r="D135" s="1">
        <v>5</v>
      </c>
      <c r="E135" s="1">
        <v>7</v>
      </c>
      <c r="F135" s="1" t="s">
        <v>170</v>
      </c>
      <c r="G135" s="2">
        <v>69.244500000000002</v>
      </c>
      <c r="H135" s="6">
        <f>1+COUNTIFS(A:A,A135,O:O,"&lt;"&amp;O135)</f>
        <v>1</v>
      </c>
      <c r="I135" s="2">
        <f>AVERAGEIF(A:A,A135,G:G)</f>
        <v>48.863518518518518</v>
      </c>
      <c r="J135" s="2">
        <f t="shared" si="16"/>
        <v>20.380981481481484</v>
      </c>
      <c r="K135" s="2">
        <f t="shared" si="17"/>
        <v>110.38098148148148</v>
      </c>
      <c r="L135" s="2">
        <f t="shared" si="18"/>
        <v>752.09217448272921</v>
      </c>
      <c r="M135" s="2">
        <f>SUMIF(A:A,A135,L:L)</f>
        <v>2482.3172933324981</v>
      </c>
      <c r="N135" s="3">
        <f t="shared" si="19"/>
        <v>0.30297987147043937</v>
      </c>
      <c r="O135" s="7">
        <f t="shared" si="20"/>
        <v>3.300549291102219</v>
      </c>
      <c r="P135" s="3">
        <f t="shared" si="21"/>
        <v>0.30297987147043937</v>
      </c>
      <c r="Q135" s="3">
        <f>IF(ISNUMBER(P135),SUMIF(A:A,A135,P:P),"")</f>
        <v>0.91714597067798165</v>
      </c>
      <c r="R135" s="3">
        <f t="shared" si="22"/>
        <v>0.33035076329939894</v>
      </c>
      <c r="S135" s="8">
        <f t="shared" si="23"/>
        <v>3.0270854833584684</v>
      </c>
    </row>
    <row r="136" spans="1:19" x14ac:dyDescent="0.25">
      <c r="A136" s="1">
        <v>17</v>
      </c>
      <c r="B136" s="5">
        <v>0.63124999999999998</v>
      </c>
      <c r="C136" s="1" t="s">
        <v>54</v>
      </c>
      <c r="D136" s="1">
        <v>5</v>
      </c>
      <c r="E136" s="1">
        <v>6</v>
      </c>
      <c r="F136" s="1" t="s">
        <v>169</v>
      </c>
      <c r="G136" s="2">
        <v>62.237366666666603</v>
      </c>
      <c r="H136" s="6">
        <f>1+COUNTIFS(A:A,A136,O:O,"&lt;"&amp;O136)</f>
        <v>2</v>
      </c>
      <c r="I136" s="2">
        <f>AVERAGEIF(A:A,A136,G:G)</f>
        <v>48.863518518518518</v>
      </c>
      <c r="J136" s="2">
        <f t="shared" si="16"/>
        <v>13.373848148148085</v>
      </c>
      <c r="K136" s="2">
        <f t="shared" si="17"/>
        <v>103.37384814814808</v>
      </c>
      <c r="L136" s="2">
        <f t="shared" si="18"/>
        <v>493.94831632411007</v>
      </c>
      <c r="M136" s="2">
        <f>SUMIF(A:A,A136,L:L)</f>
        <v>2482.3172933324981</v>
      </c>
      <c r="N136" s="3">
        <f t="shared" si="19"/>
        <v>0.19898677644910856</v>
      </c>
      <c r="O136" s="7">
        <f t="shared" si="20"/>
        <v>5.0254595699516384</v>
      </c>
      <c r="P136" s="3">
        <f t="shared" si="21"/>
        <v>0.19898677644910856</v>
      </c>
      <c r="Q136" s="3">
        <f>IF(ISNUMBER(P136),SUMIF(A:A,A136,P:P),"")</f>
        <v>0.91714597067798165</v>
      </c>
      <c r="R136" s="3">
        <f t="shared" si="22"/>
        <v>0.21696303839399916</v>
      </c>
      <c r="S136" s="8">
        <f t="shared" si="23"/>
        <v>4.6090799953862476</v>
      </c>
    </row>
    <row r="137" spans="1:19" x14ac:dyDescent="0.25">
      <c r="A137" s="1">
        <v>17</v>
      </c>
      <c r="B137" s="5">
        <v>0.63124999999999998</v>
      </c>
      <c r="C137" s="1" t="s">
        <v>54</v>
      </c>
      <c r="D137" s="1">
        <v>5</v>
      </c>
      <c r="E137" s="1">
        <v>3</v>
      </c>
      <c r="F137" s="1" t="s">
        <v>167</v>
      </c>
      <c r="G137" s="2">
        <v>51.584633333333393</v>
      </c>
      <c r="H137" s="6">
        <f>1+COUNTIFS(A:A,A137,O:O,"&lt;"&amp;O137)</f>
        <v>3</v>
      </c>
      <c r="I137" s="2">
        <f>AVERAGEIF(A:A,A137,G:G)</f>
        <v>48.863518518518518</v>
      </c>
      <c r="J137" s="2">
        <f t="shared" si="16"/>
        <v>2.7211148148148752</v>
      </c>
      <c r="K137" s="2">
        <f t="shared" si="17"/>
        <v>92.721114814814882</v>
      </c>
      <c r="L137" s="2">
        <f t="shared" si="18"/>
        <v>260.67303665887903</v>
      </c>
      <c r="M137" s="2">
        <f>SUMIF(A:A,A137,L:L)</f>
        <v>2482.3172933324981</v>
      </c>
      <c r="N137" s="3">
        <f t="shared" si="19"/>
        <v>0.10501197302981635</v>
      </c>
      <c r="O137" s="7">
        <f t="shared" si="20"/>
        <v>9.5227236585305093</v>
      </c>
      <c r="P137" s="3">
        <f t="shared" si="21"/>
        <v>0.10501197302981635</v>
      </c>
      <c r="Q137" s="3">
        <f>IF(ISNUMBER(P137),SUMIF(A:A,A137,P:P),"")</f>
        <v>0.91714597067798165</v>
      </c>
      <c r="R137" s="3">
        <f t="shared" si="22"/>
        <v>0.11449864731149435</v>
      </c>
      <c r="S137" s="8">
        <f t="shared" si="23"/>
        <v>8.7337276333011449</v>
      </c>
    </row>
    <row r="138" spans="1:19" x14ac:dyDescent="0.25">
      <c r="A138" s="1">
        <v>17</v>
      </c>
      <c r="B138" s="5">
        <v>0.63124999999999998</v>
      </c>
      <c r="C138" s="1" t="s">
        <v>54</v>
      </c>
      <c r="D138" s="1">
        <v>5</v>
      </c>
      <c r="E138" s="1">
        <v>2</v>
      </c>
      <c r="F138" s="1" t="s">
        <v>166</v>
      </c>
      <c r="G138" s="2">
        <v>50.127566666666702</v>
      </c>
      <c r="H138" s="6">
        <f>1+COUNTIFS(A:A,A138,O:O,"&lt;"&amp;O138)</f>
        <v>4</v>
      </c>
      <c r="I138" s="2">
        <f>AVERAGEIF(A:A,A138,G:G)</f>
        <v>48.863518518518518</v>
      </c>
      <c r="J138" s="2">
        <f t="shared" si="16"/>
        <v>1.2640481481481842</v>
      </c>
      <c r="K138" s="2">
        <f t="shared" si="17"/>
        <v>91.264048148148191</v>
      </c>
      <c r="L138" s="2">
        <f t="shared" si="18"/>
        <v>238.85170755739378</v>
      </c>
      <c r="M138" s="2">
        <f>SUMIF(A:A,A138,L:L)</f>
        <v>2482.3172933324981</v>
      </c>
      <c r="N138" s="3">
        <f t="shared" si="19"/>
        <v>9.6221263977392918E-2</v>
      </c>
      <c r="O138" s="7">
        <f t="shared" si="20"/>
        <v>10.39271319731311</v>
      </c>
      <c r="P138" s="3">
        <f t="shared" si="21"/>
        <v>9.6221263977392918E-2</v>
      </c>
      <c r="Q138" s="3">
        <f>IF(ISNUMBER(P138),SUMIF(A:A,A138,P:P),"")</f>
        <v>0.91714597067798165</v>
      </c>
      <c r="R138" s="3">
        <f t="shared" si="22"/>
        <v>0.10491379459069454</v>
      </c>
      <c r="S138" s="8">
        <f t="shared" si="23"/>
        <v>9.5316350333276034</v>
      </c>
    </row>
    <row r="139" spans="1:19" x14ac:dyDescent="0.25">
      <c r="A139" s="1">
        <v>17</v>
      </c>
      <c r="B139" s="5">
        <v>0.63124999999999998</v>
      </c>
      <c r="C139" s="1" t="s">
        <v>54</v>
      </c>
      <c r="D139" s="1">
        <v>5</v>
      </c>
      <c r="E139" s="1">
        <v>10</v>
      </c>
      <c r="F139" s="1" t="s">
        <v>173</v>
      </c>
      <c r="G139" s="2">
        <v>47.152833333333298</v>
      </c>
      <c r="H139" s="6">
        <f>1+COUNTIFS(A:A,A139,O:O,"&lt;"&amp;O139)</f>
        <v>5</v>
      </c>
      <c r="I139" s="2">
        <f>AVERAGEIF(A:A,A139,G:G)</f>
        <v>48.863518518518518</v>
      </c>
      <c r="J139" s="2">
        <f t="shared" si="16"/>
        <v>-1.7106851851852198</v>
      </c>
      <c r="K139" s="2">
        <f t="shared" si="17"/>
        <v>88.289314814814787</v>
      </c>
      <c r="L139" s="2">
        <f t="shared" si="18"/>
        <v>199.80839630676826</v>
      </c>
      <c r="M139" s="2">
        <f>SUMIF(A:A,A139,L:L)</f>
        <v>2482.3172933324981</v>
      </c>
      <c r="N139" s="3">
        <f t="shared" si="19"/>
        <v>8.0492689972975415E-2</v>
      </c>
      <c r="O139" s="7">
        <f t="shared" si="20"/>
        <v>12.423488397961847</v>
      </c>
      <c r="P139" s="3">
        <f t="shared" si="21"/>
        <v>8.0492689972975415E-2</v>
      </c>
      <c r="Q139" s="3">
        <f>IF(ISNUMBER(P139),SUMIF(A:A,A139,P:P),"")</f>
        <v>0.91714597067798165</v>
      </c>
      <c r="R139" s="3">
        <f t="shared" si="22"/>
        <v>8.7764317291251712E-2</v>
      </c>
      <c r="S139" s="8">
        <f t="shared" si="23"/>
        <v>11.394152325955361</v>
      </c>
    </row>
    <row r="140" spans="1:19" x14ac:dyDescent="0.25">
      <c r="A140" s="1">
        <v>17</v>
      </c>
      <c r="B140" s="5">
        <v>0.63124999999999998</v>
      </c>
      <c r="C140" s="1" t="s">
        <v>54</v>
      </c>
      <c r="D140" s="1">
        <v>5</v>
      </c>
      <c r="E140" s="1">
        <v>1</v>
      </c>
      <c r="F140" s="1" t="s">
        <v>165</v>
      </c>
      <c r="G140" s="2">
        <v>46.4778666666666</v>
      </c>
      <c r="H140" s="6">
        <f>1+COUNTIFS(A:A,A140,O:O,"&lt;"&amp;O140)</f>
        <v>6</v>
      </c>
      <c r="I140" s="2">
        <f>AVERAGEIF(A:A,A140,G:G)</f>
        <v>48.863518518518518</v>
      </c>
      <c r="J140" s="2">
        <f t="shared" si="16"/>
        <v>-2.3856518518519181</v>
      </c>
      <c r="K140" s="2">
        <f t="shared" si="17"/>
        <v>87.614348148148082</v>
      </c>
      <c r="L140" s="2">
        <f t="shared" si="18"/>
        <v>191.87821787576951</v>
      </c>
      <c r="M140" s="2">
        <f>SUMIF(A:A,A140,L:L)</f>
        <v>2482.3172933324981</v>
      </c>
      <c r="N140" s="3">
        <f t="shared" si="19"/>
        <v>7.7298022453114359E-2</v>
      </c>
      <c r="O140" s="7">
        <f t="shared" si="20"/>
        <v>12.936941570614653</v>
      </c>
      <c r="P140" s="3">
        <f t="shared" si="21"/>
        <v>7.7298022453114359E-2</v>
      </c>
      <c r="Q140" s="3">
        <f>IF(ISNUMBER(P140),SUMIF(A:A,A140,P:P),"")</f>
        <v>0.91714597067798165</v>
      </c>
      <c r="R140" s="3">
        <f t="shared" si="22"/>
        <v>8.4281046773801299E-2</v>
      </c>
      <c r="S140" s="8">
        <f t="shared" si="23"/>
        <v>11.865063834385708</v>
      </c>
    </row>
    <row r="141" spans="1:19" x14ac:dyDescent="0.25">
      <c r="A141" s="1">
        <v>17</v>
      </c>
      <c r="B141" s="5">
        <v>0.63124999999999998</v>
      </c>
      <c r="C141" s="1" t="s">
        <v>54</v>
      </c>
      <c r="D141" s="1">
        <v>5</v>
      </c>
      <c r="E141" s="1">
        <v>8</v>
      </c>
      <c r="F141" s="1" t="s">
        <v>171</v>
      </c>
      <c r="G141" s="2">
        <v>41.152100000000004</v>
      </c>
      <c r="H141" s="6">
        <f>1+COUNTIFS(A:A,A141,O:O,"&lt;"&amp;O141)</f>
        <v>7</v>
      </c>
      <c r="I141" s="2">
        <f>AVERAGEIF(A:A,A141,G:G)</f>
        <v>48.863518518518518</v>
      </c>
      <c r="J141" s="2">
        <f t="shared" si="16"/>
        <v>-7.7114185185185136</v>
      </c>
      <c r="K141" s="2">
        <f t="shared" si="17"/>
        <v>82.288581481481486</v>
      </c>
      <c r="L141" s="2">
        <f t="shared" si="18"/>
        <v>139.3954543185242</v>
      </c>
      <c r="M141" s="2">
        <f>SUMIF(A:A,A141,L:L)</f>
        <v>2482.3172933324981</v>
      </c>
      <c r="N141" s="3">
        <f t="shared" si="19"/>
        <v>5.615537332513465E-2</v>
      </c>
      <c r="O141" s="7">
        <f t="shared" si="20"/>
        <v>17.807734875344668</v>
      </c>
      <c r="P141" s="3">
        <f t="shared" si="21"/>
        <v>5.615537332513465E-2</v>
      </c>
      <c r="Q141" s="3">
        <f>IF(ISNUMBER(P141),SUMIF(A:A,A141,P:P),"")</f>
        <v>0.91714597067798165</v>
      </c>
      <c r="R141" s="3">
        <f t="shared" si="22"/>
        <v>6.1228392339360033E-2</v>
      </c>
      <c r="S141" s="8">
        <f t="shared" si="23"/>
        <v>16.332292287824131</v>
      </c>
    </row>
    <row r="142" spans="1:19" x14ac:dyDescent="0.25">
      <c r="A142" s="1">
        <v>17</v>
      </c>
      <c r="B142" s="5">
        <v>0.63124999999999998</v>
      </c>
      <c r="C142" s="1" t="s">
        <v>54</v>
      </c>
      <c r="D142" s="1">
        <v>5</v>
      </c>
      <c r="E142" s="1">
        <v>9</v>
      </c>
      <c r="F142" s="1" t="s">
        <v>172</v>
      </c>
      <c r="G142" s="2">
        <v>38.384466666666697</v>
      </c>
      <c r="H142" s="6">
        <f>1+COUNTIFS(A:A,A142,O:O,"&lt;"&amp;O142)</f>
        <v>8</v>
      </c>
      <c r="I142" s="2">
        <f>AVERAGEIF(A:A,A142,G:G)</f>
        <v>48.863518518518518</v>
      </c>
      <c r="J142" s="2">
        <f t="shared" si="16"/>
        <v>-10.479051851851821</v>
      </c>
      <c r="K142" s="2">
        <f t="shared" si="17"/>
        <v>79.520948148148179</v>
      </c>
      <c r="L142" s="2">
        <f t="shared" si="18"/>
        <v>118.06754652733453</v>
      </c>
      <c r="M142" s="2">
        <f>SUMIF(A:A,A142,L:L)</f>
        <v>2482.3172933324981</v>
      </c>
      <c r="N142" s="3">
        <f t="shared" si="19"/>
        <v>4.7563438745104762E-2</v>
      </c>
      <c r="O142" s="7">
        <f t="shared" si="20"/>
        <v>21.02455218511551</v>
      </c>
      <c r="P142" s="3" t="str">
        <f t="shared" si="21"/>
        <v/>
      </c>
      <c r="Q142" s="3" t="str">
        <f>IF(ISNUMBER(P142),SUMIF(A:A,A142,P:P),"")</f>
        <v/>
      </c>
      <c r="R142" s="3" t="str">
        <f t="shared" si="22"/>
        <v/>
      </c>
      <c r="S142" s="8" t="str">
        <f t="shared" si="23"/>
        <v/>
      </c>
    </row>
    <row r="143" spans="1:19" x14ac:dyDescent="0.25">
      <c r="A143" s="1">
        <v>17</v>
      </c>
      <c r="B143" s="5">
        <v>0.63124999999999998</v>
      </c>
      <c r="C143" s="1" t="s">
        <v>54</v>
      </c>
      <c r="D143" s="1">
        <v>5</v>
      </c>
      <c r="E143" s="1">
        <v>4</v>
      </c>
      <c r="F143" s="1" t="s">
        <v>168</v>
      </c>
      <c r="G143" s="2">
        <v>33.410333333333298</v>
      </c>
      <c r="H143" s="6">
        <f>1+COUNTIFS(A:A,A143,O:O,"&lt;"&amp;O143)</f>
        <v>9</v>
      </c>
      <c r="I143" s="2">
        <f>AVERAGEIF(A:A,A143,G:G)</f>
        <v>48.863518518518518</v>
      </c>
      <c r="J143" s="2">
        <f t="shared" si="16"/>
        <v>-15.45318518518522</v>
      </c>
      <c r="K143" s="2">
        <f t="shared" si="17"/>
        <v>74.54681481481478</v>
      </c>
      <c r="L143" s="2">
        <f t="shared" si="18"/>
        <v>87.602443280989533</v>
      </c>
      <c r="M143" s="2">
        <f>SUMIF(A:A,A143,L:L)</f>
        <v>2482.3172933324981</v>
      </c>
      <c r="N143" s="3">
        <f t="shared" si="19"/>
        <v>3.5290590576913604E-2</v>
      </c>
      <c r="O143" s="7">
        <f t="shared" si="20"/>
        <v>28.336165069852356</v>
      </c>
      <c r="P143" s="3" t="str">
        <f t="shared" si="21"/>
        <v/>
      </c>
      <c r="Q143" s="3" t="str">
        <f>IF(ISNUMBER(P143),SUMIF(A:A,A143,P:P),"")</f>
        <v/>
      </c>
      <c r="R143" s="3" t="str">
        <f t="shared" si="22"/>
        <v/>
      </c>
      <c r="S143" s="8" t="str">
        <f t="shared" si="23"/>
        <v/>
      </c>
    </row>
    <row r="144" spans="1:19" x14ac:dyDescent="0.25">
      <c r="A144" s="1">
        <v>18</v>
      </c>
      <c r="B144" s="5">
        <v>0.63402777777777775</v>
      </c>
      <c r="C144" s="1" t="s">
        <v>61</v>
      </c>
      <c r="D144" s="1">
        <v>4</v>
      </c>
      <c r="E144" s="1">
        <v>6</v>
      </c>
      <c r="F144" s="1" t="s">
        <v>21</v>
      </c>
      <c r="G144" s="2">
        <v>73.007333333333307</v>
      </c>
      <c r="H144" s="6">
        <f>1+COUNTIFS(A:A,A144,O:O,"&lt;"&amp;O144)</f>
        <v>1</v>
      </c>
      <c r="I144" s="2">
        <f>AVERAGEIF(A:A,A144,G:G)</f>
        <v>50.589699999999986</v>
      </c>
      <c r="J144" s="2">
        <f t="shared" si="16"/>
        <v>22.41763333333332</v>
      </c>
      <c r="K144" s="2">
        <f t="shared" si="17"/>
        <v>112.41763333333333</v>
      </c>
      <c r="L144" s="2">
        <f t="shared" si="18"/>
        <v>849.84841645611687</v>
      </c>
      <c r="M144" s="2">
        <f>SUMIF(A:A,A144,L:L)</f>
        <v>3178.3766387189121</v>
      </c>
      <c r="N144" s="3">
        <f t="shared" si="19"/>
        <v>0.26738442703840781</v>
      </c>
      <c r="O144" s="7">
        <f t="shared" si="20"/>
        <v>3.7399335895368258</v>
      </c>
      <c r="P144" s="3">
        <f t="shared" si="21"/>
        <v>0.26738442703840781</v>
      </c>
      <c r="Q144" s="3">
        <f>IF(ISNUMBER(P144),SUMIF(A:A,A144,P:P),"")</f>
        <v>0.86293867516159972</v>
      </c>
      <c r="R144" s="3">
        <f t="shared" si="22"/>
        <v>0.30985333574061402</v>
      </c>
      <c r="S144" s="8">
        <f t="shared" si="23"/>
        <v>3.2273333369472743</v>
      </c>
    </row>
    <row r="145" spans="1:19" x14ac:dyDescent="0.25">
      <c r="A145" s="1">
        <v>18</v>
      </c>
      <c r="B145" s="5">
        <v>0.63402777777777775</v>
      </c>
      <c r="C145" s="1" t="s">
        <v>61</v>
      </c>
      <c r="D145" s="1">
        <v>4</v>
      </c>
      <c r="E145" s="1">
        <v>7</v>
      </c>
      <c r="F145" s="1" t="s">
        <v>179</v>
      </c>
      <c r="G145" s="2">
        <v>66.622066666666697</v>
      </c>
      <c r="H145" s="6">
        <f>1+COUNTIFS(A:A,A145,O:O,"&lt;"&amp;O145)</f>
        <v>2</v>
      </c>
      <c r="I145" s="2">
        <f>AVERAGEIF(A:A,A145,G:G)</f>
        <v>50.589699999999986</v>
      </c>
      <c r="J145" s="2">
        <f t="shared" si="16"/>
        <v>16.032366666666711</v>
      </c>
      <c r="K145" s="2">
        <f t="shared" si="17"/>
        <v>106.03236666666672</v>
      </c>
      <c r="L145" s="2">
        <f t="shared" si="18"/>
        <v>579.37040191277822</v>
      </c>
      <c r="M145" s="2">
        <f>SUMIF(A:A,A145,L:L)</f>
        <v>3178.3766387189121</v>
      </c>
      <c r="N145" s="3">
        <f t="shared" si="19"/>
        <v>0.18228500513592416</v>
      </c>
      <c r="O145" s="7">
        <f t="shared" si="20"/>
        <v>5.4859147588927115</v>
      </c>
      <c r="P145" s="3">
        <f t="shared" si="21"/>
        <v>0.18228500513592416</v>
      </c>
      <c r="Q145" s="3">
        <f>IF(ISNUMBER(P145),SUMIF(A:A,A145,P:P),"")</f>
        <v>0.86293867516159972</v>
      </c>
      <c r="R145" s="3">
        <f t="shared" si="22"/>
        <v>0.21123749622392141</v>
      </c>
      <c r="S145" s="8">
        <f t="shared" si="23"/>
        <v>4.7340080140883432</v>
      </c>
    </row>
    <row r="146" spans="1:19" x14ac:dyDescent="0.25">
      <c r="A146" s="1">
        <v>18</v>
      </c>
      <c r="B146" s="5">
        <v>0.63402777777777775</v>
      </c>
      <c r="C146" s="1" t="s">
        <v>61</v>
      </c>
      <c r="D146" s="1">
        <v>4</v>
      </c>
      <c r="E146" s="1">
        <v>5</v>
      </c>
      <c r="F146" s="1" t="s">
        <v>178</v>
      </c>
      <c r="G146" s="2">
        <v>60.838566666666608</v>
      </c>
      <c r="H146" s="6">
        <f>1+COUNTIFS(A:A,A146,O:O,"&lt;"&amp;O146)</f>
        <v>3</v>
      </c>
      <c r="I146" s="2">
        <f>AVERAGEIF(A:A,A146,G:G)</f>
        <v>50.589699999999986</v>
      </c>
      <c r="J146" s="2">
        <f t="shared" si="16"/>
        <v>10.248866666666622</v>
      </c>
      <c r="K146" s="2">
        <f t="shared" si="17"/>
        <v>100.24886666666663</v>
      </c>
      <c r="L146" s="2">
        <f t="shared" si="18"/>
        <v>409.49799210638719</v>
      </c>
      <c r="M146" s="2">
        <f>SUMIF(A:A,A146,L:L)</f>
        <v>3178.3766387189121</v>
      </c>
      <c r="N146" s="3">
        <f t="shared" si="19"/>
        <v>0.12883872449787478</v>
      </c>
      <c r="O146" s="7">
        <f t="shared" si="20"/>
        <v>7.7616415708655602</v>
      </c>
      <c r="P146" s="3">
        <f t="shared" si="21"/>
        <v>0.12883872449787478</v>
      </c>
      <c r="Q146" s="3">
        <f>IF(ISNUMBER(P146),SUMIF(A:A,A146,P:P),"")</f>
        <v>0.86293867516159972</v>
      </c>
      <c r="R146" s="3">
        <f t="shared" si="22"/>
        <v>0.14930229482847965</v>
      </c>
      <c r="S146" s="8">
        <f t="shared" si="23"/>
        <v>6.6978206942419245</v>
      </c>
    </row>
    <row r="147" spans="1:19" x14ac:dyDescent="0.25">
      <c r="A147" s="1">
        <v>18</v>
      </c>
      <c r="B147" s="5">
        <v>0.63402777777777775</v>
      </c>
      <c r="C147" s="1" t="s">
        <v>61</v>
      </c>
      <c r="D147" s="1">
        <v>4</v>
      </c>
      <c r="E147" s="1">
        <v>8</v>
      </c>
      <c r="F147" s="1" t="s">
        <v>180</v>
      </c>
      <c r="G147" s="2">
        <v>51.5966666666667</v>
      </c>
      <c r="H147" s="6">
        <f>1+COUNTIFS(A:A,A147,O:O,"&lt;"&amp;O147)</f>
        <v>4</v>
      </c>
      <c r="I147" s="2">
        <f>AVERAGEIF(A:A,A147,G:G)</f>
        <v>50.589699999999986</v>
      </c>
      <c r="J147" s="2">
        <f t="shared" si="16"/>
        <v>1.0069666666667132</v>
      </c>
      <c r="K147" s="2">
        <f t="shared" si="17"/>
        <v>91.006966666666713</v>
      </c>
      <c r="L147" s="2">
        <f t="shared" si="18"/>
        <v>235.19571563006701</v>
      </c>
      <c r="M147" s="2">
        <f>SUMIF(A:A,A147,L:L)</f>
        <v>3178.3766387189121</v>
      </c>
      <c r="N147" s="3">
        <f t="shared" si="19"/>
        <v>7.3998692529047103E-2</v>
      </c>
      <c r="O147" s="7">
        <f t="shared" si="20"/>
        <v>13.513752281602336</v>
      </c>
      <c r="P147" s="3">
        <f t="shared" si="21"/>
        <v>7.3998692529047103E-2</v>
      </c>
      <c r="Q147" s="3">
        <f>IF(ISNUMBER(P147),SUMIF(A:A,A147,P:P),"")</f>
        <v>0.86293867516159972</v>
      </c>
      <c r="R147" s="3">
        <f t="shared" si="22"/>
        <v>8.5751971326571502E-2</v>
      </c>
      <c r="S147" s="8">
        <f t="shared" si="23"/>
        <v>11.661539490347966</v>
      </c>
    </row>
    <row r="148" spans="1:19" x14ac:dyDescent="0.25">
      <c r="A148" s="1">
        <v>18</v>
      </c>
      <c r="B148" s="5">
        <v>0.63402777777777775</v>
      </c>
      <c r="C148" s="1" t="s">
        <v>61</v>
      </c>
      <c r="D148" s="1">
        <v>4</v>
      </c>
      <c r="E148" s="1">
        <v>4</v>
      </c>
      <c r="F148" s="1" t="s">
        <v>177</v>
      </c>
      <c r="G148" s="2">
        <v>50.9874333333333</v>
      </c>
      <c r="H148" s="6">
        <f>1+COUNTIFS(A:A,A148,O:O,"&lt;"&amp;O148)</f>
        <v>5</v>
      </c>
      <c r="I148" s="2">
        <f>AVERAGEIF(A:A,A148,G:G)</f>
        <v>50.589699999999986</v>
      </c>
      <c r="J148" s="2">
        <f t="shared" si="16"/>
        <v>0.39773333333331351</v>
      </c>
      <c r="K148" s="2">
        <f t="shared" si="17"/>
        <v>90.397733333333321</v>
      </c>
      <c r="L148" s="2">
        <f t="shared" si="18"/>
        <v>226.75360784902995</v>
      </c>
      <c r="M148" s="2">
        <f>SUMIF(A:A,A148,L:L)</f>
        <v>3178.3766387189121</v>
      </c>
      <c r="N148" s="3">
        <f t="shared" si="19"/>
        <v>7.1342585735976863E-2</v>
      </c>
      <c r="O148" s="7">
        <f t="shared" si="20"/>
        <v>14.016873508072429</v>
      </c>
      <c r="P148" s="3">
        <f t="shared" si="21"/>
        <v>7.1342585735976863E-2</v>
      </c>
      <c r="Q148" s="3">
        <f>IF(ISNUMBER(P148),SUMIF(A:A,A148,P:P),"")</f>
        <v>0.86293867516159972</v>
      </c>
      <c r="R148" s="3">
        <f t="shared" si="22"/>
        <v>8.2673992705932162E-2</v>
      </c>
      <c r="S148" s="8">
        <f t="shared" si="23"/>
        <v>12.095702254963747</v>
      </c>
    </row>
    <row r="149" spans="1:19" x14ac:dyDescent="0.25">
      <c r="A149" s="1">
        <v>18</v>
      </c>
      <c r="B149" s="5">
        <v>0.63402777777777775</v>
      </c>
      <c r="C149" s="1" t="s">
        <v>61</v>
      </c>
      <c r="D149" s="1">
        <v>4</v>
      </c>
      <c r="E149" s="1">
        <v>1</v>
      </c>
      <c r="F149" s="1" t="s">
        <v>174</v>
      </c>
      <c r="G149" s="2">
        <v>50.862166666666596</v>
      </c>
      <c r="H149" s="6">
        <f>1+COUNTIFS(A:A,A149,O:O,"&lt;"&amp;O149)</f>
        <v>6</v>
      </c>
      <c r="I149" s="2">
        <f>AVERAGEIF(A:A,A149,G:G)</f>
        <v>50.589699999999986</v>
      </c>
      <c r="J149" s="2">
        <f t="shared" si="16"/>
        <v>0.27246666666660957</v>
      </c>
      <c r="K149" s="2">
        <f t="shared" si="17"/>
        <v>90.272466666666617</v>
      </c>
      <c r="L149" s="2">
        <f t="shared" si="18"/>
        <v>225.05571640134914</v>
      </c>
      <c r="M149" s="2">
        <f>SUMIF(A:A,A149,L:L)</f>
        <v>3178.3766387189121</v>
      </c>
      <c r="N149" s="3">
        <f t="shared" si="19"/>
        <v>7.0808384903074575E-2</v>
      </c>
      <c r="O149" s="7">
        <f t="shared" si="20"/>
        <v>14.122621231494561</v>
      </c>
      <c r="P149" s="3">
        <f t="shared" si="21"/>
        <v>7.0808384903074575E-2</v>
      </c>
      <c r="Q149" s="3">
        <f>IF(ISNUMBER(P149),SUMIF(A:A,A149,P:P),"")</f>
        <v>0.86293867516159972</v>
      </c>
      <c r="R149" s="3">
        <f t="shared" si="22"/>
        <v>8.2054944274938799E-2</v>
      </c>
      <c r="S149" s="8">
        <f t="shared" si="23"/>
        <v>12.186956055314997</v>
      </c>
    </row>
    <row r="150" spans="1:19" x14ac:dyDescent="0.25">
      <c r="A150" s="1">
        <v>18</v>
      </c>
      <c r="B150" s="5">
        <v>0.63402777777777775</v>
      </c>
      <c r="C150" s="1" t="s">
        <v>61</v>
      </c>
      <c r="D150" s="1">
        <v>4</v>
      </c>
      <c r="E150" s="1">
        <v>2</v>
      </c>
      <c r="F150" s="1" t="s">
        <v>175</v>
      </c>
      <c r="G150" s="2">
        <v>50.256366666666693</v>
      </c>
      <c r="H150" s="6">
        <f>1+COUNTIFS(A:A,A150,O:O,"&lt;"&amp;O150)</f>
        <v>7</v>
      </c>
      <c r="I150" s="2">
        <f>AVERAGEIF(A:A,A150,G:G)</f>
        <v>50.589699999999986</v>
      </c>
      <c r="J150" s="2">
        <f t="shared" si="16"/>
        <v>-0.33333333333329307</v>
      </c>
      <c r="K150" s="2">
        <f t="shared" si="17"/>
        <v>89.666666666666714</v>
      </c>
      <c r="L150" s="2">
        <f t="shared" si="18"/>
        <v>217.02227542494802</v>
      </c>
      <c r="M150" s="2">
        <f>SUMIF(A:A,A150,L:L)</f>
        <v>3178.3766387189121</v>
      </c>
      <c r="N150" s="3">
        <f t="shared" si="19"/>
        <v>6.8280855321294395E-2</v>
      </c>
      <c r="O150" s="7">
        <f t="shared" si="20"/>
        <v>14.645393577665615</v>
      </c>
      <c r="P150" s="3">
        <f t="shared" si="21"/>
        <v>6.8280855321294395E-2</v>
      </c>
      <c r="Q150" s="3">
        <f>IF(ISNUMBER(P150),SUMIF(A:A,A150,P:P),"")</f>
        <v>0.86293867516159972</v>
      </c>
      <c r="R150" s="3">
        <f t="shared" si="22"/>
        <v>7.9125964899542434E-2</v>
      </c>
      <c r="S150" s="8">
        <f t="shared" si="23"/>
        <v>12.638076531130968</v>
      </c>
    </row>
    <row r="151" spans="1:19" x14ac:dyDescent="0.25">
      <c r="A151" s="1">
        <v>18</v>
      </c>
      <c r="B151" s="5">
        <v>0.63402777777777775</v>
      </c>
      <c r="C151" s="1" t="s">
        <v>61</v>
      </c>
      <c r="D151" s="1">
        <v>4</v>
      </c>
      <c r="E151" s="1">
        <v>3</v>
      </c>
      <c r="F151" s="1" t="s">
        <v>176</v>
      </c>
      <c r="G151" s="2">
        <v>43.472333333333403</v>
      </c>
      <c r="H151" s="6">
        <f>1+COUNTIFS(A:A,A151,O:O,"&lt;"&amp;O151)</f>
        <v>8</v>
      </c>
      <c r="I151" s="2">
        <f>AVERAGEIF(A:A,A151,G:G)</f>
        <v>50.589699999999986</v>
      </c>
      <c r="J151" s="2">
        <f t="shared" si="16"/>
        <v>-7.1173666666665838</v>
      </c>
      <c r="K151" s="2">
        <f t="shared" si="17"/>
        <v>82.882633333333416</v>
      </c>
      <c r="L151" s="2">
        <f t="shared" si="18"/>
        <v>144.45354962613945</v>
      </c>
      <c r="M151" s="2">
        <f>SUMIF(A:A,A151,L:L)</f>
        <v>3178.3766387189121</v>
      </c>
      <c r="N151" s="3">
        <f t="shared" si="19"/>
        <v>4.5448845761829983E-2</v>
      </c>
      <c r="O151" s="7">
        <f t="shared" si="20"/>
        <v>22.00275899723389</v>
      </c>
      <c r="P151" s="3" t="str">
        <f t="shared" si="21"/>
        <v/>
      </c>
      <c r="Q151" s="3" t="str">
        <f>IF(ISNUMBER(P151),SUMIF(A:A,A151,P:P),"")</f>
        <v/>
      </c>
      <c r="R151" s="3" t="str">
        <f t="shared" si="22"/>
        <v/>
      </c>
      <c r="S151" s="8" t="str">
        <f t="shared" si="23"/>
        <v/>
      </c>
    </row>
    <row r="152" spans="1:19" x14ac:dyDescent="0.25">
      <c r="A152" s="1">
        <v>18</v>
      </c>
      <c r="B152" s="5">
        <v>0.63402777777777775</v>
      </c>
      <c r="C152" s="1" t="s">
        <v>61</v>
      </c>
      <c r="D152" s="1">
        <v>4</v>
      </c>
      <c r="E152" s="1">
        <v>11</v>
      </c>
      <c r="F152" s="1" t="s">
        <v>182</v>
      </c>
      <c r="G152" s="2">
        <v>42.189333333333302</v>
      </c>
      <c r="H152" s="6">
        <f>1+COUNTIFS(A:A,A152,O:O,"&lt;"&amp;O152)</f>
        <v>9</v>
      </c>
      <c r="I152" s="2">
        <f>AVERAGEIF(A:A,A152,G:G)</f>
        <v>50.589699999999986</v>
      </c>
      <c r="J152" s="2">
        <f t="shared" si="16"/>
        <v>-8.4003666666666845</v>
      </c>
      <c r="K152" s="2">
        <f t="shared" si="17"/>
        <v>81.599633333333315</v>
      </c>
      <c r="L152" s="2">
        <f t="shared" si="18"/>
        <v>133.75075090455218</v>
      </c>
      <c r="M152" s="2">
        <f>SUMIF(A:A,A152,L:L)</f>
        <v>3178.3766387189121</v>
      </c>
      <c r="N152" s="3">
        <f t="shared" si="19"/>
        <v>4.2081466769923852E-2</v>
      </c>
      <c r="O152" s="7">
        <f t="shared" si="20"/>
        <v>23.76343024038108</v>
      </c>
      <c r="P152" s="3" t="str">
        <f t="shared" si="21"/>
        <v/>
      </c>
      <c r="Q152" s="3" t="str">
        <f>IF(ISNUMBER(P152),SUMIF(A:A,A152,P:P),"")</f>
        <v/>
      </c>
      <c r="R152" s="3" t="str">
        <f t="shared" si="22"/>
        <v/>
      </c>
      <c r="S152" s="8" t="str">
        <f t="shared" si="23"/>
        <v/>
      </c>
    </row>
    <row r="153" spans="1:19" x14ac:dyDescent="0.25">
      <c r="A153" s="1">
        <v>18</v>
      </c>
      <c r="B153" s="5">
        <v>0.63402777777777775</v>
      </c>
      <c r="C153" s="1" t="s">
        <v>61</v>
      </c>
      <c r="D153" s="1">
        <v>4</v>
      </c>
      <c r="E153" s="1">
        <v>15</v>
      </c>
      <c r="F153" s="1" t="s">
        <v>183</v>
      </c>
      <c r="G153" s="2">
        <v>34.261800000000001</v>
      </c>
      <c r="H153" s="6">
        <f>1+COUNTIFS(A:A,A153,O:O,"&lt;"&amp;O153)</f>
        <v>10</v>
      </c>
      <c r="I153" s="2">
        <f>AVERAGEIF(A:A,A153,G:G)</f>
        <v>50.589699999999986</v>
      </c>
      <c r="J153" s="2">
        <f t="shared" si="16"/>
        <v>-16.327899999999985</v>
      </c>
      <c r="K153" s="2">
        <f t="shared" si="17"/>
        <v>73.672100000000015</v>
      </c>
      <c r="L153" s="2">
        <f t="shared" si="18"/>
        <v>83.12337916342095</v>
      </c>
      <c r="M153" s="2">
        <f>SUMIF(A:A,A153,L:L)</f>
        <v>3178.3766387189121</v>
      </c>
      <c r="N153" s="3">
        <f t="shared" si="19"/>
        <v>2.6152778166946559E-2</v>
      </c>
      <c r="O153" s="7">
        <f t="shared" si="20"/>
        <v>38.236855511735257</v>
      </c>
      <c r="P153" s="3" t="str">
        <f t="shared" si="21"/>
        <v/>
      </c>
      <c r="Q153" s="3" t="str">
        <f>IF(ISNUMBER(P153),SUMIF(A:A,A153,P:P),"")</f>
        <v/>
      </c>
      <c r="R153" s="3" t="str">
        <f t="shared" si="22"/>
        <v/>
      </c>
      <c r="S153" s="8" t="str">
        <f t="shared" si="23"/>
        <v/>
      </c>
    </row>
    <row r="154" spans="1:19" x14ac:dyDescent="0.25">
      <c r="A154" s="1">
        <v>18</v>
      </c>
      <c r="B154" s="5">
        <v>0.63402777777777775</v>
      </c>
      <c r="C154" s="1" t="s">
        <v>61</v>
      </c>
      <c r="D154" s="1">
        <v>4</v>
      </c>
      <c r="E154" s="1">
        <v>9</v>
      </c>
      <c r="F154" s="1" t="s">
        <v>181</v>
      </c>
      <c r="G154" s="2">
        <v>32.392633333333301</v>
      </c>
      <c r="H154" s="6">
        <f>1+COUNTIFS(A:A,A154,O:O,"&lt;"&amp;O154)</f>
        <v>11</v>
      </c>
      <c r="I154" s="2">
        <f>AVERAGEIF(A:A,A154,G:G)</f>
        <v>50.589699999999986</v>
      </c>
      <c r="J154" s="2">
        <f t="shared" si="16"/>
        <v>-18.197066666666686</v>
      </c>
      <c r="K154" s="2">
        <f t="shared" si="17"/>
        <v>71.802933333333314</v>
      </c>
      <c r="L154" s="2">
        <f t="shared" si="18"/>
        <v>74.304833244123387</v>
      </c>
      <c r="M154" s="2">
        <f>SUMIF(A:A,A154,L:L)</f>
        <v>3178.3766387189121</v>
      </c>
      <c r="N154" s="3">
        <f t="shared" si="19"/>
        <v>2.3378234139699996E-2</v>
      </c>
      <c r="O154" s="7">
        <f t="shared" si="20"/>
        <v>42.774830383867162</v>
      </c>
      <c r="P154" s="3" t="str">
        <f t="shared" si="21"/>
        <v/>
      </c>
      <c r="Q154" s="3" t="str">
        <f>IF(ISNUMBER(P154),SUMIF(A:A,A154,P:P),"")</f>
        <v/>
      </c>
      <c r="R154" s="3" t="str">
        <f t="shared" si="22"/>
        <v/>
      </c>
      <c r="S154" s="8" t="str">
        <f t="shared" si="23"/>
        <v/>
      </c>
    </row>
    <row r="155" spans="1:19" x14ac:dyDescent="0.25">
      <c r="A155" s="1">
        <v>19</v>
      </c>
      <c r="B155" s="5">
        <v>0.63888888888888895</v>
      </c>
      <c r="C155" s="1" t="s">
        <v>67</v>
      </c>
      <c r="D155" s="1">
        <v>5</v>
      </c>
      <c r="E155" s="1">
        <v>3</v>
      </c>
      <c r="F155" s="1" t="s">
        <v>186</v>
      </c>
      <c r="G155" s="2">
        <v>67.513066666666703</v>
      </c>
      <c r="H155" s="6">
        <f>1+COUNTIFS(A:A,A155,O:O,"&lt;"&amp;O155)</f>
        <v>1</v>
      </c>
      <c r="I155" s="2">
        <f>AVERAGEIF(A:A,A155,G:G)</f>
        <v>45.053681818181829</v>
      </c>
      <c r="J155" s="2">
        <f t="shared" si="16"/>
        <v>22.459384848484873</v>
      </c>
      <c r="K155" s="2">
        <f t="shared" si="17"/>
        <v>112.45938484848487</v>
      </c>
      <c r="L155" s="2">
        <f t="shared" si="18"/>
        <v>851.980032829945</v>
      </c>
      <c r="M155" s="2">
        <f>SUMIF(A:A,A155,L:L)</f>
        <v>3096.3275319200748</v>
      </c>
      <c r="N155" s="3">
        <f t="shared" si="19"/>
        <v>0.27515823957474572</v>
      </c>
      <c r="O155" s="7">
        <f t="shared" si="20"/>
        <v>3.6342724155580073</v>
      </c>
      <c r="P155" s="3">
        <f t="shared" si="21"/>
        <v>0.27515823957474572</v>
      </c>
      <c r="Q155" s="3">
        <f>IF(ISNUMBER(P155),SUMIF(A:A,A155,P:P),"")</f>
        <v>0.95838635180157661</v>
      </c>
      <c r="R155" s="3">
        <f t="shared" si="22"/>
        <v>0.28710575756583206</v>
      </c>
      <c r="S155" s="8">
        <f t="shared" si="23"/>
        <v>3.4830370817997425</v>
      </c>
    </row>
    <row r="156" spans="1:19" x14ac:dyDescent="0.25">
      <c r="A156" s="1">
        <v>19</v>
      </c>
      <c r="B156" s="5">
        <v>0.63888888888888895</v>
      </c>
      <c r="C156" s="1" t="s">
        <v>67</v>
      </c>
      <c r="D156" s="1">
        <v>5</v>
      </c>
      <c r="E156" s="1">
        <v>7</v>
      </c>
      <c r="F156" s="1" t="s">
        <v>189</v>
      </c>
      <c r="G156" s="2">
        <v>53.331166666666697</v>
      </c>
      <c r="H156" s="6">
        <f>1+COUNTIFS(A:A,A156,O:O,"&lt;"&amp;O156)</f>
        <v>2</v>
      </c>
      <c r="I156" s="2">
        <f>AVERAGEIF(A:A,A156,G:G)</f>
        <v>45.053681818181829</v>
      </c>
      <c r="J156" s="2">
        <f t="shared" ref="J156:J211" si="24">G156-I156</f>
        <v>8.2774848484848675</v>
      </c>
      <c r="K156" s="2">
        <f t="shared" ref="K156:K211" si="25">90+J156</f>
        <v>98.277484848484875</v>
      </c>
      <c r="L156" s="2">
        <f t="shared" ref="L156:L211" si="26">EXP(0.06*K156)</f>
        <v>363.81630763685121</v>
      </c>
      <c r="M156" s="2">
        <f>SUMIF(A:A,A156,L:L)</f>
        <v>3096.3275319200748</v>
      </c>
      <c r="N156" s="3">
        <f t="shared" ref="N156:N211" si="27">L156/M156</f>
        <v>0.11749929679152638</v>
      </c>
      <c r="O156" s="7">
        <f t="shared" ref="O156:O211" si="28">1/N156</f>
        <v>8.5106892322449745</v>
      </c>
      <c r="P156" s="3">
        <f t="shared" ref="P156:P211" si="29">IF(O156&gt;21,"",N156)</f>
        <v>0.11749929679152638</v>
      </c>
      <c r="Q156" s="3">
        <f>IF(ISNUMBER(P156),SUMIF(A:A,A156,P:P),"")</f>
        <v>0.95838635180157661</v>
      </c>
      <c r="R156" s="3">
        <f t="shared" ref="R156:R211" si="30">IFERROR(P156*(1/Q156),"")</f>
        <v>0.12260117912849129</v>
      </c>
      <c r="S156" s="8">
        <f t="shared" ref="S156:S211" si="31">IFERROR(1/R156,"")</f>
        <v>8.1565284046082223</v>
      </c>
    </row>
    <row r="157" spans="1:19" x14ac:dyDescent="0.25">
      <c r="A157" s="1">
        <v>19</v>
      </c>
      <c r="B157" s="5">
        <v>0.63888888888888895</v>
      </c>
      <c r="C157" s="1" t="s">
        <v>67</v>
      </c>
      <c r="D157" s="1">
        <v>5</v>
      </c>
      <c r="E157" s="1">
        <v>2</v>
      </c>
      <c r="F157" s="1" t="s">
        <v>185</v>
      </c>
      <c r="G157" s="2">
        <v>51.555499999999995</v>
      </c>
      <c r="H157" s="6">
        <f>1+COUNTIFS(A:A,A157,O:O,"&lt;"&amp;O157)</f>
        <v>3</v>
      </c>
      <c r="I157" s="2">
        <f>AVERAGEIF(A:A,A157,G:G)</f>
        <v>45.053681818181829</v>
      </c>
      <c r="J157" s="2">
        <f t="shared" si="24"/>
        <v>6.501818181818166</v>
      </c>
      <c r="K157" s="2">
        <f t="shared" si="25"/>
        <v>96.501818181818166</v>
      </c>
      <c r="L157" s="2">
        <f t="shared" si="26"/>
        <v>327.04870047001765</v>
      </c>
      <c r="M157" s="2">
        <f>SUMIF(A:A,A157,L:L)</f>
        <v>3096.3275319200748</v>
      </c>
      <c r="N157" s="3">
        <f t="shared" si="27"/>
        <v>0.10562471091913532</v>
      </c>
      <c r="O157" s="7">
        <f t="shared" si="28"/>
        <v>9.467481532475718</v>
      </c>
      <c r="P157" s="3">
        <f t="shared" si="29"/>
        <v>0.10562471091913532</v>
      </c>
      <c r="Q157" s="3">
        <f>IF(ISNUMBER(P157),SUMIF(A:A,A157,P:P),"")</f>
        <v>0.95838635180157661</v>
      </c>
      <c r="R157" s="3">
        <f t="shared" si="30"/>
        <v>0.11021099238379362</v>
      </c>
      <c r="S157" s="8">
        <f t="shared" si="31"/>
        <v>9.073505086658205</v>
      </c>
    </row>
    <row r="158" spans="1:19" x14ac:dyDescent="0.25">
      <c r="A158" s="1">
        <v>19</v>
      </c>
      <c r="B158" s="5">
        <v>0.63888888888888895</v>
      </c>
      <c r="C158" s="1" t="s">
        <v>67</v>
      </c>
      <c r="D158" s="1">
        <v>5</v>
      </c>
      <c r="E158" s="1">
        <v>6</v>
      </c>
      <c r="F158" s="1" t="s">
        <v>188</v>
      </c>
      <c r="G158" s="2">
        <v>50.666766666666696</v>
      </c>
      <c r="H158" s="6">
        <f>1+COUNTIFS(A:A,A158,O:O,"&lt;"&amp;O158)</f>
        <v>4</v>
      </c>
      <c r="I158" s="2">
        <f>AVERAGEIF(A:A,A158,G:G)</f>
        <v>45.053681818181829</v>
      </c>
      <c r="J158" s="2">
        <f t="shared" si="24"/>
        <v>5.613084848484867</v>
      </c>
      <c r="K158" s="2">
        <f t="shared" si="25"/>
        <v>95.613084848484874</v>
      </c>
      <c r="L158" s="2">
        <f t="shared" si="26"/>
        <v>310.06597298232867</v>
      </c>
      <c r="M158" s="2">
        <f>SUMIF(A:A,A158,L:L)</f>
        <v>3096.3275319200748</v>
      </c>
      <c r="N158" s="3">
        <f t="shared" si="27"/>
        <v>0.10013991407105842</v>
      </c>
      <c r="O158" s="7">
        <f t="shared" si="28"/>
        <v>9.9860281414902019</v>
      </c>
      <c r="P158" s="3">
        <f t="shared" si="29"/>
        <v>0.10013991407105842</v>
      </c>
      <c r="Q158" s="3">
        <f>IF(ISNUMBER(P158),SUMIF(A:A,A158,P:P),"")</f>
        <v>0.95838635180157661</v>
      </c>
      <c r="R158" s="3">
        <f t="shared" si="30"/>
        <v>0.10448804272182632</v>
      </c>
      <c r="S158" s="8">
        <f t="shared" si="31"/>
        <v>9.5704730795106734</v>
      </c>
    </row>
    <row r="159" spans="1:19" x14ac:dyDescent="0.25">
      <c r="A159" s="1">
        <v>19</v>
      </c>
      <c r="B159" s="5">
        <v>0.63888888888888895</v>
      </c>
      <c r="C159" s="1" t="s">
        <v>67</v>
      </c>
      <c r="D159" s="1">
        <v>5</v>
      </c>
      <c r="E159" s="1">
        <v>5</v>
      </c>
      <c r="F159" s="1" t="s">
        <v>187</v>
      </c>
      <c r="G159" s="2">
        <v>49.1803666666667</v>
      </c>
      <c r="H159" s="6">
        <f>1+COUNTIFS(A:A,A159,O:O,"&lt;"&amp;O159)</f>
        <v>5</v>
      </c>
      <c r="I159" s="2">
        <f>AVERAGEIF(A:A,A159,G:G)</f>
        <v>45.053681818181829</v>
      </c>
      <c r="J159" s="2">
        <f t="shared" si="24"/>
        <v>4.1266848484848708</v>
      </c>
      <c r="K159" s="2">
        <f t="shared" si="25"/>
        <v>94.126684848484871</v>
      </c>
      <c r="L159" s="2">
        <f t="shared" si="26"/>
        <v>283.61029380362953</v>
      </c>
      <c r="M159" s="2">
        <f>SUMIF(A:A,A159,L:L)</f>
        <v>3096.3275319200748</v>
      </c>
      <c r="N159" s="3">
        <f t="shared" si="27"/>
        <v>9.1595701966244808E-2</v>
      </c>
      <c r="O159" s="7">
        <f t="shared" si="28"/>
        <v>10.917542838074692</v>
      </c>
      <c r="P159" s="3">
        <f t="shared" si="29"/>
        <v>9.1595701966244808E-2</v>
      </c>
      <c r="Q159" s="3">
        <f>IF(ISNUMBER(P159),SUMIF(A:A,A159,P:P),"")</f>
        <v>0.95838635180157661</v>
      </c>
      <c r="R159" s="3">
        <f t="shared" si="30"/>
        <v>9.5572836355675359E-2</v>
      </c>
      <c r="S159" s="8">
        <f t="shared" si="31"/>
        <v>10.463224051219836</v>
      </c>
    </row>
    <row r="160" spans="1:19" x14ac:dyDescent="0.25">
      <c r="A160" s="1">
        <v>19</v>
      </c>
      <c r="B160" s="5">
        <v>0.63888888888888895</v>
      </c>
      <c r="C160" s="1" t="s">
        <v>67</v>
      </c>
      <c r="D160" s="1">
        <v>5</v>
      </c>
      <c r="E160" s="1">
        <v>11</v>
      </c>
      <c r="F160" s="1" t="s">
        <v>192</v>
      </c>
      <c r="G160" s="2">
        <v>48.678933333333305</v>
      </c>
      <c r="H160" s="6">
        <f>1+COUNTIFS(A:A,A160,O:O,"&lt;"&amp;O160)</f>
        <v>6</v>
      </c>
      <c r="I160" s="2">
        <f>AVERAGEIF(A:A,A160,G:G)</f>
        <v>45.053681818181829</v>
      </c>
      <c r="J160" s="2">
        <f t="shared" si="24"/>
        <v>3.6252515151514757</v>
      </c>
      <c r="K160" s="2">
        <f t="shared" si="25"/>
        <v>93.625251515151476</v>
      </c>
      <c r="L160" s="2">
        <f t="shared" si="26"/>
        <v>275.20467427038818</v>
      </c>
      <c r="M160" s="2">
        <f>SUMIF(A:A,A160,L:L)</f>
        <v>3096.3275319200748</v>
      </c>
      <c r="N160" s="3">
        <f t="shared" si="27"/>
        <v>8.8880995771054627E-2</v>
      </c>
      <c r="O160" s="7">
        <f t="shared" si="28"/>
        <v>11.250999061440133</v>
      </c>
      <c r="P160" s="3">
        <f t="shared" si="29"/>
        <v>8.8880995771054627E-2</v>
      </c>
      <c r="Q160" s="3">
        <f>IF(ISNUMBER(P160),SUMIF(A:A,A160,P:P),"")</f>
        <v>0.95838635180157661</v>
      </c>
      <c r="R160" s="3">
        <f t="shared" si="30"/>
        <v>9.2740256164933838E-2</v>
      </c>
      <c r="S160" s="8">
        <f t="shared" si="31"/>
        <v>10.782803944616573</v>
      </c>
    </row>
    <row r="161" spans="1:19" x14ac:dyDescent="0.25">
      <c r="A161" s="1">
        <v>19</v>
      </c>
      <c r="B161" s="5">
        <v>0.63888888888888895</v>
      </c>
      <c r="C161" s="1" t="s">
        <v>67</v>
      </c>
      <c r="D161" s="1">
        <v>5</v>
      </c>
      <c r="E161" s="1">
        <v>8</v>
      </c>
      <c r="F161" s="1" t="s">
        <v>190</v>
      </c>
      <c r="G161" s="2">
        <v>44.228766666666701</v>
      </c>
      <c r="H161" s="6">
        <f>1+COUNTIFS(A:A,A161,O:O,"&lt;"&amp;O161)</f>
        <v>7</v>
      </c>
      <c r="I161" s="2">
        <f>AVERAGEIF(A:A,A161,G:G)</f>
        <v>45.053681818181829</v>
      </c>
      <c r="J161" s="2">
        <f t="shared" si="24"/>
        <v>-0.82491515151512829</v>
      </c>
      <c r="K161" s="2">
        <f t="shared" si="25"/>
        <v>89.175084848484872</v>
      </c>
      <c r="L161" s="2">
        <f t="shared" si="26"/>
        <v>210.71470107269013</v>
      </c>
      <c r="M161" s="2">
        <f>SUMIF(A:A,A161,L:L)</f>
        <v>3096.3275319200748</v>
      </c>
      <c r="N161" s="3">
        <f t="shared" si="27"/>
        <v>6.8053104492476965E-2</v>
      </c>
      <c r="O161" s="7">
        <f t="shared" si="28"/>
        <v>14.694406779202065</v>
      </c>
      <c r="P161" s="3">
        <f t="shared" si="29"/>
        <v>6.8053104492476965E-2</v>
      </c>
      <c r="Q161" s="3">
        <f>IF(ISNUMBER(P161),SUMIF(A:A,A161,P:P),"")</f>
        <v>0.95838635180157661</v>
      </c>
      <c r="R161" s="3">
        <f t="shared" si="30"/>
        <v>7.1008006702673293E-2</v>
      </c>
      <c r="S161" s="8">
        <f t="shared" si="31"/>
        <v>14.082918905007825</v>
      </c>
    </row>
    <row r="162" spans="1:19" x14ac:dyDescent="0.25">
      <c r="A162" s="1">
        <v>19</v>
      </c>
      <c r="B162" s="5">
        <v>0.63888888888888895</v>
      </c>
      <c r="C162" s="1" t="s">
        <v>67</v>
      </c>
      <c r="D162" s="1">
        <v>5</v>
      </c>
      <c r="E162" s="1">
        <v>13</v>
      </c>
      <c r="F162" s="1" t="s">
        <v>193</v>
      </c>
      <c r="G162" s="2">
        <v>42.4975666666666</v>
      </c>
      <c r="H162" s="6">
        <f>1+COUNTIFS(A:A,A162,O:O,"&lt;"&amp;O162)</f>
        <v>8</v>
      </c>
      <c r="I162" s="2">
        <f>AVERAGEIF(A:A,A162,G:G)</f>
        <v>45.053681818181829</v>
      </c>
      <c r="J162" s="2">
        <f t="shared" si="24"/>
        <v>-2.5561151515152289</v>
      </c>
      <c r="K162" s="2">
        <f t="shared" si="25"/>
        <v>87.443884848484771</v>
      </c>
      <c r="L162" s="2">
        <f t="shared" si="26"/>
        <v>189.92572808264364</v>
      </c>
      <c r="M162" s="2">
        <f>SUMIF(A:A,A162,L:L)</f>
        <v>3096.3275319200748</v>
      </c>
      <c r="N162" s="3">
        <f t="shared" si="27"/>
        <v>6.1339030230070049E-2</v>
      </c>
      <c r="O162" s="7">
        <f t="shared" si="28"/>
        <v>16.302833550664339</v>
      </c>
      <c r="P162" s="3">
        <f t="shared" si="29"/>
        <v>6.1339030230070049E-2</v>
      </c>
      <c r="Q162" s="3">
        <f>IF(ISNUMBER(P162),SUMIF(A:A,A162,P:P),"")</f>
        <v>0.95838635180157661</v>
      </c>
      <c r="R162" s="3">
        <f t="shared" si="30"/>
        <v>6.4002403743297062E-2</v>
      </c>
      <c r="S162" s="8">
        <f t="shared" si="31"/>
        <v>15.624413170649539</v>
      </c>
    </row>
    <row r="163" spans="1:19" x14ac:dyDescent="0.25">
      <c r="A163" s="1">
        <v>19</v>
      </c>
      <c r="B163" s="5">
        <v>0.63888888888888895</v>
      </c>
      <c r="C163" s="1" t="s">
        <v>67</v>
      </c>
      <c r="D163" s="1">
        <v>5</v>
      </c>
      <c r="E163" s="1">
        <v>1</v>
      </c>
      <c r="F163" s="1" t="s">
        <v>184</v>
      </c>
      <c r="G163" s="2">
        <v>39.122766666666699</v>
      </c>
      <c r="H163" s="6">
        <f>1+COUNTIFS(A:A,A163,O:O,"&lt;"&amp;O163)</f>
        <v>9</v>
      </c>
      <c r="I163" s="2">
        <f>AVERAGEIF(A:A,A163,G:G)</f>
        <v>45.053681818181829</v>
      </c>
      <c r="J163" s="2">
        <f t="shared" si="24"/>
        <v>-5.9309151515151299</v>
      </c>
      <c r="K163" s="2">
        <f t="shared" si="25"/>
        <v>84.069084848484863</v>
      </c>
      <c r="L163" s="2">
        <f t="shared" si="26"/>
        <v>155.11163615116615</v>
      </c>
      <c r="M163" s="2">
        <f>SUMIF(A:A,A163,L:L)</f>
        <v>3096.3275319200748</v>
      </c>
      <c r="N163" s="3">
        <f t="shared" si="27"/>
        <v>5.0095357985264342E-2</v>
      </c>
      <c r="O163" s="7">
        <f t="shared" si="28"/>
        <v>19.961929412584539</v>
      </c>
      <c r="P163" s="3">
        <f t="shared" si="29"/>
        <v>5.0095357985264342E-2</v>
      </c>
      <c r="Q163" s="3">
        <f>IF(ISNUMBER(P163),SUMIF(A:A,A163,P:P),"")</f>
        <v>0.95838635180157661</v>
      </c>
      <c r="R163" s="3">
        <f t="shared" si="30"/>
        <v>5.2270525233477069E-2</v>
      </c>
      <c r="S163" s="8">
        <f t="shared" si="31"/>
        <v>19.131240704647485</v>
      </c>
    </row>
    <row r="164" spans="1:19" x14ac:dyDescent="0.25">
      <c r="A164" s="1">
        <v>19</v>
      </c>
      <c r="B164" s="5">
        <v>0.63888888888888895</v>
      </c>
      <c r="C164" s="1" t="s">
        <v>67</v>
      </c>
      <c r="D164" s="1">
        <v>5</v>
      </c>
      <c r="E164" s="1">
        <v>14</v>
      </c>
      <c r="F164" s="1" t="s">
        <v>194</v>
      </c>
      <c r="G164" s="2">
        <v>25.945600000000002</v>
      </c>
      <c r="H164" s="6">
        <f>1+COUNTIFS(A:A,A164,O:O,"&lt;"&amp;O164)</f>
        <v>10</v>
      </c>
      <c r="I164" s="2">
        <f>AVERAGEIF(A:A,A164,G:G)</f>
        <v>45.053681818181829</v>
      </c>
      <c r="J164" s="2">
        <f t="shared" si="24"/>
        <v>-19.108081818181827</v>
      </c>
      <c r="K164" s="2">
        <f t="shared" si="25"/>
        <v>70.89191818181817</v>
      </c>
      <c r="L164" s="2">
        <f t="shared" si="26"/>
        <v>70.352272858695315</v>
      </c>
      <c r="M164" s="2">
        <f>SUMIF(A:A,A164,L:L)</f>
        <v>3096.3275319200748</v>
      </c>
      <c r="N164" s="3">
        <f t="shared" si="27"/>
        <v>2.2721198624316374E-2</v>
      </c>
      <c r="O164" s="7">
        <f t="shared" si="28"/>
        <v>44.01176260700408</v>
      </c>
      <c r="P164" s="3" t="str">
        <f t="shared" si="29"/>
        <v/>
      </c>
      <c r="Q164" s="3" t="str">
        <f>IF(ISNUMBER(P164),SUMIF(A:A,A164,P:P),"")</f>
        <v/>
      </c>
      <c r="R164" s="3" t="str">
        <f t="shared" si="30"/>
        <v/>
      </c>
      <c r="S164" s="8" t="str">
        <f t="shared" si="31"/>
        <v/>
      </c>
    </row>
    <row r="165" spans="1:19" x14ac:dyDescent="0.25">
      <c r="A165" s="1">
        <v>19</v>
      </c>
      <c r="B165" s="5">
        <v>0.63888888888888895</v>
      </c>
      <c r="C165" s="1" t="s">
        <v>67</v>
      </c>
      <c r="D165" s="1">
        <v>5</v>
      </c>
      <c r="E165" s="1">
        <v>10</v>
      </c>
      <c r="F165" s="1" t="s">
        <v>191</v>
      </c>
      <c r="G165" s="2">
        <v>22.869999999999997</v>
      </c>
      <c r="H165" s="6">
        <f>1+COUNTIFS(A:A,A165,O:O,"&lt;"&amp;O165)</f>
        <v>11</v>
      </c>
      <c r="I165" s="2">
        <f>AVERAGEIF(A:A,A165,G:G)</f>
        <v>45.053681818181829</v>
      </c>
      <c r="J165" s="2">
        <f t="shared" si="24"/>
        <v>-22.183681818181832</v>
      </c>
      <c r="K165" s="2">
        <f t="shared" si="25"/>
        <v>67.816318181818161</v>
      </c>
      <c r="L165" s="2">
        <f t="shared" si="26"/>
        <v>58.497211761718702</v>
      </c>
      <c r="M165" s="2">
        <f>SUMIF(A:A,A165,L:L)</f>
        <v>3096.3275319200748</v>
      </c>
      <c r="N165" s="3">
        <f t="shared" si="27"/>
        <v>1.8892449574106841E-2</v>
      </c>
      <c r="O165" s="7">
        <f t="shared" si="28"/>
        <v>52.931198576311459</v>
      </c>
      <c r="P165" s="3" t="str">
        <f t="shared" si="29"/>
        <v/>
      </c>
      <c r="Q165" s="3" t="str">
        <f>IF(ISNUMBER(P165),SUMIF(A:A,A165,P:P),"")</f>
        <v/>
      </c>
      <c r="R165" s="3" t="str">
        <f t="shared" si="30"/>
        <v/>
      </c>
      <c r="S165" s="8" t="str">
        <f t="shared" si="31"/>
        <v/>
      </c>
    </row>
    <row r="166" spans="1:19" x14ac:dyDescent="0.25">
      <c r="A166" s="1">
        <v>20</v>
      </c>
      <c r="B166" s="5">
        <v>0.64236111111111105</v>
      </c>
      <c r="C166" s="1" t="s">
        <v>26</v>
      </c>
      <c r="D166" s="1">
        <v>7</v>
      </c>
      <c r="E166" s="1">
        <v>3</v>
      </c>
      <c r="F166" s="1" t="s">
        <v>197</v>
      </c>
      <c r="G166" s="2">
        <v>72.499866666666705</v>
      </c>
      <c r="H166" s="6">
        <f>1+COUNTIFS(A:A,A166,O:O,"&lt;"&amp;O166)</f>
        <v>1</v>
      </c>
      <c r="I166" s="2">
        <f>AVERAGEIF(A:A,A166,G:G)</f>
        <v>47.749446666666671</v>
      </c>
      <c r="J166" s="2">
        <f t="shared" si="24"/>
        <v>24.750420000000034</v>
      </c>
      <c r="K166" s="2">
        <f t="shared" si="25"/>
        <v>114.75042000000003</v>
      </c>
      <c r="L166" s="2">
        <f t="shared" si="26"/>
        <v>977.52630306120204</v>
      </c>
      <c r="M166" s="2">
        <f>SUMIF(A:A,A166,L:L)</f>
        <v>2908.8792138310946</v>
      </c>
      <c r="N166" s="3">
        <f t="shared" si="27"/>
        <v>0.33604912105434798</v>
      </c>
      <c r="O166" s="7">
        <f t="shared" si="28"/>
        <v>2.97575543974797</v>
      </c>
      <c r="P166" s="3">
        <f t="shared" si="29"/>
        <v>0.33604912105434798</v>
      </c>
      <c r="Q166" s="3">
        <f>IF(ISNUMBER(P166),SUMIF(A:A,A166,P:P),"")</f>
        <v>0.92931304026723394</v>
      </c>
      <c r="R166" s="3">
        <f t="shared" si="30"/>
        <v>0.36161025025293242</v>
      </c>
      <c r="S166" s="8">
        <f t="shared" si="31"/>
        <v>2.7654083348039458</v>
      </c>
    </row>
    <row r="167" spans="1:19" x14ac:dyDescent="0.25">
      <c r="A167" s="1">
        <v>20</v>
      </c>
      <c r="B167" s="5">
        <v>0.64236111111111105</v>
      </c>
      <c r="C167" s="1" t="s">
        <v>26</v>
      </c>
      <c r="D167" s="1">
        <v>7</v>
      </c>
      <c r="E167" s="1">
        <v>1</v>
      </c>
      <c r="F167" s="1" t="s">
        <v>195</v>
      </c>
      <c r="G167" s="2">
        <v>62.078066666666601</v>
      </c>
      <c r="H167" s="6">
        <f>1+COUNTIFS(A:A,A167,O:O,"&lt;"&amp;O167)</f>
        <v>2</v>
      </c>
      <c r="I167" s="2">
        <f>AVERAGEIF(A:A,A167,G:G)</f>
        <v>47.749446666666671</v>
      </c>
      <c r="J167" s="2">
        <f t="shared" si="24"/>
        <v>14.32861999999993</v>
      </c>
      <c r="K167" s="2">
        <f t="shared" si="25"/>
        <v>104.32861999999993</v>
      </c>
      <c r="L167" s="2">
        <f t="shared" si="26"/>
        <v>523.07099471220079</v>
      </c>
      <c r="M167" s="2">
        <f>SUMIF(A:A,A167,L:L)</f>
        <v>2908.8792138310946</v>
      </c>
      <c r="N167" s="3">
        <f t="shared" si="27"/>
        <v>0.17981873988617705</v>
      </c>
      <c r="O167" s="7">
        <f t="shared" si="28"/>
        <v>5.5611556428044544</v>
      </c>
      <c r="P167" s="3">
        <f t="shared" si="29"/>
        <v>0.17981873988617705</v>
      </c>
      <c r="Q167" s="3">
        <f>IF(ISNUMBER(P167),SUMIF(A:A,A167,P:P),"")</f>
        <v>0.92931304026723394</v>
      </c>
      <c r="R167" s="3">
        <f t="shared" si="30"/>
        <v>0.19349641304341134</v>
      </c>
      <c r="S167" s="8">
        <f t="shared" si="31"/>
        <v>5.1680544578138914</v>
      </c>
    </row>
    <row r="168" spans="1:19" x14ac:dyDescent="0.25">
      <c r="A168" s="1">
        <v>20</v>
      </c>
      <c r="B168" s="5">
        <v>0.64236111111111105</v>
      </c>
      <c r="C168" s="1" t="s">
        <v>26</v>
      </c>
      <c r="D168" s="1">
        <v>7</v>
      </c>
      <c r="E168" s="1">
        <v>12</v>
      </c>
      <c r="F168" s="1" t="s">
        <v>203</v>
      </c>
      <c r="G168" s="2">
        <v>49.517733333333304</v>
      </c>
      <c r="H168" s="6">
        <f>1+COUNTIFS(A:A,A168,O:O,"&lt;"&amp;O168)</f>
        <v>3</v>
      </c>
      <c r="I168" s="2">
        <f>AVERAGEIF(A:A,A168,G:G)</f>
        <v>47.749446666666671</v>
      </c>
      <c r="J168" s="2">
        <f t="shared" si="24"/>
        <v>1.7682866666666328</v>
      </c>
      <c r="K168" s="2">
        <f t="shared" si="25"/>
        <v>91.768286666666626</v>
      </c>
      <c r="L168" s="2">
        <f t="shared" si="26"/>
        <v>246.18842548674522</v>
      </c>
      <c r="M168" s="2">
        <f>SUMIF(A:A,A168,L:L)</f>
        <v>2908.8792138310946</v>
      </c>
      <c r="N168" s="3">
        <f t="shared" si="27"/>
        <v>8.4633430056556574E-2</v>
      </c>
      <c r="O168" s="7">
        <f t="shared" si="28"/>
        <v>11.815661959248805</v>
      </c>
      <c r="P168" s="3">
        <f t="shared" si="29"/>
        <v>8.4633430056556574E-2</v>
      </c>
      <c r="Q168" s="3">
        <f>IF(ISNUMBER(P168),SUMIF(A:A,A168,P:P),"")</f>
        <v>0.92931304026723394</v>
      </c>
      <c r="R168" s="3">
        <f t="shared" si="30"/>
        <v>9.1070959288615291E-2</v>
      </c>
      <c r="S168" s="8">
        <f t="shared" si="31"/>
        <v>10.98044873811941</v>
      </c>
    </row>
    <row r="169" spans="1:19" x14ac:dyDescent="0.25">
      <c r="A169" s="1">
        <v>20</v>
      </c>
      <c r="B169" s="5">
        <v>0.64236111111111105</v>
      </c>
      <c r="C169" s="1" t="s">
        <v>26</v>
      </c>
      <c r="D169" s="1">
        <v>7</v>
      </c>
      <c r="E169" s="1">
        <v>2</v>
      </c>
      <c r="F169" s="1" t="s">
        <v>196</v>
      </c>
      <c r="G169" s="2">
        <v>48.390666666666696</v>
      </c>
      <c r="H169" s="6">
        <f>1+COUNTIFS(A:A,A169,O:O,"&lt;"&amp;O169)</f>
        <v>4</v>
      </c>
      <c r="I169" s="2">
        <f>AVERAGEIF(A:A,A169,G:G)</f>
        <v>47.749446666666671</v>
      </c>
      <c r="J169" s="2">
        <f t="shared" si="24"/>
        <v>0.64122000000002544</v>
      </c>
      <c r="K169" s="2">
        <f t="shared" si="25"/>
        <v>90.641220000000033</v>
      </c>
      <c r="L169" s="2">
        <f t="shared" si="26"/>
        <v>230.09061279227905</v>
      </c>
      <c r="M169" s="2">
        <f>SUMIF(A:A,A169,L:L)</f>
        <v>2908.8792138310946</v>
      </c>
      <c r="N169" s="3">
        <f t="shared" si="27"/>
        <v>7.9099404230415518E-2</v>
      </c>
      <c r="O169" s="7">
        <f t="shared" si="28"/>
        <v>12.642320251705224</v>
      </c>
      <c r="P169" s="3">
        <f t="shared" si="29"/>
        <v>7.9099404230415518E-2</v>
      </c>
      <c r="Q169" s="3">
        <f>IF(ISNUMBER(P169),SUMIF(A:A,A169,P:P),"")</f>
        <v>0.92931304026723394</v>
      </c>
      <c r="R169" s="3">
        <f t="shared" si="30"/>
        <v>8.5115995152365051E-2</v>
      </c>
      <c r="S169" s="8">
        <f t="shared" si="31"/>
        <v>11.748673069144205</v>
      </c>
    </row>
    <row r="170" spans="1:19" x14ac:dyDescent="0.25">
      <c r="A170" s="1">
        <v>20</v>
      </c>
      <c r="B170" s="5">
        <v>0.64236111111111105</v>
      </c>
      <c r="C170" s="1" t="s">
        <v>26</v>
      </c>
      <c r="D170" s="1">
        <v>7</v>
      </c>
      <c r="E170" s="1">
        <v>9</v>
      </c>
      <c r="F170" s="1" t="s">
        <v>200</v>
      </c>
      <c r="G170" s="2">
        <v>47.526666666666699</v>
      </c>
      <c r="H170" s="6">
        <f>1+COUNTIFS(A:A,A170,O:O,"&lt;"&amp;O170)</f>
        <v>5</v>
      </c>
      <c r="I170" s="2">
        <f>AVERAGEIF(A:A,A170,G:G)</f>
        <v>47.749446666666671</v>
      </c>
      <c r="J170" s="2">
        <f t="shared" si="24"/>
        <v>-0.22277999999997178</v>
      </c>
      <c r="K170" s="2">
        <f t="shared" si="25"/>
        <v>89.777220000000028</v>
      </c>
      <c r="L170" s="2">
        <f t="shared" si="26"/>
        <v>218.46661257506875</v>
      </c>
      <c r="M170" s="2">
        <f>SUMIF(A:A,A170,L:L)</f>
        <v>2908.8792138310946</v>
      </c>
      <c r="N170" s="3">
        <f t="shared" si="27"/>
        <v>7.5103363362874279E-2</v>
      </c>
      <c r="O170" s="7">
        <f t="shared" si="28"/>
        <v>13.314982914524549</v>
      </c>
      <c r="P170" s="3">
        <f t="shared" si="29"/>
        <v>7.5103363362874279E-2</v>
      </c>
      <c r="Q170" s="3">
        <f>IF(ISNUMBER(P170),SUMIF(A:A,A170,P:P),"")</f>
        <v>0.92931304026723394</v>
      </c>
      <c r="R170" s="3">
        <f t="shared" si="30"/>
        <v>8.0816000753930556E-2</v>
      </c>
      <c r="S170" s="8">
        <f t="shared" si="31"/>
        <v>12.373787253403085</v>
      </c>
    </row>
    <row r="171" spans="1:19" x14ac:dyDescent="0.25">
      <c r="A171" s="1">
        <v>20</v>
      </c>
      <c r="B171" s="5">
        <v>0.64236111111111105</v>
      </c>
      <c r="C171" s="1" t="s">
        <v>26</v>
      </c>
      <c r="D171" s="1">
        <v>7</v>
      </c>
      <c r="E171" s="1">
        <v>6</v>
      </c>
      <c r="F171" s="1" t="s">
        <v>199</v>
      </c>
      <c r="G171" s="2">
        <v>44.3853333333333</v>
      </c>
      <c r="H171" s="6">
        <f>1+COUNTIFS(A:A,A171,O:O,"&lt;"&amp;O171)</f>
        <v>6</v>
      </c>
      <c r="I171" s="2">
        <f>AVERAGEIF(A:A,A171,G:G)</f>
        <v>47.749446666666671</v>
      </c>
      <c r="J171" s="2">
        <f t="shared" si="24"/>
        <v>-3.3641133333333713</v>
      </c>
      <c r="K171" s="2">
        <f t="shared" si="25"/>
        <v>86.635886666666636</v>
      </c>
      <c r="L171" s="2">
        <f t="shared" si="26"/>
        <v>180.93777723856365</v>
      </c>
      <c r="M171" s="2">
        <f>SUMIF(A:A,A171,L:L)</f>
        <v>2908.8792138310946</v>
      </c>
      <c r="N171" s="3">
        <f t="shared" si="27"/>
        <v>6.2201887372374719E-2</v>
      </c>
      <c r="O171" s="7">
        <f t="shared" si="28"/>
        <v>16.076682593462959</v>
      </c>
      <c r="P171" s="3">
        <f t="shared" si="29"/>
        <v>6.2201887372374719E-2</v>
      </c>
      <c r="Q171" s="3">
        <f>IF(ISNUMBER(P171),SUMIF(A:A,A171,P:P),"")</f>
        <v>0.92931304026723394</v>
      </c>
      <c r="R171" s="3">
        <f t="shared" si="30"/>
        <v>6.6933191160739439E-2</v>
      </c>
      <c r="S171" s="8">
        <f t="shared" si="31"/>
        <v>14.940270778342381</v>
      </c>
    </row>
    <row r="172" spans="1:19" x14ac:dyDescent="0.25">
      <c r="A172" s="1">
        <v>20</v>
      </c>
      <c r="B172" s="5">
        <v>0.64236111111111105</v>
      </c>
      <c r="C172" s="1" t="s">
        <v>26</v>
      </c>
      <c r="D172" s="1">
        <v>7</v>
      </c>
      <c r="E172" s="1">
        <v>4</v>
      </c>
      <c r="F172" s="1" t="s">
        <v>198</v>
      </c>
      <c r="G172" s="2">
        <v>44.248699999999999</v>
      </c>
      <c r="H172" s="6">
        <f>1+COUNTIFS(A:A,A172,O:O,"&lt;"&amp;O172)</f>
        <v>7</v>
      </c>
      <c r="I172" s="2">
        <f>AVERAGEIF(A:A,A172,G:G)</f>
        <v>47.749446666666671</v>
      </c>
      <c r="J172" s="2">
        <f t="shared" si="24"/>
        <v>-3.5007466666666716</v>
      </c>
      <c r="K172" s="2">
        <f t="shared" si="25"/>
        <v>86.499253333333328</v>
      </c>
      <c r="L172" s="2">
        <f t="shared" si="26"/>
        <v>179.4605129207585</v>
      </c>
      <c r="M172" s="2">
        <f>SUMIF(A:A,A172,L:L)</f>
        <v>2908.8792138310946</v>
      </c>
      <c r="N172" s="3">
        <f t="shared" si="27"/>
        <v>6.169404080700993E-2</v>
      </c>
      <c r="O172" s="7">
        <f t="shared" si="28"/>
        <v>16.209020951118767</v>
      </c>
      <c r="P172" s="3">
        <f t="shared" si="29"/>
        <v>6.169404080700993E-2</v>
      </c>
      <c r="Q172" s="3">
        <f>IF(ISNUMBER(P172),SUMIF(A:A,A172,P:P),"")</f>
        <v>0.92931304026723394</v>
      </c>
      <c r="R172" s="3">
        <f t="shared" si="30"/>
        <v>6.638671592219253E-2</v>
      </c>
      <c r="S172" s="8">
        <f t="shared" si="31"/>
        <v>15.063254539839471</v>
      </c>
    </row>
    <row r="173" spans="1:19" x14ac:dyDescent="0.25">
      <c r="A173" s="1">
        <v>20</v>
      </c>
      <c r="B173" s="5">
        <v>0.64236111111111105</v>
      </c>
      <c r="C173" s="1" t="s">
        <v>26</v>
      </c>
      <c r="D173" s="1">
        <v>7</v>
      </c>
      <c r="E173" s="1">
        <v>11</v>
      </c>
      <c r="F173" s="1" t="s">
        <v>202</v>
      </c>
      <c r="G173" s="2">
        <v>40.9819666666667</v>
      </c>
      <c r="H173" s="6">
        <f>1+COUNTIFS(A:A,A173,O:O,"&lt;"&amp;O173)</f>
        <v>8</v>
      </c>
      <c r="I173" s="2">
        <f>AVERAGEIF(A:A,A173,G:G)</f>
        <v>47.749446666666671</v>
      </c>
      <c r="J173" s="2">
        <f t="shared" si="24"/>
        <v>-6.7674799999999706</v>
      </c>
      <c r="K173" s="2">
        <f t="shared" si="25"/>
        <v>83.232520000000022</v>
      </c>
      <c r="L173" s="2">
        <f t="shared" si="26"/>
        <v>147.51814718871771</v>
      </c>
      <c r="M173" s="2">
        <f>SUMIF(A:A,A173,L:L)</f>
        <v>2908.8792138310946</v>
      </c>
      <c r="N173" s="3">
        <f t="shared" si="27"/>
        <v>5.0713053497477879E-2</v>
      </c>
      <c r="O173" s="7">
        <f t="shared" si="28"/>
        <v>19.718788971161697</v>
      </c>
      <c r="P173" s="3">
        <f t="shared" si="29"/>
        <v>5.0713053497477879E-2</v>
      </c>
      <c r="Q173" s="3">
        <f>IF(ISNUMBER(P173),SUMIF(A:A,A173,P:P),"")</f>
        <v>0.92931304026723394</v>
      </c>
      <c r="R173" s="3">
        <f t="shared" si="30"/>
        <v>5.4570474425813281E-2</v>
      </c>
      <c r="S173" s="8">
        <f t="shared" si="31"/>
        <v>18.324927729178281</v>
      </c>
    </row>
    <row r="174" spans="1:19" x14ac:dyDescent="0.25">
      <c r="A174" s="1">
        <v>20</v>
      </c>
      <c r="B174" s="5">
        <v>0.64236111111111105</v>
      </c>
      <c r="C174" s="1" t="s">
        <v>26</v>
      </c>
      <c r="D174" s="1">
        <v>7</v>
      </c>
      <c r="E174" s="1">
        <v>13</v>
      </c>
      <c r="F174" s="1" t="s">
        <v>204</v>
      </c>
      <c r="G174" s="2">
        <v>39.856866666666704</v>
      </c>
      <c r="H174" s="6">
        <f>1+COUNTIFS(A:A,A174,O:O,"&lt;"&amp;O174)</f>
        <v>9</v>
      </c>
      <c r="I174" s="2">
        <f>AVERAGEIF(A:A,A174,G:G)</f>
        <v>47.749446666666671</v>
      </c>
      <c r="J174" s="2">
        <f t="shared" si="24"/>
        <v>-7.8925799999999668</v>
      </c>
      <c r="K174" s="2">
        <f t="shared" si="25"/>
        <v>82.107420000000033</v>
      </c>
      <c r="L174" s="2">
        <f t="shared" si="26"/>
        <v>137.88847413788295</v>
      </c>
      <c r="M174" s="2">
        <f>SUMIF(A:A,A174,L:L)</f>
        <v>2908.8792138310946</v>
      </c>
      <c r="N174" s="3">
        <f t="shared" si="27"/>
        <v>4.7402612484648013E-2</v>
      </c>
      <c r="O174" s="7">
        <f t="shared" si="28"/>
        <v>21.095883698896632</v>
      </c>
      <c r="P174" s="3" t="str">
        <f t="shared" si="29"/>
        <v/>
      </c>
      <c r="Q174" s="3" t="str">
        <f>IF(ISNUMBER(P174),SUMIF(A:A,A174,P:P),"")</f>
        <v/>
      </c>
      <c r="R174" s="3" t="str">
        <f t="shared" si="30"/>
        <v/>
      </c>
      <c r="S174" s="8" t="str">
        <f t="shared" si="31"/>
        <v/>
      </c>
    </row>
    <row r="175" spans="1:19" x14ac:dyDescent="0.25">
      <c r="A175" s="1">
        <v>20</v>
      </c>
      <c r="B175" s="5">
        <v>0.64236111111111105</v>
      </c>
      <c r="C175" s="1" t="s">
        <v>26</v>
      </c>
      <c r="D175" s="1">
        <v>7</v>
      </c>
      <c r="E175" s="1">
        <v>10</v>
      </c>
      <c r="F175" s="1" t="s">
        <v>201</v>
      </c>
      <c r="G175" s="2">
        <v>28.008600000000001</v>
      </c>
      <c r="H175" s="6">
        <f>1+COUNTIFS(A:A,A175,O:O,"&lt;"&amp;O175)</f>
        <v>10</v>
      </c>
      <c r="I175" s="2">
        <f>AVERAGEIF(A:A,A175,G:G)</f>
        <v>47.749446666666671</v>
      </c>
      <c r="J175" s="2">
        <f t="shared" si="24"/>
        <v>-19.74084666666667</v>
      </c>
      <c r="K175" s="2">
        <f t="shared" si="25"/>
        <v>70.25915333333333</v>
      </c>
      <c r="L175" s="2">
        <f t="shared" si="26"/>
        <v>67.731353717676171</v>
      </c>
      <c r="M175" s="2">
        <f>SUMIF(A:A,A175,L:L)</f>
        <v>2908.8792138310946</v>
      </c>
      <c r="N175" s="3">
        <f t="shared" si="27"/>
        <v>2.3284347248118162E-2</v>
      </c>
      <c r="O175" s="7">
        <f t="shared" si="28"/>
        <v>42.947306589443684</v>
      </c>
      <c r="P175" s="3" t="str">
        <f t="shared" si="29"/>
        <v/>
      </c>
      <c r="Q175" s="3" t="str">
        <f>IF(ISNUMBER(P175),SUMIF(A:A,A175,P:P),"")</f>
        <v/>
      </c>
      <c r="R175" s="3" t="str">
        <f t="shared" si="30"/>
        <v/>
      </c>
      <c r="S175" s="8" t="str">
        <f t="shared" si="31"/>
        <v/>
      </c>
    </row>
    <row r="176" spans="1:19" x14ac:dyDescent="0.25">
      <c r="A176" s="1">
        <v>21</v>
      </c>
      <c r="B176" s="5">
        <v>0.64930555555555558</v>
      </c>
      <c r="C176" s="1" t="s">
        <v>93</v>
      </c>
      <c r="D176" s="1">
        <v>5</v>
      </c>
      <c r="E176" s="1">
        <v>1</v>
      </c>
      <c r="F176" s="1" t="s">
        <v>205</v>
      </c>
      <c r="G176" s="2">
        <v>67.120800000000003</v>
      </c>
      <c r="H176" s="6">
        <f>1+COUNTIFS(A:A,A176,O:O,"&lt;"&amp;O176)</f>
        <v>1</v>
      </c>
      <c r="I176" s="2">
        <f>AVERAGEIF(A:A,A176,G:G)</f>
        <v>47.123527272727252</v>
      </c>
      <c r="J176" s="2">
        <f t="shared" si="24"/>
        <v>19.997272727272751</v>
      </c>
      <c r="K176" s="2">
        <f t="shared" si="25"/>
        <v>109.99727272727276</v>
      </c>
      <c r="L176" s="2">
        <f t="shared" si="26"/>
        <v>734.97491077951349</v>
      </c>
      <c r="M176" s="2">
        <f>SUMIF(A:A,A176,L:L)</f>
        <v>3119.0722097980461</v>
      </c>
      <c r="N176" s="3">
        <f t="shared" si="27"/>
        <v>0.23563895329858417</v>
      </c>
      <c r="O176" s="7">
        <f t="shared" si="28"/>
        <v>4.2437805210112032</v>
      </c>
      <c r="P176" s="3">
        <f t="shared" si="29"/>
        <v>0.23563895329858417</v>
      </c>
      <c r="Q176" s="3">
        <f>IF(ISNUMBER(P176),SUMIF(A:A,A176,P:P),"")</f>
        <v>0.91669751524744747</v>
      </c>
      <c r="R176" s="3">
        <f t="shared" si="30"/>
        <v>0.25705202575462127</v>
      </c>
      <c r="S176" s="8">
        <f t="shared" si="31"/>
        <v>3.8902630588664873</v>
      </c>
    </row>
    <row r="177" spans="1:19" x14ac:dyDescent="0.25">
      <c r="A177" s="1">
        <v>21</v>
      </c>
      <c r="B177" s="5">
        <v>0.64930555555555558</v>
      </c>
      <c r="C177" s="1" t="s">
        <v>93</v>
      </c>
      <c r="D177" s="1">
        <v>5</v>
      </c>
      <c r="E177" s="1">
        <v>3</v>
      </c>
      <c r="F177" s="1" t="s">
        <v>207</v>
      </c>
      <c r="G177" s="2">
        <v>57.799766666666599</v>
      </c>
      <c r="H177" s="6">
        <f>1+COUNTIFS(A:A,A177,O:O,"&lt;"&amp;O177)</f>
        <v>2</v>
      </c>
      <c r="I177" s="2">
        <f>AVERAGEIF(A:A,A177,G:G)</f>
        <v>47.123527272727252</v>
      </c>
      <c r="J177" s="2">
        <f t="shared" si="24"/>
        <v>10.676239393939348</v>
      </c>
      <c r="K177" s="2">
        <f t="shared" si="25"/>
        <v>100.67623939393934</v>
      </c>
      <c r="L177" s="2">
        <f t="shared" si="26"/>
        <v>420.13427545034642</v>
      </c>
      <c r="M177" s="2">
        <f>SUMIF(A:A,A177,L:L)</f>
        <v>3119.0722097980461</v>
      </c>
      <c r="N177" s="3">
        <f t="shared" si="27"/>
        <v>0.13469847672348353</v>
      </c>
      <c r="O177" s="7">
        <f t="shared" si="28"/>
        <v>7.4239889293837757</v>
      </c>
      <c r="P177" s="3">
        <f t="shared" si="29"/>
        <v>0.13469847672348353</v>
      </c>
      <c r="Q177" s="3">
        <f>IF(ISNUMBER(P177),SUMIF(A:A,A177,P:P),"")</f>
        <v>0.91669751524744747</v>
      </c>
      <c r="R177" s="3">
        <f t="shared" si="30"/>
        <v>0.14693884785661701</v>
      </c>
      <c r="S177" s="8">
        <f t="shared" si="31"/>
        <v>6.8055522047906649</v>
      </c>
    </row>
    <row r="178" spans="1:19" x14ac:dyDescent="0.25">
      <c r="A178" s="1">
        <v>21</v>
      </c>
      <c r="B178" s="5">
        <v>0.64930555555555558</v>
      </c>
      <c r="C178" s="1" t="s">
        <v>93</v>
      </c>
      <c r="D178" s="1">
        <v>5</v>
      </c>
      <c r="E178" s="1">
        <v>5</v>
      </c>
      <c r="F178" s="1" t="s">
        <v>209</v>
      </c>
      <c r="G178" s="2">
        <v>55.857299999999995</v>
      </c>
      <c r="H178" s="6">
        <f>1+COUNTIFS(A:A,A178,O:O,"&lt;"&amp;O178)</f>
        <v>3</v>
      </c>
      <c r="I178" s="2">
        <f>AVERAGEIF(A:A,A178,G:G)</f>
        <v>47.123527272727252</v>
      </c>
      <c r="J178" s="2">
        <f t="shared" si="24"/>
        <v>8.7337727272727435</v>
      </c>
      <c r="K178" s="2">
        <f t="shared" si="25"/>
        <v>98.733772727272736</v>
      </c>
      <c r="L178" s="2">
        <f t="shared" si="26"/>
        <v>373.91420160986604</v>
      </c>
      <c r="M178" s="2">
        <f>SUMIF(A:A,A178,L:L)</f>
        <v>3119.0722097980461</v>
      </c>
      <c r="N178" s="3">
        <f t="shared" si="27"/>
        <v>0.1198799439254009</v>
      </c>
      <c r="O178" s="7">
        <f t="shared" si="28"/>
        <v>8.3416789102127193</v>
      </c>
      <c r="P178" s="3">
        <f t="shared" si="29"/>
        <v>0.1198799439254009</v>
      </c>
      <c r="Q178" s="3">
        <f>IF(ISNUMBER(P178),SUMIF(A:A,A178,P:P),"")</f>
        <v>0.91669751524744747</v>
      </c>
      <c r="R178" s="3">
        <f t="shared" si="30"/>
        <v>0.13077371971826637</v>
      </c>
      <c r="S178" s="8">
        <f t="shared" si="31"/>
        <v>7.646796329984034</v>
      </c>
    </row>
    <row r="179" spans="1:19" x14ac:dyDescent="0.25">
      <c r="A179" s="1">
        <v>21</v>
      </c>
      <c r="B179" s="5">
        <v>0.64930555555555558</v>
      </c>
      <c r="C179" s="1" t="s">
        <v>93</v>
      </c>
      <c r="D179" s="1">
        <v>5</v>
      </c>
      <c r="E179" s="1">
        <v>7</v>
      </c>
      <c r="F179" s="1" t="s">
        <v>211</v>
      </c>
      <c r="G179" s="2">
        <v>55.578866666666705</v>
      </c>
      <c r="H179" s="6">
        <f>1+COUNTIFS(A:A,A179,O:O,"&lt;"&amp;O179)</f>
        <v>4</v>
      </c>
      <c r="I179" s="2">
        <f>AVERAGEIF(A:A,A179,G:G)</f>
        <v>47.123527272727252</v>
      </c>
      <c r="J179" s="2">
        <f t="shared" si="24"/>
        <v>8.4553393939394539</v>
      </c>
      <c r="K179" s="2">
        <f t="shared" si="25"/>
        <v>98.455339393939454</v>
      </c>
      <c r="L179" s="2">
        <f t="shared" si="26"/>
        <v>367.71947954448802</v>
      </c>
      <c r="M179" s="2">
        <f>SUMIF(A:A,A179,L:L)</f>
        <v>3119.0722097980461</v>
      </c>
      <c r="N179" s="3">
        <f t="shared" si="27"/>
        <v>0.11789386548646053</v>
      </c>
      <c r="O179" s="7">
        <f t="shared" si="28"/>
        <v>8.48220554881072</v>
      </c>
      <c r="P179" s="3">
        <f t="shared" si="29"/>
        <v>0.11789386548646053</v>
      </c>
      <c r="Q179" s="3">
        <f>IF(ISNUMBER(P179),SUMIF(A:A,A179,P:P),"")</f>
        <v>0.91669751524744747</v>
      </c>
      <c r="R179" s="3">
        <f t="shared" si="30"/>
        <v>0.12860716160514193</v>
      </c>
      <c r="S179" s="8">
        <f t="shared" si="31"/>
        <v>7.7756167504128966</v>
      </c>
    </row>
    <row r="180" spans="1:19" x14ac:dyDescent="0.25">
      <c r="A180" s="1">
        <v>21</v>
      </c>
      <c r="B180" s="5">
        <v>0.64930555555555558</v>
      </c>
      <c r="C180" s="1" t="s">
        <v>93</v>
      </c>
      <c r="D180" s="1">
        <v>5</v>
      </c>
      <c r="E180" s="1">
        <v>4</v>
      </c>
      <c r="F180" s="1" t="s">
        <v>208</v>
      </c>
      <c r="G180" s="2">
        <v>49.258899999999997</v>
      </c>
      <c r="H180" s="6">
        <f>1+COUNTIFS(A:A,A180,O:O,"&lt;"&amp;O180)</f>
        <v>5</v>
      </c>
      <c r="I180" s="2">
        <f>AVERAGEIF(A:A,A180,G:G)</f>
        <v>47.123527272727252</v>
      </c>
      <c r="J180" s="2">
        <f t="shared" si="24"/>
        <v>2.1353727272727454</v>
      </c>
      <c r="K180" s="2">
        <f t="shared" si="25"/>
        <v>92.135372727272738</v>
      </c>
      <c r="L180" s="2">
        <f t="shared" si="26"/>
        <v>251.67092063824055</v>
      </c>
      <c r="M180" s="2">
        <f>SUMIF(A:A,A180,L:L)</f>
        <v>3119.0722097980461</v>
      </c>
      <c r="N180" s="3">
        <f t="shared" si="27"/>
        <v>8.0687750622655749E-2</v>
      </c>
      <c r="O180" s="7">
        <f t="shared" si="28"/>
        <v>12.393454920767329</v>
      </c>
      <c r="P180" s="3">
        <f t="shared" si="29"/>
        <v>8.0687750622655749E-2</v>
      </c>
      <c r="Q180" s="3">
        <f>IF(ISNUMBER(P180),SUMIF(A:A,A180,P:P),"")</f>
        <v>0.91669751524744747</v>
      </c>
      <c r="R180" s="3">
        <f t="shared" si="30"/>
        <v>8.8020038541148898E-2</v>
      </c>
      <c r="S180" s="8">
        <f t="shared" si="31"/>
        <v>11.361049331198661</v>
      </c>
    </row>
    <row r="181" spans="1:19" x14ac:dyDescent="0.25">
      <c r="A181" s="1">
        <v>21</v>
      </c>
      <c r="B181" s="5">
        <v>0.64930555555555558</v>
      </c>
      <c r="C181" s="1" t="s">
        <v>93</v>
      </c>
      <c r="D181" s="1">
        <v>5</v>
      </c>
      <c r="E181" s="1">
        <v>9</v>
      </c>
      <c r="F181" s="1" t="s">
        <v>213</v>
      </c>
      <c r="G181" s="2">
        <v>49.141033333333297</v>
      </c>
      <c r="H181" s="6">
        <f>1+COUNTIFS(A:A,A181,O:O,"&lt;"&amp;O181)</f>
        <v>6</v>
      </c>
      <c r="I181" s="2">
        <f>AVERAGEIF(A:A,A181,G:G)</f>
        <v>47.123527272727252</v>
      </c>
      <c r="J181" s="2">
        <f t="shared" si="24"/>
        <v>2.0175060606060455</v>
      </c>
      <c r="K181" s="2">
        <f t="shared" si="25"/>
        <v>92.017506060606053</v>
      </c>
      <c r="L181" s="2">
        <f t="shared" si="26"/>
        <v>249.89738250999253</v>
      </c>
      <c r="M181" s="2">
        <f>SUMIF(A:A,A181,L:L)</f>
        <v>3119.0722097980461</v>
      </c>
      <c r="N181" s="3">
        <f t="shared" si="27"/>
        <v>8.0119139827856983E-2</v>
      </c>
      <c r="O181" s="7">
        <f t="shared" si="28"/>
        <v>12.481412083911383</v>
      </c>
      <c r="P181" s="3">
        <f t="shared" si="29"/>
        <v>8.0119139827856983E-2</v>
      </c>
      <c r="Q181" s="3">
        <f>IF(ISNUMBER(P181),SUMIF(A:A,A181,P:P),"")</f>
        <v>0.91669751524744747</v>
      </c>
      <c r="R181" s="3">
        <f t="shared" si="30"/>
        <v>8.7399756730255934E-2</v>
      </c>
      <c r="S181" s="8">
        <f t="shared" si="31"/>
        <v>11.44167944410103</v>
      </c>
    </row>
    <row r="182" spans="1:19" x14ac:dyDescent="0.25">
      <c r="A182" s="1">
        <v>21</v>
      </c>
      <c r="B182" s="5">
        <v>0.64930555555555558</v>
      </c>
      <c r="C182" s="1" t="s">
        <v>93</v>
      </c>
      <c r="D182" s="1">
        <v>5</v>
      </c>
      <c r="E182" s="1">
        <v>10</v>
      </c>
      <c r="F182" s="1" t="s">
        <v>214</v>
      </c>
      <c r="G182" s="2">
        <v>48.076833333333305</v>
      </c>
      <c r="H182" s="6">
        <f>1+COUNTIFS(A:A,A182,O:O,"&lt;"&amp;O182)</f>
        <v>7</v>
      </c>
      <c r="I182" s="2">
        <f>AVERAGEIF(A:A,A182,G:G)</f>
        <v>47.123527272727252</v>
      </c>
      <c r="J182" s="2">
        <f t="shared" si="24"/>
        <v>0.95330606060605305</v>
      </c>
      <c r="K182" s="2">
        <f t="shared" si="25"/>
        <v>90.953306060606053</v>
      </c>
      <c r="L182" s="2">
        <f t="shared" si="26"/>
        <v>234.43968867048252</v>
      </c>
      <c r="M182" s="2">
        <f>SUMIF(A:A,A182,L:L)</f>
        <v>3119.0722097980461</v>
      </c>
      <c r="N182" s="3">
        <f t="shared" si="27"/>
        <v>7.5163277058488506E-2</v>
      </c>
      <c r="O182" s="7">
        <f t="shared" si="28"/>
        <v>13.30436935608658</v>
      </c>
      <c r="P182" s="3">
        <f t="shared" si="29"/>
        <v>7.5163277058488506E-2</v>
      </c>
      <c r="Q182" s="3">
        <f>IF(ISNUMBER(P182),SUMIF(A:A,A182,P:P),"")</f>
        <v>0.91669751524744747</v>
      </c>
      <c r="R182" s="3">
        <f t="shared" si="30"/>
        <v>8.1993542917152357E-2</v>
      </c>
      <c r="S182" s="8">
        <f t="shared" si="31"/>
        <v>12.19608233065885</v>
      </c>
    </row>
    <row r="183" spans="1:19" x14ac:dyDescent="0.25">
      <c r="A183" s="1">
        <v>21</v>
      </c>
      <c r="B183" s="5">
        <v>0.64930555555555558</v>
      </c>
      <c r="C183" s="1" t="s">
        <v>93</v>
      </c>
      <c r="D183" s="1">
        <v>5</v>
      </c>
      <c r="E183" s="1">
        <v>8</v>
      </c>
      <c r="F183" s="1" t="s">
        <v>212</v>
      </c>
      <c r="G183" s="2">
        <v>47.502233333333301</v>
      </c>
      <c r="H183" s="6">
        <f>1+COUNTIFS(A:A,A183,O:O,"&lt;"&amp;O183)</f>
        <v>8</v>
      </c>
      <c r="I183" s="2">
        <f>AVERAGEIF(A:A,A183,G:G)</f>
        <v>47.123527272727252</v>
      </c>
      <c r="J183" s="2">
        <f t="shared" si="24"/>
        <v>0.37870606060604928</v>
      </c>
      <c r="K183" s="2">
        <f t="shared" si="25"/>
        <v>90.378706060606049</v>
      </c>
      <c r="L183" s="2">
        <f t="shared" si="26"/>
        <v>226.49488539630403</v>
      </c>
      <c r="M183" s="2">
        <f>SUMIF(A:A,A183,L:L)</f>
        <v>3119.0722097980461</v>
      </c>
      <c r="N183" s="3">
        <f t="shared" si="27"/>
        <v>7.261610830451698E-2</v>
      </c>
      <c r="O183" s="7">
        <f t="shared" si="28"/>
        <v>13.771049197603398</v>
      </c>
      <c r="P183" s="3">
        <f t="shared" si="29"/>
        <v>7.261610830451698E-2</v>
      </c>
      <c r="Q183" s="3">
        <f>IF(ISNUMBER(P183),SUMIF(A:A,A183,P:P),"")</f>
        <v>0.91669751524744747</v>
      </c>
      <c r="R183" s="3">
        <f t="shared" si="30"/>
        <v>7.9214906876796165E-2</v>
      </c>
      <c r="S183" s="8">
        <f t="shared" si="31"/>
        <v>12.623886581793389</v>
      </c>
    </row>
    <row r="184" spans="1:19" x14ac:dyDescent="0.25">
      <c r="A184" s="1">
        <v>21</v>
      </c>
      <c r="B184" s="5">
        <v>0.64930555555555558</v>
      </c>
      <c r="C184" s="1" t="s">
        <v>93</v>
      </c>
      <c r="D184" s="1">
        <v>5</v>
      </c>
      <c r="E184" s="1">
        <v>6</v>
      </c>
      <c r="F184" s="1" t="s">
        <v>210</v>
      </c>
      <c r="G184" s="2">
        <v>40.350533333333303</v>
      </c>
      <c r="H184" s="6">
        <f>1+COUNTIFS(A:A,A184,O:O,"&lt;"&amp;O184)</f>
        <v>9</v>
      </c>
      <c r="I184" s="2">
        <f>AVERAGEIF(A:A,A184,G:G)</f>
        <v>47.123527272727252</v>
      </c>
      <c r="J184" s="2">
        <f t="shared" si="24"/>
        <v>-6.7729939393939489</v>
      </c>
      <c r="K184" s="2">
        <f t="shared" si="25"/>
        <v>83.227006060606044</v>
      </c>
      <c r="L184" s="2">
        <f t="shared" si="26"/>
        <v>147.46935089357058</v>
      </c>
      <c r="M184" s="2">
        <f>SUMIF(A:A,A184,L:L)</f>
        <v>3119.0722097980461</v>
      </c>
      <c r="N184" s="3">
        <f t="shared" si="27"/>
        <v>4.7279877147544121E-2</v>
      </c>
      <c r="O184" s="7">
        <f t="shared" si="28"/>
        <v>21.150647174470151</v>
      </c>
      <c r="P184" s="3" t="str">
        <f t="shared" si="29"/>
        <v/>
      </c>
      <c r="Q184" s="3" t="str">
        <f>IF(ISNUMBER(P184),SUMIF(A:A,A184,P:P),"")</f>
        <v/>
      </c>
      <c r="R184" s="3" t="str">
        <f t="shared" si="30"/>
        <v/>
      </c>
      <c r="S184" s="8" t="str">
        <f t="shared" si="31"/>
        <v/>
      </c>
    </row>
    <row r="185" spans="1:19" x14ac:dyDescent="0.25">
      <c r="A185" s="1">
        <v>21</v>
      </c>
      <c r="B185" s="5">
        <v>0.64930555555555558</v>
      </c>
      <c r="C185" s="1" t="s">
        <v>93</v>
      </c>
      <c r="D185" s="1">
        <v>5</v>
      </c>
      <c r="E185" s="1">
        <v>12</v>
      </c>
      <c r="F185" s="1" t="s">
        <v>216</v>
      </c>
      <c r="G185" s="2">
        <v>27.636333333333301</v>
      </c>
      <c r="H185" s="6">
        <f>1+COUNTIFS(A:A,A185,O:O,"&lt;"&amp;O185)</f>
        <v>10</v>
      </c>
      <c r="I185" s="2">
        <f>AVERAGEIF(A:A,A185,G:G)</f>
        <v>47.123527272727252</v>
      </c>
      <c r="J185" s="2">
        <f t="shared" si="24"/>
        <v>-19.487193939393951</v>
      </c>
      <c r="K185" s="2">
        <f t="shared" si="25"/>
        <v>70.512806060606053</v>
      </c>
      <c r="L185" s="2">
        <f t="shared" si="26"/>
        <v>68.770052286168479</v>
      </c>
      <c r="M185" s="2">
        <f>SUMIF(A:A,A185,L:L)</f>
        <v>3119.0722097980461</v>
      </c>
      <c r="N185" s="3">
        <f t="shared" si="27"/>
        <v>2.2048239880480745E-2</v>
      </c>
      <c r="O185" s="7">
        <f t="shared" si="28"/>
        <v>45.355094348610464</v>
      </c>
      <c r="P185" s="3" t="str">
        <f t="shared" si="29"/>
        <v/>
      </c>
      <c r="Q185" s="3" t="str">
        <f>IF(ISNUMBER(P185),SUMIF(A:A,A185,P:P),"")</f>
        <v/>
      </c>
      <c r="R185" s="3" t="str">
        <f t="shared" si="30"/>
        <v/>
      </c>
      <c r="S185" s="8" t="str">
        <f t="shared" si="31"/>
        <v/>
      </c>
    </row>
    <row r="186" spans="1:19" x14ac:dyDescent="0.25">
      <c r="A186" s="1">
        <v>21</v>
      </c>
      <c r="B186" s="5">
        <v>0.64930555555555558</v>
      </c>
      <c r="C186" s="1" t="s">
        <v>93</v>
      </c>
      <c r="D186" s="1">
        <v>5</v>
      </c>
      <c r="E186" s="1">
        <v>11</v>
      </c>
      <c r="F186" s="1" t="s">
        <v>215</v>
      </c>
      <c r="G186" s="2">
        <v>20.036200000000001</v>
      </c>
      <c r="H186" s="6">
        <f>1+COUNTIFS(A:A,A186,O:O,"&lt;"&amp;O186)</f>
        <v>11</v>
      </c>
      <c r="I186" s="2">
        <f>AVERAGEIF(A:A,A186,G:G)</f>
        <v>47.123527272727252</v>
      </c>
      <c r="J186" s="2">
        <f t="shared" si="24"/>
        <v>-27.087327272727251</v>
      </c>
      <c r="K186" s="2">
        <f t="shared" si="25"/>
        <v>62.912672727272749</v>
      </c>
      <c r="L186" s="2">
        <f t="shared" si="26"/>
        <v>43.587062019073414</v>
      </c>
      <c r="M186" s="2">
        <f>SUMIF(A:A,A186,L:L)</f>
        <v>3119.0722097980461</v>
      </c>
      <c r="N186" s="3">
        <f t="shared" si="27"/>
        <v>1.3974367724527799E-2</v>
      </c>
      <c r="O186" s="7">
        <f t="shared" si="28"/>
        <v>71.559588219852046</v>
      </c>
      <c r="P186" s="3" t="str">
        <f t="shared" si="29"/>
        <v/>
      </c>
      <c r="Q186" s="3" t="str">
        <f>IF(ISNUMBER(P186),SUMIF(A:A,A186,P:P),"")</f>
        <v/>
      </c>
      <c r="R186" s="3" t="str">
        <f t="shared" si="30"/>
        <v/>
      </c>
      <c r="S186" s="8" t="str">
        <f t="shared" si="31"/>
        <v/>
      </c>
    </row>
    <row r="187" spans="1:19" x14ac:dyDescent="0.25">
      <c r="A187" s="1">
        <v>22</v>
      </c>
      <c r="B187" s="5">
        <v>0.65277777777777779</v>
      </c>
      <c r="C187" s="1" t="s">
        <v>42</v>
      </c>
      <c r="D187" s="1">
        <v>6</v>
      </c>
      <c r="E187" s="1">
        <v>7</v>
      </c>
      <c r="F187" s="1" t="s">
        <v>222</v>
      </c>
      <c r="G187" s="2">
        <v>73.252899999999997</v>
      </c>
      <c r="H187" s="6">
        <f>1+COUNTIFS(A:A,A187,O:O,"&lt;"&amp;O187)</f>
        <v>1</v>
      </c>
      <c r="I187" s="2">
        <f>AVERAGEIF(A:A,A187,G:G)</f>
        <v>48.036313333333311</v>
      </c>
      <c r="J187" s="2">
        <f t="shared" si="24"/>
        <v>25.216586666666686</v>
      </c>
      <c r="K187" s="2">
        <f t="shared" si="25"/>
        <v>115.21658666666669</v>
      </c>
      <c r="L187" s="2">
        <f t="shared" si="26"/>
        <v>1005.2536734139981</v>
      </c>
      <c r="M187" s="2">
        <f>SUMIF(A:A,A187,L:L)</f>
        <v>3044.6054045743726</v>
      </c>
      <c r="N187" s="3">
        <f t="shared" si="27"/>
        <v>0.33017535602599041</v>
      </c>
      <c r="O187" s="7">
        <f t="shared" si="28"/>
        <v>3.0286936373327724</v>
      </c>
      <c r="P187" s="3">
        <f t="shared" si="29"/>
        <v>0.33017535602599041</v>
      </c>
      <c r="Q187" s="3">
        <f>IF(ISNUMBER(P187),SUMIF(A:A,A187,P:P),"")</f>
        <v>0.90680131326776003</v>
      </c>
      <c r="R187" s="3">
        <f t="shared" si="30"/>
        <v>0.36410992264244368</v>
      </c>
      <c r="S187" s="8">
        <f t="shared" si="31"/>
        <v>2.7464233678190668</v>
      </c>
    </row>
    <row r="188" spans="1:19" x14ac:dyDescent="0.25">
      <c r="A188" s="1">
        <v>22</v>
      </c>
      <c r="B188" s="5">
        <v>0.65277777777777779</v>
      </c>
      <c r="C188" s="1" t="s">
        <v>42</v>
      </c>
      <c r="D188" s="1">
        <v>6</v>
      </c>
      <c r="E188" s="1">
        <v>4</v>
      </c>
      <c r="F188" s="1" t="s">
        <v>24</v>
      </c>
      <c r="G188" s="2">
        <v>61.681466666666594</v>
      </c>
      <c r="H188" s="6">
        <f>1+COUNTIFS(A:A,A188,O:O,"&lt;"&amp;O188)</f>
        <v>2</v>
      </c>
      <c r="I188" s="2">
        <f>AVERAGEIF(A:A,A188,G:G)</f>
        <v>48.036313333333311</v>
      </c>
      <c r="J188" s="2">
        <f t="shared" si="24"/>
        <v>13.645153333333283</v>
      </c>
      <c r="K188" s="2">
        <f t="shared" si="25"/>
        <v>103.64515333333328</v>
      </c>
      <c r="L188" s="2">
        <f t="shared" si="26"/>
        <v>502.05476130138578</v>
      </c>
      <c r="M188" s="2">
        <f>SUMIF(A:A,A188,L:L)</f>
        <v>3044.6054045743726</v>
      </c>
      <c r="N188" s="3">
        <f t="shared" si="27"/>
        <v>0.16489977996724067</v>
      </c>
      <c r="O188" s="7">
        <f t="shared" si="28"/>
        <v>6.0642894744836049</v>
      </c>
      <c r="P188" s="3">
        <f t="shared" si="29"/>
        <v>0.16489977996724067</v>
      </c>
      <c r="Q188" s="3">
        <f>IF(ISNUMBER(P188),SUMIF(A:A,A188,P:P),"")</f>
        <v>0.90680131326776003</v>
      </c>
      <c r="R188" s="3">
        <f t="shared" si="30"/>
        <v>0.18184775160173278</v>
      </c>
      <c r="S188" s="8">
        <f t="shared" si="31"/>
        <v>5.4991056594975865</v>
      </c>
    </row>
    <row r="189" spans="1:19" x14ac:dyDescent="0.25">
      <c r="A189" s="1">
        <v>22</v>
      </c>
      <c r="B189" s="5">
        <v>0.65277777777777779</v>
      </c>
      <c r="C189" s="1" t="s">
        <v>42</v>
      </c>
      <c r="D189" s="1">
        <v>6</v>
      </c>
      <c r="E189" s="1">
        <v>1</v>
      </c>
      <c r="F189" s="1" t="s">
        <v>217</v>
      </c>
      <c r="G189" s="2">
        <v>57.063966666666602</v>
      </c>
      <c r="H189" s="6">
        <f>1+COUNTIFS(A:A,A189,O:O,"&lt;"&amp;O189)</f>
        <v>3</v>
      </c>
      <c r="I189" s="2">
        <f>AVERAGEIF(A:A,A189,G:G)</f>
        <v>48.036313333333311</v>
      </c>
      <c r="J189" s="2">
        <f t="shared" si="24"/>
        <v>9.0276533333332907</v>
      </c>
      <c r="K189" s="2">
        <f t="shared" si="25"/>
        <v>99.027653333333291</v>
      </c>
      <c r="L189" s="2">
        <f t="shared" si="26"/>
        <v>380.56584083250175</v>
      </c>
      <c r="M189" s="2">
        <f>SUMIF(A:A,A189,L:L)</f>
        <v>3044.6054045743726</v>
      </c>
      <c r="N189" s="3">
        <f t="shared" si="27"/>
        <v>0.12499676978196253</v>
      </c>
      <c r="O189" s="7">
        <f t="shared" si="28"/>
        <v>8.0002067392969014</v>
      </c>
      <c r="P189" s="3">
        <f t="shared" si="29"/>
        <v>0.12499676978196253</v>
      </c>
      <c r="Q189" s="3">
        <f>IF(ISNUMBER(P189),SUMIF(A:A,A189,P:P),"")</f>
        <v>0.90680131326776003</v>
      </c>
      <c r="R189" s="3">
        <f t="shared" si="30"/>
        <v>0.13784361353814398</v>
      </c>
      <c r="S189" s="8">
        <f t="shared" si="31"/>
        <v>7.2545979776080145</v>
      </c>
    </row>
    <row r="190" spans="1:19" x14ac:dyDescent="0.25">
      <c r="A190" s="1">
        <v>22</v>
      </c>
      <c r="B190" s="5">
        <v>0.65277777777777779</v>
      </c>
      <c r="C190" s="1" t="s">
        <v>42</v>
      </c>
      <c r="D190" s="1">
        <v>6</v>
      </c>
      <c r="E190" s="1">
        <v>2</v>
      </c>
      <c r="F190" s="1" t="s">
        <v>218</v>
      </c>
      <c r="G190" s="2">
        <v>53.433166666666601</v>
      </c>
      <c r="H190" s="6">
        <f>1+COUNTIFS(A:A,A190,O:O,"&lt;"&amp;O190)</f>
        <v>4</v>
      </c>
      <c r="I190" s="2">
        <f>AVERAGEIF(A:A,A190,G:G)</f>
        <v>48.036313333333311</v>
      </c>
      <c r="J190" s="2">
        <f t="shared" si="24"/>
        <v>5.39685333333329</v>
      </c>
      <c r="K190" s="2">
        <f t="shared" si="25"/>
        <v>95.396853333333297</v>
      </c>
      <c r="L190" s="2">
        <f t="shared" si="26"/>
        <v>306.06919382457028</v>
      </c>
      <c r="M190" s="2">
        <f>SUMIF(A:A,A190,L:L)</f>
        <v>3044.6054045743726</v>
      </c>
      <c r="N190" s="3">
        <f t="shared" si="27"/>
        <v>0.10052836185757145</v>
      </c>
      <c r="O190" s="7">
        <f t="shared" si="28"/>
        <v>9.9474415132398128</v>
      </c>
      <c r="P190" s="3">
        <f t="shared" si="29"/>
        <v>0.10052836185757145</v>
      </c>
      <c r="Q190" s="3">
        <f>IF(ISNUMBER(P190),SUMIF(A:A,A190,P:P),"")</f>
        <v>0.90680131326776003</v>
      </c>
      <c r="R190" s="3">
        <f t="shared" si="30"/>
        <v>0.11086040611841007</v>
      </c>
      <c r="S190" s="8">
        <f t="shared" si="31"/>
        <v>9.0203530278600947</v>
      </c>
    </row>
    <row r="191" spans="1:19" x14ac:dyDescent="0.25">
      <c r="A191" s="1">
        <v>22</v>
      </c>
      <c r="B191" s="5">
        <v>0.65277777777777779</v>
      </c>
      <c r="C191" s="1" t="s">
        <v>42</v>
      </c>
      <c r="D191" s="1">
        <v>6</v>
      </c>
      <c r="E191" s="1">
        <v>9</v>
      </c>
      <c r="F191" s="1" t="s">
        <v>224</v>
      </c>
      <c r="G191" s="2">
        <v>47.397300000000001</v>
      </c>
      <c r="H191" s="6">
        <f>1+COUNTIFS(A:A,A191,O:O,"&lt;"&amp;O191)</f>
        <v>5</v>
      </c>
      <c r="I191" s="2">
        <f>AVERAGEIF(A:A,A191,G:G)</f>
        <v>48.036313333333311</v>
      </c>
      <c r="J191" s="2">
        <f t="shared" si="24"/>
        <v>-0.63901333333330967</v>
      </c>
      <c r="K191" s="2">
        <f t="shared" si="25"/>
        <v>89.36098666666669</v>
      </c>
      <c r="L191" s="2">
        <f t="shared" si="26"/>
        <v>213.07819265270726</v>
      </c>
      <c r="M191" s="2">
        <f>SUMIF(A:A,A191,L:L)</f>
        <v>3044.6054045743726</v>
      </c>
      <c r="N191" s="3">
        <f t="shared" si="27"/>
        <v>6.9985487226872672E-2</v>
      </c>
      <c r="O191" s="7">
        <f t="shared" si="28"/>
        <v>14.28867669032995</v>
      </c>
      <c r="P191" s="3">
        <f t="shared" si="29"/>
        <v>6.9985487226872672E-2</v>
      </c>
      <c r="Q191" s="3">
        <f>IF(ISNUMBER(P191),SUMIF(A:A,A191,P:P),"")</f>
        <v>0.90680131326776003</v>
      </c>
      <c r="R191" s="3">
        <f t="shared" si="30"/>
        <v>7.7178414061479628E-2</v>
      </c>
      <c r="S191" s="8">
        <f t="shared" si="31"/>
        <v>12.956990787649627</v>
      </c>
    </row>
    <row r="192" spans="1:19" x14ac:dyDescent="0.25">
      <c r="A192" s="1">
        <v>22</v>
      </c>
      <c r="B192" s="5">
        <v>0.65277777777777779</v>
      </c>
      <c r="C192" s="1" t="s">
        <v>42</v>
      </c>
      <c r="D192" s="1">
        <v>6</v>
      </c>
      <c r="E192" s="1">
        <v>3</v>
      </c>
      <c r="F192" s="1" t="s">
        <v>219</v>
      </c>
      <c r="G192" s="2">
        <v>45.819033333333294</v>
      </c>
      <c r="H192" s="6">
        <f>1+COUNTIFS(A:A,A192,O:O,"&lt;"&amp;O192)</f>
        <v>6</v>
      </c>
      <c r="I192" s="2">
        <f>AVERAGEIF(A:A,A192,G:G)</f>
        <v>48.036313333333311</v>
      </c>
      <c r="J192" s="2">
        <f t="shared" si="24"/>
        <v>-2.2172800000000166</v>
      </c>
      <c r="K192" s="2">
        <f t="shared" si="25"/>
        <v>87.782719999999983</v>
      </c>
      <c r="L192" s="2">
        <f t="shared" si="26"/>
        <v>193.8264556108594</v>
      </c>
      <c r="M192" s="2">
        <f>SUMIF(A:A,A192,L:L)</f>
        <v>3044.6054045743726</v>
      </c>
      <c r="N192" s="3">
        <f t="shared" si="27"/>
        <v>6.3662258274797948E-2</v>
      </c>
      <c r="O192" s="7">
        <f t="shared" si="28"/>
        <v>15.707893924898219</v>
      </c>
      <c r="P192" s="3">
        <f t="shared" si="29"/>
        <v>6.3662258274797948E-2</v>
      </c>
      <c r="Q192" s="3">
        <f>IF(ISNUMBER(P192),SUMIF(A:A,A192,P:P),"")</f>
        <v>0.90680131326776003</v>
      </c>
      <c r="R192" s="3">
        <f t="shared" si="30"/>
        <v>7.0205300040186172E-2</v>
      </c>
      <c r="S192" s="8">
        <f t="shared" si="31"/>
        <v>14.243938839768374</v>
      </c>
    </row>
    <row r="193" spans="1:19" x14ac:dyDescent="0.25">
      <c r="A193" s="1">
        <v>22</v>
      </c>
      <c r="B193" s="5">
        <v>0.65277777777777779</v>
      </c>
      <c r="C193" s="1" t="s">
        <v>42</v>
      </c>
      <c r="D193" s="1">
        <v>6</v>
      </c>
      <c r="E193" s="1">
        <v>6</v>
      </c>
      <c r="F193" s="1" t="s">
        <v>221</v>
      </c>
      <c r="G193" s="2">
        <v>42.622966666666599</v>
      </c>
      <c r="H193" s="6">
        <f>1+COUNTIFS(A:A,A193,O:O,"&lt;"&amp;O193)</f>
        <v>7</v>
      </c>
      <c r="I193" s="2">
        <f>AVERAGEIF(A:A,A193,G:G)</f>
        <v>48.036313333333311</v>
      </c>
      <c r="J193" s="2">
        <f t="shared" si="24"/>
        <v>-5.4133466666667118</v>
      </c>
      <c r="K193" s="2">
        <f t="shared" si="25"/>
        <v>84.586653333333288</v>
      </c>
      <c r="L193" s="2">
        <f t="shared" si="26"/>
        <v>160.00406161413864</v>
      </c>
      <c r="M193" s="2">
        <f>SUMIF(A:A,A193,L:L)</f>
        <v>3044.6054045743726</v>
      </c>
      <c r="N193" s="3">
        <f t="shared" si="27"/>
        <v>5.2553300133324425E-2</v>
      </c>
      <c r="O193" s="7">
        <f t="shared" si="28"/>
        <v>19.02830074349399</v>
      </c>
      <c r="P193" s="3">
        <f t="shared" si="29"/>
        <v>5.2553300133324425E-2</v>
      </c>
      <c r="Q193" s="3">
        <f>IF(ISNUMBER(P193),SUMIF(A:A,A193,P:P),"")</f>
        <v>0.90680131326776003</v>
      </c>
      <c r="R193" s="3">
        <f t="shared" si="30"/>
        <v>5.7954591997603895E-2</v>
      </c>
      <c r="S193" s="8">
        <f t="shared" si="31"/>
        <v>17.254888103454245</v>
      </c>
    </row>
    <row r="194" spans="1:19" x14ac:dyDescent="0.25">
      <c r="A194" s="1">
        <v>22</v>
      </c>
      <c r="B194" s="5">
        <v>0.65277777777777779</v>
      </c>
      <c r="C194" s="1" t="s">
        <v>42</v>
      </c>
      <c r="D194" s="1">
        <v>6</v>
      </c>
      <c r="E194" s="1">
        <v>8</v>
      </c>
      <c r="F194" s="1" t="s">
        <v>223</v>
      </c>
      <c r="G194" s="2">
        <v>38.281033333333397</v>
      </c>
      <c r="H194" s="6">
        <f>1+COUNTIFS(A:A,A194,O:O,"&lt;"&amp;O194)</f>
        <v>8</v>
      </c>
      <c r="I194" s="2">
        <f>AVERAGEIF(A:A,A194,G:G)</f>
        <v>48.036313333333311</v>
      </c>
      <c r="J194" s="2">
        <f t="shared" si="24"/>
        <v>-9.7552799999999138</v>
      </c>
      <c r="K194" s="2">
        <f t="shared" si="25"/>
        <v>80.244720000000086</v>
      </c>
      <c r="L194" s="2">
        <f t="shared" si="26"/>
        <v>123.30774222906683</v>
      </c>
      <c r="M194" s="2">
        <f>SUMIF(A:A,A194,L:L)</f>
        <v>3044.6054045743726</v>
      </c>
      <c r="N194" s="3">
        <f t="shared" si="27"/>
        <v>4.0500401807013447E-2</v>
      </c>
      <c r="O194" s="7">
        <f t="shared" si="28"/>
        <v>24.691113060187718</v>
      </c>
      <c r="P194" s="3" t="str">
        <f t="shared" si="29"/>
        <v/>
      </c>
      <c r="Q194" s="3" t="str">
        <f>IF(ISNUMBER(P194),SUMIF(A:A,A194,P:P),"")</f>
        <v/>
      </c>
      <c r="R194" s="3" t="str">
        <f t="shared" si="30"/>
        <v/>
      </c>
      <c r="S194" s="8" t="str">
        <f t="shared" si="31"/>
        <v/>
      </c>
    </row>
    <row r="195" spans="1:19" x14ac:dyDescent="0.25">
      <c r="A195" s="1">
        <v>22</v>
      </c>
      <c r="B195" s="5">
        <v>0.65277777777777779</v>
      </c>
      <c r="C195" s="1" t="s">
        <v>42</v>
      </c>
      <c r="D195" s="1">
        <v>6</v>
      </c>
      <c r="E195" s="1">
        <v>10</v>
      </c>
      <c r="F195" s="1" t="s">
        <v>225</v>
      </c>
      <c r="G195" s="2">
        <v>35.307833333333299</v>
      </c>
      <c r="H195" s="6">
        <f>1+COUNTIFS(A:A,A195,O:O,"&lt;"&amp;O195)</f>
        <v>9</v>
      </c>
      <c r="I195" s="2">
        <f>AVERAGEIF(A:A,A195,G:G)</f>
        <v>48.036313333333311</v>
      </c>
      <c r="J195" s="2">
        <f t="shared" si="24"/>
        <v>-12.728480000000012</v>
      </c>
      <c r="K195" s="2">
        <f t="shared" si="25"/>
        <v>77.271519999999981</v>
      </c>
      <c r="L195" s="2">
        <f t="shared" si="26"/>
        <v>103.16103356386155</v>
      </c>
      <c r="M195" s="2">
        <f>SUMIF(A:A,A195,L:L)</f>
        <v>3044.6054045743726</v>
      </c>
      <c r="N195" s="3">
        <f t="shared" si="27"/>
        <v>3.3883219614885753E-2</v>
      </c>
      <c r="O195" s="7">
        <f t="shared" si="28"/>
        <v>29.513133975045122</v>
      </c>
      <c r="P195" s="3" t="str">
        <f t="shared" si="29"/>
        <v/>
      </c>
      <c r="Q195" s="3" t="str">
        <f>IF(ISNUMBER(P195),SUMIF(A:A,A195,P:P),"")</f>
        <v/>
      </c>
      <c r="R195" s="3" t="str">
        <f t="shared" si="30"/>
        <v/>
      </c>
      <c r="S195" s="8" t="str">
        <f t="shared" si="31"/>
        <v/>
      </c>
    </row>
    <row r="196" spans="1:19" x14ac:dyDescent="0.25">
      <c r="A196" s="1">
        <v>22</v>
      </c>
      <c r="B196" s="5">
        <v>0.65277777777777779</v>
      </c>
      <c r="C196" s="1" t="s">
        <v>42</v>
      </c>
      <c r="D196" s="1">
        <v>6</v>
      </c>
      <c r="E196" s="1">
        <v>5</v>
      </c>
      <c r="F196" s="1" t="s">
        <v>220</v>
      </c>
      <c r="G196" s="2">
        <v>25.503466666666704</v>
      </c>
      <c r="H196" s="6">
        <f>1+COUNTIFS(A:A,A196,O:O,"&lt;"&amp;O196)</f>
        <v>10</v>
      </c>
      <c r="I196" s="2">
        <f>AVERAGEIF(A:A,A196,G:G)</f>
        <v>48.036313333333311</v>
      </c>
      <c r="J196" s="2">
        <f t="shared" si="24"/>
        <v>-22.532846666666607</v>
      </c>
      <c r="K196" s="2">
        <f t="shared" si="25"/>
        <v>67.467153333333385</v>
      </c>
      <c r="L196" s="2">
        <f t="shared" si="26"/>
        <v>57.28444953128291</v>
      </c>
      <c r="M196" s="2">
        <f>SUMIF(A:A,A196,L:L)</f>
        <v>3044.6054045743726</v>
      </c>
      <c r="N196" s="3">
        <f t="shared" si="27"/>
        <v>1.8815065310340641E-2</v>
      </c>
      <c r="O196" s="7">
        <f t="shared" si="28"/>
        <v>53.148898688669782</v>
      </c>
      <c r="P196" s="3" t="str">
        <f t="shared" si="29"/>
        <v/>
      </c>
      <c r="Q196" s="3" t="str">
        <f>IF(ISNUMBER(P196),SUMIF(A:A,A196,P:P),"")</f>
        <v/>
      </c>
      <c r="R196" s="3" t="str">
        <f t="shared" si="30"/>
        <v/>
      </c>
      <c r="S196" s="8" t="str">
        <f t="shared" si="31"/>
        <v/>
      </c>
    </row>
    <row r="197" spans="1:19" x14ac:dyDescent="0.25">
      <c r="A197" s="1">
        <v>23</v>
      </c>
      <c r="B197" s="5">
        <v>0.65555555555555556</v>
      </c>
      <c r="C197" s="1" t="s">
        <v>106</v>
      </c>
      <c r="D197" s="1">
        <v>5</v>
      </c>
      <c r="E197" s="1">
        <v>4</v>
      </c>
      <c r="F197" s="1" t="s">
        <v>229</v>
      </c>
      <c r="G197" s="2">
        <v>62.213433333333398</v>
      </c>
      <c r="H197" s="6">
        <f>1+COUNTIFS(A:A,A197,O:O,"&lt;"&amp;O197)</f>
        <v>1</v>
      </c>
      <c r="I197" s="2">
        <f>AVERAGEIF(A:A,A197,G:G)</f>
        <v>50.178474074074067</v>
      </c>
      <c r="J197" s="2">
        <f t="shared" si="24"/>
        <v>12.034959259259331</v>
      </c>
      <c r="K197" s="2">
        <f t="shared" si="25"/>
        <v>102.03495925925932</v>
      </c>
      <c r="L197" s="2">
        <f t="shared" si="26"/>
        <v>455.8197998095402</v>
      </c>
      <c r="M197" s="2">
        <f>SUMIF(A:A,A197,L:L)</f>
        <v>2330.2157439959155</v>
      </c>
      <c r="N197" s="3">
        <f t="shared" si="27"/>
        <v>0.19561270280831952</v>
      </c>
      <c r="O197" s="7">
        <f t="shared" si="28"/>
        <v>5.1121424408715317</v>
      </c>
      <c r="P197" s="3">
        <f t="shared" si="29"/>
        <v>0.19561270280831952</v>
      </c>
      <c r="Q197" s="3">
        <f>IF(ISNUMBER(P197),SUMIF(A:A,A197,P:P),"")</f>
        <v>0.97761859011874019</v>
      </c>
      <c r="R197" s="3">
        <f t="shared" si="30"/>
        <v>0.20009102198492426</v>
      </c>
      <c r="S197" s="8">
        <f t="shared" si="31"/>
        <v>4.997725485531002</v>
      </c>
    </row>
    <row r="198" spans="1:19" x14ac:dyDescent="0.25">
      <c r="A198" s="1">
        <v>23</v>
      </c>
      <c r="B198" s="5">
        <v>0.65555555555555556</v>
      </c>
      <c r="C198" s="1" t="s">
        <v>106</v>
      </c>
      <c r="D198" s="1">
        <v>5</v>
      </c>
      <c r="E198" s="1">
        <v>1</v>
      </c>
      <c r="F198" s="1" t="s">
        <v>226</v>
      </c>
      <c r="G198" s="2">
        <v>59.652266666666598</v>
      </c>
      <c r="H198" s="6">
        <f>1+COUNTIFS(A:A,A198,O:O,"&lt;"&amp;O198)</f>
        <v>2</v>
      </c>
      <c r="I198" s="2">
        <f>AVERAGEIF(A:A,A198,G:G)</f>
        <v>50.178474074074067</v>
      </c>
      <c r="J198" s="2">
        <f t="shared" si="24"/>
        <v>9.473792592592531</v>
      </c>
      <c r="K198" s="2">
        <f t="shared" si="25"/>
        <v>99.473792592592531</v>
      </c>
      <c r="L198" s="2">
        <f t="shared" si="26"/>
        <v>390.89053359419728</v>
      </c>
      <c r="M198" s="2">
        <f>SUMIF(A:A,A198,L:L)</f>
        <v>2330.2157439959155</v>
      </c>
      <c r="N198" s="3">
        <f t="shared" si="27"/>
        <v>0.16774864499193876</v>
      </c>
      <c r="O198" s="7">
        <f t="shared" si="28"/>
        <v>5.9613000155563434</v>
      </c>
      <c r="P198" s="3">
        <f t="shared" si="29"/>
        <v>0.16774864499193876</v>
      </c>
      <c r="Q198" s="3">
        <f>IF(ISNUMBER(P198),SUMIF(A:A,A198,P:P),"")</f>
        <v>0.97761859011874019</v>
      </c>
      <c r="R198" s="3">
        <f t="shared" si="30"/>
        <v>0.17158904984771642</v>
      </c>
      <c r="S198" s="8">
        <f t="shared" si="31"/>
        <v>5.827877716483016</v>
      </c>
    </row>
    <row r="199" spans="1:19" x14ac:dyDescent="0.25">
      <c r="A199" s="1">
        <v>23</v>
      </c>
      <c r="B199" s="5">
        <v>0.65555555555555556</v>
      </c>
      <c r="C199" s="1" t="s">
        <v>106</v>
      </c>
      <c r="D199" s="1">
        <v>5</v>
      </c>
      <c r="E199" s="1">
        <v>2</v>
      </c>
      <c r="F199" s="1" t="s">
        <v>227</v>
      </c>
      <c r="G199" s="2">
        <v>58.656333333333301</v>
      </c>
      <c r="H199" s="6">
        <f>1+COUNTIFS(A:A,A199,O:O,"&lt;"&amp;O199)</f>
        <v>3</v>
      </c>
      <c r="I199" s="2">
        <f>AVERAGEIF(A:A,A199,G:G)</f>
        <v>50.178474074074067</v>
      </c>
      <c r="J199" s="2">
        <f t="shared" si="24"/>
        <v>8.4778592592592332</v>
      </c>
      <c r="K199" s="2">
        <f t="shared" si="25"/>
        <v>98.477859259259233</v>
      </c>
      <c r="L199" s="2">
        <f t="shared" si="26"/>
        <v>368.21667496134592</v>
      </c>
      <c r="M199" s="2">
        <f>SUMIF(A:A,A199,L:L)</f>
        <v>2330.2157439959155</v>
      </c>
      <c r="N199" s="3">
        <f t="shared" si="27"/>
        <v>0.1580182761661022</v>
      </c>
      <c r="O199" s="7">
        <f t="shared" si="28"/>
        <v>6.3283819078550243</v>
      </c>
      <c r="P199" s="3">
        <f t="shared" si="29"/>
        <v>0.1580182761661022</v>
      </c>
      <c r="Q199" s="3">
        <f>IF(ISNUMBER(P199),SUMIF(A:A,A199,P:P),"")</f>
        <v>0.97761859011874019</v>
      </c>
      <c r="R199" s="3">
        <f t="shared" si="30"/>
        <v>0.16163591585028014</v>
      </c>
      <c r="S199" s="8">
        <f t="shared" si="31"/>
        <v>6.1867437984901725</v>
      </c>
    </row>
    <row r="200" spans="1:19" x14ac:dyDescent="0.25">
      <c r="A200" s="1">
        <v>23</v>
      </c>
      <c r="B200" s="5">
        <v>0.65555555555555556</v>
      </c>
      <c r="C200" s="1" t="s">
        <v>106</v>
      </c>
      <c r="D200" s="1">
        <v>5</v>
      </c>
      <c r="E200" s="1">
        <v>3</v>
      </c>
      <c r="F200" s="1" t="s">
        <v>228</v>
      </c>
      <c r="G200" s="2">
        <v>56.109200000000001</v>
      </c>
      <c r="H200" s="6">
        <f>1+COUNTIFS(A:A,A200,O:O,"&lt;"&amp;O200)</f>
        <v>4</v>
      </c>
      <c r="I200" s="2">
        <f>AVERAGEIF(A:A,A200,G:G)</f>
        <v>50.178474074074067</v>
      </c>
      <c r="J200" s="2">
        <f t="shared" si="24"/>
        <v>5.930725925925934</v>
      </c>
      <c r="K200" s="2">
        <f t="shared" si="25"/>
        <v>95.930725925925941</v>
      </c>
      <c r="L200" s="2">
        <f t="shared" si="26"/>
        <v>316.03202568483698</v>
      </c>
      <c r="M200" s="2">
        <f>SUMIF(A:A,A200,L:L)</f>
        <v>2330.2157439959155</v>
      </c>
      <c r="N200" s="3">
        <f t="shared" si="27"/>
        <v>0.13562350460429767</v>
      </c>
      <c r="O200" s="7">
        <f t="shared" si="28"/>
        <v>7.3733531876915661</v>
      </c>
      <c r="P200" s="3">
        <f t="shared" si="29"/>
        <v>0.13562350460429767</v>
      </c>
      <c r="Q200" s="3">
        <f>IF(ISNUMBER(P200),SUMIF(A:A,A200,P:P),"")</f>
        <v>0.97761859011874019</v>
      </c>
      <c r="R200" s="3">
        <f t="shared" si="30"/>
        <v>0.1387284427435295</v>
      </c>
      <c r="S200" s="8">
        <f t="shared" si="31"/>
        <v>7.2083271477985473</v>
      </c>
    </row>
    <row r="201" spans="1:19" x14ac:dyDescent="0.25">
      <c r="A201" s="1">
        <v>23</v>
      </c>
      <c r="B201" s="5">
        <v>0.65555555555555556</v>
      </c>
      <c r="C201" s="1" t="s">
        <v>106</v>
      </c>
      <c r="D201" s="1">
        <v>5</v>
      </c>
      <c r="E201" s="1">
        <v>6</v>
      </c>
      <c r="F201" s="1" t="s">
        <v>231</v>
      </c>
      <c r="G201" s="2">
        <v>49.760100000000001</v>
      </c>
      <c r="H201" s="6">
        <f>1+COUNTIFS(A:A,A201,O:O,"&lt;"&amp;O201)</f>
        <v>5</v>
      </c>
      <c r="I201" s="2">
        <f>AVERAGEIF(A:A,A201,G:G)</f>
        <v>50.178474074074067</v>
      </c>
      <c r="J201" s="2">
        <f t="shared" si="24"/>
        <v>-0.41837407407406602</v>
      </c>
      <c r="K201" s="2">
        <f t="shared" si="25"/>
        <v>89.581625925925934</v>
      </c>
      <c r="L201" s="2">
        <f t="shared" si="26"/>
        <v>215.91775160345307</v>
      </c>
      <c r="M201" s="2">
        <f>SUMIF(A:A,A201,L:L)</f>
        <v>2330.2157439959155</v>
      </c>
      <c r="N201" s="3">
        <f t="shared" si="27"/>
        <v>9.2659983162413792E-2</v>
      </c>
      <c r="O201" s="7">
        <f t="shared" si="28"/>
        <v>10.792145280743325</v>
      </c>
      <c r="P201" s="3">
        <f t="shared" si="29"/>
        <v>9.2659983162413792E-2</v>
      </c>
      <c r="Q201" s="3">
        <f>IF(ISNUMBER(P201),SUMIF(A:A,A201,P:P),"")</f>
        <v>0.97761859011874019</v>
      </c>
      <c r="R201" s="3">
        <f t="shared" si="30"/>
        <v>9.4781322797021936E-2</v>
      </c>
      <c r="S201" s="8">
        <f t="shared" si="31"/>
        <v>10.550601853716906</v>
      </c>
    </row>
    <row r="202" spans="1:19" x14ac:dyDescent="0.25">
      <c r="A202" s="1">
        <v>23</v>
      </c>
      <c r="B202" s="5">
        <v>0.65555555555555556</v>
      </c>
      <c r="C202" s="1" t="s">
        <v>106</v>
      </c>
      <c r="D202" s="1">
        <v>5</v>
      </c>
      <c r="E202" s="1">
        <v>5</v>
      </c>
      <c r="F202" s="1" t="s">
        <v>230</v>
      </c>
      <c r="G202" s="2">
        <v>48.110900000000001</v>
      </c>
      <c r="H202" s="6">
        <f>1+COUNTIFS(A:A,A202,O:O,"&lt;"&amp;O202)</f>
        <v>6</v>
      </c>
      <c r="I202" s="2">
        <f>AVERAGEIF(A:A,A202,G:G)</f>
        <v>50.178474074074067</v>
      </c>
      <c r="J202" s="2">
        <f t="shared" si="24"/>
        <v>-2.0675740740740665</v>
      </c>
      <c r="K202" s="2">
        <f t="shared" si="25"/>
        <v>87.932425925925941</v>
      </c>
      <c r="L202" s="2">
        <f t="shared" si="26"/>
        <v>195.57531643755738</v>
      </c>
      <c r="M202" s="2">
        <f>SUMIF(A:A,A202,L:L)</f>
        <v>2330.2157439959155</v>
      </c>
      <c r="N202" s="3">
        <f t="shared" si="27"/>
        <v>8.3930132624621123E-2</v>
      </c>
      <c r="O202" s="7">
        <f t="shared" si="28"/>
        <v>11.914671986430859</v>
      </c>
      <c r="P202" s="3">
        <f t="shared" si="29"/>
        <v>8.3930132624621123E-2</v>
      </c>
      <c r="Q202" s="3">
        <f>IF(ISNUMBER(P202),SUMIF(A:A,A202,P:P),"")</f>
        <v>0.97761859011874019</v>
      </c>
      <c r="R202" s="3">
        <f t="shared" si="30"/>
        <v>8.5851612758741716E-2</v>
      </c>
      <c r="S202" s="8">
        <f t="shared" si="31"/>
        <v>11.648004829101787</v>
      </c>
    </row>
    <row r="203" spans="1:19" x14ac:dyDescent="0.25">
      <c r="A203" s="1">
        <v>23</v>
      </c>
      <c r="B203" s="5">
        <v>0.65555555555555556</v>
      </c>
      <c r="C203" s="1" t="s">
        <v>106</v>
      </c>
      <c r="D203" s="1">
        <v>5</v>
      </c>
      <c r="E203" s="1">
        <v>7</v>
      </c>
      <c r="F203" s="1" t="s">
        <v>232</v>
      </c>
      <c r="G203" s="2">
        <v>46.767966666666602</v>
      </c>
      <c r="H203" s="6">
        <f>1+COUNTIFS(A:A,A203,O:O,"&lt;"&amp;O203)</f>
        <v>7</v>
      </c>
      <c r="I203" s="2">
        <f>AVERAGEIF(A:A,A203,G:G)</f>
        <v>50.178474074074067</v>
      </c>
      <c r="J203" s="2">
        <f t="shared" si="24"/>
        <v>-3.4105074074074651</v>
      </c>
      <c r="K203" s="2">
        <f t="shared" si="25"/>
        <v>86.589492592592535</v>
      </c>
      <c r="L203" s="2">
        <f t="shared" si="26"/>
        <v>180.43481116429899</v>
      </c>
      <c r="M203" s="2">
        <f>SUMIF(A:A,A203,L:L)</f>
        <v>2330.2157439959155</v>
      </c>
      <c r="N203" s="3">
        <f t="shared" si="27"/>
        <v>7.7432663318497977E-2</v>
      </c>
      <c r="O203" s="7">
        <f t="shared" si="28"/>
        <v>12.914446657824165</v>
      </c>
      <c r="P203" s="3">
        <f t="shared" si="29"/>
        <v>7.7432663318497977E-2</v>
      </c>
      <c r="Q203" s="3">
        <f>IF(ISNUMBER(P203),SUMIF(A:A,A203,P:P),"")</f>
        <v>0.97761859011874019</v>
      </c>
      <c r="R203" s="3">
        <f t="shared" si="30"/>
        <v>7.9205391653909843E-2</v>
      </c>
      <c r="S203" s="8">
        <f t="shared" si="31"/>
        <v>12.625403133785737</v>
      </c>
    </row>
    <row r="204" spans="1:19" x14ac:dyDescent="0.25">
      <c r="A204" s="1">
        <v>23</v>
      </c>
      <c r="B204" s="5">
        <v>0.65555555555555556</v>
      </c>
      <c r="C204" s="1" t="s">
        <v>106</v>
      </c>
      <c r="D204" s="1">
        <v>5</v>
      </c>
      <c r="E204" s="1">
        <v>8</v>
      </c>
      <c r="F204" s="1" t="s">
        <v>233</v>
      </c>
      <c r="G204" s="2">
        <v>44.254399999999997</v>
      </c>
      <c r="H204" s="6">
        <f>1+COUNTIFS(A:A,A204,O:O,"&lt;"&amp;O204)</f>
        <v>8</v>
      </c>
      <c r="I204" s="2">
        <f>AVERAGEIF(A:A,A204,G:G)</f>
        <v>50.178474074074067</v>
      </c>
      <c r="J204" s="2">
        <f t="shared" si="24"/>
        <v>-5.9240740740740705</v>
      </c>
      <c r="K204" s="2">
        <f t="shared" si="25"/>
        <v>84.07592592592593</v>
      </c>
      <c r="L204" s="2">
        <f t="shared" si="26"/>
        <v>155.17531706254871</v>
      </c>
      <c r="M204" s="2">
        <f>SUMIF(A:A,A204,L:L)</f>
        <v>2330.2157439959155</v>
      </c>
      <c r="N204" s="3">
        <f t="shared" si="27"/>
        <v>6.6592682442549275E-2</v>
      </c>
      <c r="O204" s="7">
        <f t="shared" si="28"/>
        <v>15.016664944571325</v>
      </c>
      <c r="P204" s="3">
        <f t="shared" si="29"/>
        <v>6.6592682442549275E-2</v>
      </c>
      <c r="Q204" s="3">
        <f>IF(ISNUMBER(P204),SUMIF(A:A,A204,P:P),"")</f>
        <v>0.97761859011874019</v>
      </c>
      <c r="R204" s="3">
        <f t="shared" si="30"/>
        <v>6.8117242363876299E-2</v>
      </c>
      <c r="S204" s="8">
        <f t="shared" si="31"/>
        <v>14.680570811397329</v>
      </c>
    </row>
    <row r="205" spans="1:19" x14ac:dyDescent="0.25">
      <c r="A205" s="1">
        <v>23</v>
      </c>
      <c r="B205" s="5">
        <v>0.65555555555555556</v>
      </c>
      <c r="C205" s="1" t="s">
        <v>106</v>
      </c>
      <c r="D205" s="1">
        <v>5</v>
      </c>
      <c r="E205" s="1">
        <v>9</v>
      </c>
      <c r="F205" s="1" t="s">
        <v>234</v>
      </c>
      <c r="G205" s="2">
        <v>26.081666666666699</v>
      </c>
      <c r="H205" s="6">
        <f>1+COUNTIFS(A:A,A205,O:O,"&lt;"&amp;O205)</f>
        <v>9</v>
      </c>
      <c r="I205" s="2">
        <f>AVERAGEIF(A:A,A205,G:G)</f>
        <v>50.178474074074067</v>
      </c>
      <c r="J205" s="2">
        <f t="shared" si="24"/>
        <v>-24.096807407407368</v>
      </c>
      <c r="K205" s="2">
        <f t="shared" si="25"/>
        <v>65.903192592592632</v>
      </c>
      <c r="L205" s="2">
        <f t="shared" si="26"/>
        <v>52.153513678136825</v>
      </c>
      <c r="M205" s="2">
        <f>SUMIF(A:A,A205,L:L)</f>
        <v>2330.2157439959155</v>
      </c>
      <c r="N205" s="3">
        <f t="shared" si="27"/>
        <v>2.2381409881259577E-2</v>
      </c>
      <c r="O205" s="7">
        <f t="shared" si="28"/>
        <v>44.679937738744549</v>
      </c>
      <c r="P205" s="3" t="str">
        <f t="shared" si="29"/>
        <v/>
      </c>
      <c r="Q205" s="3" t="str">
        <f>IF(ISNUMBER(P205),SUMIF(A:A,A205,P:P),"")</f>
        <v/>
      </c>
      <c r="R205" s="3" t="str">
        <f t="shared" si="30"/>
        <v/>
      </c>
      <c r="S205" s="8" t="str">
        <f t="shared" si="31"/>
        <v/>
      </c>
    </row>
    <row r="206" spans="1:19" x14ac:dyDescent="0.25">
      <c r="A206" s="1">
        <v>24</v>
      </c>
      <c r="B206" s="5">
        <v>0.65763888888888888</v>
      </c>
      <c r="C206" s="1" t="s">
        <v>54</v>
      </c>
      <c r="D206" s="1">
        <v>6</v>
      </c>
      <c r="E206" s="1">
        <v>3</v>
      </c>
      <c r="F206" s="1" t="s">
        <v>236</v>
      </c>
      <c r="G206" s="2">
        <v>51.018133333333303</v>
      </c>
      <c r="H206" s="6">
        <f>1+COUNTIFS(A:A,A206,O:O,"&lt;"&amp;O206)</f>
        <v>1</v>
      </c>
      <c r="I206" s="2">
        <f>AVERAGEIF(A:A,A206,G:G)</f>
        <v>46.935916666666664</v>
      </c>
      <c r="J206" s="2">
        <f t="shared" si="24"/>
        <v>4.0822166666666391</v>
      </c>
      <c r="K206" s="2">
        <f t="shared" si="25"/>
        <v>94.082216666666639</v>
      </c>
      <c r="L206" s="2">
        <f t="shared" si="26"/>
        <v>282.85460432940926</v>
      </c>
      <c r="M206" s="2">
        <f>SUMIF(A:A,A206,L:L)</f>
        <v>1369.4473819523901</v>
      </c>
      <c r="N206" s="3">
        <f t="shared" si="27"/>
        <v>0.20654652968568232</v>
      </c>
      <c r="O206" s="7">
        <f t="shared" si="28"/>
        <v>4.8415240939742565</v>
      </c>
      <c r="P206" s="3">
        <f t="shared" si="29"/>
        <v>0.20654652968568232</v>
      </c>
      <c r="Q206" s="3">
        <f>IF(ISNUMBER(P206),SUMIF(A:A,A206,P:P),"")</f>
        <v>1</v>
      </c>
      <c r="R206" s="3">
        <f t="shared" si="30"/>
        <v>0.20654652968568232</v>
      </c>
      <c r="S206" s="8">
        <f t="shared" si="31"/>
        <v>4.8415240939742565</v>
      </c>
    </row>
    <row r="207" spans="1:19" x14ac:dyDescent="0.25">
      <c r="A207" s="1">
        <v>24</v>
      </c>
      <c r="B207" s="5">
        <v>0.65763888888888888</v>
      </c>
      <c r="C207" s="1" t="s">
        <v>54</v>
      </c>
      <c r="D207" s="1">
        <v>6</v>
      </c>
      <c r="E207" s="1">
        <v>4</v>
      </c>
      <c r="F207" s="1" t="s">
        <v>237</v>
      </c>
      <c r="G207" s="2">
        <v>50.374699999999997</v>
      </c>
      <c r="H207" s="6">
        <f>1+COUNTIFS(A:A,A207,O:O,"&lt;"&amp;O207)</f>
        <v>2</v>
      </c>
      <c r="I207" s="2">
        <f>AVERAGEIF(A:A,A207,G:G)</f>
        <v>46.935916666666664</v>
      </c>
      <c r="J207" s="2">
        <f t="shared" si="24"/>
        <v>3.4387833333333333</v>
      </c>
      <c r="K207" s="2">
        <f t="shared" si="25"/>
        <v>93.438783333333333</v>
      </c>
      <c r="L207" s="2">
        <f t="shared" si="26"/>
        <v>272.14281944958037</v>
      </c>
      <c r="M207" s="2">
        <f>SUMIF(A:A,A207,L:L)</f>
        <v>1369.4473819523901</v>
      </c>
      <c r="N207" s="3">
        <f t="shared" si="27"/>
        <v>0.19872455344840817</v>
      </c>
      <c r="O207" s="7">
        <f t="shared" si="28"/>
        <v>5.0320908143825056</v>
      </c>
      <c r="P207" s="3">
        <f t="shared" si="29"/>
        <v>0.19872455344840817</v>
      </c>
      <c r="Q207" s="3">
        <f>IF(ISNUMBER(P207),SUMIF(A:A,A207,P:P),"")</f>
        <v>1</v>
      </c>
      <c r="R207" s="3">
        <f t="shared" si="30"/>
        <v>0.19872455344840817</v>
      </c>
      <c r="S207" s="8">
        <f t="shared" si="31"/>
        <v>5.0320908143825056</v>
      </c>
    </row>
    <row r="208" spans="1:19" x14ac:dyDescent="0.25">
      <c r="A208" s="1">
        <v>24</v>
      </c>
      <c r="B208" s="5">
        <v>0.65763888888888888</v>
      </c>
      <c r="C208" s="1" t="s">
        <v>54</v>
      </c>
      <c r="D208" s="1">
        <v>6</v>
      </c>
      <c r="E208" s="1">
        <v>2</v>
      </c>
      <c r="F208" s="1" t="s">
        <v>235</v>
      </c>
      <c r="G208" s="2">
        <v>49.925399999999996</v>
      </c>
      <c r="H208" s="6">
        <f>1+COUNTIFS(A:A,A208,O:O,"&lt;"&amp;O208)</f>
        <v>3</v>
      </c>
      <c r="I208" s="2">
        <f>AVERAGEIF(A:A,A208,G:G)</f>
        <v>46.935916666666664</v>
      </c>
      <c r="J208" s="2">
        <f t="shared" si="24"/>
        <v>2.9894833333333324</v>
      </c>
      <c r="K208" s="2">
        <f t="shared" si="25"/>
        <v>92.989483333333339</v>
      </c>
      <c r="L208" s="2">
        <f t="shared" si="26"/>
        <v>264.90439836246588</v>
      </c>
      <c r="M208" s="2">
        <f>SUMIF(A:A,A208,L:L)</f>
        <v>1369.4473819523901</v>
      </c>
      <c r="N208" s="3">
        <f t="shared" si="27"/>
        <v>0.19343890232919916</v>
      </c>
      <c r="O208" s="7">
        <f t="shared" si="28"/>
        <v>5.1695909558987001</v>
      </c>
      <c r="P208" s="3">
        <f t="shared" si="29"/>
        <v>0.19343890232919916</v>
      </c>
      <c r="Q208" s="3">
        <f>IF(ISNUMBER(P208),SUMIF(A:A,A208,P:P),"")</f>
        <v>1</v>
      </c>
      <c r="R208" s="3">
        <f t="shared" si="30"/>
        <v>0.19343890232919916</v>
      </c>
      <c r="S208" s="8">
        <f t="shared" si="31"/>
        <v>5.1695909558987001</v>
      </c>
    </row>
    <row r="209" spans="1:19" x14ac:dyDescent="0.25">
      <c r="A209" s="1">
        <v>24</v>
      </c>
      <c r="B209" s="5">
        <v>0.65763888888888888</v>
      </c>
      <c r="C209" s="1" t="s">
        <v>54</v>
      </c>
      <c r="D209" s="1">
        <v>6</v>
      </c>
      <c r="E209" s="1">
        <v>6</v>
      </c>
      <c r="F209" s="1" t="s">
        <v>239</v>
      </c>
      <c r="G209" s="2">
        <v>46.874666666666698</v>
      </c>
      <c r="H209" s="6">
        <f>1+COUNTIFS(A:A,A209,O:O,"&lt;"&amp;O209)</f>
        <v>4</v>
      </c>
      <c r="I209" s="2">
        <f>AVERAGEIF(A:A,A209,G:G)</f>
        <v>46.935916666666664</v>
      </c>
      <c r="J209" s="2">
        <f t="shared" si="24"/>
        <v>-6.124999999996561E-2</v>
      </c>
      <c r="K209" s="2">
        <f t="shared" si="25"/>
        <v>89.938750000000027</v>
      </c>
      <c r="L209" s="2">
        <f t="shared" si="26"/>
        <v>220.59424091081638</v>
      </c>
      <c r="M209" s="2">
        <f>SUMIF(A:A,A209,L:L)</f>
        <v>1369.4473819523901</v>
      </c>
      <c r="N209" s="3">
        <f t="shared" si="27"/>
        <v>0.161082670147078</v>
      </c>
      <c r="O209" s="7">
        <f t="shared" si="28"/>
        <v>6.2079924493860261</v>
      </c>
      <c r="P209" s="3">
        <f t="shared" si="29"/>
        <v>0.161082670147078</v>
      </c>
      <c r="Q209" s="3">
        <f>IF(ISNUMBER(P209),SUMIF(A:A,A209,P:P),"")</f>
        <v>1</v>
      </c>
      <c r="R209" s="3">
        <f t="shared" si="30"/>
        <v>0.161082670147078</v>
      </c>
      <c r="S209" s="8">
        <f t="shared" si="31"/>
        <v>6.2079924493860261</v>
      </c>
    </row>
    <row r="210" spans="1:19" x14ac:dyDescent="0.25">
      <c r="A210" s="1">
        <v>24</v>
      </c>
      <c r="B210" s="5">
        <v>0.65763888888888888</v>
      </c>
      <c r="C210" s="1" t="s">
        <v>54</v>
      </c>
      <c r="D210" s="1">
        <v>6</v>
      </c>
      <c r="E210" s="1">
        <v>5</v>
      </c>
      <c r="F210" s="1" t="s">
        <v>238</v>
      </c>
      <c r="G210" s="2">
        <v>44.723100000000002</v>
      </c>
      <c r="H210" s="6">
        <f>1+COUNTIFS(A:A,A210,O:O,"&lt;"&amp;O210)</f>
        <v>5</v>
      </c>
      <c r="I210" s="2">
        <f>AVERAGEIF(A:A,A210,G:G)</f>
        <v>46.935916666666664</v>
      </c>
      <c r="J210" s="2">
        <f t="shared" si="24"/>
        <v>-2.2128166666666615</v>
      </c>
      <c r="K210" s="2">
        <f t="shared" si="25"/>
        <v>87.787183333333331</v>
      </c>
      <c r="L210" s="2">
        <f t="shared" si="26"/>
        <v>193.87836928660317</v>
      </c>
      <c r="M210" s="2">
        <f>SUMIF(A:A,A210,L:L)</f>
        <v>1369.4473819523901</v>
      </c>
      <c r="N210" s="3">
        <f t="shared" si="27"/>
        <v>0.14157416476286602</v>
      </c>
      <c r="O210" s="7">
        <f t="shared" si="28"/>
        <v>7.0634356323060823</v>
      </c>
      <c r="P210" s="3">
        <f t="shared" si="29"/>
        <v>0.14157416476286602</v>
      </c>
      <c r="Q210" s="3">
        <f>IF(ISNUMBER(P210),SUMIF(A:A,A210,P:P),"")</f>
        <v>1</v>
      </c>
      <c r="R210" s="3">
        <f t="shared" si="30"/>
        <v>0.14157416476286602</v>
      </c>
      <c r="S210" s="8">
        <f t="shared" si="31"/>
        <v>7.0634356323060823</v>
      </c>
    </row>
    <row r="211" spans="1:19" x14ac:dyDescent="0.25">
      <c r="A211" s="1">
        <v>24</v>
      </c>
      <c r="B211" s="5">
        <v>0.65763888888888888</v>
      </c>
      <c r="C211" s="1" t="s">
        <v>54</v>
      </c>
      <c r="D211" s="1">
        <v>6</v>
      </c>
      <c r="E211" s="1">
        <v>7</v>
      </c>
      <c r="F211" s="1" t="s">
        <v>240</v>
      </c>
      <c r="G211" s="2">
        <v>38.6995</v>
      </c>
      <c r="H211" s="6">
        <f>1+COUNTIFS(A:A,A211,O:O,"&lt;"&amp;O211)</f>
        <v>6</v>
      </c>
      <c r="I211" s="2">
        <f>AVERAGEIF(A:A,A211,G:G)</f>
        <v>46.935916666666664</v>
      </c>
      <c r="J211" s="2">
        <f t="shared" si="24"/>
        <v>-8.2364166666666634</v>
      </c>
      <c r="K211" s="2">
        <f t="shared" si="25"/>
        <v>81.763583333333344</v>
      </c>
      <c r="L211" s="2">
        <f t="shared" si="26"/>
        <v>135.07294961351502</v>
      </c>
      <c r="M211" s="2">
        <f>SUMIF(A:A,A211,L:L)</f>
        <v>1369.4473819523901</v>
      </c>
      <c r="N211" s="3">
        <f t="shared" si="27"/>
        <v>9.8633179626766362E-2</v>
      </c>
      <c r="O211" s="7">
        <f t="shared" si="28"/>
        <v>10.138576124018892</v>
      </c>
      <c r="P211" s="3">
        <f t="shared" si="29"/>
        <v>9.8633179626766362E-2</v>
      </c>
      <c r="Q211" s="3">
        <f>IF(ISNUMBER(P211),SUMIF(A:A,A211,P:P),"")</f>
        <v>1</v>
      </c>
      <c r="R211" s="3">
        <f t="shared" si="30"/>
        <v>9.8633179626766362E-2</v>
      </c>
      <c r="S211" s="8">
        <f t="shared" si="31"/>
        <v>10.138576124018892</v>
      </c>
    </row>
    <row r="212" spans="1:19" x14ac:dyDescent="0.25">
      <c r="A212" s="1">
        <v>25</v>
      </c>
      <c r="B212" s="5">
        <v>0.65972222222222221</v>
      </c>
      <c r="C212" s="1" t="s">
        <v>67</v>
      </c>
      <c r="D212" s="1">
        <v>6</v>
      </c>
      <c r="E212" s="1">
        <v>7</v>
      </c>
      <c r="F212" s="1" t="s">
        <v>247</v>
      </c>
      <c r="G212" s="2">
        <v>65.071033333333389</v>
      </c>
      <c r="H212" s="6">
        <f>1+COUNTIFS(A:A,A212,O:O,"&lt;"&amp;O212)</f>
        <v>1</v>
      </c>
      <c r="I212" s="2">
        <f>AVERAGEIF(A:A,A212,G:G)</f>
        <v>48.487647222222215</v>
      </c>
      <c r="J212" s="2">
        <f t="shared" ref="J212:J263" si="32">G212-I212</f>
        <v>16.583386111111174</v>
      </c>
      <c r="K212" s="2">
        <f t="shared" ref="K212:K263" si="33">90+J212</f>
        <v>106.58338611111117</v>
      </c>
      <c r="L212" s="2">
        <f t="shared" ref="L212:L263" si="34">EXP(0.06*K212)</f>
        <v>598.8452195631088</v>
      </c>
      <c r="M212" s="2">
        <f>SUMIF(A:A,A212,L:L)</f>
        <v>3072.626890689522</v>
      </c>
      <c r="N212" s="3">
        <f t="shared" ref="N212:N263" si="35">L212/M212</f>
        <v>0.19489682309872747</v>
      </c>
      <c r="O212" s="7">
        <f t="shared" ref="O212:O263" si="36">1/N212</f>
        <v>5.1309199611398348</v>
      </c>
      <c r="P212" s="3">
        <f t="shared" ref="P212:P263" si="37">IF(O212&gt;21,"",N212)</f>
        <v>0.19489682309872747</v>
      </c>
      <c r="Q212" s="3">
        <f>IF(ISNUMBER(P212),SUMIF(A:A,A212,P:P),"")</f>
        <v>0.94786998023712132</v>
      </c>
      <c r="R212" s="3">
        <f t="shared" ref="R212:R263" si="38">IFERROR(P212*(1/Q212),"")</f>
        <v>0.20561556665184358</v>
      </c>
      <c r="S212" s="8">
        <f t="shared" ref="S212:S263" si="39">IFERROR(1/R212,"")</f>
        <v>4.863445002163866</v>
      </c>
    </row>
    <row r="213" spans="1:19" x14ac:dyDescent="0.25">
      <c r="A213" s="1">
        <v>25</v>
      </c>
      <c r="B213" s="5">
        <v>0.65972222222222221</v>
      </c>
      <c r="C213" s="1" t="s">
        <v>67</v>
      </c>
      <c r="D213" s="1">
        <v>6</v>
      </c>
      <c r="E213" s="1">
        <v>1</v>
      </c>
      <c r="F213" s="1" t="s">
        <v>241</v>
      </c>
      <c r="G213" s="2">
        <v>59.238266666666696</v>
      </c>
      <c r="H213" s="6">
        <f>1+COUNTIFS(A:A,A213,O:O,"&lt;"&amp;O213)</f>
        <v>2</v>
      </c>
      <c r="I213" s="2">
        <f>AVERAGEIF(A:A,A213,G:G)</f>
        <v>48.487647222222215</v>
      </c>
      <c r="J213" s="2">
        <f t="shared" si="32"/>
        <v>10.750619444444482</v>
      </c>
      <c r="K213" s="2">
        <f t="shared" si="33"/>
        <v>100.75061944444448</v>
      </c>
      <c r="L213" s="2">
        <f t="shared" si="34"/>
        <v>422.01344202421797</v>
      </c>
      <c r="M213" s="2">
        <f>SUMIF(A:A,A213,L:L)</f>
        <v>3072.626890689522</v>
      </c>
      <c r="N213" s="3">
        <f t="shared" si="35"/>
        <v>0.13734613965105108</v>
      </c>
      <c r="O213" s="7">
        <f t="shared" si="36"/>
        <v>7.280874457342982</v>
      </c>
      <c r="P213" s="3">
        <f t="shared" si="37"/>
        <v>0.13734613965105108</v>
      </c>
      <c r="Q213" s="3">
        <f>IF(ISNUMBER(P213),SUMIF(A:A,A213,P:P),"")</f>
        <v>0.94786998023712132</v>
      </c>
      <c r="R213" s="3">
        <f t="shared" si="38"/>
        <v>0.14489976738865837</v>
      </c>
      <c r="S213" s="8">
        <f t="shared" si="39"/>
        <v>6.9013223279906537</v>
      </c>
    </row>
    <row r="214" spans="1:19" x14ac:dyDescent="0.25">
      <c r="A214" s="1">
        <v>25</v>
      </c>
      <c r="B214" s="5">
        <v>0.65972222222222221</v>
      </c>
      <c r="C214" s="1" t="s">
        <v>67</v>
      </c>
      <c r="D214" s="1">
        <v>6</v>
      </c>
      <c r="E214" s="1">
        <v>5</v>
      </c>
      <c r="F214" s="1" t="s">
        <v>245</v>
      </c>
      <c r="G214" s="2">
        <v>52.350166666666595</v>
      </c>
      <c r="H214" s="6">
        <f>1+COUNTIFS(A:A,A214,O:O,"&lt;"&amp;O214)</f>
        <v>3</v>
      </c>
      <c r="I214" s="2">
        <f>AVERAGEIF(A:A,A214,G:G)</f>
        <v>48.487647222222215</v>
      </c>
      <c r="J214" s="2">
        <f t="shared" si="32"/>
        <v>3.8625194444443807</v>
      </c>
      <c r="K214" s="2">
        <f t="shared" si="33"/>
        <v>93.862519444444388</v>
      </c>
      <c r="L214" s="2">
        <f t="shared" si="34"/>
        <v>279.15052896470962</v>
      </c>
      <c r="M214" s="2">
        <f>SUMIF(A:A,A214,L:L)</f>
        <v>3072.626890689522</v>
      </c>
      <c r="N214" s="3">
        <f t="shared" si="35"/>
        <v>9.0850773261984305E-2</v>
      </c>
      <c r="O214" s="7">
        <f t="shared" si="36"/>
        <v>11.00706096486733</v>
      </c>
      <c r="P214" s="3">
        <f t="shared" si="37"/>
        <v>9.0850773261984305E-2</v>
      </c>
      <c r="Q214" s="3">
        <f>IF(ISNUMBER(P214),SUMIF(A:A,A214,P:P),"")</f>
        <v>0.94786998023712132</v>
      </c>
      <c r="R214" s="3">
        <f t="shared" si="38"/>
        <v>9.5847294625004228E-2</v>
      </c>
      <c r="S214" s="8">
        <f t="shared" si="39"/>
        <v>10.433262659237586</v>
      </c>
    </row>
    <row r="215" spans="1:19" x14ac:dyDescent="0.25">
      <c r="A215" s="1">
        <v>25</v>
      </c>
      <c r="B215" s="5">
        <v>0.65972222222222221</v>
      </c>
      <c r="C215" s="1" t="s">
        <v>67</v>
      </c>
      <c r="D215" s="1">
        <v>6</v>
      </c>
      <c r="E215" s="1">
        <v>2</v>
      </c>
      <c r="F215" s="1" t="s">
        <v>242</v>
      </c>
      <c r="G215" s="2">
        <v>51.870866666666707</v>
      </c>
      <c r="H215" s="6">
        <f>1+COUNTIFS(A:A,A215,O:O,"&lt;"&amp;O215)</f>
        <v>4</v>
      </c>
      <c r="I215" s="2">
        <f>AVERAGEIF(A:A,A215,G:G)</f>
        <v>48.487647222222215</v>
      </c>
      <c r="J215" s="2">
        <f t="shared" si="32"/>
        <v>3.3832194444444923</v>
      </c>
      <c r="K215" s="2">
        <f t="shared" si="33"/>
        <v>93.383219444444492</v>
      </c>
      <c r="L215" s="2">
        <f t="shared" si="34"/>
        <v>271.23705132558064</v>
      </c>
      <c r="M215" s="2">
        <f>SUMIF(A:A,A215,L:L)</f>
        <v>3072.626890689522</v>
      </c>
      <c r="N215" s="3">
        <f t="shared" si="35"/>
        <v>8.8275296993418184E-2</v>
      </c>
      <c r="O215" s="7">
        <f t="shared" si="36"/>
        <v>11.328197514583952</v>
      </c>
      <c r="P215" s="3">
        <f t="shared" si="37"/>
        <v>8.8275296993418184E-2</v>
      </c>
      <c r="Q215" s="3">
        <f>IF(ISNUMBER(P215),SUMIF(A:A,A215,P:P),"")</f>
        <v>0.94786998023712132</v>
      </c>
      <c r="R215" s="3">
        <f t="shared" si="38"/>
        <v>9.3130174848806827E-2</v>
      </c>
      <c r="S215" s="8">
        <f t="shared" si="39"/>
        <v>10.737658354270897</v>
      </c>
    </row>
    <row r="216" spans="1:19" x14ac:dyDescent="0.25">
      <c r="A216" s="1">
        <v>25</v>
      </c>
      <c r="B216" s="5">
        <v>0.65972222222222221</v>
      </c>
      <c r="C216" s="1" t="s">
        <v>67</v>
      </c>
      <c r="D216" s="1">
        <v>6</v>
      </c>
      <c r="E216" s="1">
        <v>8</v>
      </c>
      <c r="F216" s="1" t="s">
        <v>248</v>
      </c>
      <c r="G216" s="2">
        <v>50.878033333333292</v>
      </c>
      <c r="H216" s="6">
        <f>1+COUNTIFS(A:A,A216,O:O,"&lt;"&amp;O216)</f>
        <v>5</v>
      </c>
      <c r="I216" s="2">
        <f>AVERAGEIF(A:A,A216,G:G)</f>
        <v>48.487647222222215</v>
      </c>
      <c r="J216" s="2">
        <f t="shared" si="32"/>
        <v>2.3903861111110771</v>
      </c>
      <c r="K216" s="2">
        <f t="shared" si="33"/>
        <v>92.39038611111107</v>
      </c>
      <c r="L216" s="2">
        <f t="shared" si="34"/>
        <v>255.55129856845392</v>
      </c>
      <c r="M216" s="2">
        <f>SUMIF(A:A,A216,L:L)</f>
        <v>3072.626890689522</v>
      </c>
      <c r="N216" s="3">
        <f t="shared" si="35"/>
        <v>8.3170299440784412E-2</v>
      </c>
      <c r="O216" s="7">
        <f t="shared" si="36"/>
        <v>12.023522900888194</v>
      </c>
      <c r="P216" s="3">
        <f t="shared" si="37"/>
        <v>8.3170299440784412E-2</v>
      </c>
      <c r="Q216" s="3">
        <f>IF(ISNUMBER(P216),SUMIF(A:A,A216,P:P),"")</f>
        <v>0.94786998023712132</v>
      </c>
      <c r="R216" s="3">
        <f t="shared" si="38"/>
        <v>8.7744417667894009E-2</v>
      </c>
      <c r="S216" s="8">
        <f t="shared" si="39"/>
        <v>11.396736414445469</v>
      </c>
    </row>
    <row r="217" spans="1:19" x14ac:dyDescent="0.25">
      <c r="A217" s="1">
        <v>25</v>
      </c>
      <c r="B217" s="5">
        <v>0.65972222222222221</v>
      </c>
      <c r="C217" s="1" t="s">
        <v>67</v>
      </c>
      <c r="D217" s="1">
        <v>6</v>
      </c>
      <c r="E217" s="1">
        <v>4</v>
      </c>
      <c r="F217" s="1" t="s">
        <v>244</v>
      </c>
      <c r="G217" s="2">
        <v>50.504099999999895</v>
      </c>
      <c r="H217" s="6">
        <f>1+COUNTIFS(A:A,A217,O:O,"&lt;"&amp;O217)</f>
        <v>6</v>
      </c>
      <c r="I217" s="2">
        <f>AVERAGEIF(A:A,A217,G:G)</f>
        <v>48.487647222222215</v>
      </c>
      <c r="J217" s="2">
        <f t="shared" si="32"/>
        <v>2.0164527777776797</v>
      </c>
      <c r="K217" s="2">
        <f t="shared" si="33"/>
        <v>92.016452777777687</v>
      </c>
      <c r="L217" s="2">
        <f t="shared" si="34"/>
        <v>249.88159025169816</v>
      </c>
      <c r="M217" s="2">
        <f>SUMIF(A:A,A217,L:L)</f>
        <v>3072.626890689522</v>
      </c>
      <c r="N217" s="3">
        <f t="shared" si="35"/>
        <v>8.1325067813756827E-2</v>
      </c>
      <c r="O217" s="7">
        <f t="shared" si="36"/>
        <v>12.29633158487009</v>
      </c>
      <c r="P217" s="3">
        <f t="shared" si="37"/>
        <v>8.1325067813756827E-2</v>
      </c>
      <c r="Q217" s="3">
        <f>IF(ISNUMBER(P217),SUMIF(A:A,A217,P:P),"")</f>
        <v>0.94786998023712132</v>
      </c>
      <c r="R217" s="3">
        <f t="shared" si="38"/>
        <v>8.5797703808925735E-2</v>
      </c>
      <c r="S217" s="8">
        <f t="shared" si="39"/>
        <v>11.655323576339903</v>
      </c>
    </row>
    <row r="218" spans="1:19" x14ac:dyDescent="0.25">
      <c r="A218" s="1">
        <v>25</v>
      </c>
      <c r="B218" s="5">
        <v>0.65972222222222221</v>
      </c>
      <c r="C218" s="1" t="s">
        <v>67</v>
      </c>
      <c r="D218" s="1">
        <v>6</v>
      </c>
      <c r="E218" s="1">
        <v>9</v>
      </c>
      <c r="F218" s="1" t="s">
        <v>249</v>
      </c>
      <c r="G218" s="2">
        <v>48.461766666666698</v>
      </c>
      <c r="H218" s="6">
        <f>1+COUNTIFS(A:A,A218,O:O,"&lt;"&amp;O218)</f>
        <v>7</v>
      </c>
      <c r="I218" s="2">
        <f>AVERAGEIF(A:A,A218,G:G)</f>
        <v>48.487647222222215</v>
      </c>
      <c r="J218" s="2">
        <f t="shared" si="32"/>
        <v>-2.5880555555517049E-2</v>
      </c>
      <c r="K218" s="2">
        <f t="shared" si="33"/>
        <v>89.974119444444483</v>
      </c>
      <c r="L218" s="2">
        <f t="shared" si="34"/>
        <v>221.0628757404649</v>
      </c>
      <c r="M218" s="2">
        <f>SUMIF(A:A,A218,L:L)</f>
        <v>3072.626890689522</v>
      </c>
      <c r="N218" s="3">
        <f t="shared" si="35"/>
        <v>7.194588982161014E-2</v>
      </c>
      <c r="O218" s="7">
        <f t="shared" si="36"/>
        <v>13.899334659415574</v>
      </c>
      <c r="P218" s="3">
        <f t="shared" si="37"/>
        <v>7.194588982161014E-2</v>
      </c>
      <c r="Q218" s="3">
        <f>IF(ISNUMBER(P218),SUMIF(A:A,A218,P:P),"")</f>
        <v>0.94786998023712132</v>
      </c>
      <c r="R218" s="3">
        <f t="shared" si="38"/>
        <v>7.5902699021665382E-2</v>
      </c>
      <c r="S218" s="8">
        <f t="shared" si="39"/>
        <v>13.174762068929377</v>
      </c>
    </row>
    <row r="219" spans="1:19" x14ac:dyDescent="0.25">
      <c r="A219" s="1">
        <v>25</v>
      </c>
      <c r="B219" s="5">
        <v>0.65972222222222221</v>
      </c>
      <c r="C219" s="1" t="s">
        <v>67</v>
      </c>
      <c r="D219" s="1">
        <v>6</v>
      </c>
      <c r="E219" s="1">
        <v>6</v>
      </c>
      <c r="F219" s="1" t="s">
        <v>246</v>
      </c>
      <c r="G219" s="2">
        <v>47.5350999999999</v>
      </c>
      <c r="H219" s="6">
        <f>1+COUNTIFS(A:A,A219,O:O,"&lt;"&amp;O219)</f>
        <v>8</v>
      </c>
      <c r="I219" s="2">
        <f>AVERAGEIF(A:A,A219,G:G)</f>
        <v>48.487647222222215</v>
      </c>
      <c r="J219" s="2">
        <f t="shared" si="32"/>
        <v>-0.95254722222231436</v>
      </c>
      <c r="K219" s="2">
        <f t="shared" si="33"/>
        <v>89.047452777777693</v>
      </c>
      <c r="L219" s="2">
        <f t="shared" si="34"/>
        <v>209.10722666940359</v>
      </c>
      <c r="M219" s="2">
        <f>SUMIF(A:A,A219,L:L)</f>
        <v>3072.626890689522</v>
      </c>
      <c r="N219" s="3">
        <f t="shared" si="35"/>
        <v>6.8054870997525593E-2</v>
      </c>
      <c r="O219" s="7">
        <f t="shared" si="36"/>
        <v>14.694025355457054</v>
      </c>
      <c r="P219" s="3">
        <f t="shared" si="37"/>
        <v>6.8054870997525593E-2</v>
      </c>
      <c r="Q219" s="3">
        <f>IF(ISNUMBER(P219),SUMIF(A:A,A219,P:P),"")</f>
        <v>0.94786998023712132</v>
      </c>
      <c r="R219" s="3">
        <f t="shared" si="38"/>
        <v>7.1797685775955078E-2</v>
      </c>
      <c r="S219" s="8">
        <f t="shared" si="39"/>
        <v>13.928025523280839</v>
      </c>
    </row>
    <row r="220" spans="1:19" x14ac:dyDescent="0.25">
      <c r="A220" s="1">
        <v>25</v>
      </c>
      <c r="B220" s="5">
        <v>0.65972222222222221</v>
      </c>
      <c r="C220" s="1" t="s">
        <v>67</v>
      </c>
      <c r="D220" s="1">
        <v>6</v>
      </c>
      <c r="E220" s="1">
        <v>11</v>
      </c>
      <c r="F220" s="1" t="s">
        <v>250</v>
      </c>
      <c r="G220" s="2">
        <v>47.196933333333305</v>
      </c>
      <c r="H220" s="6">
        <f>1+COUNTIFS(A:A,A220,O:O,"&lt;"&amp;O220)</f>
        <v>9</v>
      </c>
      <c r="I220" s="2">
        <f>AVERAGEIF(A:A,A220,G:G)</f>
        <v>48.487647222222215</v>
      </c>
      <c r="J220" s="2">
        <f t="shared" si="32"/>
        <v>-1.2907138888889094</v>
      </c>
      <c r="K220" s="2">
        <f t="shared" si="33"/>
        <v>88.709286111111084</v>
      </c>
      <c r="L220" s="2">
        <f t="shared" si="34"/>
        <v>204.90719445663214</v>
      </c>
      <c r="M220" s="2">
        <f>SUMIF(A:A,A220,L:L)</f>
        <v>3072.626890689522</v>
      </c>
      <c r="N220" s="3">
        <f t="shared" si="35"/>
        <v>6.6687951953271277E-2</v>
      </c>
      <c r="O220" s="7">
        <f t="shared" si="36"/>
        <v>14.995212339114975</v>
      </c>
      <c r="P220" s="3">
        <f t="shared" si="37"/>
        <v>6.6687951953271277E-2</v>
      </c>
      <c r="Q220" s="3">
        <f>IF(ISNUMBER(P220),SUMIF(A:A,A220,P:P),"")</f>
        <v>0.94786998023712132</v>
      </c>
      <c r="R220" s="3">
        <f t="shared" si="38"/>
        <v>7.0355590264171528E-2</v>
      </c>
      <c r="S220" s="8">
        <f t="shared" si="39"/>
        <v>14.213511623528349</v>
      </c>
    </row>
    <row r="221" spans="1:19" x14ac:dyDescent="0.25">
      <c r="A221" s="1">
        <v>25</v>
      </c>
      <c r="B221" s="5">
        <v>0.65972222222222221</v>
      </c>
      <c r="C221" s="1" t="s">
        <v>67</v>
      </c>
      <c r="D221" s="1">
        <v>6</v>
      </c>
      <c r="E221" s="1">
        <v>12</v>
      </c>
      <c r="F221" s="1" t="s">
        <v>251</v>
      </c>
      <c r="G221" s="2">
        <v>46.850700000000003</v>
      </c>
      <c r="H221" s="6">
        <f>1+COUNTIFS(A:A,A221,O:O,"&lt;"&amp;O221)</f>
        <v>10</v>
      </c>
      <c r="I221" s="2">
        <f>AVERAGEIF(A:A,A221,G:G)</f>
        <v>48.487647222222215</v>
      </c>
      <c r="J221" s="2">
        <f t="shared" si="32"/>
        <v>-1.6369472222222115</v>
      </c>
      <c r="K221" s="2">
        <f t="shared" si="33"/>
        <v>88.363052777777796</v>
      </c>
      <c r="L221" s="2">
        <f t="shared" si="34"/>
        <v>200.69436258965544</v>
      </c>
      <c r="M221" s="2">
        <f>SUMIF(A:A,A221,L:L)</f>
        <v>3072.626890689522</v>
      </c>
      <c r="N221" s="3">
        <f t="shared" si="35"/>
        <v>6.5316867204992149E-2</v>
      </c>
      <c r="O221" s="7">
        <f t="shared" si="36"/>
        <v>15.309981062955362</v>
      </c>
      <c r="P221" s="3">
        <f t="shared" si="37"/>
        <v>6.5316867204992149E-2</v>
      </c>
      <c r="Q221" s="3">
        <f>IF(ISNUMBER(P221),SUMIF(A:A,A221,P:P),"")</f>
        <v>0.94786998023712132</v>
      </c>
      <c r="R221" s="3">
        <f t="shared" si="38"/>
        <v>6.8909099947075364E-2</v>
      </c>
      <c r="S221" s="8">
        <f t="shared" si="39"/>
        <v>14.511871447574203</v>
      </c>
    </row>
    <row r="222" spans="1:19" x14ac:dyDescent="0.25">
      <c r="A222" s="1">
        <v>25</v>
      </c>
      <c r="B222" s="5">
        <v>0.65972222222222221</v>
      </c>
      <c r="C222" s="1" t="s">
        <v>67</v>
      </c>
      <c r="D222" s="1">
        <v>6</v>
      </c>
      <c r="E222" s="1">
        <v>3</v>
      </c>
      <c r="F222" s="1" t="s">
        <v>243</v>
      </c>
      <c r="G222" s="2">
        <v>35.417333333333403</v>
      </c>
      <c r="H222" s="6">
        <f>1+COUNTIFS(A:A,A222,O:O,"&lt;"&amp;O222)</f>
        <v>11</v>
      </c>
      <c r="I222" s="2">
        <f>AVERAGEIF(A:A,A222,G:G)</f>
        <v>48.487647222222215</v>
      </c>
      <c r="J222" s="2">
        <f t="shared" si="32"/>
        <v>-13.070313888888812</v>
      </c>
      <c r="K222" s="2">
        <f t="shared" si="33"/>
        <v>76.929686111111181</v>
      </c>
      <c r="L222" s="2">
        <f t="shared" si="34"/>
        <v>101.06674767835986</v>
      </c>
      <c r="M222" s="2">
        <f>SUMIF(A:A,A222,L:L)</f>
        <v>3072.626890689522</v>
      </c>
      <c r="N222" s="3">
        <f t="shared" si="35"/>
        <v>3.2892619661894475E-2</v>
      </c>
      <c r="O222" s="7">
        <f t="shared" si="36"/>
        <v>30.401956739203797</v>
      </c>
      <c r="P222" s="3" t="str">
        <f t="shared" si="37"/>
        <v/>
      </c>
      <c r="Q222" s="3" t="str">
        <f>IF(ISNUMBER(P222),SUMIF(A:A,A222,P:P),"")</f>
        <v/>
      </c>
      <c r="R222" s="3" t="str">
        <f t="shared" si="38"/>
        <v/>
      </c>
      <c r="S222" s="8" t="str">
        <f t="shared" si="39"/>
        <v/>
      </c>
    </row>
    <row r="223" spans="1:19" x14ac:dyDescent="0.25">
      <c r="A223" s="1">
        <v>25</v>
      </c>
      <c r="B223" s="5">
        <v>0.65972222222222221</v>
      </c>
      <c r="C223" s="1" t="s">
        <v>67</v>
      </c>
      <c r="D223" s="1">
        <v>6</v>
      </c>
      <c r="E223" s="1">
        <v>13</v>
      </c>
      <c r="F223" s="1" t="s">
        <v>252</v>
      </c>
      <c r="G223" s="2">
        <v>26.4774666666667</v>
      </c>
      <c r="H223" s="6">
        <f>1+COUNTIFS(A:A,A223,O:O,"&lt;"&amp;O223)</f>
        <v>12</v>
      </c>
      <c r="I223" s="2">
        <f>AVERAGEIF(A:A,A223,G:G)</f>
        <v>48.487647222222215</v>
      </c>
      <c r="J223" s="2">
        <f t="shared" si="32"/>
        <v>-22.010180555555515</v>
      </c>
      <c r="K223" s="2">
        <f t="shared" si="33"/>
        <v>67.989819444444493</v>
      </c>
      <c r="L223" s="2">
        <f t="shared" si="34"/>
        <v>59.109352857236971</v>
      </c>
      <c r="M223" s="2">
        <f>SUMIF(A:A,A223,L:L)</f>
        <v>3072.626890689522</v>
      </c>
      <c r="N223" s="3">
        <f t="shared" si="35"/>
        <v>1.9237400100984067E-2</v>
      </c>
      <c r="O223" s="7">
        <f t="shared" si="36"/>
        <v>51.982076307122512</v>
      </c>
      <c r="P223" s="3" t="str">
        <f t="shared" si="37"/>
        <v/>
      </c>
      <c r="Q223" s="3" t="str">
        <f>IF(ISNUMBER(P223),SUMIF(A:A,A223,P:P),"")</f>
        <v/>
      </c>
      <c r="R223" s="3" t="str">
        <f t="shared" si="38"/>
        <v/>
      </c>
      <c r="S223" s="8" t="str">
        <f t="shared" si="39"/>
        <v/>
      </c>
    </row>
    <row r="224" spans="1:19" x14ac:dyDescent="0.25">
      <c r="A224" s="1">
        <v>26</v>
      </c>
      <c r="B224" s="5">
        <v>0.66249999999999998</v>
      </c>
      <c r="C224" s="1" t="s">
        <v>61</v>
      </c>
      <c r="D224" s="1">
        <v>5</v>
      </c>
      <c r="E224" s="1">
        <v>7</v>
      </c>
      <c r="F224" s="1" t="s">
        <v>257</v>
      </c>
      <c r="G224" s="2">
        <v>72.124200000000002</v>
      </c>
      <c r="H224" s="6">
        <f>1+COUNTIFS(A:A,A224,O:O,"&lt;"&amp;O224)</f>
        <v>1</v>
      </c>
      <c r="I224" s="2">
        <f>AVERAGEIF(A:A,A224,G:G)</f>
        <v>48.284566666666656</v>
      </c>
      <c r="J224" s="2">
        <f t="shared" si="32"/>
        <v>23.839633333333346</v>
      </c>
      <c r="K224" s="2">
        <f t="shared" si="33"/>
        <v>113.83963333333335</v>
      </c>
      <c r="L224" s="2">
        <f t="shared" si="34"/>
        <v>925.54060071198717</v>
      </c>
      <c r="M224" s="2">
        <f>SUMIF(A:A,A224,L:L)</f>
        <v>3812.494010143113</v>
      </c>
      <c r="N224" s="3">
        <f t="shared" si="35"/>
        <v>0.24276512913845716</v>
      </c>
      <c r="O224" s="7">
        <f t="shared" si="36"/>
        <v>4.1192077443283308</v>
      </c>
      <c r="P224" s="3">
        <f t="shared" si="37"/>
        <v>0.24276512913845716</v>
      </c>
      <c r="Q224" s="3">
        <f>IF(ISNUMBER(P224),SUMIF(A:A,A224,P:P),"")</f>
        <v>0.82146209924886349</v>
      </c>
      <c r="R224" s="3">
        <f t="shared" si="38"/>
        <v>0.29552809479638698</v>
      </c>
      <c r="S224" s="8">
        <f t="shared" si="39"/>
        <v>3.3837730408981259</v>
      </c>
    </row>
    <row r="225" spans="1:19" x14ac:dyDescent="0.25">
      <c r="A225" s="1">
        <v>26</v>
      </c>
      <c r="B225" s="5">
        <v>0.66249999999999998</v>
      </c>
      <c r="C225" s="1" t="s">
        <v>61</v>
      </c>
      <c r="D225" s="1">
        <v>5</v>
      </c>
      <c r="E225" s="1">
        <v>8</v>
      </c>
      <c r="F225" s="1" t="s">
        <v>258</v>
      </c>
      <c r="G225" s="2">
        <v>65.734899999999996</v>
      </c>
      <c r="H225" s="6">
        <f>1+COUNTIFS(A:A,A225,O:O,"&lt;"&amp;O225)</f>
        <v>2</v>
      </c>
      <c r="I225" s="2">
        <f>AVERAGEIF(A:A,A225,G:G)</f>
        <v>48.284566666666656</v>
      </c>
      <c r="J225" s="2">
        <f t="shared" si="32"/>
        <v>17.45033333333334</v>
      </c>
      <c r="K225" s="2">
        <f t="shared" si="33"/>
        <v>107.45033333333333</v>
      </c>
      <c r="L225" s="2">
        <f t="shared" si="34"/>
        <v>630.81964651587487</v>
      </c>
      <c r="M225" s="2">
        <f>SUMIF(A:A,A225,L:L)</f>
        <v>3812.494010143113</v>
      </c>
      <c r="N225" s="3">
        <f t="shared" si="35"/>
        <v>0.16546115084707902</v>
      </c>
      <c r="O225" s="7">
        <f t="shared" si="36"/>
        <v>6.0437147625318453</v>
      </c>
      <c r="P225" s="3">
        <f t="shared" si="37"/>
        <v>0.16546115084707902</v>
      </c>
      <c r="Q225" s="3">
        <f>IF(ISNUMBER(P225),SUMIF(A:A,A225,P:P),"")</f>
        <v>0.82146209924886349</v>
      </c>
      <c r="R225" s="3">
        <f t="shared" si="38"/>
        <v>0.20142274488180892</v>
      </c>
      <c r="S225" s="8">
        <f t="shared" si="39"/>
        <v>4.964682616090756</v>
      </c>
    </row>
    <row r="226" spans="1:19" x14ac:dyDescent="0.25">
      <c r="A226" s="1">
        <v>26</v>
      </c>
      <c r="B226" s="5">
        <v>0.66249999999999998</v>
      </c>
      <c r="C226" s="1" t="s">
        <v>61</v>
      </c>
      <c r="D226" s="1">
        <v>5</v>
      </c>
      <c r="E226" s="1">
        <v>4</v>
      </c>
      <c r="F226" s="1" t="s">
        <v>23</v>
      </c>
      <c r="G226" s="2">
        <v>59.145233333333302</v>
      </c>
      <c r="H226" s="6">
        <f>1+COUNTIFS(A:A,A226,O:O,"&lt;"&amp;O226)</f>
        <v>3</v>
      </c>
      <c r="I226" s="2">
        <f>AVERAGEIF(A:A,A226,G:G)</f>
        <v>48.284566666666656</v>
      </c>
      <c r="J226" s="2">
        <f t="shared" si="32"/>
        <v>10.860666666666646</v>
      </c>
      <c r="K226" s="2">
        <f t="shared" si="33"/>
        <v>100.86066666666665</v>
      </c>
      <c r="L226" s="2">
        <f t="shared" si="34"/>
        <v>424.80914607315736</v>
      </c>
      <c r="M226" s="2">
        <f>SUMIF(A:A,A226,L:L)</f>
        <v>3812.494010143113</v>
      </c>
      <c r="N226" s="3">
        <f t="shared" si="35"/>
        <v>0.11142552485143732</v>
      </c>
      <c r="O226" s="7">
        <f t="shared" si="36"/>
        <v>8.9746043497061496</v>
      </c>
      <c r="P226" s="3">
        <f t="shared" si="37"/>
        <v>0.11142552485143732</v>
      </c>
      <c r="Q226" s="3">
        <f>IF(ISNUMBER(P226),SUMIF(A:A,A226,P:P),"")</f>
        <v>0.82146209924886349</v>
      </c>
      <c r="R226" s="3">
        <f t="shared" si="38"/>
        <v>0.13564292857007484</v>
      </c>
      <c r="S226" s="8">
        <f t="shared" si="39"/>
        <v>7.3722973290375942</v>
      </c>
    </row>
    <row r="227" spans="1:19" x14ac:dyDescent="0.25">
      <c r="A227" s="1">
        <v>26</v>
      </c>
      <c r="B227" s="5">
        <v>0.66249999999999998</v>
      </c>
      <c r="C227" s="1" t="s">
        <v>61</v>
      </c>
      <c r="D227" s="1">
        <v>5</v>
      </c>
      <c r="E227" s="1">
        <v>9</v>
      </c>
      <c r="F227" s="1" t="s">
        <v>259</v>
      </c>
      <c r="G227" s="2">
        <v>54.034400000000005</v>
      </c>
      <c r="H227" s="6">
        <f>1+COUNTIFS(A:A,A227,O:O,"&lt;"&amp;O227)</f>
        <v>4</v>
      </c>
      <c r="I227" s="2">
        <f>AVERAGEIF(A:A,A227,G:G)</f>
        <v>48.284566666666656</v>
      </c>
      <c r="J227" s="2">
        <f t="shared" si="32"/>
        <v>5.7498333333333491</v>
      </c>
      <c r="K227" s="2">
        <f t="shared" si="33"/>
        <v>95.749833333333356</v>
      </c>
      <c r="L227" s="2">
        <f t="shared" si="34"/>
        <v>312.62050160940765</v>
      </c>
      <c r="M227" s="2">
        <f>SUMIF(A:A,A227,L:L)</f>
        <v>3812.494010143113</v>
      </c>
      <c r="N227" s="3">
        <f t="shared" si="35"/>
        <v>8.1998948923639764E-2</v>
      </c>
      <c r="O227" s="7">
        <f t="shared" si="36"/>
        <v>12.195278270349958</v>
      </c>
      <c r="P227" s="3">
        <f t="shared" si="37"/>
        <v>8.1998948923639764E-2</v>
      </c>
      <c r="Q227" s="3">
        <f>IF(ISNUMBER(P227),SUMIF(A:A,A227,P:P),"")</f>
        <v>0.82146209924886349</v>
      </c>
      <c r="R227" s="3">
        <f t="shared" si="38"/>
        <v>9.9820733054657995E-2</v>
      </c>
      <c r="S227" s="8">
        <f t="shared" si="39"/>
        <v>10.017958888885723</v>
      </c>
    </row>
    <row r="228" spans="1:19" x14ac:dyDescent="0.25">
      <c r="A228" s="1">
        <v>26</v>
      </c>
      <c r="B228" s="5">
        <v>0.66249999999999998</v>
      </c>
      <c r="C228" s="1" t="s">
        <v>61</v>
      </c>
      <c r="D228" s="1">
        <v>5</v>
      </c>
      <c r="E228" s="1">
        <v>3</v>
      </c>
      <c r="F228" s="1" t="s">
        <v>254</v>
      </c>
      <c r="G228" s="2">
        <v>52.499366666666702</v>
      </c>
      <c r="H228" s="6">
        <f>1+COUNTIFS(A:A,A228,O:O,"&lt;"&amp;O228)</f>
        <v>5</v>
      </c>
      <c r="I228" s="2">
        <f>AVERAGEIF(A:A,A228,G:G)</f>
        <v>48.284566666666656</v>
      </c>
      <c r="J228" s="2">
        <f t="shared" si="32"/>
        <v>4.2148000000000465</v>
      </c>
      <c r="K228" s="2">
        <f t="shared" si="33"/>
        <v>94.214800000000054</v>
      </c>
      <c r="L228" s="2">
        <f t="shared" si="34"/>
        <v>285.1136862920967</v>
      </c>
      <c r="M228" s="2">
        <f>SUMIF(A:A,A228,L:L)</f>
        <v>3812.494010143113</v>
      </c>
      <c r="N228" s="3">
        <f t="shared" si="35"/>
        <v>7.4784035209905592E-2</v>
      </c>
      <c r="O228" s="7">
        <f t="shared" si="36"/>
        <v>13.371837949011129</v>
      </c>
      <c r="P228" s="3">
        <f t="shared" si="37"/>
        <v>7.4784035209905592E-2</v>
      </c>
      <c r="Q228" s="3">
        <f>IF(ISNUMBER(P228),SUMIF(A:A,A228,P:P),"")</f>
        <v>0.82146209924886349</v>
      </c>
      <c r="R228" s="3">
        <f t="shared" si="38"/>
        <v>9.1037718329655556E-2</v>
      </c>
      <c r="S228" s="8">
        <f t="shared" si="39"/>
        <v>10.984458072410298</v>
      </c>
    </row>
    <row r="229" spans="1:19" x14ac:dyDescent="0.25">
      <c r="A229" s="1">
        <v>26</v>
      </c>
      <c r="B229" s="5">
        <v>0.66249999999999998</v>
      </c>
      <c r="C229" s="1" t="s">
        <v>61</v>
      </c>
      <c r="D229" s="1">
        <v>5</v>
      </c>
      <c r="E229" s="1">
        <v>2</v>
      </c>
      <c r="F229" s="1" t="s">
        <v>253</v>
      </c>
      <c r="G229" s="2">
        <v>52.431866666666707</v>
      </c>
      <c r="H229" s="6">
        <f>1+COUNTIFS(A:A,A229,O:O,"&lt;"&amp;O229)</f>
        <v>6</v>
      </c>
      <c r="I229" s="2">
        <f>AVERAGEIF(A:A,A229,G:G)</f>
        <v>48.284566666666656</v>
      </c>
      <c r="J229" s="2">
        <f t="shared" si="32"/>
        <v>4.1473000000000511</v>
      </c>
      <c r="K229" s="2">
        <f t="shared" si="33"/>
        <v>94.147300000000058</v>
      </c>
      <c r="L229" s="2">
        <f t="shared" si="34"/>
        <v>283.96131099773748</v>
      </c>
      <c r="M229" s="2">
        <f>SUMIF(A:A,A229,L:L)</f>
        <v>3812.494010143113</v>
      </c>
      <c r="N229" s="3">
        <f t="shared" si="35"/>
        <v>7.4481772362726462E-2</v>
      </c>
      <c r="O229" s="7">
        <f t="shared" si="36"/>
        <v>13.426103706689428</v>
      </c>
      <c r="P229" s="3">
        <f t="shared" si="37"/>
        <v>7.4481772362726462E-2</v>
      </c>
      <c r="Q229" s="3">
        <f>IF(ISNUMBER(P229),SUMIF(A:A,A229,P:P),"")</f>
        <v>0.82146209924886349</v>
      </c>
      <c r="R229" s="3">
        <f t="shared" si="38"/>
        <v>9.0669761186586498E-2</v>
      </c>
      <c r="S229" s="8">
        <f t="shared" si="39"/>
        <v>11.029035335630045</v>
      </c>
    </row>
    <row r="230" spans="1:19" x14ac:dyDescent="0.25">
      <c r="A230" s="1">
        <v>26</v>
      </c>
      <c r="B230" s="5">
        <v>0.66249999999999998</v>
      </c>
      <c r="C230" s="1" t="s">
        <v>61</v>
      </c>
      <c r="D230" s="1">
        <v>5</v>
      </c>
      <c r="E230" s="1">
        <v>10</v>
      </c>
      <c r="F230" s="1" t="s">
        <v>260</v>
      </c>
      <c r="G230" s="2">
        <v>51.526933333333304</v>
      </c>
      <c r="H230" s="6">
        <f>1+COUNTIFS(A:A,A230,O:O,"&lt;"&amp;O230)</f>
        <v>7</v>
      </c>
      <c r="I230" s="2">
        <f>AVERAGEIF(A:A,A230,G:G)</f>
        <v>48.284566666666656</v>
      </c>
      <c r="J230" s="2">
        <f t="shared" si="32"/>
        <v>3.2423666666666477</v>
      </c>
      <c r="K230" s="2">
        <f t="shared" si="33"/>
        <v>93.242366666666641</v>
      </c>
      <c r="L230" s="2">
        <f t="shared" si="34"/>
        <v>268.95444074561783</v>
      </c>
      <c r="M230" s="2">
        <f>SUMIF(A:A,A230,L:L)</f>
        <v>3812.494010143113</v>
      </c>
      <c r="N230" s="3">
        <f t="shared" si="35"/>
        <v>7.0545537915618087E-2</v>
      </c>
      <c r="O230" s="7">
        <f t="shared" si="36"/>
        <v>14.175240979750328</v>
      </c>
      <c r="P230" s="3">
        <f t="shared" si="37"/>
        <v>7.0545537915618087E-2</v>
      </c>
      <c r="Q230" s="3">
        <f>IF(ISNUMBER(P230),SUMIF(A:A,A230,P:P),"")</f>
        <v>0.82146209924886349</v>
      </c>
      <c r="R230" s="3">
        <f t="shared" si="38"/>
        <v>8.5878019180829171E-2</v>
      </c>
      <c r="S230" s="8">
        <f t="shared" si="39"/>
        <v>11.644423212584218</v>
      </c>
    </row>
    <row r="231" spans="1:19" x14ac:dyDescent="0.25">
      <c r="A231" s="1">
        <v>26</v>
      </c>
      <c r="B231" s="5">
        <v>0.66249999999999998</v>
      </c>
      <c r="C231" s="1" t="s">
        <v>61</v>
      </c>
      <c r="D231" s="1">
        <v>5</v>
      </c>
      <c r="E231" s="1">
        <v>13</v>
      </c>
      <c r="F231" s="1" t="s">
        <v>263</v>
      </c>
      <c r="G231" s="2">
        <v>41.365299999999998</v>
      </c>
      <c r="H231" s="6">
        <f>1+COUNTIFS(A:A,A231,O:O,"&lt;"&amp;O231)</f>
        <v>8</v>
      </c>
      <c r="I231" s="2">
        <f>AVERAGEIF(A:A,A231,G:G)</f>
        <v>48.284566666666656</v>
      </c>
      <c r="J231" s="2">
        <f t="shared" si="32"/>
        <v>-6.9192666666666582</v>
      </c>
      <c r="K231" s="2">
        <f t="shared" si="33"/>
        <v>83.080733333333342</v>
      </c>
      <c r="L231" s="2">
        <f t="shared" si="34"/>
        <v>146.1807690473658</v>
      </c>
      <c r="M231" s="2">
        <f>SUMIF(A:A,A231,L:L)</f>
        <v>3812.494010143113</v>
      </c>
      <c r="N231" s="3">
        <f t="shared" si="35"/>
        <v>3.8342557039683971E-2</v>
      </c>
      <c r="O231" s="7">
        <f t="shared" si="36"/>
        <v>26.08068102930681</v>
      </c>
      <c r="P231" s="3" t="str">
        <f t="shared" si="37"/>
        <v/>
      </c>
      <c r="Q231" s="3" t="str">
        <f>IF(ISNUMBER(P231),SUMIF(A:A,A231,P:P),"")</f>
        <v/>
      </c>
      <c r="R231" s="3" t="str">
        <f t="shared" si="38"/>
        <v/>
      </c>
      <c r="S231" s="8" t="str">
        <f t="shared" si="39"/>
        <v/>
      </c>
    </row>
    <row r="232" spans="1:19" x14ac:dyDescent="0.25">
      <c r="A232" s="1">
        <v>26</v>
      </c>
      <c r="B232" s="5">
        <v>0.66249999999999998</v>
      </c>
      <c r="C232" s="1" t="s">
        <v>61</v>
      </c>
      <c r="D232" s="1">
        <v>5</v>
      </c>
      <c r="E232" s="1">
        <v>5</v>
      </c>
      <c r="F232" s="1" t="s">
        <v>255</v>
      </c>
      <c r="G232" s="2">
        <v>39.5688666666667</v>
      </c>
      <c r="H232" s="6">
        <f>1+COUNTIFS(A:A,A232,O:O,"&lt;"&amp;O232)</f>
        <v>9</v>
      </c>
      <c r="I232" s="2">
        <f>AVERAGEIF(A:A,A232,G:G)</f>
        <v>48.284566666666656</v>
      </c>
      <c r="J232" s="2">
        <f t="shared" si="32"/>
        <v>-8.7156999999999556</v>
      </c>
      <c r="K232" s="2">
        <f t="shared" si="33"/>
        <v>81.284300000000044</v>
      </c>
      <c r="L232" s="2">
        <f t="shared" si="34"/>
        <v>131.24397557010153</v>
      </c>
      <c r="M232" s="2">
        <f>SUMIF(A:A,A232,L:L)</f>
        <v>3812.494010143113</v>
      </c>
      <c r="N232" s="3">
        <f t="shared" si="35"/>
        <v>3.4424703414858586E-2</v>
      </c>
      <c r="O232" s="7">
        <f t="shared" si="36"/>
        <v>29.04890676758523</v>
      </c>
      <c r="P232" s="3" t="str">
        <f t="shared" si="37"/>
        <v/>
      </c>
      <c r="Q232" s="3" t="str">
        <f>IF(ISNUMBER(P232),SUMIF(A:A,A232,P:P),"")</f>
        <v/>
      </c>
      <c r="R232" s="3" t="str">
        <f t="shared" si="38"/>
        <v/>
      </c>
      <c r="S232" s="8" t="str">
        <f t="shared" si="39"/>
        <v/>
      </c>
    </row>
    <row r="233" spans="1:19" x14ac:dyDescent="0.25">
      <c r="A233" s="1">
        <v>26</v>
      </c>
      <c r="B233" s="5">
        <v>0.66249999999999998</v>
      </c>
      <c r="C233" s="1" t="s">
        <v>61</v>
      </c>
      <c r="D233" s="1">
        <v>5</v>
      </c>
      <c r="E233" s="1">
        <v>14</v>
      </c>
      <c r="F233" s="1" t="s">
        <v>264</v>
      </c>
      <c r="G233" s="2">
        <v>39.2023333333333</v>
      </c>
      <c r="H233" s="6">
        <f>1+COUNTIFS(A:A,A233,O:O,"&lt;"&amp;O233)</f>
        <v>10</v>
      </c>
      <c r="I233" s="2">
        <f>AVERAGEIF(A:A,A233,G:G)</f>
        <v>48.284566666666656</v>
      </c>
      <c r="J233" s="2">
        <f t="shared" si="32"/>
        <v>-9.082233333333356</v>
      </c>
      <c r="K233" s="2">
        <f t="shared" si="33"/>
        <v>80.917766666666637</v>
      </c>
      <c r="L233" s="2">
        <f t="shared" si="34"/>
        <v>128.38916461995933</v>
      </c>
      <c r="M233" s="2">
        <f>SUMIF(A:A,A233,L:L)</f>
        <v>3812.494010143113</v>
      </c>
      <c r="N233" s="3">
        <f t="shared" si="35"/>
        <v>3.3675899366236613E-2</v>
      </c>
      <c r="O233" s="7">
        <f t="shared" si="36"/>
        <v>29.69482682926051</v>
      </c>
      <c r="P233" s="3" t="str">
        <f t="shared" si="37"/>
        <v/>
      </c>
      <c r="Q233" s="3" t="str">
        <f>IF(ISNUMBER(P233),SUMIF(A:A,A233,P:P),"")</f>
        <v/>
      </c>
      <c r="R233" s="3" t="str">
        <f t="shared" si="38"/>
        <v/>
      </c>
      <c r="S233" s="8" t="str">
        <f t="shared" si="39"/>
        <v/>
      </c>
    </row>
    <row r="234" spans="1:19" x14ac:dyDescent="0.25">
      <c r="A234" s="1">
        <v>26</v>
      </c>
      <c r="B234" s="5">
        <v>0.66249999999999998</v>
      </c>
      <c r="C234" s="1" t="s">
        <v>61</v>
      </c>
      <c r="D234" s="1">
        <v>5</v>
      </c>
      <c r="E234" s="1">
        <v>6</v>
      </c>
      <c r="F234" s="1" t="s">
        <v>256</v>
      </c>
      <c r="G234" s="2">
        <v>37.150133333333301</v>
      </c>
      <c r="H234" s="6">
        <f>1+COUNTIFS(A:A,A234,O:O,"&lt;"&amp;O234)</f>
        <v>11</v>
      </c>
      <c r="I234" s="2">
        <f>AVERAGEIF(A:A,A234,G:G)</f>
        <v>48.284566666666656</v>
      </c>
      <c r="J234" s="2">
        <f t="shared" si="32"/>
        <v>-11.134433333333355</v>
      </c>
      <c r="K234" s="2">
        <f t="shared" si="33"/>
        <v>78.865566666666638</v>
      </c>
      <c r="L234" s="2">
        <f t="shared" si="34"/>
        <v>113.51488798577005</v>
      </c>
      <c r="M234" s="2">
        <f>SUMIF(A:A,A234,L:L)</f>
        <v>3812.494010143113</v>
      </c>
      <c r="N234" s="3">
        <f t="shared" si="35"/>
        <v>2.9774443627652792E-2</v>
      </c>
      <c r="O234" s="7">
        <f t="shared" si="36"/>
        <v>33.585850083568225</v>
      </c>
      <c r="P234" s="3" t="str">
        <f t="shared" si="37"/>
        <v/>
      </c>
      <c r="Q234" s="3" t="str">
        <f>IF(ISNUMBER(P234),SUMIF(A:A,A234,P:P),"")</f>
        <v/>
      </c>
      <c r="R234" s="3" t="str">
        <f t="shared" si="38"/>
        <v/>
      </c>
      <c r="S234" s="8" t="str">
        <f t="shared" si="39"/>
        <v/>
      </c>
    </row>
    <row r="235" spans="1:19" x14ac:dyDescent="0.25">
      <c r="A235" s="1">
        <v>26</v>
      </c>
      <c r="B235" s="5">
        <v>0.66249999999999998</v>
      </c>
      <c r="C235" s="1" t="s">
        <v>61</v>
      </c>
      <c r="D235" s="1">
        <v>5</v>
      </c>
      <c r="E235" s="1">
        <v>12</v>
      </c>
      <c r="F235" s="1" t="s">
        <v>262</v>
      </c>
      <c r="G235" s="2">
        <v>31.492900000000002</v>
      </c>
      <c r="H235" s="6">
        <f>1+COUNTIFS(A:A,A235,O:O,"&lt;"&amp;O235)</f>
        <v>12</v>
      </c>
      <c r="I235" s="2">
        <f>AVERAGEIF(A:A,A235,G:G)</f>
        <v>48.284566666666656</v>
      </c>
      <c r="J235" s="2">
        <f t="shared" si="32"/>
        <v>-16.791666666666654</v>
      </c>
      <c r="K235" s="2">
        <f t="shared" si="33"/>
        <v>73.208333333333343</v>
      </c>
      <c r="L235" s="2">
        <f t="shared" si="34"/>
        <v>80.842272239369933</v>
      </c>
      <c r="M235" s="2">
        <f>SUMIF(A:A,A235,L:L)</f>
        <v>3812.494010143113</v>
      </c>
      <c r="N235" s="3">
        <f t="shared" si="35"/>
        <v>2.1204563738143497E-2</v>
      </c>
      <c r="O235" s="7">
        <f t="shared" si="36"/>
        <v>47.159659229450014</v>
      </c>
      <c r="P235" s="3" t="str">
        <f t="shared" si="37"/>
        <v/>
      </c>
      <c r="Q235" s="3" t="str">
        <f>IF(ISNUMBER(P235),SUMIF(A:A,A235,P:P),"")</f>
        <v/>
      </c>
      <c r="R235" s="3" t="str">
        <f t="shared" si="38"/>
        <v/>
      </c>
      <c r="S235" s="8" t="str">
        <f t="shared" si="39"/>
        <v/>
      </c>
    </row>
    <row r="236" spans="1:19" x14ac:dyDescent="0.25">
      <c r="A236" s="1">
        <v>26</v>
      </c>
      <c r="B236" s="5">
        <v>0.66249999999999998</v>
      </c>
      <c r="C236" s="1" t="s">
        <v>61</v>
      </c>
      <c r="D236" s="1">
        <v>5</v>
      </c>
      <c r="E236" s="1">
        <v>11</v>
      </c>
      <c r="F236" s="1" t="s">
        <v>261</v>
      </c>
      <c r="G236" s="2">
        <v>31.422933333333305</v>
      </c>
      <c r="H236" s="6">
        <f>1+COUNTIFS(A:A,A236,O:O,"&lt;"&amp;O236)</f>
        <v>13</v>
      </c>
      <c r="I236" s="2">
        <f>AVERAGEIF(A:A,A236,G:G)</f>
        <v>48.284566666666656</v>
      </c>
      <c r="J236" s="2">
        <f t="shared" si="32"/>
        <v>-16.861633333333351</v>
      </c>
      <c r="K236" s="2">
        <f t="shared" si="33"/>
        <v>73.138366666666656</v>
      </c>
      <c r="L236" s="2">
        <f t="shared" si="34"/>
        <v>80.503607734667028</v>
      </c>
      <c r="M236" s="2">
        <f>SUMIF(A:A,A236,L:L)</f>
        <v>3812.494010143113</v>
      </c>
      <c r="N236" s="3">
        <f t="shared" si="35"/>
        <v>2.1115733564561086E-2</v>
      </c>
      <c r="O236" s="7">
        <f t="shared" si="36"/>
        <v>47.358051613149634</v>
      </c>
      <c r="P236" s="3" t="str">
        <f t="shared" si="37"/>
        <v/>
      </c>
      <c r="Q236" s="3" t="str">
        <f>IF(ISNUMBER(P236),SUMIF(A:A,A236,P:P),"")</f>
        <v/>
      </c>
      <c r="R236" s="3" t="str">
        <f t="shared" si="38"/>
        <v/>
      </c>
      <c r="S236" s="8" t="str">
        <f t="shared" si="39"/>
        <v/>
      </c>
    </row>
    <row r="237" spans="1:19" x14ac:dyDescent="0.25">
      <c r="A237" s="1">
        <v>27</v>
      </c>
      <c r="B237" s="5">
        <v>0.66527777777777775</v>
      </c>
      <c r="C237" s="1" t="s">
        <v>265</v>
      </c>
      <c r="D237" s="1">
        <v>3</v>
      </c>
      <c r="E237" s="1">
        <v>1</v>
      </c>
      <c r="F237" s="1" t="s">
        <v>266</v>
      </c>
      <c r="G237" s="2">
        <v>71.654399999999896</v>
      </c>
      <c r="H237" s="6">
        <f>1+COUNTIFS(A:A,A237,O:O,"&lt;"&amp;O237)</f>
        <v>1</v>
      </c>
      <c r="I237" s="2">
        <f>AVERAGEIF(A:A,A237,G:G)</f>
        <v>48.119271794871779</v>
      </c>
      <c r="J237" s="2">
        <f t="shared" si="32"/>
        <v>23.535128205128117</v>
      </c>
      <c r="K237" s="2">
        <f t="shared" si="33"/>
        <v>113.53512820512812</v>
      </c>
      <c r="L237" s="2">
        <f t="shared" si="34"/>
        <v>908.78422731379214</v>
      </c>
      <c r="M237" s="2">
        <f>SUMIF(A:A,A237,L:L)</f>
        <v>3757.7294959840738</v>
      </c>
      <c r="N237" s="3">
        <f t="shared" si="35"/>
        <v>0.2418439720807524</v>
      </c>
      <c r="O237" s="7">
        <f t="shared" si="36"/>
        <v>4.1348973530177426</v>
      </c>
      <c r="P237" s="3">
        <f t="shared" si="37"/>
        <v>0.2418439720807524</v>
      </c>
      <c r="Q237" s="3">
        <f>IF(ISNUMBER(P237),SUMIF(A:A,A237,P:P),"")</f>
        <v>0.8479686220764191</v>
      </c>
      <c r="R237" s="3">
        <f t="shared" si="38"/>
        <v>0.28520391649463339</v>
      </c>
      <c r="S237" s="8">
        <f t="shared" si="39"/>
        <v>3.5062632108658884</v>
      </c>
    </row>
    <row r="238" spans="1:19" x14ac:dyDescent="0.25">
      <c r="A238" s="1">
        <v>27</v>
      </c>
      <c r="B238" s="5">
        <v>0.66527777777777775</v>
      </c>
      <c r="C238" s="1" t="s">
        <v>265</v>
      </c>
      <c r="D238" s="1">
        <v>3</v>
      </c>
      <c r="E238" s="1">
        <v>8</v>
      </c>
      <c r="F238" s="1" t="s">
        <v>273</v>
      </c>
      <c r="G238" s="2">
        <v>59.908133333333303</v>
      </c>
      <c r="H238" s="6">
        <f>1+COUNTIFS(A:A,A238,O:O,"&lt;"&amp;O238)</f>
        <v>2</v>
      </c>
      <c r="I238" s="2">
        <f>AVERAGEIF(A:A,A238,G:G)</f>
        <v>48.119271794871779</v>
      </c>
      <c r="J238" s="2">
        <f t="shared" si="32"/>
        <v>11.788861538461525</v>
      </c>
      <c r="K238" s="2">
        <f t="shared" si="33"/>
        <v>101.78886153846153</v>
      </c>
      <c r="L238" s="2">
        <f t="shared" si="34"/>
        <v>449.13867466046344</v>
      </c>
      <c r="M238" s="2">
        <f>SUMIF(A:A,A238,L:L)</f>
        <v>3757.7294959840738</v>
      </c>
      <c r="N238" s="3">
        <f t="shared" si="35"/>
        <v>0.11952395060380552</v>
      </c>
      <c r="O238" s="7">
        <f t="shared" si="36"/>
        <v>8.3665239891105223</v>
      </c>
      <c r="P238" s="3">
        <f t="shared" si="37"/>
        <v>0.11952395060380552</v>
      </c>
      <c r="Q238" s="3">
        <f>IF(ISNUMBER(P238),SUMIF(A:A,A238,P:P),"")</f>
        <v>0.8479686220764191</v>
      </c>
      <c r="R238" s="3">
        <f t="shared" si="38"/>
        <v>0.14095327054806281</v>
      </c>
      <c r="S238" s="8">
        <f t="shared" si="39"/>
        <v>7.0945498186153548</v>
      </c>
    </row>
    <row r="239" spans="1:19" x14ac:dyDescent="0.25">
      <c r="A239" s="1">
        <v>27</v>
      </c>
      <c r="B239" s="5">
        <v>0.66527777777777775</v>
      </c>
      <c r="C239" s="1" t="s">
        <v>265</v>
      </c>
      <c r="D239" s="1">
        <v>3</v>
      </c>
      <c r="E239" s="1">
        <v>4</v>
      </c>
      <c r="F239" s="1" t="s">
        <v>269</v>
      </c>
      <c r="G239" s="2">
        <v>59.863200000000006</v>
      </c>
      <c r="H239" s="6">
        <f>1+COUNTIFS(A:A,A239,O:O,"&lt;"&amp;O239)</f>
        <v>3</v>
      </c>
      <c r="I239" s="2">
        <f>AVERAGEIF(A:A,A239,G:G)</f>
        <v>48.119271794871779</v>
      </c>
      <c r="J239" s="2">
        <f t="shared" si="32"/>
        <v>11.743928205128228</v>
      </c>
      <c r="K239" s="2">
        <f t="shared" si="33"/>
        <v>101.74392820512823</v>
      </c>
      <c r="L239" s="2">
        <f t="shared" si="34"/>
        <v>447.92942759107189</v>
      </c>
      <c r="M239" s="2">
        <f>SUMIF(A:A,A239,L:L)</f>
        <v>3757.7294959840738</v>
      </c>
      <c r="N239" s="3">
        <f t="shared" si="35"/>
        <v>0.11920214801778013</v>
      </c>
      <c r="O239" s="7">
        <f t="shared" si="36"/>
        <v>8.3891105708165643</v>
      </c>
      <c r="P239" s="3">
        <f t="shared" si="37"/>
        <v>0.11920214801778013</v>
      </c>
      <c r="Q239" s="3">
        <f>IF(ISNUMBER(P239),SUMIF(A:A,A239,P:P),"")</f>
        <v>0.8479686220764191</v>
      </c>
      <c r="R239" s="3">
        <f t="shared" si="38"/>
        <v>0.14057377232413396</v>
      </c>
      <c r="S239" s="8">
        <f t="shared" si="39"/>
        <v>7.1137025311820432</v>
      </c>
    </row>
    <row r="240" spans="1:19" x14ac:dyDescent="0.25">
      <c r="A240" s="1">
        <v>27</v>
      </c>
      <c r="B240" s="5">
        <v>0.66527777777777775</v>
      </c>
      <c r="C240" s="1" t="s">
        <v>265</v>
      </c>
      <c r="D240" s="1">
        <v>3</v>
      </c>
      <c r="E240" s="1">
        <v>5</v>
      </c>
      <c r="F240" s="1" t="s">
        <v>270</v>
      </c>
      <c r="G240" s="2">
        <v>56.314966666666699</v>
      </c>
      <c r="H240" s="6">
        <f>1+COUNTIFS(A:A,A240,O:O,"&lt;"&amp;O240)</f>
        <v>4</v>
      </c>
      <c r="I240" s="2">
        <f>AVERAGEIF(A:A,A240,G:G)</f>
        <v>48.119271794871779</v>
      </c>
      <c r="J240" s="2">
        <f t="shared" si="32"/>
        <v>8.1956948717949203</v>
      </c>
      <c r="K240" s="2">
        <f t="shared" si="33"/>
        <v>98.195694871794927</v>
      </c>
      <c r="L240" s="2">
        <f t="shared" si="34"/>
        <v>362.03528965445491</v>
      </c>
      <c r="M240" s="2">
        <f>SUMIF(A:A,A240,L:L)</f>
        <v>3757.7294959840738</v>
      </c>
      <c r="N240" s="3">
        <f t="shared" si="35"/>
        <v>9.6344159429614593E-2</v>
      </c>
      <c r="O240" s="7">
        <f t="shared" si="36"/>
        <v>10.379456377224011</v>
      </c>
      <c r="P240" s="3">
        <f t="shared" si="37"/>
        <v>9.6344159429614593E-2</v>
      </c>
      <c r="Q240" s="3">
        <f>IF(ISNUMBER(P240),SUMIF(A:A,A240,P:P),"")</f>
        <v>0.8479686220764191</v>
      </c>
      <c r="R240" s="3">
        <f t="shared" si="38"/>
        <v>0.11361759966270549</v>
      </c>
      <c r="S240" s="8">
        <f t="shared" si="39"/>
        <v>8.8014533220969451</v>
      </c>
    </row>
    <row r="241" spans="1:19" x14ac:dyDescent="0.25">
      <c r="A241" s="1">
        <v>27</v>
      </c>
      <c r="B241" s="5">
        <v>0.66527777777777775</v>
      </c>
      <c r="C241" s="1" t="s">
        <v>265</v>
      </c>
      <c r="D241" s="1">
        <v>3</v>
      </c>
      <c r="E241" s="1">
        <v>6</v>
      </c>
      <c r="F241" s="1" t="s">
        <v>271</v>
      </c>
      <c r="G241" s="2">
        <v>54.9223</v>
      </c>
      <c r="H241" s="6">
        <f>1+COUNTIFS(A:A,A241,O:O,"&lt;"&amp;O241)</f>
        <v>5</v>
      </c>
      <c r="I241" s="2">
        <f>AVERAGEIF(A:A,A241,G:G)</f>
        <v>48.119271794871779</v>
      </c>
      <c r="J241" s="2">
        <f t="shared" si="32"/>
        <v>6.8030282051282214</v>
      </c>
      <c r="K241" s="2">
        <f t="shared" si="33"/>
        <v>96.803028205128214</v>
      </c>
      <c r="L241" s="2">
        <f t="shared" si="34"/>
        <v>333.01305463085805</v>
      </c>
      <c r="M241" s="2">
        <f>SUMIF(A:A,A241,L:L)</f>
        <v>3757.7294959840738</v>
      </c>
      <c r="N241" s="3">
        <f t="shared" si="35"/>
        <v>8.8620816103647887E-2</v>
      </c>
      <c r="O241" s="7">
        <f t="shared" si="36"/>
        <v>11.284030591982296</v>
      </c>
      <c r="P241" s="3">
        <f t="shared" si="37"/>
        <v>8.8620816103647887E-2</v>
      </c>
      <c r="Q241" s="3">
        <f>IF(ISNUMBER(P241),SUMIF(A:A,A241,P:P),"")</f>
        <v>0.8479686220764191</v>
      </c>
      <c r="R241" s="3">
        <f t="shared" si="38"/>
        <v>0.10450954645779495</v>
      </c>
      <c r="S241" s="8">
        <f t="shared" si="39"/>
        <v>9.5685038725513856</v>
      </c>
    </row>
    <row r="242" spans="1:19" x14ac:dyDescent="0.25">
      <c r="A242" s="1">
        <v>27</v>
      </c>
      <c r="B242" s="5">
        <v>0.66527777777777775</v>
      </c>
      <c r="C242" s="1" t="s">
        <v>265</v>
      </c>
      <c r="D242" s="1">
        <v>3</v>
      </c>
      <c r="E242" s="1">
        <v>3</v>
      </c>
      <c r="F242" s="1" t="s">
        <v>268</v>
      </c>
      <c r="G242" s="2">
        <v>51.646566666666601</v>
      </c>
      <c r="H242" s="6">
        <f>1+COUNTIFS(A:A,A242,O:O,"&lt;"&amp;O242)</f>
        <v>6</v>
      </c>
      <c r="I242" s="2">
        <f>AVERAGEIF(A:A,A242,G:G)</f>
        <v>48.119271794871779</v>
      </c>
      <c r="J242" s="2">
        <f t="shared" si="32"/>
        <v>3.5272948717948225</v>
      </c>
      <c r="K242" s="2">
        <f t="shared" si="33"/>
        <v>93.527294871794822</v>
      </c>
      <c r="L242" s="2">
        <f t="shared" si="34"/>
        <v>273.59193071361892</v>
      </c>
      <c r="M242" s="2">
        <f>SUMIF(A:A,A242,L:L)</f>
        <v>3757.7294959840738</v>
      </c>
      <c r="N242" s="3">
        <f t="shared" si="35"/>
        <v>7.2807776878567126E-2</v>
      </c>
      <c r="O242" s="7">
        <f t="shared" si="36"/>
        <v>13.734796513123259</v>
      </c>
      <c r="P242" s="3">
        <f t="shared" si="37"/>
        <v>7.2807776878567126E-2</v>
      </c>
      <c r="Q242" s="3">
        <f>IF(ISNUMBER(P242),SUMIF(A:A,A242,P:P),"")</f>
        <v>0.8479686220764191</v>
      </c>
      <c r="R242" s="3">
        <f t="shared" si="38"/>
        <v>8.5861404517873385E-2</v>
      </c>
      <c r="S242" s="8">
        <f t="shared" si="39"/>
        <v>11.646676473733137</v>
      </c>
    </row>
    <row r="243" spans="1:19" x14ac:dyDescent="0.25">
      <c r="A243" s="1">
        <v>27</v>
      </c>
      <c r="B243" s="5">
        <v>0.66527777777777775</v>
      </c>
      <c r="C243" s="1" t="s">
        <v>265</v>
      </c>
      <c r="D243" s="1">
        <v>3</v>
      </c>
      <c r="E243" s="1">
        <v>2</v>
      </c>
      <c r="F243" s="1" t="s">
        <v>267</v>
      </c>
      <c r="G243" s="2">
        <v>47.8661666666667</v>
      </c>
      <c r="H243" s="6">
        <f>1+COUNTIFS(A:A,A243,O:O,"&lt;"&amp;O243)</f>
        <v>7</v>
      </c>
      <c r="I243" s="2">
        <f>AVERAGEIF(A:A,A243,G:G)</f>
        <v>48.119271794871779</v>
      </c>
      <c r="J243" s="2">
        <f t="shared" si="32"/>
        <v>-0.25310512820507824</v>
      </c>
      <c r="K243" s="2">
        <f t="shared" si="33"/>
        <v>89.746894871794922</v>
      </c>
      <c r="L243" s="2">
        <f t="shared" si="34"/>
        <v>218.06947230243148</v>
      </c>
      <c r="M243" s="2">
        <f>SUMIF(A:A,A243,L:L)</f>
        <v>3757.7294959840738</v>
      </c>
      <c r="N243" s="3">
        <f t="shared" si="35"/>
        <v>5.8032243282941119E-2</v>
      </c>
      <c r="O243" s="7">
        <f t="shared" si="36"/>
        <v>17.231799831076927</v>
      </c>
      <c r="P243" s="3">
        <f t="shared" si="37"/>
        <v>5.8032243282941119E-2</v>
      </c>
      <c r="Q243" s="3">
        <f>IF(ISNUMBER(P243),SUMIF(A:A,A243,P:P),"")</f>
        <v>0.8479686220764191</v>
      </c>
      <c r="R243" s="3">
        <f t="shared" si="38"/>
        <v>6.8436781470566296E-2</v>
      </c>
      <c r="S243" s="8">
        <f t="shared" si="39"/>
        <v>14.612025558654976</v>
      </c>
    </row>
    <row r="244" spans="1:19" x14ac:dyDescent="0.25">
      <c r="A244" s="1">
        <v>27</v>
      </c>
      <c r="B244" s="5">
        <v>0.66527777777777775</v>
      </c>
      <c r="C244" s="1" t="s">
        <v>265</v>
      </c>
      <c r="D244" s="1">
        <v>3</v>
      </c>
      <c r="E244" s="1">
        <v>10</v>
      </c>
      <c r="F244" s="1" t="s">
        <v>275</v>
      </c>
      <c r="G244" s="2">
        <v>45.906133333333301</v>
      </c>
      <c r="H244" s="6">
        <f>1+COUNTIFS(A:A,A244,O:O,"&lt;"&amp;O244)</f>
        <v>8</v>
      </c>
      <c r="I244" s="2">
        <f>AVERAGEIF(A:A,A244,G:G)</f>
        <v>48.119271794871779</v>
      </c>
      <c r="J244" s="2">
        <f t="shared" si="32"/>
        <v>-2.2131384615384775</v>
      </c>
      <c r="K244" s="2">
        <f t="shared" si="33"/>
        <v>87.786861538461523</v>
      </c>
      <c r="L244" s="2">
        <f t="shared" si="34"/>
        <v>193.87462597884107</v>
      </c>
      <c r="M244" s="2">
        <f>SUMIF(A:A,A244,L:L)</f>
        <v>3757.7294959840738</v>
      </c>
      <c r="N244" s="3">
        <f t="shared" si="35"/>
        <v>5.1593555679310336E-2</v>
      </c>
      <c r="O244" s="7">
        <f t="shared" si="36"/>
        <v>19.382265611149041</v>
      </c>
      <c r="P244" s="3">
        <f t="shared" si="37"/>
        <v>5.1593555679310336E-2</v>
      </c>
      <c r="Q244" s="3">
        <f>IF(ISNUMBER(P244),SUMIF(A:A,A244,P:P),"")</f>
        <v>0.8479686220764191</v>
      </c>
      <c r="R244" s="3">
        <f t="shared" si="38"/>
        <v>6.0843708524229705E-2</v>
      </c>
      <c r="S244" s="8">
        <f t="shared" si="39"/>
        <v>16.435553063005216</v>
      </c>
    </row>
    <row r="245" spans="1:19" x14ac:dyDescent="0.25">
      <c r="A245" s="1">
        <v>27</v>
      </c>
      <c r="B245" s="5">
        <v>0.66527777777777775</v>
      </c>
      <c r="C245" s="1" t="s">
        <v>265</v>
      </c>
      <c r="D245" s="1">
        <v>3</v>
      </c>
      <c r="E245" s="1">
        <v>11</v>
      </c>
      <c r="F245" s="1" t="s">
        <v>276</v>
      </c>
      <c r="G245" s="2">
        <v>42.888966666666697</v>
      </c>
      <c r="H245" s="6">
        <f>1+COUNTIFS(A:A,A245,O:O,"&lt;"&amp;O245)</f>
        <v>9</v>
      </c>
      <c r="I245" s="2">
        <f>AVERAGEIF(A:A,A245,G:G)</f>
        <v>48.119271794871779</v>
      </c>
      <c r="J245" s="2">
        <f t="shared" si="32"/>
        <v>-5.2303051282050816</v>
      </c>
      <c r="K245" s="2">
        <f t="shared" si="33"/>
        <v>84.769694871794911</v>
      </c>
      <c r="L245" s="2">
        <f t="shared" si="34"/>
        <v>161.77098986817316</v>
      </c>
      <c r="M245" s="2">
        <f>SUMIF(A:A,A245,L:L)</f>
        <v>3757.7294959840738</v>
      </c>
      <c r="N245" s="3">
        <f t="shared" si="35"/>
        <v>4.3050195614415455E-2</v>
      </c>
      <c r="O245" s="7">
        <f t="shared" si="36"/>
        <v>23.22869816798574</v>
      </c>
      <c r="P245" s="3" t="str">
        <f t="shared" si="37"/>
        <v/>
      </c>
      <c r="Q245" s="3" t="str">
        <f>IF(ISNUMBER(P245),SUMIF(A:A,A245,P:P),"")</f>
        <v/>
      </c>
      <c r="R245" s="3" t="str">
        <f t="shared" si="38"/>
        <v/>
      </c>
      <c r="S245" s="8" t="str">
        <f t="shared" si="39"/>
        <v/>
      </c>
    </row>
    <row r="246" spans="1:19" x14ac:dyDescent="0.25">
      <c r="A246" s="1">
        <v>27</v>
      </c>
      <c r="B246" s="5">
        <v>0.66527777777777775</v>
      </c>
      <c r="C246" s="1" t="s">
        <v>265</v>
      </c>
      <c r="D246" s="1">
        <v>3</v>
      </c>
      <c r="E246" s="1">
        <v>9</v>
      </c>
      <c r="F246" s="1" t="s">
        <v>274</v>
      </c>
      <c r="G246" s="2">
        <v>42.140733333333301</v>
      </c>
      <c r="H246" s="6">
        <f>1+COUNTIFS(A:A,A246,O:O,"&lt;"&amp;O246)</f>
        <v>10</v>
      </c>
      <c r="I246" s="2">
        <f>AVERAGEIF(A:A,A246,G:G)</f>
        <v>48.119271794871779</v>
      </c>
      <c r="J246" s="2">
        <f t="shared" si="32"/>
        <v>-5.9785384615384771</v>
      </c>
      <c r="K246" s="2">
        <f t="shared" si="33"/>
        <v>84.021461538461523</v>
      </c>
      <c r="L246" s="2">
        <f t="shared" si="34"/>
        <v>154.66905299833869</v>
      </c>
      <c r="M246" s="2">
        <f>SUMIF(A:A,A246,L:L)</f>
        <v>3757.7294959840738</v>
      </c>
      <c r="N246" s="3">
        <f t="shared" si="35"/>
        <v>4.1160241354156857E-2</v>
      </c>
      <c r="O246" s="7">
        <f t="shared" si="36"/>
        <v>24.295289995888421</v>
      </c>
      <c r="P246" s="3" t="str">
        <f t="shared" si="37"/>
        <v/>
      </c>
      <c r="Q246" s="3" t="str">
        <f>IF(ISNUMBER(P246),SUMIF(A:A,A246,P:P),"")</f>
        <v/>
      </c>
      <c r="R246" s="3" t="str">
        <f t="shared" si="38"/>
        <v/>
      </c>
      <c r="S246" s="8" t="str">
        <f t="shared" si="39"/>
        <v/>
      </c>
    </row>
    <row r="247" spans="1:19" x14ac:dyDescent="0.25">
      <c r="A247" s="1">
        <v>27</v>
      </c>
      <c r="B247" s="5">
        <v>0.66527777777777775</v>
      </c>
      <c r="C247" s="1" t="s">
        <v>265</v>
      </c>
      <c r="D247" s="1">
        <v>3</v>
      </c>
      <c r="E247" s="1">
        <v>12</v>
      </c>
      <c r="F247" s="1" t="s">
        <v>277</v>
      </c>
      <c r="G247" s="2">
        <v>39.953333333333305</v>
      </c>
      <c r="H247" s="6">
        <f>1+COUNTIFS(A:A,A247,O:O,"&lt;"&amp;O247)</f>
        <v>11</v>
      </c>
      <c r="I247" s="2">
        <f>AVERAGEIF(A:A,A247,G:G)</f>
        <v>48.119271794871779</v>
      </c>
      <c r="J247" s="2">
        <f t="shared" si="32"/>
        <v>-8.1659384615384738</v>
      </c>
      <c r="K247" s="2">
        <f t="shared" si="33"/>
        <v>81.834061538461526</v>
      </c>
      <c r="L247" s="2">
        <f t="shared" si="34"/>
        <v>135.64534093696548</v>
      </c>
      <c r="M247" s="2">
        <f>SUMIF(A:A,A247,L:L)</f>
        <v>3757.7294959840738</v>
      </c>
      <c r="N247" s="3">
        <f t="shared" si="35"/>
        <v>3.6097686403965781E-2</v>
      </c>
      <c r="O247" s="7">
        <f t="shared" si="36"/>
        <v>27.702606444332609</v>
      </c>
      <c r="P247" s="3" t="str">
        <f t="shared" si="37"/>
        <v/>
      </c>
      <c r="Q247" s="3" t="str">
        <f>IF(ISNUMBER(P247),SUMIF(A:A,A247,P:P),"")</f>
        <v/>
      </c>
      <c r="R247" s="3" t="str">
        <f t="shared" si="38"/>
        <v/>
      </c>
      <c r="S247" s="8" t="str">
        <f t="shared" si="39"/>
        <v/>
      </c>
    </row>
    <row r="248" spans="1:19" x14ac:dyDescent="0.25">
      <c r="A248" s="1">
        <v>27</v>
      </c>
      <c r="B248" s="5">
        <v>0.66527777777777775</v>
      </c>
      <c r="C248" s="1" t="s">
        <v>265</v>
      </c>
      <c r="D248" s="1">
        <v>3</v>
      </c>
      <c r="E248" s="1">
        <v>13</v>
      </c>
      <c r="F248" s="1" t="s">
        <v>278</v>
      </c>
      <c r="G248" s="2">
        <v>26.654499999999999</v>
      </c>
      <c r="H248" s="6">
        <f>1+COUNTIFS(A:A,A248,O:O,"&lt;"&amp;O248)</f>
        <v>12</v>
      </c>
      <c r="I248" s="2">
        <f>AVERAGEIF(A:A,A248,G:G)</f>
        <v>48.119271794871779</v>
      </c>
      <c r="J248" s="2">
        <f t="shared" si="32"/>
        <v>-21.46477179487178</v>
      </c>
      <c r="K248" s="2">
        <f t="shared" si="33"/>
        <v>68.53522820512822</v>
      </c>
      <c r="L248" s="2">
        <f t="shared" si="34"/>
        <v>61.075676419380223</v>
      </c>
      <c r="M248" s="2">
        <f>SUMIF(A:A,A248,L:L)</f>
        <v>3757.7294959840738</v>
      </c>
      <c r="N248" s="3">
        <f t="shared" si="35"/>
        <v>1.6253345666486226E-2</v>
      </c>
      <c r="O248" s="7">
        <f t="shared" si="36"/>
        <v>61.52579416691799</v>
      </c>
      <c r="P248" s="3" t="str">
        <f t="shared" si="37"/>
        <v/>
      </c>
      <c r="Q248" s="3" t="str">
        <f>IF(ISNUMBER(P248),SUMIF(A:A,A248,P:P),"")</f>
        <v/>
      </c>
      <c r="R248" s="3" t="str">
        <f t="shared" si="38"/>
        <v/>
      </c>
      <c r="S248" s="8" t="str">
        <f t="shared" si="39"/>
        <v/>
      </c>
    </row>
    <row r="249" spans="1:19" x14ac:dyDescent="0.25">
      <c r="A249" s="1">
        <v>27</v>
      </c>
      <c r="B249" s="5">
        <v>0.66527777777777775</v>
      </c>
      <c r="C249" s="1" t="s">
        <v>265</v>
      </c>
      <c r="D249" s="1">
        <v>3</v>
      </c>
      <c r="E249" s="1">
        <v>7</v>
      </c>
      <c r="F249" s="1" t="s">
        <v>272</v>
      </c>
      <c r="G249" s="2">
        <v>25.831133333333302</v>
      </c>
      <c r="H249" s="6">
        <f>1+COUNTIFS(A:A,A249,O:O,"&lt;"&amp;O249)</f>
        <v>13</v>
      </c>
      <c r="I249" s="2">
        <f>AVERAGEIF(A:A,A249,G:G)</f>
        <v>48.119271794871779</v>
      </c>
      <c r="J249" s="2">
        <f t="shared" si="32"/>
        <v>-22.288138461538477</v>
      </c>
      <c r="K249" s="2">
        <f t="shared" si="33"/>
        <v>67.71186153846152</v>
      </c>
      <c r="L249" s="2">
        <f t="shared" si="34"/>
        <v>58.131732915683834</v>
      </c>
      <c r="M249" s="2">
        <f>SUMIF(A:A,A249,L:L)</f>
        <v>3757.7294959840738</v>
      </c>
      <c r="N249" s="3">
        <f t="shared" si="35"/>
        <v>1.5469908884556445E-2</v>
      </c>
      <c r="O249" s="7">
        <f t="shared" si="36"/>
        <v>64.64162183904628</v>
      </c>
      <c r="P249" s="3" t="str">
        <f t="shared" si="37"/>
        <v/>
      </c>
      <c r="Q249" s="3" t="str">
        <f>IF(ISNUMBER(P249),SUMIF(A:A,A249,P:P),"")</f>
        <v/>
      </c>
      <c r="R249" s="3" t="str">
        <f t="shared" si="38"/>
        <v/>
      </c>
      <c r="S249" s="8" t="str">
        <f t="shared" si="39"/>
        <v/>
      </c>
    </row>
    <row r="250" spans="1:19" x14ac:dyDescent="0.25">
      <c r="A250" s="1">
        <v>28</v>
      </c>
      <c r="B250" s="5">
        <v>0.66805555555555562</v>
      </c>
      <c r="C250" s="1" t="s">
        <v>26</v>
      </c>
      <c r="D250" s="1">
        <v>8</v>
      </c>
      <c r="E250" s="1">
        <v>7</v>
      </c>
      <c r="F250" s="1" t="s">
        <v>281</v>
      </c>
      <c r="G250" s="2">
        <v>69.268133333333409</v>
      </c>
      <c r="H250" s="6">
        <f>1+COUNTIFS(A:A,A250,O:O,"&lt;"&amp;O250)</f>
        <v>1</v>
      </c>
      <c r="I250" s="2">
        <f>AVERAGEIF(A:A,A250,G:G)</f>
        <v>48.06627500000004</v>
      </c>
      <c r="J250" s="2">
        <f t="shared" si="32"/>
        <v>21.201858333333369</v>
      </c>
      <c r="K250" s="2">
        <f t="shared" si="33"/>
        <v>111.20185833333338</v>
      </c>
      <c r="L250" s="2">
        <f t="shared" si="34"/>
        <v>790.0620605232948</v>
      </c>
      <c r="M250" s="2">
        <f>SUMIF(A:A,A250,L:L)</f>
        <v>2411.2847133392715</v>
      </c>
      <c r="N250" s="3">
        <f t="shared" si="35"/>
        <v>0.32765191773192809</v>
      </c>
      <c r="O250" s="7">
        <f t="shared" si="36"/>
        <v>3.0520193714176904</v>
      </c>
      <c r="P250" s="3">
        <f t="shared" si="37"/>
        <v>0.32765191773192809</v>
      </c>
      <c r="Q250" s="3">
        <f>IF(ISNUMBER(P250),SUMIF(A:A,A250,P:P),"")</f>
        <v>0.98223358604542088</v>
      </c>
      <c r="R250" s="3">
        <f t="shared" si="38"/>
        <v>0.33357840984759068</v>
      </c>
      <c r="S250" s="8">
        <f t="shared" si="39"/>
        <v>2.9977959318676888</v>
      </c>
    </row>
    <row r="251" spans="1:19" x14ac:dyDescent="0.25">
      <c r="A251" s="1">
        <v>28</v>
      </c>
      <c r="B251" s="5">
        <v>0.66805555555555562</v>
      </c>
      <c r="C251" s="1" t="s">
        <v>26</v>
      </c>
      <c r="D251" s="1">
        <v>8</v>
      </c>
      <c r="E251" s="1">
        <v>2</v>
      </c>
      <c r="F251" s="1" t="s">
        <v>279</v>
      </c>
      <c r="G251" s="2">
        <v>62.297533333333398</v>
      </c>
      <c r="H251" s="6">
        <f>1+COUNTIFS(A:A,A251,O:O,"&lt;"&amp;O251)</f>
        <v>2</v>
      </c>
      <c r="I251" s="2">
        <f>AVERAGEIF(A:A,A251,G:G)</f>
        <v>48.06627500000004</v>
      </c>
      <c r="J251" s="2">
        <f t="shared" si="32"/>
        <v>14.231258333333358</v>
      </c>
      <c r="K251" s="2">
        <f t="shared" si="33"/>
        <v>104.23125833333336</v>
      </c>
      <c r="L251" s="2">
        <f t="shared" si="34"/>
        <v>520.02427854751386</v>
      </c>
      <c r="M251" s="2">
        <f>SUMIF(A:A,A251,L:L)</f>
        <v>2411.2847133392715</v>
      </c>
      <c r="N251" s="3">
        <f t="shared" si="35"/>
        <v>0.21566274429175863</v>
      </c>
      <c r="O251" s="7">
        <f t="shared" si="36"/>
        <v>4.6368694940056647</v>
      </c>
      <c r="P251" s="3">
        <f t="shared" si="37"/>
        <v>0.21566274429175863</v>
      </c>
      <c r="Q251" s="3">
        <f>IF(ISNUMBER(P251),SUMIF(A:A,A251,P:P),"")</f>
        <v>0.98223358604542088</v>
      </c>
      <c r="R251" s="3">
        <f t="shared" si="38"/>
        <v>0.21956360213667736</v>
      </c>
      <c r="S251" s="8">
        <f t="shared" si="39"/>
        <v>4.554488951121801</v>
      </c>
    </row>
    <row r="252" spans="1:19" x14ac:dyDescent="0.25">
      <c r="A252" s="1">
        <v>28</v>
      </c>
      <c r="B252" s="5">
        <v>0.66805555555555562</v>
      </c>
      <c r="C252" s="1" t="s">
        <v>26</v>
      </c>
      <c r="D252" s="1">
        <v>8</v>
      </c>
      <c r="E252" s="1">
        <v>11</v>
      </c>
      <c r="F252" s="1" t="s">
        <v>284</v>
      </c>
      <c r="G252" s="2">
        <v>53.231099999999998</v>
      </c>
      <c r="H252" s="6">
        <f>1+COUNTIFS(A:A,A252,O:O,"&lt;"&amp;O252)</f>
        <v>3</v>
      </c>
      <c r="I252" s="2">
        <f>AVERAGEIF(A:A,A252,G:G)</f>
        <v>48.06627500000004</v>
      </c>
      <c r="J252" s="2">
        <f t="shared" si="32"/>
        <v>5.1648249999999578</v>
      </c>
      <c r="K252" s="2">
        <f t="shared" si="33"/>
        <v>95.164824999999951</v>
      </c>
      <c r="L252" s="2">
        <f t="shared" si="34"/>
        <v>301.83771337263664</v>
      </c>
      <c r="M252" s="2">
        <f>SUMIF(A:A,A252,L:L)</f>
        <v>2411.2847133392715</v>
      </c>
      <c r="N252" s="3">
        <f t="shared" si="35"/>
        <v>0.12517713553396032</v>
      </c>
      <c r="O252" s="7">
        <f t="shared" si="36"/>
        <v>7.9886793681159283</v>
      </c>
      <c r="P252" s="3">
        <f t="shared" si="37"/>
        <v>0.12517713553396032</v>
      </c>
      <c r="Q252" s="3">
        <f>IF(ISNUMBER(P252),SUMIF(A:A,A252,P:P),"")</f>
        <v>0.98223358604542088</v>
      </c>
      <c r="R252" s="3">
        <f t="shared" si="38"/>
        <v>0.12744131061322905</v>
      </c>
      <c r="S252" s="8">
        <f t="shared" si="39"/>
        <v>7.8467491835115739</v>
      </c>
    </row>
    <row r="253" spans="1:19" x14ac:dyDescent="0.25">
      <c r="A253" s="1">
        <v>28</v>
      </c>
      <c r="B253" s="5">
        <v>0.66805555555555562</v>
      </c>
      <c r="C253" s="1" t="s">
        <v>26</v>
      </c>
      <c r="D253" s="1">
        <v>8</v>
      </c>
      <c r="E253" s="1">
        <v>5</v>
      </c>
      <c r="F253" s="1" t="s">
        <v>280</v>
      </c>
      <c r="G253" s="2">
        <v>51.999399999999994</v>
      </c>
      <c r="H253" s="6">
        <f>1+COUNTIFS(A:A,A253,O:O,"&lt;"&amp;O253)</f>
        <v>4</v>
      </c>
      <c r="I253" s="2">
        <f>AVERAGEIF(A:A,A253,G:G)</f>
        <v>48.06627500000004</v>
      </c>
      <c r="J253" s="2">
        <f t="shared" si="32"/>
        <v>3.9331249999999542</v>
      </c>
      <c r="K253" s="2">
        <f t="shared" si="33"/>
        <v>93.933124999999961</v>
      </c>
      <c r="L253" s="2">
        <f t="shared" si="34"/>
        <v>280.33561208680447</v>
      </c>
      <c r="M253" s="2">
        <f>SUMIF(A:A,A253,L:L)</f>
        <v>2411.2847133392715</v>
      </c>
      <c r="N253" s="3">
        <f t="shared" si="35"/>
        <v>0.11625985539409042</v>
      </c>
      <c r="O253" s="7">
        <f t="shared" si="36"/>
        <v>8.601421329918761</v>
      </c>
      <c r="P253" s="3">
        <f t="shared" si="37"/>
        <v>0.11625985539409042</v>
      </c>
      <c r="Q253" s="3">
        <f>IF(ISNUMBER(P253),SUMIF(A:A,A253,P:P),"")</f>
        <v>0.98223358604542088</v>
      </c>
      <c r="R253" s="3">
        <f t="shared" si="38"/>
        <v>0.11836273677238551</v>
      </c>
      <c r="S253" s="8">
        <f t="shared" si="39"/>
        <v>8.4486049179736771</v>
      </c>
    </row>
    <row r="254" spans="1:19" x14ac:dyDescent="0.25">
      <c r="A254" s="1">
        <v>28</v>
      </c>
      <c r="B254" s="5">
        <v>0.66805555555555562</v>
      </c>
      <c r="C254" s="1" t="s">
        <v>26</v>
      </c>
      <c r="D254" s="1">
        <v>8</v>
      </c>
      <c r="E254" s="1">
        <v>8</v>
      </c>
      <c r="F254" s="1" t="s">
        <v>282</v>
      </c>
      <c r="G254" s="2">
        <v>44.605866666666699</v>
      </c>
      <c r="H254" s="6">
        <f>1+COUNTIFS(A:A,A254,O:O,"&lt;"&amp;O254)</f>
        <v>5</v>
      </c>
      <c r="I254" s="2">
        <f>AVERAGEIF(A:A,A254,G:G)</f>
        <v>48.06627500000004</v>
      </c>
      <c r="J254" s="2">
        <f t="shared" si="32"/>
        <v>-3.4604083333333406</v>
      </c>
      <c r="K254" s="2">
        <f t="shared" si="33"/>
        <v>86.539591666666666</v>
      </c>
      <c r="L254" s="2">
        <f t="shared" si="34"/>
        <v>179.89538725106578</v>
      </c>
      <c r="M254" s="2">
        <f>SUMIF(A:A,A254,L:L)</f>
        <v>2411.2847133392715</v>
      </c>
      <c r="N254" s="3">
        <f t="shared" si="35"/>
        <v>7.4605618430656981E-2</v>
      </c>
      <c r="O254" s="7">
        <f t="shared" si="36"/>
        <v>13.403816241124803</v>
      </c>
      <c r="P254" s="3">
        <f t="shared" si="37"/>
        <v>7.4605618430656981E-2</v>
      </c>
      <c r="Q254" s="3">
        <f>IF(ISNUMBER(P254),SUMIF(A:A,A254,P:P),"")</f>
        <v>0.98223358604542088</v>
      </c>
      <c r="R254" s="3">
        <f t="shared" si="38"/>
        <v>7.5955067603651505E-2</v>
      </c>
      <c r="S254" s="8">
        <f t="shared" si="39"/>
        <v>13.165678493213868</v>
      </c>
    </row>
    <row r="255" spans="1:19" x14ac:dyDescent="0.25">
      <c r="A255" s="1">
        <v>28</v>
      </c>
      <c r="B255" s="5">
        <v>0.66805555555555562</v>
      </c>
      <c r="C255" s="1" t="s">
        <v>26</v>
      </c>
      <c r="D255" s="1">
        <v>8</v>
      </c>
      <c r="E255" s="1">
        <v>13</v>
      </c>
      <c r="F255" s="1" t="s">
        <v>19</v>
      </c>
      <c r="G255" s="2">
        <v>43.4637666666667</v>
      </c>
      <c r="H255" s="6">
        <f>1+COUNTIFS(A:A,A255,O:O,"&lt;"&amp;O255)</f>
        <v>6</v>
      </c>
      <c r="I255" s="2">
        <f>AVERAGEIF(A:A,A255,G:G)</f>
        <v>48.06627500000004</v>
      </c>
      <c r="J255" s="2">
        <f t="shared" si="32"/>
        <v>-4.6025083333333399</v>
      </c>
      <c r="K255" s="2">
        <f t="shared" si="33"/>
        <v>85.397491666666667</v>
      </c>
      <c r="L255" s="2">
        <f t="shared" si="34"/>
        <v>167.98076856107525</v>
      </c>
      <c r="M255" s="2">
        <f>SUMIF(A:A,A255,L:L)</f>
        <v>2411.2847133392715</v>
      </c>
      <c r="N255" s="3">
        <f t="shared" si="35"/>
        <v>6.9664427278870275E-2</v>
      </c>
      <c r="O255" s="7">
        <f t="shared" si="36"/>
        <v>14.354528402235315</v>
      </c>
      <c r="P255" s="3">
        <f t="shared" si="37"/>
        <v>6.9664427278870275E-2</v>
      </c>
      <c r="Q255" s="3">
        <f>IF(ISNUMBER(P255),SUMIF(A:A,A255,P:P),"")</f>
        <v>0.98223358604542088</v>
      </c>
      <c r="R255" s="3">
        <f t="shared" si="38"/>
        <v>7.092450132900345E-2</v>
      </c>
      <c r="S255" s="8">
        <f t="shared" si="39"/>
        <v>14.099499908518439</v>
      </c>
    </row>
    <row r="256" spans="1:19" x14ac:dyDescent="0.25">
      <c r="A256" s="1">
        <v>28</v>
      </c>
      <c r="B256" s="5">
        <v>0.66805555555555562</v>
      </c>
      <c r="C256" s="1" t="s">
        <v>26</v>
      </c>
      <c r="D256" s="1">
        <v>8</v>
      </c>
      <c r="E256" s="1">
        <v>14</v>
      </c>
      <c r="F256" s="1" t="s">
        <v>285</v>
      </c>
      <c r="G256" s="2">
        <v>38.973633333333403</v>
      </c>
      <c r="H256" s="6">
        <f>1+COUNTIFS(A:A,A256,O:O,"&lt;"&amp;O256)</f>
        <v>7</v>
      </c>
      <c r="I256" s="2">
        <f>AVERAGEIF(A:A,A256,G:G)</f>
        <v>48.06627500000004</v>
      </c>
      <c r="J256" s="2">
        <f t="shared" si="32"/>
        <v>-9.092641666666637</v>
      </c>
      <c r="K256" s="2">
        <f t="shared" si="33"/>
        <v>80.907358333333363</v>
      </c>
      <c r="L256" s="2">
        <f t="shared" si="34"/>
        <v>128.30901061734696</v>
      </c>
      <c r="M256" s="2">
        <f>SUMIF(A:A,A256,L:L)</f>
        <v>2411.2847133392715</v>
      </c>
      <c r="N256" s="3">
        <f t="shared" si="35"/>
        <v>5.321188738415631E-2</v>
      </c>
      <c r="O256" s="7">
        <f t="shared" si="36"/>
        <v>18.792793286594588</v>
      </c>
      <c r="P256" s="3">
        <f t="shared" si="37"/>
        <v>5.321188738415631E-2</v>
      </c>
      <c r="Q256" s="3">
        <f>IF(ISNUMBER(P256),SUMIF(A:A,A256,P:P),"")</f>
        <v>0.98223358604542088</v>
      </c>
      <c r="R256" s="3">
        <f t="shared" si="38"/>
        <v>5.417437169746267E-2</v>
      </c>
      <c r="S256" s="8">
        <f t="shared" si="39"/>
        <v>18.458912741702115</v>
      </c>
    </row>
    <row r="257" spans="1:19" x14ac:dyDescent="0.25">
      <c r="A257" s="1">
        <v>28</v>
      </c>
      <c r="B257" s="5">
        <v>0.66805555555555562</v>
      </c>
      <c r="C257" s="1" t="s">
        <v>26</v>
      </c>
      <c r="D257" s="1">
        <v>8</v>
      </c>
      <c r="E257" s="1">
        <v>9</v>
      </c>
      <c r="F257" s="1" t="s">
        <v>283</v>
      </c>
      <c r="G257" s="2">
        <v>20.690766666666701</v>
      </c>
      <c r="H257" s="6">
        <f>1+COUNTIFS(A:A,A257,O:O,"&lt;"&amp;O257)</f>
        <v>8</v>
      </c>
      <c r="I257" s="2">
        <f>AVERAGEIF(A:A,A257,G:G)</f>
        <v>48.06627500000004</v>
      </c>
      <c r="J257" s="2">
        <f t="shared" si="32"/>
        <v>-27.37550833333334</v>
      </c>
      <c r="K257" s="2">
        <f t="shared" si="33"/>
        <v>62.624491666666657</v>
      </c>
      <c r="L257" s="2">
        <f t="shared" si="34"/>
        <v>42.839882379533591</v>
      </c>
      <c r="M257" s="2">
        <f>SUMIF(A:A,A257,L:L)</f>
        <v>2411.2847133392715</v>
      </c>
      <c r="N257" s="3">
        <f t="shared" si="35"/>
        <v>1.776641395457889E-2</v>
      </c>
      <c r="O257" s="7">
        <f t="shared" si="36"/>
        <v>56.285978845059653</v>
      </c>
      <c r="P257" s="3" t="str">
        <f t="shared" si="37"/>
        <v/>
      </c>
      <c r="Q257" s="3" t="str">
        <f>IF(ISNUMBER(P257),SUMIF(A:A,A257,P:P),"")</f>
        <v/>
      </c>
      <c r="R257" s="3" t="str">
        <f t="shared" si="38"/>
        <v/>
      </c>
      <c r="S257" s="8" t="str">
        <f t="shared" si="39"/>
        <v/>
      </c>
    </row>
    <row r="258" spans="1:19" x14ac:dyDescent="0.25">
      <c r="A258" s="1">
        <v>29</v>
      </c>
      <c r="B258" s="5">
        <v>0.67013888888888884</v>
      </c>
      <c r="C258" s="1" t="s">
        <v>93</v>
      </c>
      <c r="D258" s="1">
        <v>6</v>
      </c>
      <c r="E258" s="1">
        <v>7</v>
      </c>
      <c r="F258" s="1" t="s">
        <v>292</v>
      </c>
      <c r="G258" s="2">
        <v>55.072166666666597</v>
      </c>
      <c r="H258" s="6">
        <f>1+COUNTIFS(A:A,A258,O:O,"&lt;"&amp;O258)</f>
        <v>1</v>
      </c>
      <c r="I258" s="2">
        <f>AVERAGEIF(A:A,A258,G:G)</f>
        <v>47.209188888888889</v>
      </c>
      <c r="J258" s="2">
        <f t="shared" si="32"/>
        <v>7.8629777777777079</v>
      </c>
      <c r="K258" s="2">
        <f t="shared" si="33"/>
        <v>97.862977777777701</v>
      </c>
      <c r="L258" s="2">
        <f t="shared" si="34"/>
        <v>354.87963181384475</v>
      </c>
      <c r="M258" s="2">
        <f>SUMIF(A:A,A258,L:L)</f>
        <v>2116.3758811584253</v>
      </c>
      <c r="N258" s="3">
        <f t="shared" si="35"/>
        <v>0.16768270465244428</v>
      </c>
      <c r="O258" s="7">
        <f t="shared" si="36"/>
        <v>5.9636442653563986</v>
      </c>
      <c r="P258" s="3">
        <f t="shared" si="37"/>
        <v>0.16768270465244428</v>
      </c>
      <c r="Q258" s="3">
        <f>IF(ISNUMBER(P258),SUMIF(A:A,A258,P:P),"")</f>
        <v>0.95868905277401006</v>
      </c>
      <c r="R258" s="3">
        <f t="shared" si="38"/>
        <v>0.17490833359079966</v>
      </c>
      <c r="S258" s="8">
        <f t="shared" si="39"/>
        <v>5.7172804718356822</v>
      </c>
    </row>
    <row r="259" spans="1:19" x14ac:dyDescent="0.25">
      <c r="A259" s="1">
        <v>29</v>
      </c>
      <c r="B259" s="5">
        <v>0.67013888888888884</v>
      </c>
      <c r="C259" s="1" t="s">
        <v>93</v>
      </c>
      <c r="D259" s="1">
        <v>6</v>
      </c>
      <c r="E259" s="1">
        <v>6</v>
      </c>
      <c r="F259" s="1" t="s">
        <v>291</v>
      </c>
      <c r="G259" s="2">
        <v>51.681066666666695</v>
      </c>
      <c r="H259" s="6">
        <f>1+COUNTIFS(A:A,A259,O:O,"&lt;"&amp;O259)</f>
        <v>2</v>
      </c>
      <c r="I259" s="2">
        <f>AVERAGEIF(A:A,A259,G:G)</f>
        <v>47.209188888888889</v>
      </c>
      <c r="J259" s="2">
        <f t="shared" si="32"/>
        <v>4.4718777777778058</v>
      </c>
      <c r="K259" s="2">
        <f t="shared" si="33"/>
        <v>94.471877777777806</v>
      </c>
      <c r="L259" s="2">
        <f t="shared" si="34"/>
        <v>289.54556209967427</v>
      </c>
      <c r="M259" s="2">
        <f>SUMIF(A:A,A259,L:L)</f>
        <v>2116.3758811584253</v>
      </c>
      <c r="N259" s="3">
        <f t="shared" si="35"/>
        <v>0.13681197403420975</v>
      </c>
      <c r="O259" s="7">
        <f t="shared" si="36"/>
        <v>7.3093017410153776</v>
      </c>
      <c r="P259" s="3">
        <f t="shared" si="37"/>
        <v>0.13681197403420975</v>
      </c>
      <c r="Q259" s="3">
        <f>IF(ISNUMBER(P259),SUMIF(A:A,A259,P:P),"")</f>
        <v>0.95868905277401006</v>
      </c>
      <c r="R259" s="3">
        <f t="shared" si="38"/>
        <v>0.14270734983187525</v>
      </c>
      <c r="S259" s="8">
        <f t="shared" si="39"/>
        <v>7.0073475625334547</v>
      </c>
    </row>
    <row r="260" spans="1:19" x14ac:dyDescent="0.25">
      <c r="A260" s="1">
        <v>29</v>
      </c>
      <c r="B260" s="5">
        <v>0.67013888888888884</v>
      </c>
      <c r="C260" s="1" t="s">
        <v>93</v>
      </c>
      <c r="D260" s="1">
        <v>6</v>
      </c>
      <c r="E260" s="1">
        <v>4</v>
      </c>
      <c r="F260" s="1" t="s">
        <v>289</v>
      </c>
      <c r="G260" s="2">
        <v>51.518766666666707</v>
      </c>
      <c r="H260" s="6">
        <f>1+COUNTIFS(A:A,A260,O:O,"&lt;"&amp;O260)</f>
        <v>3</v>
      </c>
      <c r="I260" s="2">
        <f>AVERAGEIF(A:A,A260,G:G)</f>
        <v>47.209188888888889</v>
      </c>
      <c r="J260" s="2">
        <f t="shared" si="32"/>
        <v>4.3095777777778181</v>
      </c>
      <c r="K260" s="2">
        <f t="shared" si="33"/>
        <v>94.309577777777818</v>
      </c>
      <c r="L260" s="2">
        <f t="shared" si="34"/>
        <v>286.73965156768418</v>
      </c>
      <c r="M260" s="2">
        <f>SUMIF(A:A,A260,L:L)</f>
        <v>2116.3758811584253</v>
      </c>
      <c r="N260" s="3">
        <f t="shared" si="35"/>
        <v>0.13548616487291171</v>
      </c>
      <c r="O260" s="7">
        <f t="shared" si="36"/>
        <v>7.380827414651649</v>
      </c>
      <c r="P260" s="3">
        <f t="shared" si="37"/>
        <v>0.13548616487291171</v>
      </c>
      <c r="Q260" s="3">
        <f>IF(ISNUMBER(P260),SUMIF(A:A,A260,P:P),"")</f>
        <v>0.95868905277401006</v>
      </c>
      <c r="R260" s="3">
        <f t="shared" si="38"/>
        <v>0.14132441012117158</v>
      </c>
      <c r="S260" s="8">
        <f t="shared" si="39"/>
        <v>7.0759184428408348</v>
      </c>
    </row>
    <row r="261" spans="1:19" x14ac:dyDescent="0.25">
      <c r="A261" s="1">
        <v>29</v>
      </c>
      <c r="B261" s="5">
        <v>0.67013888888888884</v>
      </c>
      <c r="C261" s="1" t="s">
        <v>93</v>
      </c>
      <c r="D261" s="1">
        <v>6</v>
      </c>
      <c r="E261" s="1">
        <v>2</v>
      </c>
      <c r="F261" s="1" t="s">
        <v>287</v>
      </c>
      <c r="G261" s="2">
        <v>49.447333333333297</v>
      </c>
      <c r="H261" s="6">
        <f>1+COUNTIFS(A:A,A261,O:O,"&lt;"&amp;O261)</f>
        <v>4</v>
      </c>
      <c r="I261" s="2">
        <f>AVERAGEIF(A:A,A261,G:G)</f>
        <v>47.209188888888889</v>
      </c>
      <c r="J261" s="2">
        <f t="shared" si="32"/>
        <v>2.2381444444444085</v>
      </c>
      <c r="K261" s="2">
        <f t="shared" si="33"/>
        <v>92.238144444444401</v>
      </c>
      <c r="L261" s="2">
        <f t="shared" si="34"/>
        <v>253.22759432716788</v>
      </c>
      <c r="M261" s="2">
        <f>SUMIF(A:A,A261,L:L)</f>
        <v>2116.3758811584253</v>
      </c>
      <c r="N261" s="3">
        <f t="shared" si="35"/>
        <v>0.1196515215381119</v>
      </c>
      <c r="O261" s="7">
        <f t="shared" si="36"/>
        <v>8.3576037073751372</v>
      </c>
      <c r="P261" s="3">
        <f t="shared" si="37"/>
        <v>0.1196515215381119</v>
      </c>
      <c r="Q261" s="3">
        <f>IF(ISNUMBER(P261),SUMIF(A:A,A261,P:P),"")</f>
        <v>0.95868905277401006</v>
      </c>
      <c r="R261" s="3">
        <f t="shared" si="38"/>
        <v>0.12480743489444761</v>
      </c>
      <c r="S261" s="8">
        <f t="shared" si="39"/>
        <v>8.0123431816840238</v>
      </c>
    </row>
    <row r="262" spans="1:19" x14ac:dyDescent="0.25">
      <c r="A262" s="1">
        <v>29</v>
      </c>
      <c r="B262" s="5">
        <v>0.67013888888888884</v>
      </c>
      <c r="C262" s="1" t="s">
        <v>93</v>
      </c>
      <c r="D262" s="1">
        <v>6</v>
      </c>
      <c r="E262" s="1">
        <v>3</v>
      </c>
      <c r="F262" s="1" t="s">
        <v>288</v>
      </c>
      <c r="G262" s="2">
        <v>48.449166666666599</v>
      </c>
      <c r="H262" s="6">
        <f>1+COUNTIFS(A:A,A262,O:O,"&lt;"&amp;O262)</f>
        <v>5</v>
      </c>
      <c r="I262" s="2">
        <f>AVERAGEIF(A:A,A262,G:G)</f>
        <v>47.209188888888889</v>
      </c>
      <c r="J262" s="2">
        <f t="shared" si="32"/>
        <v>1.2399777777777103</v>
      </c>
      <c r="K262" s="2">
        <f t="shared" si="33"/>
        <v>91.23997777777771</v>
      </c>
      <c r="L262" s="2">
        <f t="shared" si="34"/>
        <v>238.50700158944653</v>
      </c>
      <c r="M262" s="2">
        <f>SUMIF(A:A,A262,L:L)</f>
        <v>2116.3758811584253</v>
      </c>
      <c r="N262" s="3">
        <f t="shared" si="35"/>
        <v>0.1126959552472771</v>
      </c>
      <c r="O262" s="7">
        <f t="shared" si="36"/>
        <v>8.8734329267257479</v>
      </c>
      <c r="P262" s="3">
        <f t="shared" si="37"/>
        <v>0.1126959552472771</v>
      </c>
      <c r="Q262" s="3">
        <f>IF(ISNUMBER(P262),SUMIF(A:A,A262,P:P),"")</f>
        <v>0.95868905277401006</v>
      </c>
      <c r="R262" s="3">
        <f t="shared" si="38"/>
        <v>0.11755214573608229</v>
      </c>
      <c r="S262" s="8">
        <f t="shared" si="39"/>
        <v>8.5068630073764187</v>
      </c>
    </row>
    <row r="263" spans="1:19" x14ac:dyDescent="0.25">
      <c r="A263" s="1">
        <v>29</v>
      </c>
      <c r="B263" s="5">
        <v>0.67013888888888884</v>
      </c>
      <c r="C263" s="1" t="s">
        <v>93</v>
      </c>
      <c r="D263" s="1">
        <v>6</v>
      </c>
      <c r="E263" s="1">
        <v>1</v>
      </c>
      <c r="F263" s="1" t="s">
        <v>286</v>
      </c>
      <c r="G263" s="2">
        <v>46.6390666666667</v>
      </c>
      <c r="H263" s="6">
        <f>1+COUNTIFS(A:A,A263,O:O,"&lt;"&amp;O263)</f>
        <v>6</v>
      </c>
      <c r="I263" s="2">
        <f>AVERAGEIF(A:A,A263,G:G)</f>
        <v>47.209188888888889</v>
      </c>
      <c r="J263" s="2">
        <f t="shared" si="32"/>
        <v>-0.57012222222218867</v>
      </c>
      <c r="K263" s="2">
        <f t="shared" si="33"/>
        <v>89.429877777777818</v>
      </c>
      <c r="L263" s="2">
        <f t="shared" si="34"/>
        <v>213.96076704874946</v>
      </c>
      <c r="M263" s="2">
        <f>SUMIF(A:A,A263,L:L)</f>
        <v>2116.3758811584253</v>
      </c>
      <c r="N263" s="3">
        <f t="shared" si="35"/>
        <v>0.10109771565324932</v>
      </c>
      <c r="O263" s="7">
        <f t="shared" si="36"/>
        <v>9.891420330701207</v>
      </c>
      <c r="P263" s="3">
        <f t="shared" si="37"/>
        <v>0.10109771565324932</v>
      </c>
      <c r="Q263" s="3">
        <f>IF(ISNUMBER(P263),SUMIF(A:A,A263,P:P),"")</f>
        <v>0.95868905277401006</v>
      </c>
      <c r="R263" s="3">
        <f t="shared" si="38"/>
        <v>0.10545412546510104</v>
      </c>
      <c r="S263" s="8">
        <f t="shared" si="39"/>
        <v>9.4827963874295254</v>
      </c>
    </row>
    <row r="264" spans="1:19" x14ac:dyDescent="0.25">
      <c r="A264" s="1">
        <v>29</v>
      </c>
      <c r="B264" s="5">
        <v>0.67013888888888884</v>
      </c>
      <c r="C264" s="1" t="s">
        <v>93</v>
      </c>
      <c r="D264" s="1">
        <v>6</v>
      </c>
      <c r="E264" s="1">
        <v>8</v>
      </c>
      <c r="F264" s="1" t="s">
        <v>293</v>
      </c>
      <c r="G264" s="2">
        <v>45.600200000000001</v>
      </c>
      <c r="H264" s="6">
        <f>1+COUNTIFS(A:A,A264,O:O,"&lt;"&amp;O264)</f>
        <v>7</v>
      </c>
      <c r="I264" s="2">
        <f>AVERAGEIF(A:A,A264,G:G)</f>
        <v>47.209188888888889</v>
      </c>
      <c r="J264" s="2">
        <f t="shared" ref="J264:J318" si="40">G264-I264</f>
        <v>-1.6089888888888879</v>
      </c>
      <c r="K264" s="2">
        <f t="shared" ref="K264:K318" si="41">90+J264</f>
        <v>88.391011111111112</v>
      </c>
      <c r="L264" s="2">
        <f t="shared" ref="L264:L318" si="42">EXP(0.06*K264)</f>
        <v>201.03130991845703</v>
      </c>
      <c r="M264" s="2">
        <f>SUMIF(A:A,A264,L:L)</f>
        <v>2116.3758811584253</v>
      </c>
      <c r="N264" s="3">
        <f t="shared" ref="N264:N318" si="43">L264/M264</f>
        <v>9.4988471428062188E-2</v>
      </c>
      <c r="O264" s="7">
        <f t="shared" ref="O264:O318" si="44">1/N264</f>
        <v>10.527593348602647</v>
      </c>
      <c r="P264" s="3">
        <f t="shared" ref="P264:P318" si="45">IF(O264&gt;21,"",N264)</f>
        <v>9.4988471428062188E-2</v>
      </c>
      <c r="Q264" s="3">
        <f>IF(ISNUMBER(P264),SUMIF(A:A,A264,P:P),"")</f>
        <v>0.95868905277401006</v>
      </c>
      <c r="R264" s="3">
        <f t="shared" ref="R264:R318" si="46">IFERROR(P264*(1/Q264),"")</f>
        <v>9.9081627304712372E-2</v>
      </c>
      <c r="S264" s="8">
        <f t="shared" ref="S264:S318" si="47">IFERROR(1/R264,"")</f>
        <v>10.092688495361839</v>
      </c>
    </row>
    <row r="265" spans="1:19" x14ac:dyDescent="0.25">
      <c r="A265" s="1">
        <v>29</v>
      </c>
      <c r="B265" s="5">
        <v>0.67013888888888884</v>
      </c>
      <c r="C265" s="1" t="s">
        <v>93</v>
      </c>
      <c r="D265" s="1">
        <v>6</v>
      </c>
      <c r="E265" s="1">
        <v>5</v>
      </c>
      <c r="F265" s="1" t="s">
        <v>290</v>
      </c>
      <c r="G265" s="2">
        <v>44.7518666666667</v>
      </c>
      <c r="H265" s="6">
        <f>1+COUNTIFS(A:A,A265,O:O,"&lt;"&amp;O265)</f>
        <v>8</v>
      </c>
      <c r="I265" s="2">
        <f>AVERAGEIF(A:A,A265,G:G)</f>
        <v>47.209188888888889</v>
      </c>
      <c r="J265" s="2">
        <f t="shared" si="40"/>
        <v>-2.4573222222221887</v>
      </c>
      <c r="K265" s="2">
        <f t="shared" si="41"/>
        <v>87.542677777777811</v>
      </c>
      <c r="L265" s="2">
        <f t="shared" si="42"/>
        <v>191.05487045650722</v>
      </c>
      <c r="M265" s="2">
        <f>SUMIF(A:A,A265,L:L)</f>
        <v>2116.3758811584253</v>
      </c>
      <c r="N265" s="3">
        <f t="shared" si="43"/>
        <v>9.0274545347743665E-2</v>
      </c>
      <c r="O265" s="7">
        <f t="shared" si="44"/>
        <v>11.077319704551623</v>
      </c>
      <c r="P265" s="3">
        <f t="shared" si="45"/>
        <v>9.0274545347743665E-2</v>
      </c>
      <c r="Q265" s="3">
        <f>IF(ISNUMBER(P265),SUMIF(A:A,A265,P:P),"")</f>
        <v>0.95868905277401006</v>
      </c>
      <c r="R265" s="3">
        <f t="shared" si="46"/>
        <v>9.4164573055810122E-2</v>
      </c>
      <c r="S265" s="8">
        <f t="shared" si="47"/>
        <v>10.619705134831472</v>
      </c>
    </row>
    <row r="266" spans="1:19" x14ac:dyDescent="0.25">
      <c r="A266" s="1">
        <v>29</v>
      </c>
      <c r="B266" s="5">
        <v>0.67013888888888884</v>
      </c>
      <c r="C266" s="1" t="s">
        <v>93</v>
      </c>
      <c r="D266" s="1">
        <v>6</v>
      </c>
      <c r="E266" s="1">
        <v>9</v>
      </c>
      <c r="F266" s="1" t="s">
        <v>294</v>
      </c>
      <c r="G266" s="2">
        <v>31.7230666666667</v>
      </c>
      <c r="H266" s="6">
        <f>1+COUNTIFS(A:A,A266,O:O,"&lt;"&amp;O266)</f>
        <v>9</v>
      </c>
      <c r="I266" s="2">
        <f>AVERAGEIF(A:A,A266,G:G)</f>
        <v>47.209188888888889</v>
      </c>
      <c r="J266" s="2">
        <f t="shared" si="40"/>
        <v>-15.486122222222189</v>
      </c>
      <c r="K266" s="2">
        <f t="shared" si="41"/>
        <v>74.513877777777807</v>
      </c>
      <c r="L266" s="2">
        <f t="shared" si="42"/>
        <v>87.429492336894214</v>
      </c>
      <c r="M266" s="2">
        <f>SUMIF(A:A,A266,L:L)</f>
        <v>2116.3758811584253</v>
      </c>
      <c r="N266" s="3">
        <f t="shared" si="43"/>
        <v>4.1310947225990199E-2</v>
      </c>
      <c r="O266" s="7">
        <f t="shared" si="44"/>
        <v>24.206658698226704</v>
      </c>
      <c r="P266" s="3" t="str">
        <f t="shared" si="45"/>
        <v/>
      </c>
      <c r="Q266" s="3" t="str">
        <f>IF(ISNUMBER(P266),SUMIF(A:A,A266,P:P),"")</f>
        <v/>
      </c>
      <c r="R266" s="3" t="str">
        <f t="shared" si="46"/>
        <v/>
      </c>
      <c r="S266" s="8" t="str">
        <f t="shared" si="47"/>
        <v/>
      </c>
    </row>
    <row r="267" spans="1:19" x14ac:dyDescent="0.25">
      <c r="A267" s="1">
        <v>30</v>
      </c>
      <c r="B267" s="5">
        <v>0.67361111111111116</v>
      </c>
      <c r="C267" s="1" t="s">
        <v>42</v>
      </c>
      <c r="D267" s="1">
        <v>7</v>
      </c>
      <c r="E267" s="1">
        <v>6</v>
      </c>
      <c r="F267" s="1" t="s">
        <v>300</v>
      </c>
      <c r="G267" s="2">
        <v>72.084766666666695</v>
      </c>
      <c r="H267" s="6">
        <f>1+COUNTIFS(A:A,A267,O:O,"&lt;"&amp;O267)</f>
        <v>1</v>
      </c>
      <c r="I267" s="2">
        <f>AVERAGEIF(A:A,A267,G:G)</f>
        <v>47.418409999999994</v>
      </c>
      <c r="J267" s="2">
        <f t="shared" si="40"/>
        <v>24.666356666666701</v>
      </c>
      <c r="K267" s="2">
        <f t="shared" si="41"/>
        <v>114.6663566666667</v>
      </c>
      <c r="L267" s="2">
        <f t="shared" si="42"/>
        <v>972.60826910983792</v>
      </c>
      <c r="M267" s="2">
        <f>SUMIF(A:A,A267,L:L)</f>
        <v>3023.1653052414986</v>
      </c>
      <c r="N267" s="3">
        <f t="shared" si="43"/>
        <v>0.32171852046050897</v>
      </c>
      <c r="O267" s="7">
        <f t="shared" si="44"/>
        <v>3.1083072201395079</v>
      </c>
      <c r="P267" s="3">
        <f t="shared" si="45"/>
        <v>0.32171852046050897</v>
      </c>
      <c r="Q267" s="3">
        <f>IF(ISNUMBER(P267),SUMIF(A:A,A267,P:P),"")</f>
        <v>0.91945881431206422</v>
      </c>
      <c r="R267" s="3">
        <f t="shared" si="46"/>
        <v>0.34989987093790342</v>
      </c>
      <c r="S267" s="8">
        <f t="shared" si="47"/>
        <v>2.8579604711471003</v>
      </c>
    </row>
    <row r="268" spans="1:19" x14ac:dyDescent="0.25">
      <c r="A268" s="1">
        <v>30</v>
      </c>
      <c r="B268" s="5">
        <v>0.67361111111111116</v>
      </c>
      <c r="C268" s="1" t="s">
        <v>42</v>
      </c>
      <c r="D268" s="1">
        <v>7</v>
      </c>
      <c r="E268" s="1">
        <v>4</v>
      </c>
      <c r="F268" s="1" t="s">
        <v>298</v>
      </c>
      <c r="G268" s="2">
        <v>59.855466666666601</v>
      </c>
      <c r="H268" s="6">
        <f>1+COUNTIFS(A:A,A268,O:O,"&lt;"&amp;O268)</f>
        <v>2</v>
      </c>
      <c r="I268" s="2">
        <f>AVERAGEIF(A:A,A268,G:G)</f>
        <v>47.418409999999994</v>
      </c>
      <c r="J268" s="2">
        <f t="shared" si="40"/>
        <v>12.437056666666606</v>
      </c>
      <c r="K268" s="2">
        <f t="shared" si="41"/>
        <v>102.43705666666661</v>
      </c>
      <c r="L268" s="2">
        <f t="shared" si="42"/>
        <v>466.95056708509571</v>
      </c>
      <c r="M268" s="2">
        <f>SUMIF(A:A,A268,L:L)</f>
        <v>3023.1653052414986</v>
      </c>
      <c r="N268" s="3">
        <f t="shared" si="43"/>
        <v>0.15445750395306101</v>
      </c>
      <c r="O268" s="7">
        <f t="shared" si="44"/>
        <v>6.4742726925322822</v>
      </c>
      <c r="P268" s="3">
        <f t="shared" si="45"/>
        <v>0.15445750395306101</v>
      </c>
      <c r="Q268" s="3">
        <f>IF(ISNUMBER(P268),SUMIF(A:A,A268,P:P),"")</f>
        <v>0.91945881431206422</v>
      </c>
      <c r="R268" s="3">
        <f t="shared" si="46"/>
        <v>0.16798740905934495</v>
      </c>
      <c r="S268" s="8">
        <f t="shared" si="47"/>
        <v>5.9528270934087075</v>
      </c>
    </row>
    <row r="269" spans="1:19" x14ac:dyDescent="0.25">
      <c r="A269" s="1">
        <v>30</v>
      </c>
      <c r="B269" s="5">
        <v>0.67361111111111116</v>
      </c>
      <c r="C269" s="1" t="s">
        <v>42</v>
      </c>
      <c r="D269" s="1">
        <v>7</v>
      </c>
      <c r="E269" s="1">
        <v>1</v>
      </c>
      <c r="F269" s="1" t="s">
        <v>295</v>
      </c>
      <c r="G269" s="2">
        <v>56.465066666666594</v>
      </c>
      <c r="H269" s="6">
        <f>1+COUNTIFS(A:A,A269,O:O,"&lt;"&amp;O269)</f>
        <v>3</v>
      </c>
      <c r="I269" s="2">
        <f>AVERAGEIF(A:A,A269,G:G)</f>
        <v>47.418409999999994</v>
      </c>
      <c r="J269" s="2">
        <f t="shared" si="40"/>
        <v>9.0466566666665997</v>
      </c>
      <c r="K269" s="2">
        <f t="shared" si="41"/>
        <v>99.046656666666593</v>
      </c>
      <c r="L269" s="2">
        <f t="shared" si="42"/>
        <v>381.00000947672544</v>
      </c>
      <c r="M269" s="2">
        <f>SUMIF(A:A,A269,L:L)</f>
        <v>3023.1653052414986</v>
      </c>
      <c r="N269" s="3">
        <f t="shared" si="43"/>
        <v>0.12602685298622468</v>
      </c>
      <c r="O269" s="7">
        <f t="shared" si="44"/>
        <v>7.9348168767596272</v>
      </c>
      <c r="P269" s="3">
        <f t="shared" si="45"/>
        <v>0.12602685298622468</v>
      </c>
      <c r="Q269" s="3">
        <f>IF(ISNUMBER(P269),SUMIF(A:A,A269,P:P),"")</f>
        <v>0.91945881431206422</v>
      </c>
      <c r="R269" s="3">
        <f t="shared" si="46"/>
        <v>0.13706633839876506</v>
      </c>
      <c r="S269" s="8">
        <f t="shared" si="47"/>
        <v>7.2957373172887632</v>
      </c>
    </row>
    <row r="270" spans="1:19" x14ac:dyDescent="0.25">
      <c r="A270" s="1">
        <v>30</v>
      </c>
      <c r="B270" s="5">
        <v>0.67361111111111116</v>
      </c>
      <c r="C270" s="1" t="s">
        <v>42</v>
      </c>
      <c r="D270" s="1">
        <v>7</v>
      </c>
      <c r="E270" s="1">
        <v>5</v>
      </c>
      <c r="F270" s="1" t="s">
        <v>299</v>
      </c>
      <c r="G270" s="2">
        <v>52.0645666666667</v>
      </c>
      <c r="H270" s="6">
        <f>1+COUNTIFS(A:A,A270,O:O,"&lt;"&amp;O270)</f>
        <v>4</v>
      </c>
      <c r="I270" s="2">
        <f>AVERAGEIF(A:A,A270,G:G)</f>
        <v>47.418409999999994</v>
      </c>
      <c r="J270" s="2">
        <f t="shared" si="40"/>
        <v>4.6461566666667053</v>
      </c>
      <c r="K270" s="2">
        <f t="shared" si="41"/>
        <v>94.646156666666712</v>
      </c>
      <c r="L270" s="2">
        <f t="shared" si="42"/>
        <v>292.58914808097262</v>
      </c>
      <c r="M270" s="2">
        <f>SUMIF(A:A,A270,L:L)</f>
        <v>3023.1653052414986</v>
      </c>
      <c r="N270" s="3">
        <f t="shared" si="43"/>
        <v>9.6782384864528545E-2</v>
      </c>
      <c r="O270" s="7">
        <f t="shared" si="44"/>
        <v>10.332458756825979</v>
      </c>
      <c r="P270" s="3">
        <f t="shared" si="45"/>
        <v>9.6782384864528545E-2</v>
      </c>
      <c r="Q270" s="3">
        <f>IF(ISNUMBER(P270),SUMIF(A:A,A270,P:P),"")</f>
        <v>0.91945881431206422</v>
      </c>
      <c r="R270" s="3">
        <f t="shared" si="46"/>
        <v>0.10526016321562025</v>
      </c>
      <c r="S270" s="8">
        <f t="shared" si="47"/>
        <v>9.5002702774795189</v>
      </c>
    </row>
    <row r="271" spans="1:19" x14ac:dyDescent="0.25">
      <c r="A271" s="1">
        <v>30</v>
      </c>
      <c r="B271" s="5">
        <v>0.67361111111111116</v>
      </c>
      <c r="C271" s="1" t="s">
        <v>42</v>
      </c>
      <c r="D271" s="1">
        <v>7</v>
      </c>
      <c r="E271" s="1">
        <v>7</v>
      </c>
      <c r="F271" s="1" t="s">
        <v>301</v>
      </c>
      <c r="G271" s="2">
        <v>50.458400000000005</v>
      </c>
      <c r="H271" s="6">
        <f>1+COUNTIFS(A:A,A271,O:O,"&lt;"&amp;O271)</f>
        <v>5</v>
      </c>
      <c r="I271" s="2">
        <f>AVERAGEIF(A:A,A271,G:G)</f>
        <v>47.418409999999994</v>
      </c>
      <c r="J271" s="2">
        <f t="shared" si="40"/>
        <v>3.0399900000000102</v>
      </c>
      <c r="K271" s="2">
        <f t="shared" si="41"/>
        <v>93.039990000000017</v>
      </c>
      <c r="L271" s="2">
        <f t="shared" si="42"/>
        <v>265.70838223235313</v>
      </c>
      <c r="M271" s="2">
        <f>SUMIF(A:A,A271,L:L)</f>
        <v>3023.1653052414986</v>
      </c>
      <c r="N271" s="3">
        <f t="shared" si="43"/>
        <v>8.7890788430150898E-2</v>
      </c>
      <c r="O271" s="7">
        <f t="shared" si="44"/>
        <v>11.377756621158611</v>
      </c>
      <c r="P271" s="3">
        <f t="shared" si="45"/>
        <v>8.7890788430150898E-2</v>
      </c>
      <c r="Q271" s="3">
        <f>IF(ISNUMBER(P271),SUMIF(A:A,A271,P:P),"")</f>
        <v>0.91945881431206422</v>
      </c>
      <c r="R271" s="3">
        <f t="shared" si="46"/>
        <v>9.5589695875513983E-2</v>
      </c>
      <c r="S271" s="8">
        <f t="shared" si="47"/>
        <v>10.461378612421735</v>
      </c>
    </row>
    <row r="272" spans="1:19" x14ac:dyDescent="0.25">
      <c r="A272" s="1">
        <v>30</v>
      </c>
      <c r="B272" s="5">
        <v>0.67361111111111116</v>
      </c>
      <c r="C272" s="1" t="s">
        <v>42</v>
      </c>
      <c r="D272" s="1">
        <v>7</v>
      </c>
      <c r="E272" s="1">
        <v>2</v>
      </c>
      <c r="F272" s="1" t="s">
        <v>296</v>
      </c>
      <c r="G272" s="2">
        <v>46.709866666666699</v>
      </c>
      <c r="H272" s="6">
        <f>1+COUNTIFS(A:A,A272,O:O,"&lt;"&amp;O272)</f>
        <v>6</v>
      </c>
      <c r="I272" s="2">
        <f>AVERAGEIF(A:A,A272,G:G)</f>
        <v>47.418409999999994</v>
      </c>
      <c r="J272" s="2">
        <f t="shared" si="40"/>
        <v>-0.70854333333329578</v>
      </c>
      <c r="K272" s="2">
        <f t="shared" si="41"/>
        <v>89.291456666666704</v>
      </c>
      <c r="L272" s="2">
        <f t="shared" si="42"/>
        <v>212.19112467024115</v>
      </c>
      <c r="M272" s="2">
        <f>SUMIF(A:A,A272,L:L)</f>
        <v>3023.1653052414986</v>
      </c>
      <c r="N272" s="3">
        <f t="shared" si="43"/>
        <v>7.0188396348141724E-2</v>
      </c>
      <c r="O272" s="7">
        <f t="shared" si="44"/>
        <v>14.247369252317666</v>
      </c>
      <c r="P272" s="3">
        <f t="shared" si="45"/>
        <v>7.0188396348141724E-2</v>
      </c>
      <c r="Q272" s="3">
        <f>IF(ISNUMBER(P272),SUMIF(A:A,A272,P:P),"")</f>
        <v>0.91945881431206422</v>
      </c>
      <c r="R272" s="3">
        <f t="shared" si="46"/>
        <v>7.6336639831612721E-2</v>
      </c>
      <c r="S272" s="8">
        <f t="shared" si="47"/>
        <v>13.099869239802162</v>
      </c>
    </row>
    <row r="273" spans="1:19" x14ac:dyDescent="0.25">
      <c r="A273" s="1">
        <v>30</v>
      </c>
      <c r="B273" s="5">
        <v>0.67361111111111116</v>
      </c>
      <c r="C273" s="1" t="s">
        <v>42</v>
      </c>
      <c r="D273" s="1">
        <v>7</v>
      </c>
      <c r="E273" s="1">
        <v>3</v>
      </c>
      <c r="F273" s="1" t="s">
        <v>297</v>
      </c>
      <c r="G273" s="2">
        <v>44.748066666666602</v>
      </c>
      <c r="H273" s="6">
        <f>1+COUNTIFS(A:A,A273,O:O,"&lt;"&amp;O273)</f>
        <v>7</v>
      </c>
      <c r="I273" s="2">
        <f>AVERAGEIF(A:A,A273,G:G)</f>
        <v>47.418409999999994</v>
      </c>
      <c r="J273" s="2">
        <f t="shared" si="40"/>
        <v>-2.6703433333333919</v>
      </c>
      <c r="K273" s="2">
        <f t="shared" si="41"/>
        <v>87.329656666666608</v>
      </c>
      <c r="L273" s="2">
        <f t="shared" si="42"/>
        <v>188.62848637149187</v>
      </c>
      <c r="M273" s="2">
        <f>SUMIF(A:A,A273,L:L)</f>
        <v>3023.1653052414986</v>
      </c>
      <c r="N273" s="3">
        <f t="shared" si="43"/>
        <v>6.239436726944831E-2</v>
      </c>
      <c r="O273" s="7">
        <f t="shared" si="44"/>
        <v>16.027087760687248</v>
      </c>
      <c r="P273" s="3">
        <f t="shared" si="45"/>
        <v>6.239436726944831E-2</v>
      </c>
      <c r="Q273" s="3">
        <f>IF(ISNUMBER(P273),SUMIF(A:A,A273,P:P),"")</f>
        <v>0.91945881431206422</v>
      </c>
      <c r="R273" s="3">
        <f t="shared" si="46"/>
        <v>6.7859882681239561E-2</v>
      </c>
      <c r="S273" s="8">
        <f t="shared" si="47"/>
        <v>14.736247109316894</v>
      </c>
    </row>
    <row r="274" spans="1:19" x14ac:dyDescent="0.25">
      <c r="A274" s="1">
        <v>30</v>
      </c>
      <c r="B274" s="5">
        <v>0.67361111111111116</v>
      </c>
      <c r="C274" s="1" t="s">
        <v>42</v>
      </c>
      <c r="D274" s="1">
        <v>7</v>
      </c>
      <c r="E274" s="1">
        <v>10</v>
      </c>
      <c r="F274" s="1" t="s">
        <v>304</v>
      </c>
      <c r="G274" s="2">
        <v>32.785599999999995</v>
      </c>
      <c r="H274" s="6">
        <f>1+COUNTIFS(A:A,A274,O:O,"&lt;"&amp;O274)</f>
        <v>8</v>
      </c>
      <c r="I274" s="2">
        <f>AVERAGEIF(A:A,A274,G:G)</f>
        <v>47.418409999999994</v>
      </c>
      <c r="J274" s="2">
        <f t="shared" si="40"/>
        <v>-14.632809999999999</v>
      </c>
      <c r="K274" s="2">
        <f t="shared" si="41"/>
        <v>75.367189999999994</v>
      </c>
      <c r="L274" s="2">
        <f t="shared" si="42"/>
        <v>92.022342424005132</v>
      </c>
      <c r="M274" s="2">
        <f>SUMIF(A:A,A274,L:L)</f>
        <v>3023.1653052414986</v>
      </c>
      <c r="N274" s="3">
        <f t="shared" si="43"/>
        <v>3.0439070686759599E-2</v>
      </c>
      <c r="O274" s="7">
        <f t="shared" si="44"/>
        <v>32.852514135228851</v>
      </c>
      <c r="P274" s="3" t="str">
        <f t="shared" si="45"/>
        <v/>
      </c>
      <c r="Q274" s="3" t="str">
        <f>IF(ISNUMBER(P274),SUMIF(A:A,A274,P:P),"")</f>
        <v/>
      </c>
      <c r="R274" s="3" t="str">
        <f t="shared" si="46"/>
        <v/>
      </c>
      <c r="S274" s="8" t="str">
        <f t="shared" si="47"/>
        <v/>
      </c>
    </row>
    <row r="275" spans="1:19" x14ac:dyDescent="0.25">
      <c r="A275" s="1">
        <v>30</v>
      </c>
      <c r="B275" s="5">
        <v>0.67361111111111116</v>
      </c>
      <c r="C275" s="1" t="s">
        <v>42</v>
      </c>
      <c r="D275" s="1">
        <v>7</v>
      </c>
      <c r="E275" s="1">
        <v>8</v>
      </c>
      <c r="F275" s="1" t="s">
        <v>302</v>
      </c>
      <c r="G275" s="2">
        <v>30.548933333333299</v>
      </c>
      <c r="H275" s="6">
        <f>1+COUNTIFS(A:A,A275,O:O,"&lt;"&amp;O275)</f>
        <v>9</v>
      </c>
      <c r="I275" s="2">
        <f>AVERAGEIF(A:A,A275,G:G)</f>
        <v>47.418409999999994</v>
      </c>
      <c r="J275" s="2">
        <f t="shared" si="40"/>
        <v>-16.869476666666696</v>
      </c>
      <c r="K275" s="2">
        <f t="shared" si="41"/>
        <v>73.130523333333301</v>
      </c>
      <c r="L275" s="2">
        <f t="shared" si="42"/>
        <v>80.465731649808745</v>
      </c>
      <c r="M275" s="2">
        <f>SUMIF(A:A,A275,L:L)</f>
        <v>3023.1653052414986</v>
      </c>
      <c r="N275" s="3">
        <f t="shared" si="43"/>
        <v>2.6616384989037484E-2</v>
      </c>
      <c r="O275" s="7">
        <f t="shared" si="44"/>
        <v>37.570842186565571</v>
      </c>
      <c r="P275" s="3" t="str">
        <f t="shared" si="45"/>
        <v/>
      </c>
      <c r="Q275" s="3" t="str">
        <f>IF(ISNUMBER(P275),SUMIF(A:A,A275,P:P),"")</f>
        <v/>
      </c>
      <c r="R275" s="3" t="str">
        <f t="shared" si="46"/>
        <v/>
      </c>
      <c r="S275" s="8" t="str">
        <f t="shared" si="47"/>
        <v/>
      </c>
    </row>
    <row r="276" spans="1:19" x14ac:dyDescent="0.25">
      <c r="A276" s="1">
        <v>30</v>
      </c>
      <c r="B276" s="5">
        <v>0.67361111111111116</v>
      </c>
      <c r="C276" s="1" t="s">
        <v>42</v>
      </c>
      <c r="D276" s="1">
        <v>7</v>
      </c>
      <c r="E276" s="1">
        <v>9</v>
      </c>
      <c r="F276" s="1" t="s">
        <v>303</v>
      </c>
      <c r="G276" s="2">
        <v>28.463366666666701</v>
      </c>
      <c r="H276" s="6">
        <f>1+COUNTIFS(A:A,A276,O:O,"&lt;"&amp;O276)</f>
        <v>10</v>
      </c>
      <c r="I276" s="2">
        <f>AVERAGEIF(A:A,A276,G:G)</f>
        <v>47.418409999999994</v>
      </c>
      <c r="J276" s="2">
        <f t="shared" si="40"/>
        <v>-18.955043333333293</v>
      </c>
      <c r="K276" s="2">
        <f t="shared" si="41"/>
        <v>71.044956666666707</v>
      </c>
      <c r="L276" s="2">
        <f t="shared" si="42"/>
        <v>71.001244140967245</v>
      </c>
      <c r="M276" s="2">
        <f>SUMIF(A:A,A276,L:L)</f>
        <v>3023.1653052414986</v>
      </c>
      <c r="N276" s="3">
        <f t="shared" si="43"/>
        <v>2.3485730012138873E-2</v>
      </c>
      <c r="O276" s="7">
        <f t="shared" si="44"/>
        <v>42.579046914153331</v>
      </c>
      <c r="P276" s="3" t="str">
        <f t="shared" si="45"/>
        <v/>
      </c>
      <c r="Q276" s="3" t="str">
        <f>IF(ISNUMBER(P276),SUMIF(A:A,A276,P:P),"")</f>
        <v/>
      </c>
      <c r="R276" s="3" t="str">
        <f t="shared" si="46"/>
        <v/>
      </c>
      <c r="S276" s="8" t="str">
        <f t="shared" si="47"/>
        <v/>
      </c>
    </row>
    <row r="277" spans="1:19" x14ac:dyDescent="0.25">
      <c r="A277" s="1">
        <v>31</v>
      </c>
      <c r="B277" s="5">
        <v>0.6791666666666667</v>
      </c>
      <c r="C277" s="1" t="s">
        <v>106</v>
      </c>
      <c r="D277" s="1">
        <v>6</v>
      </c>
      <c r="E277" s="1">
        <v>5</v>
      </c>
      <c r="F277" s="1" t="s">
        <v>309</v>
      </c>
      <c r="G277" s="2">
        <v>64.201133333333402</v>
      </c>
      <c r="H277" s="6">
        <f>1+COUNTIFS(A:A,A277,O:O,"&lt;"&amp;O277)</f>
        <v>1</v>
      </c>
      <c r="I277" s="2">
        <f>AVERAGEIF(A:A,A277,G:G)</f>
        <v>49.474976190476177</v>
      </c>
      <c r="J277" s="2">
        <f t="shared" si="40"/>
        <v>14.726157142857225</v>
      </c>
      <c r="K277" s="2">
        <f t="shared" si="41"/>
        <v>104.72615714285723</v>
      </c>
      <c r="L277" s="2">
        <f t="shared" si="42"/>
        <v>535.69738883556056</v>
      </c>
      <c r="M277" s="2">
        <f>SUMIF(A:A,A277,L:L)</f>
        <v>3508.2661042113477</v>
      </c>
      <c r="N277" s="3">
        <f t="shared" si="43"/>
        <v>0.15269576848589267</v>
      </c>
      <c r="O277" s="7">
        <f t="shared" si="44"/>
        <v>6.5489699545432298</v>
      </c>
      <c r="P277" s="3">
        <f t="shared" si="45"/>
        <v>0.15269576848589267</v>
      </c>
      <c r="Q277" s="3">
        <f>IF(ISNUMBER(P277),SUMIF(A:A,A277,P:P),"")</f>
        <v>0.95561292128298603</v>
      </c>
      <c r="R277" s="3">
        <f t="shared" si="46"/>
        <v>0.15978830453745488</v>
      </c>
      <c r="S277" s="8">
        <f t="shared" si="47"/>
        <v>6.2582803096555599</v>
      </c>
    </row>
    <row r="278" spans="1:19" x14ac:dyDescent="0.25">
      <c r="A278" s="1">
        <v>31</v>
      </c>
      <c r="B278" s="5">
        <v>0.6791666666666667</v>
      </c>
      <c r="C278" s="1" t="s">
        <v>106</v>
      </c>
      <c r="D278" s="1">
        <v>6</v>
      </c>
      <c r="E278" s="1">
        <v>10</v>
      </c>
      <c r="F278" s="1" t="s">
        <v>313</v>
      </c>
      <c r="G278" s="2">
        <v>59.055733333333308</v>
      </c>
      <c r="H278" s="6">
        <f>1+COUNTIFS(A:A,A278,O:O,"&lt;"&amp;O278)</f>
        <v>2</v>
      </c>
      <c r="I278" s="2">
        <f>AVERAGEIF(A:A,A278,G:G)</f>
        <v>49.474976190476177</v>
      </c>
      <c r="J278" s="2">
        <f t="shared" si="40"/>
        <v>9.5807571428571308</v>
      </c>
      <c r="K278" s="2">
        <f t="shared" si="41"/>
        <v>99.580757142857124</v>
      </c>
      <c r="L278" s="2">
        <f t="shared" si="42"/>
        <v>393.40728686480446</v>
      </c>
      <c r="M278" s="2">
        <f>SUMIF(A:A,A278,L:L)</f>
        <v>3508.2661042113477</v>
      </c>
      <c r="N278" s="3">
        <f t="shared" si="43"/>
        <v>0.11213724249496226</v>
      </c>
      <c r="O278" s="7">
        <f t="shared" si="44"/>
        <v>8.9176439312294011</v>
      </c>
      <c r="P278" s="3">
        <f t="shared" si="45"/>
        <v>0.11213724249496226</v>
      </c>
      <c r="Q278" s="3">
        <f>IF(ISNUMBER(P278),SUMIF(A:A,A278,P:P),"")</f>
        <v>0.95561292128298603</v>
      </c>
      <c r="R278" s="3">
        <f t="shared" si="46"/>
        <v>0.11734588346127543</v>
      </c>
      <c r="S278" s="8">
        <f t="shared" si="47"/>
        <v>8.5218157680836217</v>
      </c>
    </row>
    <row r="279" spans="1:19" x14ac:dyDescent="0.25">
      <c r="A279" s="1">
        <v>31</v>
      </c>
      <c r="B279" s="5">
        <v>0.6791666666666667</v>
      </c>
      <c r="C279" s="1" t="s">
        <v>106</v>
      </c>
      <c r="D279" s="1">
        <v>6</v>
      </c>
      <c r="E279" s="1">
        <v>3</v>
      </c>
      <c r="F279" s="1" t="s">
        <v>307</v>
      </c>
      <c r="G279" s="2">
        <v>58.5223333333334</v>
      </c>
      <c r="H279" s="6">
        <f>1+COUNTIFS(A:A,A279,O:O,"&lt;"&amp;O279)</f>
        <v>3</v>
      </c>
      <c r="I279" s="2">
        <f>AVERAGEIF(A:A,A279,G:G)</f>
        <v>49.474976190476177</v>
      </c>
      <c r="J279" s="2">
        <f t="shared" si="40"/>
        <v>9.0473571428572228</v>
      </c>
      <c r="K279" s="2">
        <f t="shared" si="41"/>
        <v>99.047357142857223</v>
      </c>
      <c r="L279" s="2">
        <f t="shared" si="42"/>
        <v>381.0160226993454</v>
      </c>
      <c r="M279" s="2">
        <f>SUMIF(A:A,A279,L:L)</f>
        <v>3508.2661042113477</v>
      </c>
      <c r="N279" s="3">
        <f t="shared" si="43"/>
        <v>0.10860522303082171</v>
      </c>
      <c r="O279" s="7">
        <f t="shared" si="44"/>
        <v>9.2076602956397799</v>
      </c>
      <c r="P279" s="3">
        <f t="shared" si="45"/>
        <v>0.10860522303082171</v>
      </c>
      <c r="Q279" s="3">
        <f>IF(ISNUMBER(P279),SUMIF(A:A,A279,P:P),"")</f>
        <v>0.95561292128298603</v>
      </c>
      <c r="R279" s="3">
        <f t="shared" si="46"/>
        <v>0.11364980591201151</v>
      </c>
      <c r="S279" s="8">
        <f t="shared" si="47"/>
        <v>8.7989591532976927</v>
      </c>
    </row>
    <row r="280" spans="1:19" x14ac:dyDescent="0.25">
      <c r="A280" s="1">
        <v>31</v>
      </c>
      <c r="B280" s="5">
        <v>0.6791666666666667</v>
      </c>
      <c r="C280" s="1" t="s">
        <v>106</v>
      </c>
      <c r="D280" s="1">
        <v>6</v>
      </c>
      <c r="E280" s="1">
        <v>4</v>
      </c>
      <c r="F280" s="1" t="s">
        <v>308</v>
      </c>
      <c r="G280" s="2">
        <v>54.005699999999898</v>
      </c>
      <c r="H280" s="6">
        <f>1+COUNTIFS(A:A,A280,O:O,"&lt;"&amp;O280)</f>
        <v>4</v>
      </c>
      <c r="I280" s="2">
        <f>AVERAGEIF(A:A,A280,G:G)</f>
        <v>49.474976190476177</v>
      </c>
      <c r="J280" s="2">
        <f t="shared" si="40"/>
        <v>4.530723809523721</v>
      </c>
      <c r="K280" s="2">
        <f t="shared" si="41"/>
        <v>94.530723809523721</v>
      </c>
      <c r="L280" s="2">
        <f t="shared" si="42"/>
        <v>290.56968544395443</v>
      </c>
      <c r="M280" s="2">
        <f>SUMIF(A:A,A280,L:L)</f>
        <v>3508.2661042113477</v>
      </c>
      <c r="N280" s="3">
        <f t="shared" si="43"/>
        <v>8.2824300327490122E-2</v>
      </c>
      <c r="O280" s="7">
        <f t="shared" si="44"/>
        <v>12.073751254715896</v>
      </c>
      <c r="P280" s="3">
        <f t="shared" si="45"/>
        <v>8.2824300327490122E-2</v>
      </c>
      <c r="Q280" s="3">
        <f>IF(ISNUMBER(P280),SUMIF(A:A,A280,P:P),"")</f>
        <v>0.95561292128298603</v>
      </c>
      <c r="R280" s="3">
        <f t="shared" si="46"/>
        <v>8.6671390144339958E-2</v>
      </c>
      <c r="S280" s="8">
        <f t="shared" si="47"/>
        <v>11.537832707363176</v>
      </c>
    </row>
    <row r="281" spans="1:19" x14ac:dyDescent="0.25">
      <c r="A281" s="1">
        <v>31</v>
      </c>
      <c r="B281" s="5">
        <v>0.6791666666666667</v>
      </c>
      <c r="C281" s="1" t="s">
        <v>106</v>
      </c>
      <c r="D281" s="1">
        <v>6</v>
      </c>
      <c r="E281" s="1">
        <v>1</v>
      </c>
      <c r="F281" s="1" t="s">
        <v>305</v>
      </c>
      <c r="G281" s="2">
        <v>53.029666666666699</v>
      </c>
      <c r="H281" s="6">
        <f>1+COUNTIFS(A:A,A281,O:O,"&lt;"&amp;O281)</f>
        <v>5</v>
      </c>
      <c r="I281" s="2">
        <f>AVERAGEIF(A:A,A281,G:G)</f>
        <v>49.474976190476177</v>
      </c>
      <c r="J281" s="2">
        <f t="shared" si="40"/>
        <v>3.5546904761905225</v>
      </c>
      <c r="K281" s="2">
        <f t="shared" si="41"/>
        <v>93.55469047619053</v>
      </c>
      <c r="L281" s="2">
        <f t="shared" si="42"/>
        <v>274.04201349895936</v>
      </c>
      <c r="M281" s="2">
        <f>SUMIF(A:A,A281,L:L)</f>
        <v>3508.2661042113477</v>
      </c>
      <c r="N281" s="3">
        <f t="shared" si="43"/>
        <v>7.8113234674529783E-2</v>
      </c>
      <c r="O281" s="7">
        <f t="shared" si="44"/>
        <v>12.801927921262591</v>
      </c>
      <c r="P281" s="3">
        <f t="shared" si="45"/>
        <v>7.8113234674529783E-2</v>
      </c>
      <c r="Q281" s="3">
        <f>IF(ISNUMBER(P281),SUMIF(A:A,A281,P:P),"")</f>
        <v>0.95561292128298603</v>
      </c>
      <c r="R281" s="3">
        <f t="shared" si="46"/>
        <v>8.1741501119152488E-2</v>
      </c>
      <c r="S281" s="8">
        <f t="shared" si="47"/>
        <v>12.23368773889197</v>
      </c>
    </row>
    <row r="282" spans="1:19" x14ac:dyDescent="0.25">
      <c r="A282" s="1">
        <v>31</v>
      </c>
      <c r="B282" s="5">
        <v>0.6791666666666667</v>
      </c>
      <c r="C282" s="1" t="s">
        <v>106</v>
      </c>
      <c r="D282" s="1">
        <v>6</v>
      </c>
      <c r="E282" s="1">
        <v>7</v>
      </c>
      <c r="F282" s="1" t="s">
        <v>311</v>
      </c>
      <c r="G282" s="2">
        <v>50.491866666666596</v>
      </c>
      <c r="H282" s="6">
        <f>1+COUNTIFS(A:A,A282,O:O,"&lt;"&amp;O282)</f>
        <v>6</v>
      </c>
      <c r="I282" s="2">
        <f>AVERAGEIF(A:A,A282,G:G)</f>
        <v>49.474976190476177</v>
      </c>
      <c r="J282" s="2">
        <f t="shared" si="40"/>
        <v>1.0168904761904187</v>
      </c>
      <c r="K282" s="2">
        <f t="shared" si="41"/>
        <v>91.016890476190412</v>
      </c>
      <c r="L282" s="2">
        <f t="shared" si="42"/>
        <v>235.33579957988363</v>
      </c>
      <c r="M282" s="2">
        <f>SUMIF(A:A,A282,L:L)</f>
        <v>3508.2661042113477</v>
      </c>
      <c r="N282" s="3">
        <f t="shared" si="43"/>
        <v>6.7080373206976754E-2</v>
      </c>
      <c r="O282" s="7">
        <f t="shared" si="44"/>
        <v>14.907490107642904</v>
      </c>
      <c r="P282" s="3">
        <f t="shared" si="45"/>
        <v>6.7080373206976754E-2</v>
      </c>
      <c r="Q282" s="3">
        <f>IF(ISNUMBER(P282),SUMIF(A:A,A282,P:P),"")</f>
        <v>0.95561292128298603</v>
      </c>
      <c r="R282" s="3">
        <f t="shared" si="46"/>
        <v>7.0196176415149386E-2</v>
      </c>
      <c r="S282" s="8">
        <f t="shared" si="47"/>
        <v>14.24579017076185</v>
      </c>
    </row>
    <row r="283" spans="1:19" x14ac:dyDescent="0.25">
      <c r="A283" s="1">
        <v>31</v>
      </c>
      <c r="B283" s="5">
        <v>0.6791666666666667</v>
      </c>
      <c r="C283" s="1" t="s">
        <v>106</v>
      </c>
      <c r="D283" s="1">
        <v>6</v>
      </c>
      <c r="E283" s="1">
        <v>12</v>
      </c>
      <c r="F283" s="1" t="s">
        <v>315</v>
      </c>
      <c r="G283" s="2">
        <v>50.265366666666701</v>
      </c>
      <c r="H283" s="6">
        <f>1+COUNTIFS(A:A,A283,O:O,"&lt;"&amp;O283)</f>
        <v>7</v>
      </c>
      <c r="I283" s="2">
        <f>AVERAGEIF(A:A,A283,G:G)</f>
        <v>49.474976190476177</v>
      </c>
      <c r="J283" s="2">
        <f t="shared" si="40"/>
        <v>0.79039047619052383</v>
      </c>
      <c r="K283" s="2">
        <f t="shared" si="41"/>
        <v>90.790390476190524</v>
      </c>
      <c r="L283" s="2">
        <f t="shared" si="42"/>
        <v>232.15921981266908</v>
      </c>
      <c r="M283" s="2">
        <f>SUMIF(A:A,A283,L:L)</f>
        <v>3508.2661042113477</v>
      </c>
      <c r="N283" s="3">
        <f t="shared" si="43"/>
        <v>6.6174917442546194E-2</v>
      </c>
      <c r="O283" s="7">
        <f t="shared" si="44"/>
        <v>15.111465773541935</v>
      </c>
      <c r="P283" s="3">
        <f t="shared" si="45"/>
        <v>6.6174917442546194E-2</v>
      </c>
      <c r="Q283" s="3">
        <f>IF(ISNUMBER(P283),SUMIF(A:A,A283,P:P),"")</f>
        <v>0.95561292128298603</v>
      </c>
      <c r="R283" s="3">
        <f t="shared" si="46"/>
        <v>6.9248663312025047E-2</v>
      </c>
      <c r="S283" s="8">
        <f t="shared" si="47"/>
        <v>14.440711952722266</v>
      </c>
    </row>
    <row r="284" spans="1:19" x14ac:dyDescent="0.25">
      <c r="A284" s="1">
        <v>31</v>
      </c>
      <c r="B284" s="5">
        <v>0.6791666666666667</v>
      </c>
      <c r="C284" s="1" t="s">
        <v>106</v>
      </c>
      <c r="D284" s="1">
        <v>6</v>
      </c>
      <c r="E284" s="1">
        <v>11</v>
      </c>
      <c r="F284" s="1" t="s">
        <v>314</v>
      </c>
      <c r="G284" s="2">
        <v>49.223433333333297</v>
      </c>
      <c r="H284" s="6">
        <f>1+COUNTIFS(A:A,A284,O:O,"&lt;"&amp;O284)</f>
        <v>8</v>
      </c>
      <c r="I284" s="2">
        <f>AVERAGEIF(A:A,A284,G:G)</f>
        <v>49.474976190476177</v>
      </c>
      <c r="J284" s="2">
        <f t="shared" si="40"/>
        <v>-0.25154285714287994</v>
      </c>
      <c r="K284" s="2">
        <f t="shared" si="41"/>
        <v>89.74845714285712</v>
      </c>
      <c r="L284" s="2">
        <f t="shared" si="42"/>
        <v>218.08991427806143</v>
      </c>
      <c r="M284" s="2">
        <f>SUMIF(A:A,A284,L:L)</f>
        <v>3508.2661042113477</v>
      </c>
      <c r="N284" s="3">
        <f t="shared" si="43"/>
        <v>6.2164587234778093E-2</v>
      </c>
      <c r="O284" s="7">
        <f t="shared" si="44"/>
        <v>16.086328961266684</v>
      </c>
      <c r="P284" s="3">
        <f t="shared" si="45"/>
        <v>6.2164587234778093E-2</v>
      </c>
      <c r="Q284" s="3">
        <f>IF(ISNUMBER(P284),SUMIF(A:A,A284,P:P),"")</f>
        <v>0.95561292128298603</v>
      </c>
      <c r="R284" s="3">
        <f t="shared" si="46"/>
        <v>6.5052058056432729E-2</v>
      </c>
      <c r="S284" s="8">
        <f t="shared" si="47"/>
        <v>15.37230381139516</v>
      </c>
    </row>
    <row r="285" spans="1:19" x14ac:dyDescent="0.25">
      <c r="A285" s="1">
        <v>31</v>
      </c>
      <c r="B285" s="5">
        <v>0.6791666666666667</v>
      </c>
      <c r="C285" s="1" t="s">
        <v>106</v>
      </c>
      <c r="D285" s="1">
        <v>6</v>
      </c>
      <c r="E285" s="1">
        <v>2</v>
      </c>
      <c r="F285" s="1" t="s">
        <v>306</v>
      </c>
      <c r="G285" s="2">
        <v>49.0968666666666</v>
      </c>
      <c r="H285" s="6">
        <f>1+COUNTIFS(A:A,A285,O:O,"&lt;"&amp;O285)</f>
        <v>9</v>
      </c>
      <c r="I285" s="2">
        <f>AVERAGEIF(A:A,A285,G:G)</f>
        <v>49.474976190476177</v>
      </c>
      <c r="J285" s="2">
        <f t="shared" si="40"/>
        <v>-0.3781095238095773</v>
      </c>
      <c r="K285" s="2">
        <f t="shared" si="41"/>
        <v>89.62189047619043</v>
      </c>
      <c r="L285" s="2">
        <f t="shared" si="42"/>
        <v>216.44001207667941</v>
      </c>
      <c r="M285" s="2">
        <f>SUMIF(A:A,A285,L:L)</f>
        <v>3508.2661042113477</v>
      </c>
      <c r="N285" s="3">
        <f t="shared" si="43"/>
        <v>6.1694297310247725E-2</v>
      </c>
      <c r="O285" s="7">
        <f t="shared" si="44"/>
        <v>16.208953559697893</v>
      </c>
      <c r="P285" s="3">
        <f t="shared" si="45"/>
        <v>6.1694297310247725E-2</v>
      </c>
      <c r="Q285" s="3">
        <f>IF(ISNUMBER(P285),SUMIF(A:A,A285,P:P),"")</f>
        <v>0.95561292128298603</v>
      </c>
      <c r="R285" s="3">
        <f t="shared" si="46"/>
        <v>6.4559923726667745E-2</v>
      </c>
      <c r="S285" s="8">
        <f t="shared" si="47"/>
        <v>15.489485462123158</v>
      </c>
    </row>
    <row r="286" spans="1:19" x14ac:dyDescent="0.25">
      <c r="A286" s="1">
        <v>31</v>
      </c>
      <c r="B286" s="5">
        <v>0.6791666666666667</v>
      </c>
      <c r="C286" s="1" t="s">
        <v>106</v>
      </c>
      <c r="D286" s="1">
        <v>6</v>
      </c>
      <c r="E286" s="1">
        <v>6</v>
      </c>
      <c r="F286" s="1" t="s">
        <v>310</v>
      </c>
      <c r="G286" s="2">
        <v>48.451066666666698</v>
      </c>
      <c r="H286" s="6">
        <f>1+COUNTIFS(A:A,A286,O:O,"&lt;"&amp;O286)</f>
        <v>10</v>
      </c>
      <c r="I286" s="2">
        <f>AVERAGEIF(A:A,A286,G:G)</f>
        <v>49.474976190476177</v>
      </c>
      <c r="J286" s="2">
        <f t="shared" si="40"/>
        <v>-1.0239095238094791</v>
      </c>
      <c r="K286" s="2">
        <f t="shared" si="41"/>
        <v>88.976090476190521</v>
      </c>
      <c r="L286" s="2">
        <f t="shared" si="42"/>
        <v>208.21379836893547</v>
      </c>
      <c r="M286" s="2">
        <f>SUMIF(A:A,A286,L:L)</f>
        <v>3508.2661042113477</v>
      </c>
      <c r="N286" s="3">
        <f t="shared" si="43"/>
        <v>5.9349488375181725E-2</v>
      </c>
      <c r="O286" s="7">
        <f t="shared" si="44"/>
        <v>16.849344912266702</v>
      </c>
      <c r="P286" s="3">
        <f t="shared" si="45"/>
        <v>5.9349488375181725E-2</v>
      </c>
      <c r="Q286" s="3">
        <f>IF(ISNUMBER(P286),SUMIF(A:A,A286,P:P),"")</f>
        <v>0.95561292128298603</v>
      </c>
      <c r="R286" s="3">
        <f t="shared" si="46"/>
        <v>6.2106201217434702E-2</v>
      </c>
      <c r="S286" s="8">
        <f t="shared" si="47"/>
        <v>16.101451713315804</v>
      </c>
    </row>
    <row r="287" spans="1:19" x14ac:dyDescent="0.25">
      <c r="A287" s="1">
        <v>31</v>
      </c>
      <c r="B287" s="5">
        <v>0.6791666666666667</v>
      </c>
      <c r="C287" s="1" t="s">
        <v>106</v>
      </c>
      <c r="D287" s="1">
        <v>6</v>
      </c>
      <c r="E287" s="1">
        <v>13</v>
      </c>
      <c r="F287" s="1" t="s">
        <v>316</v>
      </c>
      <c r="G287" s="2">
        <v>47.111033333333303</v>
      </c>
      <c r="H287" s="6">
        <f>1+COUNTIFS(A:A,A287,O:O,"&lt;"&amp;O287)</f>
        <v>11</v>
      </c>
      <c r="I287" s="2">
        <f>AVERAGEIF(A:A,A287,G:G)</f>
        <v>49.474976190476177</v>
      </c>
      <c r="J287" s="2">
        <f t="shared" si="40"/>
        <v>-2.3639428571428738</v>
      </c>
      <c r="K287" s="2">
        <f t="shared" si="41"/>
        <v>87.636057142857126</v>
      </c>
      <c r="L287" s="2">
        <f t="shared" si="42"/>
        <v>192.12830971067896</v>
      </c>
      <c r="M287" s="2">
        <f>SUMIF(A:A,A287,L:L)</f>
        <v>3508.2661042113477</v>
      </c>
      <c r="N287" s="3">
        <f t="shared" si="43"/>
        <v>5.4764463128964692E-2</v>
      </c>
      <c r="O287" s="7">
        <f t="shared" si="44"/>
        <v>18.26001649363571</v>
      </c>
      <c r="P287" s="3">
        <f t="shared" si="45"/>
        <v>5.4764463128964692E-2</v>
      </c>
      <c r="Q287" s="3">
        <f>IF(ISNUMBER(P287),SUMIF(A:A,A287,P:P),"")</f>
        <v>0.95561292128298603</v>
      </c>
      <c r="R287" s="3">
        <f t="shared" si="46"/>
        <v>5.7308207025328899E-2</v>
      </c>
      <c r="S287" s="8">
        <f t="shared" si="47"/>
        <v>17.44950770415873</v>
      </c>
    </row>
    <row r="288" spans="1:19" x14ac:dyDescent="0.25">
      <c r="A288" s="1">
        <v>31</v>
      </c>
      <c r="B288" s="5">
        <v>0.6791666666666667</v>
      </c>
      <c r="C288" s="1" t="s">
        <v>106</v>
      </c>
      <c r="D288" s="1">
        <v>6</v>
      </c>
      <c r="E288" s="1">
        <v>9</v>
      </c>
      <c r="F288" s="1" t="s">
        <v>312</v>
      </c>
      <c r="G288" s="2">
        <v>45.597066666666706</v>
      </c>
      <c r="H288" s="6">
        <f>1+COUNTIFS(A:A,A288,O:O,"&lt;"&amp;O288)</f>
        <v>12</v>
      </c>
      <c r="I288" s="2">
        <f>AVERAGEIF(A:A,A288,G:G)</f>
        <v>49.474976190476177</v>
      </c>
      <c r="J288" s="2">
        <f t="shared" si="40"/>
        <v>-3.8779095238094712</v>
      </c>
      <c r="K288" s="2">
        <f t="shared" si="41"/>
        <v>86.122090476190522</v>
      </c>
      <c r="L288" s="2">
        <f t="shared" si="42"/>
        <v>175.44496931395409</v>
      </c>
      <c r="M288" s="2">
        <f>SUMIF(A:A,A288,L:L)</f>
        <v>3508.2661042113477</v>
      </c>
      <c r="N288" s="3">
        <f t="shared" si="43"/>
        <v>5.0009025570594175E-2</v>
      </c>
      <c r="O288" s="7">
        <f t="shared" si="44"/>
        <v>19.996390423332112</v>
      </c>
      <c r="P288" s="3">
        <f t="shared" si="45"/>
        <v>5.0009025570594175E-2</v>
      </c>
      <c r="Q288" s="3">
        <f>IF(ISNUMBER(P288),SUMIF(A:A,A288,P:P),"")</f>
        <v>0.95561292128298603</v>
      </c>
      <c r="R288" s="3">
        <f t="shared" si="46"/>
        <v>5.2331885072727034E-2</v>
      </c>
      <c r="S288" s="8">
        <f t="shared" si="47"/>
        <v>19.108809067555526</v>
      </c>
    </row>
    <row r="289" spans="1:19" x14ac:dyDescent="0.25">
      <c r="A289" s="1">
        <v>31</v>
      </c>
      <c r="B289" s="5">
        <v>0.6791666666666667</v>
      </c>
      <c r="C289" s="1" t="s">
        <v>106</v>
      </c>
      <c r="D289" s="1">
        <v>6</v>
      </c>
      <c r="E289" s="1">
        <v>14</v>
      </c>
      <c r="F289" s="1" t="s">
        <v>317</v>
      </c>
      <c r="G289" s="2">
        <v>34.7383666666666</v>
      </c>
      <c r="H289" s="6">
        <f>1+COUNTIFS(A:A,A289,O:O,"&lt;"&amp;O289)</f>
        <v>13</v>
      </c>
      <c r="I289" s="2">
        <f>AVERAGEIF(A:A,A289,G:G)</f>
        <v>49.474976190476177</v>
      </c>
      <c r="J289" s="2">
        <f t="shared" si="40"/>
        <v>-14.736609523809577</v>
      </c>
      <c r="K289" s="2">
        <f t="shared" si="41"/>
        <v>75.263390476190423</v>
      </c>
      <c r="L289" s="2">
        <f t="shared" si="42"/>
        <v>91.451010869611594</v>
      </c>
      <c r="M289" s="2">
        <f>SUMIF(A:A,A289,L:L)</f>
        <v>3508.2661042113477</v>
      </c>
      <c r="N289" s="3">
        <f t="shared" si="43"/>
        <v>2.6067295967039997E-2</v>
      </c>
      <c r="O289" s="7">
        <f t="shared" si="44"/>
        <v>38.36224521578378</v>
      </c>
      <c r="P289" s="3" t="str">
        <f t="shared" si="45"/>
        <v/>
      </c>
      <c r="Q289" s="3" t="str">
        <f>IF(ISNUMBER(P289),SUMIF(A:A,A289,P:P),"")</f>
        <v/>
      </c>
      <c r="R289" s="3" t="str">
        <f t="shared" si="46"/>
        <v/>
      </c>
      <c r="S289" s="8" t="str">
        <f t="shared" si="47"/>
        <v/>
      </c>
    </row>
    <row r="290" spans="1:19" x14ac:dyDescent="0.25">
      <c r="A290" s="1">
        <v>31</v>
      </c>
      <c r="B290" s="5">
        <v>0.6791666666666667</v>
      </c>
      <c r="C290" s="1" t="s">
        <v>106</v>
      </c>
      <c r="D290" s="1">
        <v>6</v>
      </c>
      <c r="E290" s="1">
        <v>16</v>
      </c>
      <c r="F290" s="1" t="s">
        <v>318</v>
      </c>
      <c r="G290" s="2">
        <v>28.860033333333302</v>
      </c>
      <c r="H290" s="6">
        <f>1+COUNTIFS(A:A,A290,O:O,"&lt;"&amp;O290)</f>
        <v>14</v>
      </c>
      <c r="I290" s="2">
        <f>AVERAGEIF(A:A,A290,G:G)</f>
        <v>49.474976190476177</v>
      </c>
      <c r="J290" s="2">
        <f t="shared" si="40"/>
        <v>-20.614942857142875</v>
      </c>
      <c r="K290" s="2">
        <f t="shared" si="41"/>
        <v>69.385057142857121</v>
      </c>
      <c r="L290" s="2">
        <f t="shared" si="42"/>
        <v>64.270672858249796</v>
      </c>
      <c r="M290" s="2">
        <f>SUMIF(A:A,A290,L:L)</f>
        <v>3508.2661042113477</v>
      </c>
      <c r="N290" s="3">
        <f t="shared" si="43"/>
        <v>1.8319782749974076E-2</v>
      </c>
      <c r="O290" s="7">
        <f t="shared" si="44"/>
        <v>54.585800151009714</v>
      </c>
      <c r="P290" s="3" t="str">
        <f t="shared" si="45"/>
        <v/>
      </c>
      <c r="Q290" s="3" t="str">
        <f>IF(ISNUMBER(P290),SUMIF(A:A,A290,P:P),"")</f>
        <v/>
      </c>
      <c r="R290" s="3" t="str">
        <f t="shared" si="46"/>
        <v/>
      </c>
      <c r="S290" s="8" t="str">
        <f t="shared" si="47"/>
        <v/>
      </c>
    </row>
    <row r="291" spans="1:19" x14ac:dyDescent="0.25">
      <c r="A291" s="1">
        <v>32</v>
      </c>
      <c r="B291" s="5">
        <v>0.68194444444444446</v>
      </c>
      <c r="C291" s="1" t="s">
        <v>54</v>
      </c>
      <c r="D291" s="1">
        <v>7</v>
      </c>
      <c r="E291" s="1">
        <v>1</v>
      </c>
      <c r="F291" s="1" t="s">
        <v>319</v>
      </c>
      <c r="G291" s="2">
        <v>71.314099999999996</v>
      </c>
      <c r="H291" s="6">
        <f>1+COUNTIFS(A:A,A291,O:O,"&lt;"&amp;O291)</f>
        <v>1</v>
      </c>
      <c r="I291" s="2">
        <f>AVERAGEIF(A:A,A291,G:G)</f>
        <v>47.88957222222222</v>
      </c>
      <c r="J291" s="2">
        <f t="shared" si="40"/>
        <v>23.424527777777776</v>
      </c>
      <c r="K291" s="2">
        <f t="shared" si="41"/>
        <v>113.42452777777777</v>
      </c>
      <c r="L291" s="2">
        <f t="shared" si="42"/>
        <v>902.77347768137372</v>
      </c>
      <c r="M291" s="2">
        <f>SUMIF(A:A,A291,L:L)</f>
        <v>1778.0133505574615</v>
      </c>
      <c r="N291" s="3">
        <f t="shared" si="43"/>
        <v>0.50774280035542285</v>
      </c>
      <c r="O291" s="7">
        <f t="shared" si="44"/>
        <v>1.9695010924822456</v>
      </c>
      <c r="P291" s="3">
        <f t="shared" si="45"/>
        <v>0.50774280035542285</v>
      </c>
      <c r="Q291" s="3">
        <f>IF(ISNUMBER(P291),SUMIF(A:A,A291,P:P),"")</f>
        <v>1</v>
      </c>
      <c r="R291" s="3">
        <f t="shared" si="46"/>
        <v>0.50774280035542285</v>
      </c>
      <c r="S291" s="8">
        <f t="shared" si="47"/>
        <v>1.9695010924822456</v>
      </c>
    </row>
    <row r="292" spans="1:19" x14ac:dyDescent="0.25">
      <c r="A292" s="1">
        <v>32</v>
      </c>
      <c r="B292" s="5">
        <v>0.68194444444444446</v>
      </c>
      <c r="C292" s="1" t="s">
        <v>54</v>
      </c>
      <c r="D292" s="1">
        <v>7</v>
      </c>
      <c r="E292" s="1">
        <v>2</v>
      </c>
      <c r="F292" s="1" t="s">
        <v>320</v>
      </c>
      <c r="G292" s="2">
        <v>50.286733333333302</v>
      </c>
      <c r="H292" s="6">
        <f>1+COUNTIFS(A:A,A292,O:O,"&lt;"&amp;O292)</f>
        <v>2</v>
      </c>
      <c r="I292" s="2">
        <f>AVERAGEIF(A:A,A292,G:G)</f>
        <v>47.88957222222222</v>
      </c>
      <c r="J292" s="2">
        <f t="shared" si="40"/>
        <v>2.3971611111110818</v>
      </c>
      <c r="K292" s="2">
        <f t="shared" si="41"/>
        <v>92.397161111111075</v>
      </c>
      <c r="L292" s="2">
        <f t="shared" si="42"/>
        <v>255.65520128811909</v>
      </c>
      <c r="M292" s="2">
        <f>SUMIF(A:A,A292,L:L)</f>
        <v>1778.0133505574615</v>
      </c>
      <c r="N292" s="3">
        <f t="shared" si="43"/>
        <v>0.14378699755430036</v>
      </c>
      <c r="O292" s="7">
        <f t="shared" si="44"/>
        <v>6.9547317699735371</v>
      </c>
      <c r="P292" s="3">
        <f t="shared" si="45"/>
        <v>0.14378699755430036</v>
      </c>
      <c r="Q292" s="3">
        <f>IF(ISNUMBER(P292),SUMIF(A:A,A292,P:P),"")</f>
        <v>1</v>
      </c>
      <c r="R292" s="3">
        <f t="shared" si="46"/>
        <v>0.14378699755430036</v>
      </c>
      <c r="S292" s="8">
        <f t="shared" si="47"/>
        <v>6.9547317699735371</v>
      </c>
    </row>
    <row r="293" spans="1:19" x14ac:dyDescent="0.25">
      <c r="A293" s="1">
        <v>32</v>
      </c>
      <c r="B293" s="5">
        <v>0.68194444444444446</v>
      </c>
      <c r="C293" s="1" t="s">
        <v>54</v>
      </c>
      <c r="D293" s="1">
        <v>7</v>
      </c>
      <c r="E293" s="1">
        <v>4</v>
      </c>
      <c r="F293" s="1" t="s">
        <v>322</v>
      </c>
      <c r="G293" s="2">
        <v>47.038899999999998</v>
      </c>
      <c r="H293" s="6">
        <f>1+COUNTIFS(A:A,A293,O:O,"&lt;"&amp;O293)</f>
        <v>3</v>
      </c>
      <c r="I293" s="2">
        <f>AVERAGEIF(A:A,A293,G:G)</f>
        <v>47.88957222222222</v>
      </c>
      <c r="J293" s="2">
        <f t="shared" si="40"/>
        <v>-0.85067222222222227</v>
      </c>
      <c r="K293" s="2">
        <f t="shared" si="41"/>
        <v>89.149327777777785</v>
      </c>
      <c r="L293" s="2">
        <f t="shared" si="42"/>
        <v>210.38930896460519</v>
      </c>
      <c r="M293" s="2">
        <f>SUMIF(A:A,A293,L:L)</f>
        <v>1778.0133505574615</v>
      </c>
      <c r="N293" s="3">
        <f t="shared" si="43"/>
        <v>0.11832830664552756</v>
      </c>
      <c r="O293" s="7">
        <f t="shared" si="44"/>
        <v>8.451063218505011</v>
      </c>
      <c r="P293" s="3">
        <f t="shared" si="45"/>
        <v>0.11832830664552756</v>
      </c>
      <c r="Q293" s="3">
        <f>IF(ISNUMBER(P293),SUMIF(A:A,A293,P:P),"")</f>
        <v>1</v>
      </c>
      <c r="R293" s="3">
        <f t="shared" si="46"/>
        <v>0.11832830664552756</v>
      </c>
      <c r="S293" s="8">
        <f t="shared" si="47"/>
        <v>8.451063218505011</v>
      </c>
    </row>
    <row r="294" spans="1:19" x14ac:dyDescent="0.25">
      <c r="A294" s="1">
        <v>32</v>
      </c>
      <c r="B294" s="5">
        <v>0.68194444444444446</v>
      </c>
      <c r="C294" s="1" t="s">
        <v>54</v>
      </c>
      <c r="D294" s="1">
        <v>7</v>
      </c>
      <c r="E294" s="1">
        <v>3</v>
      </c>
      <c r="F294" s="1" t="s">
        <v>321</v>
      </c>
      <c r="G294" s="2">
        <v>43.268299999999996</v>
      </c>
      <c r="H294" s="6">
        <f>1+COUNTIFS(A:A,A294,O:O,"&lt;"&amp;O294)</f>
        <v>4</v>
      </c>
      <c r="I294" s="2">
        <f>AVERAGEIF(A:A,A294,G:G)</f>
        <v>47.88957222222222</v>
      </c>
      <c r="J294" s="2">
        <f t="shared" si="40"/>
        <v>-4.621272222222224</v>
      </c>
      <c r="K294" s="2">
        <f t="shared" si="41"/>
        <v>85.378727777777783</v>
      </c>
      <c r="L294" s="2">
        <f t="shared" si="42"/>
        <v>167.79175663040064</v>
      </c>
      <c r="M294" s="2">
        <f>SUMIF(A:A,A294,L:L)</f>
        <v>1778.0133505574615</v>
      </c>
      <c r="N294" s="3">
        <f t="shared" si="43"/>
        <v>9.4370358117835729E-2</v>
      </c>
      <c r="O294" s="7">
        <f t="shared" si="44"/>
        <v>10.596547686630034</v>
      </c>
      <c r="P294" s="3">
        <f t="shared" si="45"/>
        <v>9.4370358117835729E-2</v>
      </c>
      <c r="Q294" s="3">
        <f>IF(ISNUMBER(P294),SUMIF(A:A,A294,P:P),"")</f>
        <v>1</v>
      </c>
      <c r="R294" s="3">
        <f t="shared" si="46"/>
        <v>9.4370358117835729E-2</v>
      </c>
      <c r="S294" s="8">
        <f t="shared" si="47"/>
        <v>10.596547686630034</v>
      </c>
    </row>
    <row r="295" spans="1:19" x14ac:dyDescent="0.25">
      <c r="A295" s="1">
        <v>32</v>
      </c>
      <c r="B295" s="5">
        <v>0.68194444444444446</v>
      </c>
      <c r="C295" s="1" t="s">
        <v>54</v>
      </c>
      <c r="D295" s="1">
        <v>7</v>
      </c>
      <c r="E295" s="1">
        <v>6</v>
      </c>
      <c r="F295" s="1" t="s">
        <v>323</v>
      </c>
      <c r="G295" s="2">
        <v>39.171533333333301</v>
      </c>
      <c r="H295" s="6">
        <f>1+COUNTIFS(A:A,A295,O:O,"&lt;"&amp;O295)</f>
        <v>5</v>
      </c>
      <c r="I295" s="2">
        <f>AVERAGEIF(A:A,A295,G:G)</f>
        <v>47.88957222222222</v>
      </c>
      <c r="J295" s="2">
        <f t="shared" si="40"/>
        <v>-8.7180388888889198</v>
      </c>
      <c r="K295" s="2">
        <f t="shared" si="41"/>
        <v>81.281961111111087</v>
      </c>
      <c r="L295" s="2">
        <f t="shared" si="42"/>
        <v>131.22555895779178</v>
      </c>
      <c r="M295" s="2">
        <f>SUMIF(A:A,A295,L:L)</f>
        <v>1778.0133505574615</v>
      </c>
      <c r="N295" s="3">
        <f t="shared" si="43"/>
        <v>7.3804597089582341E-2</v>
      </c>
      <c r="O295" s="7">
        <f t="shared" si="44"/>
        <v>13.549291499907827</v>
      </c>
      <c r="P295" s="3">
        <f t="shared" si="45"/>
        <v>7.3804597089582341E-2</v>
      </c>
      <c r="Q295" s="3">
        <f>IF(ISNUMBER(P295),SUMIF(A:A,A295,P:P),"")</f>
        <v>1</v>
      </c>
      <c r="R295" s="3">
        <f t="shared" si="46"/>
        <v>7.3804597089582341E-2</v>
      </c>
      <c r="S295" s="8">
        <f t="shared" si="47"/>
        <v>13.549291499907827</v>
      </c>
    </row>
    <row r="296" spans="1:19" x14ac:dyDescent="0.25">
      <c r="A296" s="1">
        <v>32</v>
      </c>
      <c r="B296" s="5">
        <v>0.68194444444444446</v>
      </c>
      <c r="C296" s="1" t="s">
        <v>54</v>
      </c>
      <c r="D296" s="1">
        <v>7</v>
      </c>
      <c r="E296" s="1">
        <v>7</v>
      </c>
      <c r="F296" s="1" t="s">
        <v>324</v>
      </c>
      <c r="G296" s="2">
        <v>36.2578666666667</v>
      </c>
      <c r="H296" s="6">
        <f>1+COUNTIFS(A:A,A296,O:O,"&lt;"&amp;O296)</f>
        <v>6</v>
      </c>
      <c r="I296" s="2">
        <f>AVERAGEIF(A:A,A296,G:G)</f>
        <v>47.88957222222222</v>
      </c>
      <c r="J296" s="2">
        <f t="shared" si="40"/>
        <v>-11.63170555555552</v>
      </c>
      <c r="K296" s="2">
        <f t="shared" si="41"/>
        <v>78.368294444444473</v>
      </c>
      <c r="L296" s="2">
        <f t="shared" si="42"/>
        <v>110.17804703517126</v>
      </c>
      <c r="M296" s="2">
        <f>SUMIF(A:A,A296,L:L)</f>
        <v>1778.0133505574615</v>
      </c>
      <c r="N296" s="3">
        <f t="shared" si="43"/>
        <v>6.1966940237331215E-2</v>
      </c>
      <c r="O296" s="7">
        <f t="shared" si="44"/>
        <v>16.137637200901562</v>
      </c>
      <c r="P296" s="3">
        <f t="shared" si="45"/>
        <v>6.1966940237331215E-2</v>
      </c>
      <c r="Q296" s="3">
        <f>IF(ISNUMBER(P296),SUMIF(A:A,A296,P:P),"")</f>
        <v>1</v>
      </c>
      <c r="R296" s="3">
        <f t="shared" si="46"/>
        <v>6.1966940237331215E-2</v>
      </c>
      <c r="S296" s="8">
        <f t="shared" si="47"/>
        <v>16.137637200901562</v>
      </c>
    </row>
    <row r="297" spans="1:19" x14ac:dyDescent="0.25">
      <c r="A297" s="1">
        <v>33</v>
      </c>
      <c r="B297" s="5">
        <v>0.68402777777777779</v>
      </c>
      <c r="C297" s="1" t="s">
        <v>67</v>
      </c>
      <c r="D297" s="1">
        <v>7</v>
      </c>
      <c r="E297" s="1">
        <v>2</v>
      </c>
      <c r="F297" s="1" t="s">
        <v>326</v>
      </c>
      <c r="G297" s="2">
        <v>68.829266666666697</v>
      </c>
      <c r="H297" s="6">
        <f>1+COUNTIFS(A:A,A297,O:O,"&lt;"&amp;O297)</f>
        <v>1</v>
      </c>
      <c r="I297" s="2">
        <f>AVERAGEIF(A:A,A297,G:G)</f>
        <v>51.047021428571426</v>
      </c>
      <c r="J297" s="2">
        <f t="shared" si="40"/>
        <v>17.782245238095271</v>
      </c>
      <c r="K297" s="2">
        <f t="shared" si="41"/>
        <v>107.78224523809527</v>
      </c>
      <c r="L297" s="2">
        <f t="shared" si="42"/>
        <v>643.50816429686677</v>
      </c>
      <c r="M297" s="2">
        <f>SUMIF(A:A,A297,L:L)</f>
        <v>3793.7221283623367</v>
      </c>
      <c r="N297" s="3">
        <f t="shared" si="43"/>
        <v>0.16962448553780995</v>
      </c>
      <c r="O297" s="7">
        <f t="shared" si="44"/>
        <v>5.895375286353314</v>
      </c>
      <c r="P297" s="3">
        <f t="shared" si="45"/>
        <v>0.16962448553780995</v>
      </c>
      <c r="Q297" s="3">
        <f>IF(ISNUMBER(P297),SUMIF(A:A,A297,P:P),"")</f>
        <v>0.88703718884240201</v>
      </c>
      <c r="R297" s="3">
        <f t="shared" si="46"/>
        <v>0.19122590086574912</v>
      </c>
      <c r="S297" s="8">
        <f t="shared" si="47"/>
        <v>5.2294171211778151</v>
      </c>
    </row>
    <row r="298" spans="1:19" x14ac:dyDescent="0.25">
      <c r="A298" s="1">
        <v>33</v>
      </c>
      <c r="B298" s="5">
        <v>0.68402777777777779</v>
      </c>
      <c r="C298" s="1" t="s">
        <v>67</v>
      </c>
      <c r="D298" s="1">
        <v>7</v>
      </c>
      <c r="E298" s="1">
        <v>9</v>
      </c>
      <c r="F298" s="1" t="s">
        <v>332</v>
      </c>
      <c r="G298" s="2">
        <v>66.050399999999996</v>
      </c>
      <c r="H298" s="6">
        <f>1+COUNTIFS(A:A,A298,O:O,"&lt;"&amp;O298)</f>
        <v>2</v>
      </c>
      <c r="I298" s="2">
        <f>AVERAGEIF(A:A,A298,G:G)</f>
        <v>51.047021428571426</v>
      </c>
      <c r="J298" s="2">
        <f t="shared" si="40"/>
        <v>15.00337857142857</v>
      </c>
      <c r="K298" s="2">
        <f t="shared" si="41"/>
        <v>105.00337857142857</v>
      </c>
      <c r="L298" s="2">
        <f t="shared" si="42"/>
        <v>544.6823138215351</v>
      </c>
      <c r="M298" s="2">
        <f>SUMIF(A:A,A298,L:L)</f>
        <v>3793.7221283623367</v>
      </c>
      <c r="N298" s="3">
        <f t="shared" si="43"/>
        <v>0.14357464658505761</v>
      </c>
      <c r="O298" s="7">
        <f t="shared" si="44"/>
        <v>6.9650180152633858</v>
      </c>
      <c r="P298" s="3">
        <f t="shared" si="45"/>
        <v>0.14357464658505761</v>
      </c>
      <c r="Q298" s="3">
        <f>IF(ISNUMBER(P298),SUMIF(A:A,A298,P:P),"")</f>
        <v>0.88703718884240201</v>
      </c>
      <c r="R298" s="3">
        <f t="shared" si="46"/>
        <v>0.16185865529767118</v>
      </c>
      <c r="S298" s="8">
        <f t="shared" si="47"/>
        <v>6.1782300004959199</v>
      </c>
    </row>
    <row r="299" spans="1:19" x14ac:dyDescent="0.25">
      <c r="A299" s="1">
        <v>33</v>
      </c>
      <c r="B299" s="5">
        <v>0.68402777777777779</v>
      </c>
      <c r="C299" s="1" t="s">
        <v>67</v>
      </c>
      <c r="D299" s="1">
        <v>7</v>
      </c>
      <c r="E299" s="1">
        <v>4</v>
      </c>
      <c r="F299" s="1" t="s">
        <v>328</v>
      </c>
      <c r="G299" s="2">
        <v>63.951033333333299</v>
      </c>
      <c r="H299" s="6">
        <f>1+COUNTIFS(A:A,A299,O:O,"&lt;"&amp;O299)</f>
        <v>3</v>
      </c>
      <c r="I299" s="2">
        <f>AVERAGEIF(A:A,A299,G:G)</f>
        <v>51.047021428571426</v>
      </c>
      <c r="J299" s="2">
        <f t="shared" si="40"/>
        <v>12.904011904761873</v>
      </c>
      <c r="K299" s="2">
        <f t="shared" si="41"/>
        <v>102.90401190476187</v>
      </c>
      <c r="L299" s="2">
        <f t="shared" si="42"/>
        <v>480.21826259267391</v>
      </c>
      <c r="M299" s="2">
        <f>SUMIF(A:A,A299,L:L)</f>
        <v>3793.7221283623367</v>
      </c>
      <c r="N299" s="3">
        <f t="shared" si="43"/>
        <v>0.12658235008898061</v>
      </c>
      <c r="O299" s="7">
        <f t="shared" si="44"/>
        <v>7.8999955309492487</v>
      </c>
      <c r="P299" s="3">
        <f t="shared" si="45"/>
        <v>0.12658235008898061</v>
      </c>
      <c r="Q299" s="3">
        <f>IF(ISNUMBER(P299),SUMIF(A:A,A299,P:P),"")</f>
        <v>0.88703718884240201</v>
      </c>
      <c r="R299" s="3">
        <f t="shared" si="46"/>
        <v>0.14270241617961096</v>
      </c>
      <c r="S299" s="8">
        <f t="shared" si="47"/>
        <v>7.0075898276407598</v>
      </c>
    </row>
    <row r="300" spans="1:19" x14ac:dyDescent="0.25">
      <c r="A300" s="1">
        <v>33</v>
      </c>
      <c r="B300" s="5">
        <v>0.68402777777777779</v>
      </c>
      <c r="C300" s="1" t="s">
        <v>67</v>
      </c>
      <c r="D300" s="1">
        <v>7</v>
      </c>
      <c r="E300" s="1">
        <v>8</v>
      </c>
      <c r="F300" s="1" t="s">
        <v>331</v>
      </c>
      <c r="G300" s="2">
        <v>56.948066666666698</v>
      </c>
      <c r="H300" s="6">
        <f>1+COUNTIFS(A:A,A300,O:O,"&lt;"&amp;O300)</f>
        <v>4</v>
      </c>
      <c r="I300" s="2">
        <f>AVERAGEIF(A:A,A300,G:G)</f>
        <v>51.047021428571426</v>
      </c>
      <c r="J300" s="2">
        <f t="shared" si="40"/>
        <v>5.9010452380952714</v>
      </c>
      <c r="K300" s="2">
        <f t="shared" si="41"/>
        <v>95.901045238095264</v>
      </c>
      <c r="L300" s="2">
        <f t="shared" si="42"/>
        <v>315.46972364485242</v>
      </c>
      <c r="M300" s="2">
        <f>SUMIF(A:A,A300,L:L)</f>
        <v>3793.7221283623367</v>
      </c>
      <c r="N300" s="3">
        <f t="shared" si="43"/>
        <v>8.3155727533748891E-2</v>
      </c>
      <c r="O300" s="7">
        <f t="shared" si="44"/>
        <v>12.025629859279968</v>
      </c>
      <c r="P300" s="3">
        <f t="shared" si="45"/>
        <v>8.3155727533748891E-2</v>
      </c>
      <c r="Q300" s="3">
        <f>IF(ISNUMBER(P300),SUMIF(A:A,A300,P:P),"")</f>
        <v>0.88703718884240201</v>
      </c>
      <c r="R300" s="3">
        <f t="shared" si="46"/>
        <v>9.3745480549996416E-2</v>
      </c>
      <c r="S300" s="8">
        <f t="shared" si="47"/>
        <v>10.667180904434952</v>
      </c>
    </row>
    <row r="301" spans="1:19" x14ac:dyDescent="0.25">
      <c r="A301" s="1">
        <v>33</v>
      </c>
      <c r="B301" s="5">
        <v>0.68402777777777779</v>
      </c>
      <c r="C301" s="1" t="s">
        <v>67</v>
      </c>
      <c r="D301" s="1">
        <v>7</v>
      </c>
      <c r="E301" s="1">
        <v>12</v>
      </c>
      <c r="F301" s="1" t="s">
        <v>335</v>
      </c>
      <c r="G301" s="2">
        <v>56.764133333333398</v>
      </c>
      <c r="H301" s="6">
        <f>1+COUNTIFS(A:A,A301,O:O,"&lt;"&amp;O301)</f>
        <v>5</v>
      </c>
      <c r="I301" s="2">
        <f>AVERAGEIF(A:A,A301,G:G)</f>
        <v>51.047021428571426</v>
      </c>
      <c r="J301" s="2">
        <f t="shared" si="40"/>
        <v>5.7171119047619712</v>
      </c>
      <c r="K301" s="2">
        <f t="shared" si="41"/>
        <v>95.717111904761964</v>
      </c>
      <c r="L301" s="2">
        <f t="shared" si="42"/>
        <v>312.00734034693119</v>
      </c>
      <c r="M301" s="2">
        <f>SUMIF(A:A,A301,L:L)</f>
        <v>3793.7221283623367</v>
      </c>
      <c r="N301" s="3">
        <f t="shared" si="43"/>
        <v>8.2243066252619207E-2</v>
      </c>
      <c r="O301" s="7">
        <f t="shared" si="44"/>
        <v>12.159079732367747</v>
      </c>
      <c r="P301" s="3">
        <f t="shared" si="45"/>
        <v>8.2243066252619207E-2</v>
      </c>
      <c r="Q301" s="3">
        <f>IF(ISNUMBER(P301),SUMIF(A:A,A301,P:P),"")</f>
        <v>0.88703718884240201</v>
      </c>
      <c r="R301" s="3">
        <f t="shared" si="46"/>
        <v>9.2716593269271771E-2</v>
      </c>
      <c r="S301" s="8">
        <f t="shared" si="47"/>
        <v>10.785555904710112</v>
      </c>
    </row>
    <row r="302" spans="1:19" x14ac:dyDescent="0.25">
      <c r="A302" s="1">
        <v>33</v>
      </c>
      <c r="B302" s="5">
        <v>0.68402777777777779</v>
      </c>
      <c r="C302" s="1" t="s">
        <v>67</v>
      </c>
      <c r="D302" s="1">
        <v>7</v>
      </c>
      <c r="E302" s="1">
        <v>3</v>
      </c>
      <c r="F302" s="1" t="s">
        <v>327</v>
      </c>
      <c r="G302" s="2">
        <v>54.276333333333305</v>
      </c>
      <c r="H302" s="6">
        <f>1+COUNTIFS(A:A,A302,O:O,"&lt;"&amp;O302)</f>
        <v>6</v>
      </c>
      <c r="I302" s="2">
        <f>AVERAGEIF(A:A,A302,G:G)</f>
        <v>51.047021428571426</v>
      </c>
      <c r="J302" s="2">
        <f t="shared" si="40"/>
        <v>3.2293119047618788</v>
      </c>
      <c r="K302" s="2">
        <f t="shared" si="41"/>
        <v>93.229311904761886</v>
      </c>
      <c r="L302" s="2">
        <f t="shared" si="42"/>
        <v>268.74385505953478</v>
      </c>
      <c r="M302" s="2">
        <f>SUMIF(A:A,A302,L:L)</f>
        <v>3793.7221283623367</v>
      </c>
      <c r="N302" s="3">
        <f t="shared" si="43"/>
        <v>7.083909837527963E-2</v>
      </c>
      <c r="O302" s="7">
        <f t="shared" si="44"/>
        <v>14.116498133592353</v>
      </c>
      <c r="P302" s="3">
        <f t="shared" si="45"/>
        <v>7.083909837527963E-2</v>
      </c>
      <c r="Q302" s="3">
        <f>IF(ISNUMBER(P302),SUMIF(A:A,A302,P:P),"")</f>
        <v>0.88703718884240201</v>
      </c>
      <c r="R302" s="3">
        <f t="shared" si="46"/>
        <v>7.9860347758052633E-2</v>
      </c>
      <c r="S302" s="8">
        <f t="shared" si="47"/>
        <v>12.521858820720777</v>
      </c>
    </row>
    <row r="303" spans="1:19" x14ac:dyDescent="0.25">
      <c r="A303" s="1">
        <v>33</v>
      </c>
      <c r="B303" s="5">
        <v>0.68402777777777779</v>
      </c>
      <c r="C303" s="1" t="s">
        <v>67</v>
      </c>
      <c r="D303" s="1">
        <v>7</v>
      </c>
      <c r="E303" s="1">
        <v>10</v>
      </c>
      <c r="F303" s="1" t="s">
        <v>333</v>
      </c>
      <c r="G303" s="2">
        <v>52.757733333333299</v>
      </c>
      <c r="H303" s="6">
        <f>1+COUNTIFS(A:A,A303,O:O,"&lt;"&amp;O303)</f>
        <v>7</v>
      </c>
      <c r="I303" s="2">
        <f>AVERAGEIF(A:A,A303,G:G)</f>
        <v>51.047021428571426</v>
      </c>
      <c r="J303" s="2">
        <f t="shared" si="40"/>
        <v>1.7107119047618724</v>
      </c>
      <c r="K303" s="2">
        <f t="shared" si="41"/>
        <v>91.710711904761865</v>
      </c>
      <c r="L303" s="2">
        <f t="shared" si="42"/>
        <v>245.33943833914529</v>
      </c>
      <c r="M303" s="2">
        <f>SUMIF(A:A,A303,L:L)</f>
        <v>3793.7221283623367</v>
      </c>
      <c r="N303" s="3">
        <f t="shared" si="43"/>
        <v>6.4669849303130883E-2</v>
      </c>
      <c r="O303" s="7">
        <f t="shared" si="44"/>
        <v>15.463156490633521</v>
      </c>
      <c r="P303" s="3">
        <f t="shared" si="45"/>
        <v>6.4669849303130883E-2</v>
      </c>
      <c r="Q303" s="3">
        <f>IF(ISNUMBER(P303),SUMIF(A:A,A303,P:P),"")</f>
        <v>0.88703718884240201</v>
      </c>
      <c r="R303" s="3">
        <f t="shared" si="46"/>
        <v>7.2905454378441661E-2</v>
      </c>
      <c r="S303" s="8">
        <f t="shared" si="47"/>
        <v>13.716394864081701</v>
      </c>
    </row>
    <row r="304" spans="1:19" x14ac:dyDescent="0.25">
      <c r="A304" s="1">
        <v>33</v>
      </c>
      <c r="B304" s="5">
        <v>0.68402777777777779</v>
      </c>
      <c r="C304" s="1" t="s">
        <v>67</v>
      </c>
      <c r="D304" s="1">
        <v>7</v>
      </c>
      <c r="E304" s="1">
        <v>1</v>
      </c>
      <c r="F304" s="1" t="s">
        <v>325</v>
      </c>
      <c r="G304" s="2">
        <v>48.4707333333333</v>
      </c>
      <c r="H304" s="6">
        <f>1+COUNTIFS(A:A,A304,O:O,"&lt;"&amp;O304)</f>
        <v>8</v>
      </c>
      <c r="I304" s="2">
        <f>AVERAGEIF(A:A,A304,G:G)</f>
        <v>51.047021428571426</v>
      </c>
      <c r="J304" s="2">
        <f t="shared" si="40"/>
        <v>-2.5762880952381266</v>
      </c>
      <c r="K304" s="2">
        <f t="shared" si="41"/>
        <v>87.423711904761873</v>
      </c>
      <c r="L304" s="2">
        <f t="shared" si="42"/>
        <v>189.69598548677686</v>
      </c>
      <c r="M304" s="2">
        <f>SUMIF(A:A,A304,L:L)</f>
        <v>3793.7221283623367</v>
      </c>
      <c r="N304" s="3">
        <f t="shared" si="43"/>
        <v>5.0002604056998842E-2</v>
      </c>
      <c r="O304" s="7">
        <f t="shared" si="44"/>
        <v>19.998958431446539</v>
      </c>
      <c r="P304" s="3">
        <f t="shared" si="45"/>
        <v>5.0002604056998842E-2</v>
      </c>
      <c r="Q304" s="3">
        <f>IF(ISNUMBER(P304),SUMIF(A:A,A304,P:P),"")</f>
        <v>0.88703718884240201</v>
      </c>
      <c r="R304" s="3">
        <f t="shared" si="46"/>
        <v>5.6370358183350865E-2</v>
      </c>
      <c r="S304" s="8">
        <f t="shared" si="47"/>
        <v>17.739819866806393</v>
      </c>
    </row>
    <row r="305" spans="1:19" x14ac:dyDescent="0.25">
      <c r="A305" s="1">
        <v>33</v>
      </c>
      <c r="B305" s="5">
        <v>0.68402777777777779</v>
      </c>
      <c r="C305" s="1" t="s">
        <v>67</v>
      </c>
      <c r="D305" s="1">
        <v>7</v>
      </c>
      <c r="E305" s="1">
        <v>5</v>
      </c>
      <c r="F305" s="1" t="s">
        <v>329</v>
      </c>
      <c r="G305" s="2">
        <v>47.89</v>
      </c>
      <c r="H305" s="6">
        <f>1+COUNTIFS(A:A,A305,O:O,"&lt;"&amp;O305)</f>
        <v>9</v>
      </c>
      <c r="I305" s="2">
        <f>AVERAGEIF(A:A,A305,G:G)</f>
        <v>51.047021428571426</v>
      </c>
      <c r="J305" s="2">
        <f t="shared" si="40"/>
        <v>-3.1570214285714258</v>
      </c>
      <c r="K305" s="2">
        <f t="shared" si="41"/>
        <v>86.842978571428574</v>
      </c>
      <c r="L305" s="2">
        <f t="shared" si="42"/>
        <v>183.20004800677563</v>
      </c>
      <c r="M305" s="2">
        <f>SUMIF(A:A,A305,L:L)</f>
        <v>3793.7221283623367</v>
      </c>
      <c r="N305" s="3">
        <f t="shared" si="43"/>
        <v>4.8290318006463724E-2</v>
      </c>
      <c r="O305" s="7">
        <f t="shared" si="44"/>
        <v>20.708084793853473</v>
      </c>
      <c r="P305" s="3">
        <f t="shared" si="45"/>
        <v>4.8290318006463724E-2</v>
      </c>
      <c r="Q305" s="3">
        <f>IF(ISNUMBER(P305),SUMIF(A:A,A305,P:P),"")</f>
        <v>0.88703718884240201</v>
      </c>
      <c r="R305" s="3">
        <f t="shared" si="46"/>
        <v>5.4440015158195763E-2</v>
      </c>
      <c r="S305" s="8">
        <f t="shared" si="47"/>
        <v>18.368841321849878</v>
      </c>
    </row>
    <row r="306" spans="1:19" x14ac:dyDescent="0.25">
      <c r="A306" s="1">
        <v>33</v>
      </c>
      <c r="B306" s="5">
        <v>0.68402777777777779</v>
      </c>
      <c r="C306" s="1" t="s">
        <v>67</v>
      </c>
      <c r="D306" s="1">
        <v>7</v>
      </c>
      <c r="E306" s="1">
        <v>6</v>
      </c>
      <c r="F306" s="1" t="s">
        <v>206</v>
      </c>
      <c r="G306" s="2">
        <v>47.808599999999998</v>
      </c>
      <c r="H306" s="6">
        <f>1+COUNTIFS(A:A,A306,O:O,"&lt;"&amp;O306)</f>
        <v>10</v>
      </c>
      <c r="I306" s="2">
        <f>AVERAGEIF(A:A,A306,G:G)</f>
        <v>51.047021428571426</v>
      </c>
      <c r="J306" s="2">
        <f t="shared" si="40"/>
        <v>-3.2384214285714279</v>
      </c>
      <c r="K306" s="2">
        <f t="shared" si="41"/>
        <v>86.761578571428572</v>
      </c>
      <c r="L306" s="2">
        <f t="shared" si="42"/>
        <v>182.307480396649</v>
      </c>
      <c r="M306" s="2">
        <f>SUMIF(A:A,A306,L:L)</f>
        <v>3793.7221283623367</v>
      </c>
      <c r="N306" s="3">
        <f t="shared" si="43"/>
        <v>4.8055043102312553E-2</v>
      </c>
      <c r="O306" s="7">
        <f t="shared" si="44"/>
        <v>20.809470462255749</v>
      </c>
      <c r="P306" s="3">
        <f t="shared" si="45"/>
        <v>4.8055043102312553E-2</v>
      </c>
      <c r="Q306" s="3">
        <f>IF(ISNUMBER(P306),SUMIF(A:A,A306,P:P),"")</f>
        <v>0.88703718884240201</v>
      </c>
      <c r="R306" s="3">
        <f t="shared" si="46"/>
        <v>5.4174778359659496E-2</v>
      </c>
      <c r="S306" s="8">
        <f t="shared" si="47"/>
        <v>18.458774180138342</v>
      </c>
    </row>
    <row r="307" spans="1:19" x14ac:dyDescent="0.25">
      <c r="A307" s="1">
        <v>33</v>
      </c>
      <c r="B307" s="5">
        <v>0.68402777777777779</v>
      </c>
      <c r="C307" s="1" t="s">
        <v>67</v>
      </c>
      <c r="D307" s="1">
        <v>7</v>
      </c>
      <c r="E307" s="1">
        <v>11</v>
      </c>
      <c r="F307" s="1" t="s">
        <v>334</v>
      </c>
      <c r="G307" s="2">
        <v>47.421233333333305</v>
      </c>
      <c r="H307" s="6">
        <f>1+COUNTIFS(A:A,A307,O:O,"&lt;"&amp;O307)</f>
        <v>11</v>
      </c>
      <c r="I307" s="2">
        <f>AVERAGEIF(A:A,A307,G:G)</f>
        <v>51.047021428571426</v>
      </c>
      <c r="J307" s="2">
        <f t="shared" si="40"/>
        <v>-3.6257880952381214</v>
      </c>
      <c r="K307" s="2">
        <f t="shared" si="41"/>
        <v>86.374211904761879</v>
      </c>
      <c r="L307" s="2">
        <f t="shared" si="42"/>
        <v>178.11915105221658</v>
      </c>
      <c r="M307" s="2">
        <f>SUMIF(A:A,A307,L:L)</f>
        <v>3793.7221283623367</v>
      </c>
      <c r="N307" s="3">
        <f t="shared" si="43"/>
        <v>4.6951027256470823E-2</v>
      </c>
      <c r="O307" s="7">
        <f t="shared" si="44"/>
        <v>21.298788512921821</v>
      </c>
      <c r="P307" s="3" t="str">
        <f t="shared" si="45"/>
        <v/>
      </c>
      <c r="Q307" s="3" t="str">
        <f>IF(ISNUMBER(P307),SUMIF(A:A,A307,P:P),"")</f>
        <v/>
      </c>
      <c r="R307" s="3" t="str">
        <f t="shared" si="46"/>
        <v/>
      </c>
      <c r="S307" s="8" t="str">
        <f t="shared" si="47"/>
        <v/>
      </c>
    </row>
    <row r="308" spans="1:19" x14ac:dyDescent="0.25">
      <c r="A308" s="1">
        <v>33</v>
      </c>
      <c r="B308" s="5">
        <v>0.68402777777777779</v>
      </c>
      <c r="C308" s="1" t="s">
        <v>67</v>
      </c>
      <c r="D308" s="1">
        <v>7</v>
      </c>
      <c r="E308" s="1">
        <v>13</v>
      </c>
      <c r="F308" s="1" t="s">
        <v>336</v>
      </c>
      <c r="G308" s="2">
        <v>38.816366666666603</v>
      </c>
      <c r="H308" s="6">
        <f>1+COUNTIFS(A:A,A308,O:O,"&lt;"&amp;O308)</f>
        <v>12</v>
      </c>
      <c r="I308" s="2">
        <f>AVERAGEIF(A:A,A308,G:G)</f>
        <v>51.047021428571426</v>
      </c>
      <c r="J308" s="2">
        <f t="shared" si="40"/>
        <v>-12.230654761904823</v>
      </c>
      <c r="K308" s="2">
        <f t="shared" si="41"/>
        <v>77.769345238095184</v>
      </c>
      <c r="L308" s="2">
        <f t="shared" si="42"/>
        <v>106.28888467726976</v>
      </c>
      <c r="M308" s="2">
        <f>SUMIF(A:A,A308,L:L)</f>
        <v>3793.7221283623367</v>
      </c>
      <c r="N308" s="3">
        <f t="shared" si="43"/>
        <v>2.8017045287170847E-2</v>
      </c>
      <c r="O308" s="7">
        <f t="shared" si="44"/>
        <v>35.692557503838756</v>
      </c>
      <c r="P308" s="3" t="str">
        <f t="shared" si="45"/>
        <v/>
      </c>
      <c r="Q308" s="3" t="str">
        <f>IF(ISNUMBER(P308),SUMIF(A:A,A308,P:P),"")</f>
        <v/>
      </c>
      <c r="R308" s="3" t="str">
        <f t="shared" si="46"/>
        <v/>
      </c>
      <c r="S308" s="8" t="str">
        <f t="shared" si="47"/>
        <v/>
      </c>
    </row>
    <row r="309" spans="1:19" x14ac:dyDescent="0.25">
      <c r="A309" s="1">
        <v>33</v>
      </c>
      <c r="B309" s="5">
        <v>0.68402777777777779</v>
      </c>
      <c r="C309" s="1" t="s">
        <v>67</v>
      </c>
      <c r="D309" s="1">
        <v>7</v>
      </c>
      <c r="E309" s="1">
        <v>15</v>
      </c>
      <c r="F309" s="1" t="s">
        <v>337</v>
      </c>
      <c r="G309" s="2">
        <v>32.700400000000002</v>
      </c>
      <c r="H309" s="6">
        <f>1+COUNTIFS(A:A,A309,O:O,"&lt;"&amp;O309)</f>
        <v>13</v>
      </c>
      <c r="I309" s="2">
        <f>AVERAGEIF(A:A,A309,G:G)</f>
        <v>51.047021428571426</v>
      </c>
      <c r="J309" s="2">
        <f t="shared" si="40"/>
        <v>-18.346621428571424</v>
      </c>
      <c r="K309" s="2">
        <f t="shared" si="41"/>
        <v>71.653378571428576</v>
      </c>
      <c r="L309" s="2">
        <f t="shared" si="42"/>
        <v>73.641057324880933</v>
      </c>
      <c r="M309" s="2">
        <f>SUMIF(A:A,A309,L:L)</f>
        <v>3793.7221283623367</v>
      </c>
      <c r="N309" s="3">
        <f t="shared" si="43"/>
        <v>1.9411294457844255E-2</v>
      </c>
      <c r="O309" s="7">
        <f t="shared" si="44"/>
        <v>51.516399494722634</v>
      </c>
      <c r="P309" s="3" t="str">
        <f t="shared" si="45"/>
        <v/>
      </c>
      <c r="Q309" s="3" t="str">
        <f>IF(ISNUMBER(P309),SUMIF(A:A,A309,P:P),"")</f>
        <v/>
      </c>
      <c r="R309" s="3" t="str">
        <f t="shared" si="46"/>
        <v/>
      </c>
      <c r="S309" s="8" t="str">
        <f t="shared" si="47"/>
        <v/>
      </c>
    </row>
    <row r="310" spans="1:19" x14ac:dyDescent="0.25">
      <c r="A310" s="1">
        <v>33</v>
      </c>
      <c r="B310" s="5">
        <v>0.68402777777777779</v>
      </c>
      <c r="C310" s="1" t="s">
        <v>67</v>
      </c>
      <c r="D310" s="1">
        <v>7</v>
      </c>
      <c r="E310" s="1">
        <v>7</v>
      </c>
      <c r="F310" s="1" t="s">
        <v>330</v>
      </c>
      <c r="G310" s="2">
        <v>31.974000000000004</v>
      </c>
      <c r="H310" s="6">
        <f>1+COUNTIFS(A:A,A310,O:O,"&lt;"&amp;O310)</f>
        <v>14</v>
      </c>
      <c r="I310" s="2">
        <f>AVERAGEIF(A:A,A310,G:G)</f>
        <v>51.047021428571426</v>
      </c>
      <c r="J310" s="2">
        <f t="shared" si="40"/>
        <v>-19.073021428571423</v>
      </c>
      <c r="K310" s="2">
        <f t="shared" si="41"/>
        <v>70.926978571428577</v>
      </c>
      <c r="L310" s="2">
        <f t="shared" si="42"/>
        <v>70.500423316229032</v>
      </c>
      <c r="M310" s="2">
        <f>SUMIF(A:A,A310,L:L)</f>
        <v>3793.7221283623367</v>
      </c>
      <c r="N310" s="3">
        <f t="shared" si="43"/>
        <v>1.8583444156112312E-2</v>
      </c>
      <c r="O310" s="7">
        <f t="shared" si="44"/>
        <v>53.811338285809001</v>
      </c>
      <c r="P310" s="3" t="str">
        <f t="shared" si="45"/>
        <v/>
      </c>
      <c r="Q310" s="3" t="str">
        <f>IF(ISNUMBER(P310),SUMIF(A:A,A310,P:P),"")</f>
        <v/>
      </c>
      <c r="R310" s="3" t="str">
        <f t="shared" si="46"/>
        <v/>
      </c>
      <c r="S310" s="8" t="str">
        <f t="shared" si="47"/>
        <v/>
      </c>
    </row>
    <row r="311" spans="1:19" x14ac:dyDescent="0.25">
      <c r="A311" s="1">
        <v>34</v>
      </c>
      <c r="B311" s="5">
        <v>0.68680555555555556</v>
      </c>
      <c r="C311" s="1" t="s">
        <v>61</v>
      </c>
      <c r="D311" s="1">
        <v>6</v>
      </c>
      <c r="E311" s="1">
        <v>8</v>
      </c>
      <c r="F311" s="1" t="s">
        <v>344</v>
      </c>
      <c r="G311" s="2">
        <v>60.2890333333333</v>
      </c>
      <c r="H311" s="6">
        <f>1+COUNTIFS(A:A,A311,O:O,"&lt;"&amp;O311)</f>
        <v>1</v>
      </c>
      <c r="I311" s="2">
        <f>AVERAGEIF(A:A,A311,G:G)</f>
        <v>46.853125641025613</v>
      </c>
      <c r="J311" s="2">
        <f t="shared" si="40"/>
        <v>13.435907692307687</v>
      </c>
      <c r="K311" s="2">
        <f t="shared" si="41"/>
        <v>103.43590769230769</v>
      </c>
      <c r="L311" s="2">
        <f t="shared" si="42"/>
        <v>495.7909973142846</v>
      </c>
      <c r="M311" s="2">
        <f>SUMIF(A:A,A311,L:L)</f>
        <v>3180.898414764918</v>
      </c>
      <c r="N311" s="3">
        <f t="shared" si="43"/>
        <v>0.15586508359177689</v>
      </c>
      <c r="O311" s="7">
        <f t="shared" si="44"/>
        <v>6.4158051114198216</v>
      </c>
      <c r="P311" s="3">
        <f t="shared" si="45"/>
        <v>0.15586508359177689</v>
      </c>
      <c r="Q311" s="3">
        <f>IF(ISNUMBER(P311),SUMIF(A:A,A311,P:P),"")</f>
        <v>0.94081259727622046</v>
      </c>
      <c r="R311" s="3">
        <f t="shared" si="46"/>
        <v>0.16567070216005542</v>
      </c>
      <c r="S311" s="8">
        <f t="shared" si="47"/>
        <v>6.0360702704929343</v>
      </c>
    </row>
    <row r="312" spans="1:19" x14ac:dyDescent="0.25">
      <c r="A312" s="1">
        <v>34</v>
      </c>
      <c r="B312" s="5">
        <v>0.68680555555555556</v>
      </c>
      <c r="C312" s="1" t="s">
        <v>61</v>
      </c>
      <c r="D312" s="1">
        <v>6</v>
      </c>
      <c r="E312" s="1">
        <v>1</v>
      </c>
      <c r="F312" s="1" t="s">
        <v>338</v>
      </c>
      <c r="G312" s="2">
        <v>51.856366666666695</v>
      </c>
      <c r="H312" s="6">
        <f>1+COUNTIFS(A:A,A312,O:O,"&lt;"&amp;O312)</f>
        <v>2</v>
      </c>
      <c r="I312" s="2">
        <f>AVERAGEIF(A:A,A312,G:G)</f>
        <v>46.853125641025613</v>
      </c>
      <c r="J312" s="2">
        <f t="shared" si="40"/>
        <v>5.0032410256410813</v>
      </c>
      <c r="K312" s="2">
        <f t="shared" si="41"/>
        <v>95.003241025641074</v>
      </c>
      <c r="L312" s="2">
        <f t="shared" si="42"/>
        <v>298.9255248328941</v>
      </c>
      <c r="M312" s="2">
        <f>SUMIF(A:A,A312,L:L)</f>
        <v>3180.898414764918</v>
      </c>
      <c r="N312" s="3">
        <f t="shared" si="43"/>
        <v>9.3975187464446566E-2</v>
      </c>
      <c r="O312" s="7">
        <f t="shared" si="44"/>
        <v>10.641106732331105</v>
      </c>
      <c r="P312" s="3">
        <f t="shared" si="45"/>
        <v>9.3975187464446566E-2</v>
      </c>
      <c r="Q312" s="3">
        <f>IF(ISNUMBER(P312),SUMIF(A:A,A312,P:P),"")</f>
        <v>0.94081259727622046</v>
      </c>
      <c r="R312" s="3">
        <f t="shared" si="46"/>
        <v>9.9887254631280897E-2</v>
      </c>
      <c r="S312" s="8">
        <f t="shared" si="47"/>
        <v>10.011287262737902</v>
      </c>
    </row>
    <row r="313" spans="1:19" x14ac:dyDescent="0.25">
      <c r="A313" s="1">
        <v>34</v>
      </c>
      <c r="B313" s="5">
        <v>0.68680555555555556</v>
      </c>
      <c r="C313" s="1" t="s">
        <v>61</v>
      </c>
      <c r="D313" s="1">
        <v>6</v>
      </c>
      <c r="E313" s="1">
        <v>2</v>
      </c>
      <c r="F313" s="1" t="s">
        <v>339</v>
      </c>
      <c r="G313" s="2">
        <v>51.828566666666596</v>
      </c>
      <c r="H313" s="6">
        <f>1+COUNTIFS(A:A,A313,O:O,"&lt;"&amp;O313)</f>
        <v>3</v>
      </c>
      <c r="I313" s="2">
        <f>AVERAGEIF(A:A,A313,G:G)</f>
        <v>46.853125641025613</v>
      </c>
      <c r="J313" s="2">
        <f t="shared" si="40"/>
        <v>4.9754410256409827</v>
      </c>
      <c r="K313" s="2">
        <f t="shared" si="41"/>
        <v>94.975441025640976</v>
      </c>
      <c r="L313" s="2">
        <f t="shared" si="42"/>
        <v>298.42733266524573</v>
      </c>
      <c r="M313" s="2">
        <f>SUMIF(A:A,A313,L:L)</f>
        <v>3180.898414764918</v>
      </c>
      <c r="N313" s="3">
        <f t="shared" si="43"/>
        <v>9.3818567509110717E-2</v>
      </c>
      <c r="O313" s="7">
        <f t="shared" si="44"/>
        <v>10.658870909565849</v>
      </c>
      <c r="P313" s="3">
        <f t="shared" si="45"/>
        <v>9.3818567509110717E-2</v>
      </c>
      <c r="Q313" s="3">
        <f>IF(ISNUMBER(P313),SUMIF(A:A,A313,P:P),"")</f>
        <v>0.94081259727622046</v>
      </c>
      <c r="R313" s="3">
        <f t="shared" si="46"/>
        <v>9.9720781567687475E-2</v>
      </c>
      <c r="S313" s="8">
        <f t="shared" si="47"/>
        <v>10.028000024460599</v>
      </c>
    </row>
    <row r="314" spans="1:19" x14ac:dyDescent="0.25">
      <c r="A314" s="1">
        <v>34</v>
      </c>
      <c r="B314" s="5">
        <v>0.68680555555555556</v>
      </c>
      <c r="C314" s="1" t="s">
        <v>61</v>
      </c>
      <c r="D314" s="1">
        <v>6</v>
      </c>
      <c r="E314" s="1">
        <v>6</v>
      </c>
      <c r="F314" s="1" t="s">
        <v>342</v>
      </c>
      <c r="G314" s="2">
        <v>51.018733333333302</v>
      </c>
      <c r="H314" s="6">
        <f>1+COUNTIFS(A:A,A314,O:O,"&lt;"&amp;O314)</f>
        <v>4</v>
      </c>
      <c r="I314" s="2">
        <f>AVERAGEIF(A:A,A314,G:G)</f>
        <v>46.853125641025613</v>
      </c>
      <c r="J314" s="2">
        <f t="shared" si="40"/>
        <v>4.1656076923076881</v>
      </c>
      <c r="K314" s="2">
        <f t="shared" si="41"/>
        <v>94.165607692307688</v>
      </c>
      <c r="L314" s="2">
        <f t="shared" si="42"/>
        <v>284.27340295540324</v>
      </c>
      <c r="M314" s="2">
        <f>SUMIF(A:A,A314,L:L)</f>
        <v>3180.898414764918</v>
      </c>
      <c r="N314" s="3">
        <f t="shared" si="43"/>
        <v>8.9368903337459227E-2</v>
      </c>
      <c r="O314" s="7">
        <f t="shared" si="44"/>
        <v>11.189574478988233</v>
      </c>
      <c r="P314" s="3">
        <f t="shared" si="45"/>
        <v>8.9368903337459227E-2</v>
      </c>
      <c r="Q314" s="3">
        <f>IF(ISNUMBER(P314),SUMIF(A:A,A314,P:P),"")</f>
        <v>0.94081259727622046</v>
      </c>
      <c r="R314" s="3">
        <f t="shared" si="46"/>
        <v>9.4991184850409388E-2</v>
      </c>
      <c r="S314" s="8">
        <f t="shared" si="47"/>
        <v>10.527292627992631</v>
      </c>
    </row>
    <row r="315" spans="1:19" x14ac:dyDescent="0.25">
      <c r="A315" s="1">
        <v>34</v>
      </c>
      <c r="B315" s="5">
        <v>0.68680555555555556</v>
      </c>
      <c r="C315" s="1" t="s">
        <v>61</v>
      </c>
      <c r="D315" s="1">
        <v>6</v>
      </c>
      <c r="E315" s="1">
        <v>10</v>
      </c>
      <c r="F315" s="1" t="s">
        <v>345</v>
      </c>
      <c r="G315" s="2">
        <v>50.217500000000001</v>
      </c>
      <c r="H315" s="6">
        <f>1+COUNTIFS(A:A,A315,O:O,"&lt;"&amp;O315)</f>
        <v>5</v>
      </c>
      <c r="I315" s="2">
        <f>AVERAGEIF(A:A,A315,G:G)</f>
        <v>46.853125641025613</v>
      </c>
      <c r="J315" s="2">
        <f t="shared" si="40"/>
        <v>3.3643743589743877</v>
      </c>
      <c r="K315" s="2">
        <f t="shared" si="41"/>
        <v>93.364374358974388</v>
      </c>
      <c r="L315" s="2">
        <f t="shared" si="42"/>
        <v>270.9305355228388</v>
      </c>
      <c r="M315" s="2">
        <f>SUMIF(A:A,A315,L:L)</f>
        <v>3180.898414764918</v>
      </c>
      <c r="N315" s="3">
        <f t="shared" si="43"/>
        <v>8.5174218159639561E-2</v>
      </c>
      <c r="O315" s="7">
        <f t="shared" si="44"/>
        <v>11.740641964282302</v>
      </c>
      <c r="P315" s="3">
        <f t="shared" si="45"/>
        <v>8.5174218159639561E-2</v>
      </c>
      <c r="Q315" s="3">
        <f>IF(ISNUMBER(P315),SUMIF(A:A,A315,P:P),"")</f>
        <v>0.94081259727622046</v>
      </c>
      <c r="R315" s="3">
        <f t="shared" si="46"/>
        <v>9.0532608094566785E-2</v>
      </c>
      <c r="S315" s="8">
        <f t="shared" si="47"/>
        <v>11.04574386010662</v>
      </c>
    </row>
    <row r="316" spans="1:19" x14ac:dyDescent="0.25">
      <c r="A316" s="1">
        <v>34</v>
      </c>
      <c r="B316" s="5">
        <v>0.68680555555555556</v>
      </c>
      <c r="C316" s="1" t="s">
        <v>61</v>
      </c>
      <c r="D316" s="1">
        <v>6</v>
      </c>
      <c r="E316" s="1">
        <v>4</v>
      </c>
      <c r="F316" s="1" t="s">
        <v>341</v>
      </c>
      <c r="G316" s="2">
        <v>50.202733333333306</v>
      </c>
      <c r="H316" s="6">
        <f>1+COUNTIFS(A:A,A316,O:O,"&lt;"&amp;O316)</f>
        <v>6</v>
      </c>
      <c r="I316" s="2">
        <f>AVERAGEIF(A:A,A316,G:G)</f>
        <v>46.853125641025613</v>
      </c>
      <c r="J316" s="2">
        <f t="shared" si="40"/>
        <v>3.3496076923076927</v>
      </c>
      <c r="K316" s="2">
        <f t="shared" si="41"/>
        <v>93.3496076923077</v>
      </c>
      <c r="L316" s="2">
        <f t="shared" si="42"/>
        <v>270.69059737665987</v>
      </c>
      <c r="M316" s="2">
        <f>SUMIF(A:A,A316,L:L)</f>
        <v>3180.898414764918</v>
      </c>
      <c r="N316" s="3">
        <f t="shared" si="43"/>
        <v>8.5098787223189282E-2</v>
      </c>
      <c r="O316" s="7">
        <f t="shared" si="44"/>
        <v>11.75104878260241</v>
      </c>
      <c r="P316" s="3">
        <f t="shared" si="45"/>
        <v>8.5098787223189282E-2</v>
      </c>
      <c r="Q316" s="3">
        <f>IF(ISNUMBER(P316),SUMIF(A:A,A316,P:P),"")</f>
        <v>0.94081259727622046</v>
      </c>
      <c r="R316" s="3">
        <f t="shared" si="46"/>
        <v>9.045243172717049E-2</v>
      </c>
      <c r="S316" s="8">
        <f t="shared" si="47"/>
        <v>11.055534725879744</v>
      </c>
    </row>
    <row r="317" spans="1:19" x14ac:dyDescent="0.25">
      <c r="A317" s="1">
        <v>34</v>
      </c>
      <c r="B317" s="5">
        <v>0.68680555555555556</v>
      </c>
      <c r="C317" s="1" t="s">
        <v>61</v>
      </c>
      <c r="D317" s="1">
        <v>6</v>
      </c>
      <c r="E317" s="1">
        <v>14</v>
      </c>
      <c r="F317" s="1" t="s">
        <v>348</v>
      </c>
      <c r="G317" s="2">
        <v>50.019400000000005</v>
      </c>
      <c r="H317" s="6">
        <f>1+COUNTIFS(A:A,A317,O:O,"&lt;"&amp;O317)</f>
        <v>7</v>
      </c>
      <c r="I317" s="2">
        <f>AVERAGEIF(A:A,A317,G:G)</f>
        <v>46.853125641025613</v>
      </c>
      <c r="J317" s="2">
        <f t="shared" si="40"/>
        <v>3.1662743589743911</v>
      </c>
      <c r="K317" s="2">
        <f t="shared" si="41"/>
        <v>93.166274358974391</v>
      </c>
      <c r="L317" s="2">
        <f t="shared" si="42"/>
        <v>267.72931770323072</v>
      </c>
      <c r="M317" s="2">
        <f>SUMIF(A:A,A317,L:L)</f>
        <v>3180.898414764918</v>
      </c>
      <c r="N317" s="3">
        <f t="shared" si="43"/>
        <v>8.4167830214413514E-2</v>
      </c>
      <c r="O317" s="7">
        <f t="shared" si="44"/>
        <v>11.881023871621116</v>
      </c>
      <c r="P317" s="3">
        <f t="shared" si="45"/>
        <v>8.4167830214413514E-2</v>
      </c>
      <c r="Q317" s="3">
        <f>IF(ISNUMBER(P317),SUMIF(A:A,A317,P:P),"")</f>
        <v>0.94081259727622046</v>
      </c>
      <c r="R317" s="3">
        <f t="shared" si="46"/>
        <v>8.9462907339985395E-2</v>
      </c>
      <c r="S317" s="8">
        <f t="shared" si="47"/>
        <v>11.17781692696064</v>
      </c>
    </row>
    <row r="318" spans="1:19" x14ac:dyDescent="0.25">
      <c r="A318" s="1">
        <v>34</v>
      </c>
      <c r="B318" s="5">
        <v>0.68680555555555556</v>
      </c>
      <c r="C318" s="1" t="s">
        <v>61</v>
      </c>
      <c r="D318" s="1">
        <v>6</v>
      </c>
      <c r="E318" s="1">
        <v>7</v>
      </c>
      <c r="F318" s="1" t="s">
        <v>343</v>
      </c>
      <c r="G318" s="2">
        <v>47.064499999999995</v>
      </c>
      <c r="H318" s="6">
        <f>1+COUNTIFS(A:A,A318,O:O,"&lt;"&amp;O318)</f>
        <v>8</v>
      </c>
      <c r="I318" s="2">
        <f>AVERAGEIF(A:A,A318,G:G)</f>
        <v>46.853125641025613</v>
      </c>
      <c r="J318" s="2">
        <f t="shared" si="40"/>
        <v>0.21137435897438195</v>
      </c>
      <c r="K318" s="2">
        <f t="shared" si="41"/>
        <v>90.211374358974382</v>
      </c>
      <c r="L318" s="2">
        <f t="shared" si="42"/>
        <v>224.23227611490256</v>
      </c>
      <c r="M318" s="2">
        <f>SUMIF(A:A,A318,L:L)</f>
        <v>3180.898414764918</v>
      </c>
      <c r="N318" s="3">
        <f t="shared" si="43"/>
        <v>7.049337856062099E-2</v>
      </c>
      <c r="O318" s="7">
        <f t="shared" si="44"/>
        <v>14.185729502807799</v>
      </c>
      <c r="P318" s="3">
        <f t="shared" si="45"/>
        <v>7.049337856062099E-2</v>
      </c>
      <c r="Q318" s="3">
        <f>IF(ISNUMBER(P318),SUMIF(A:A,A318,P:P),"")</f>
        <v>0.94081259727622046</v>
      </c>
      <c r="R318" s="3">
        <f t="shared" si="46"/>
        <v>7.4928183109695637E-2</v>
      </c>
      <c r="S318" s="8">
        <f t="shared" si="47"/>
        <v>13.346113017794515</v>
      </c>
    </row>
    <row r="319" spans="1:19" x14ac:dyDescent="0.25">
      <c r="A319" s="1">
        <v>34</v>
      </c>
      <c r="B319" s="5">
        <v>0.68680555555555556</v>
      </c>
      <c r="C319" s="1" t="s">
        <v>61</v>
      </c>
      <c r="D319" s="1">
        <v>6</v>
      </c>
      <c r="E319" s="1">
        <v>13</v>
      </c>
      <c r="F319" s="1" t="s">
        <v>347</v>
      </c>
      <c r="G319" s="2">
        <v>47.025233333333297</v>
      </c>
      <c r="H319" s="6">
        <f>1+COUNTIFS(A:A,A319,O:O,"&lt;"&amp;O319)</f>
        <v>9</v>
      </c>
      <c r="I319" s="2">
        <f>AVERAGEIF(A:A,A319,G:G)</f>
        <v>46.853125641025613</v>
      </c>
      <c r="J319" s="2">
        <f t="shared" ref="J319:J373" si="48">G319-I319</f>
        <v>0.17210769230768364</v>
      </c>
      <c r="K319" s="2">
        <f t="shared" ref="K319:K373" si="49">90+J319</f>
        <v>90.172107692307691</v>
      </c>
      <c r="L319" s="2">
        <f t="shared" ref="L319:L373" si="50">EXP(0.06*K319)</f>
        <v>223.70460671101273</v>
      </c>
      <c r="M319" s="2">
        <f>SUMIF(A:A,A319,L:L)</f>
        <v>3180.898414764918</v>
      </c>
      <c r="N319" s="3">
        <f t="shared" ref="N319:N373" si="51">L319/M319</f>
        <v>7.0327491652242988E-2</v>
      </c>
      <c r="O319" s="7">
        <f t="shared" ref="O319:O373" si="52">1/N319</f>
        <v>14.219190483073437</v>
      </c>
      <c r="P319" s="3">
        <f t="shared" ref="P319:P373" si="53">IF(O319&gt;21,"",N319)</f>
        <v>7.0327491652242988E-2</v>
      </c>
      <c r="Q319" s="3">
        <f>IF(ISNUMBER(P319),SUMIF(A:A,A319,P:P),"")</f>
        <v>0.94081259727622046</v>
      </c>
      <c r="R319" s="3">
        <f t="shared" ref="R319:R373" si="54">IFERROR(P319*(1/Q319),"")</f>
        <v>7.4751860100354284E-2</v>
      </c>
      <c r="S319" s="8">
        <f t="shared" ref="S319:S373" si="55">IFERROR(1/R319,"")</f>
        <v>13.377593529545635</v>
      </c>
    </row>
    <row r="320" spans="1:19" x14ac:dyDescent="0.25">
      <c r="A320" s="1">
        <v>34</v>
      </c>
      <c r="B320" s="5">
        <v>0.68680555555555556</v>
      </c>
      <c r="C320" s="1" t="s">
        <v>61</v>
      </c>
      <c r="D320" s="1">
        <v>6</v>
      </c>
      <c r="E320" s="1">
        <v>12</v>
      </c>
      <c r="F320" s="1" t="s">
        <v>346</v>
      </c>
      <c r="G320" s="2">
        <v>44.515000000000001</v>
      </c>
      <c r="H320" s="6">
        <f>1+COUNTIFS(A:A,A320,O:O,"&lt;"&amp;O320)</f>
        <v>10</v>
      </c>
      <c r="I320" s="2">
        <f>AVERAGEIF(A:A,A320,G:G)</f>
        <v>46.853125641025613</v>
      </c>
      <c r="J320" s="2">
        <f t="shared" si="48"/>
        <v>-2.3381256410256128</v>
      </c>
      <c r="K320" s="2">
        <f t="shared" si="49"/>
        <v>87.661874358974387</v>
      </c>
      <c r="L320" s="2">
        <f t="shared" si="50"/>
        <v>192.42615342162875</v>
      </c>
      <c r="M320" s="2">
        <f>SUMIF(A:A,A320,L:L)</f>
        <v>3180.898414764918</v>
      </c>
      <c r="N320" s="3">
        <f t="shared" si="51"/>
        <v>6.0494278134892866E-2</v>
      </c>
      <c r="O320" s="7">
        <f t="shared" si="52"/>
        <v>16.530489012037716</v>
      </c>
      <c r="P320" s="3">
        <f t="shared" si="53"/>
        <v>6.0494278134892866E-2</v>
      </c>
      <c r="Q320" s="3">
        <f>IF(ISNUMBER(P320),SUMIF(A:A,A320,P:P),"")</f>
        <v>0.94081259727622046</v>
      </c>
      <c r="R320" s="3">
        <f t="shared" si="54"/>
        <v>6.4300029899718572E-2</v>
      </c>
      <c r="S320" s="8">
        <f t="shared" si="55"/>
        <v>15.552092301661228</v>
      </c>
    </row>
    <row r="321" spans="1:19" x14ac:dyDescent="0.25">
      <c r="A321" s="1">
        <v>34</v>
      </c>
      <c r="B321" s="5">
        <v>0.68680555555555556</v>
      </c>
      <c r="C321" s="1" t="s">
        <v>61</v>
      </c>
      <c r="D321" s="1">
        <v>6</v>
      </c>
      <c r="E321" s="1">
        <v>3</v>
      </c>
      <c r="F321" s="1" t="s">
        <v>340</v>
      </c>
      <c r="G321" s="2">
        <v>42.002499999999998</v>
      </c>
      <c r="H321" s="6">
        <f>1+COUNTIFS(A:A,A321,O:O,"&lt;"&amp;O321)</f>
        <v>11</v>
      </c>
      <c r="I321" s="2">
        <f>AVERAGEIF(A:A,A321,G:G)</f>
        <v>46.853125641025613</v>
      </c>
      <c r="J321" s="2">
        <f t="shared" si="48"/>
        <v>-4.8506256410256157</v>
      </c>
      <c r="K321" s="2">
        <f t="shared" si="49"/>
        <v>85.149374358974384</v>
      </c>
      <c r="L321" s="2">
        <f t="shared" si="50"/>
        <v>165.49855464869393</v>
      </c>
      <c r="M321" s="2">
        <f>SUMIF(A:A,A321,L:L)</f>
        <v>3180.898414764918</v>
      </c>
      <c r="N321" s="3">
        <f t="shared" si="51"/>
        <v>5.202887142842786E-2</v>
      </c>
      <c r="O321" s="7">
        <f t="shared" si="52"/>
        <v>19.220097852316929</v>
      </c>
      <c r="P321" s="3">
        <f t="shared" si="53"/>
        <v>5.202887142842786E-2</v>
      </c>
      <c r="Q321" s="3">
        <f>IF(ISNUMBER(P321),SUMIF(A:A,A321,P:P),"")</f>
        <v>0.94081259727622046</v>
      </c>
      <c r="R321" s="3">
        <f t="shared" si="54"/>
        <v>5.5302056519075597E-2</v>
      </c>
      <c r="S321" s="8">
        <f t="shared" si="55"/>
        <v>18.082510180341401</v>
      </c>
    </row>
    <row r="322" spans="1:19" x14ac:dyDescent="0.25">
      <c r="A322" s="1">
        <v>34</v>
      </c>
      <c r="B322" s="5">
        <v>0.68680555555555556</v>
      </c>
      <c r="C322" s="1" t="s">
        <v>61</v>
      </c>
      <c r="D322" s="1">
        <v>6</v>
      </c>
      <c r="E322" s="1">
        <v>15</v>
      </c>
      <c r="F322" s="1" t="s">
        <v>349</v>
      </c>
      <c r="G322" s="2">
        <v>37.570466666666604</v>
      </c>
      <c r="H322" s="6">
        <f>1+COUNTIFS(A:A,A322,O:O,"&lt;"&amp;O322)</f>
        <v>12</v>
      </c>
      <c r="I322" s="2">
        <f>AVERAGEIF(A:A,A322,G:G)</f>
        <v>46.853125641025613</v>
      </c>
      <c r="J322" s="2">
        <f t="shared" si="48"/>
        <v>-9.2826589743590091</v>
      </c>
      <c r="K322" s="2">
        <f t="shared" si="49"/>
        <v>80.717341025640991</v>
      </c>
      <c r="L322" s="2">
        <f t="shared" si="50"/>
        <v>126.85446208978605</v>
      </c>
      <c r="M322" s="2">
        <f>SUMIF(A:A,A322,L:L)</f>
        <v>3180.898414764918</v>
      </c>
      <c r="N322" s="3">
        <f t="shared" si="51"/>
        <v>3.9880073346875849E-2</v>
      </c>
      <c r="O322" s="7">
        <f t="shared" si="52"/>
        <v>25.075179559025024</v>
      </c>
      <c r="P322" s="3" t="str">
        <f t="shared" si="53"/>
        <v/>
      </c>
      <c r="Q322" s="3" t="str">
        <f>IF(ISNUMBER(P322),SUMIF(A:A,A322,P:P),"")</f>
        <v/>
      </c>
      <c r="R322" s="3" t="str">
        <f t="shared" si="54"/>
        <v/>
      </c>
      <c r="S322" s="8" t="str">
        <f t="shared" si="55"/>
        <v/>
      </c>
    </row>
    <row r="323" spans="1:19" x14ac:dyDescent="0.25">
      <c r="A323" s="1">
        <v>34</v>
      </c>
      <c r="B323" s="5">
        <v>0.68680555555555556</v>
      </c>
      <c r="C323" s="1" t="s">
        <v>61</v>
      </c>
      <c r="D323" s="1">
        <v>6</v>
      </c>
      <c r="E323" s="1">
        <v>16</v>
      </c>
      <c r="F323" s="1" t="s">
        <v>350</v>
      </c>
      <c r="G323" s="2">
        <v>25.480599999999999</v>
      </c>
      <c r="H323" s="6">
        <f>1+COUNTIFS(A:A,A323,O:O,"&lt;"&amp;O323)</f>
        <v>13</v>
      </c>
      <c r="I323" s="2">
        <f>AVERAGEIF(A:A,A323,G:G)</f>
        <v>46.853125641025613</v>
      </c>
      <c r="J323" s="2">
        <f t="shared" si="48"/>
        <v>-21.372525641025614</v>
      </c>
      <c r="K323" s="2">
        <f t="shared" si="49"/>
        <v>68.627474358974382</v>
      </c>
      <c r="L323" s="2">
        <f t="shared" si="50"/>
        <v>61.414653408336854</v>
      </c>
      <c r="M323" s="2">
        <f>SUMIF(A:A,A323,L:L)</f>
        <v>3180.898414764918</v>
      </c>
      <c r="N323" s="3">
        <f t="shared" si="51"/>
        <v>1.9307329376903618E-2</v>
      </c>
      <c r="O323" s="7">
        <f t="shared" si="52"/>
        <v>51.793802264348869</v>
      </c>
      <c r="P323" s="3" t="str">
        <f t="shared" si="53"/>
        <v/>
      </c>
      <c r="Q323" s="3" t="str">
        <f>IF(ISNUMBER(P323),SUMIF(A:A,A323,P:P),"")</f>
        <v/>
      </c>
      <c r="R323" s="3" t="str">
        <f t="shared" si="54"/>
        <v/>
      </c>
      <c r="S323" s="8" t="str">
        <f t="shared" si="55"/>
        <v/>
      </c>
    </row>
    <row r="324" spans="1:19" x14ac:dyDescent="0.25">
      <c r="A324" s="1">
        <v>35</v>
      </c>
      <c r="B324" s="5">
        <v>0.68888888888888899</v>
      </c>
      <c r="C324" s="1" t="s">
        <v>265</v>
      </c>
      <c r="D324" s="1">
        <v>4</v>
      </c>
      <c r="E324" s="1">
        <v>1</v>
      </c>
      <c r="F324" s="1" t="s">
        <v>351</v>
      </c>
      <c r="G324" s="2">
        <v>69.193266666666702</v>
      </c>
      <c r="H324" s="6">
        <f>1+COUNTIFS(A:A,A324,O:O,"&lt;"&amp;O324)</f>
        <v>1</v>
      </c>
      <c r="I324" s="2">
        <f>AVERAGEIF(A:A,A324,G:G)</f>
        <v>48.38827222222222</v>
      </c>
      <c r="J324" s="2">
        <f t="shared" si="48"/>
        <v>20.804994444444482</v>
      </c>
      <c r="K324" s="2">
        <f t="shared" si="49"/>
        <v>110.80499444444447</v>
      </c>
      <c r="L324" s="2">
        <f t="shared" si="50"/>
        <v>771.47145106538562</v>
      </c>
      <c r="M324" s="2">
        <f>SUMIF(A:A,A324,L:L)</f>
        <v>3655.3503649318445</v>
      </c>
      <c r="N324" s="3">
        <f t="shared" si="51"/>
        <v>0.21105266911391407</v>
      </c>
      <c r="O324" s="7">
        <f t="shared" si="52"/>
        <v>4.7381537708023851</v>
      </c>
      <c r="P324" s="3">
        <f t="shared" si="53"/>
        <v>0.21105266911391407</v>
      </c>
      <c r="Q324" s="3">
        <f>IF(ISNUMBER(P324),SUMIF(A:A,A324,P:P),"")</f>
        <v>0.88240307329663381</v>
      </c>
      <c r="R324" s="3">
        <f t="shared" si="54"/>
        <v>0.23917943568059782</v>
      </c>
      <c r="S324" s="8">
        <f t="shared" si="55"/>
        <v>4.1809614491080591</v>
      </c>
    </row>
    <row r="325" spans="1:19" x14ac:dyDescent="0.25">
      <c r="A325" s="1">
        <v>35</v>
      </c>
      <c r="B325" s="5">
        <v>0.68888888888888899</v>
      </c>
      <c r="C325" s="1" t="s">
        <v>265</v>
      </c>
      <c r="D325" s="1">
        <v>4</v>
      </c>
      <c r="E325" s="1">
        <v>5</v>
      </c>
      <c r="F325" s="1" t="s">
        <v>355</v>
      </c>
      <c r="G325" s="2">
        <v>66.315499999999901</v>
      </c>
      <c r="H325" s="6">
        <f>1+COUNTIFS(A:A,A325,O:O,"&lt;"&amp;O325)</f>
        <v>2</v>
      </c>
      <c r="I325" s="2">
        <f>AVERAGEIF(A:A,A325,G:G)</f>
        <v>48.38827222222222</v>
      </c>
      <c r="J325" s="2">
        <f t="shared" si="48"/>
        <v>17.927227777777681</v>
      </c>
      <c r="K325" s="2">
        <f t="shared" si="49"/>
        <v>107.92722777777769</v>
      </c>
      <c r="L325" s="2">
        <f t="shared" si="50"/>
        <v>649.13042963018415</v>
      </c>
      <c r="M325" s="2">
        <f>SUMIF(A:A,A325,L:L)</f>
        <v>3655.3503649318445</v>
      </c>
      <c r="N325" s="3">
        <f t="shared" si="51"/>
        <v>0.17758364173725039</v>
      </c>
      <c r="O325" s="7">
        <f t="shared" si="52"/>
        <v>5.6311493007874134</v>
      </c>
      <c r="P325" s="3">
        <f t="shared" si="53"/>
        <v>0.17758364173725039</v>
      </c>
      <c r="Q325" s="3">
        <f>IF(ISNUMBER(P325),SUMIF(A:A,A325,P:P),"")</f>
        <v>0.88240307329663381</v>
      </c>
      <c r="R325" s="3">
        <f t="shared" si="54"/>
        <v>0.20125002633298039</v>
      </c>
      <c r="S325" s="8">
        <f t="shared" si="55"/>
        <v>4.9689434492070044</v>
      </c>
    </row>
    <row r="326" spans="1:19" x14ac:dyDescent="0.25">
      <c r="A326" s="1">
        <v>35</v>
      </c>
      <c r="B326" s="5">
        <v>0.68888888888888899</v>
      </c>
      <c r="C326" s="1" t="s">
        <v>265</v>
      </c>
      <c r="D326" s="1">
        <v>4</v>
      </c>
      <c r="E326" s="1">
        <v>4</v>
      </c>
      <c r="F326" s="1" t="s">
        <v>354</v>
      </c>
      <c r="G326" s="2">
        <v>64.31</v>
      </c>
      <c r="H326" s="6">
        <f>1+COUNTIFS(A:A,A326,O:O,"&lt;"&amp;O326)</f>
        <v>3</v>
      </c>
      <c r="I326" s="2">
        <f>AVERAGEIF(A:A,A326,G:G)</f>
        <v>48.38827222222222</v>
      </c>
      <c r="J326" s="2">
        <f t="shared" si="48"/>
        <v>15.921727777777782</v>
      </c>
      <c r="K326" s="2">
        <f t="shared" si="49"/>
        <v>105.92172777777779</v>
      </c>
      <c r="L326" s="2">
        <f t="shared" si="50"/>
        <v>575.53708555432786</v>
      </c>
      <c r="M326" s="2">
        <f>SUMIF(A:A,A326,L:L)</f>
        <v>3655.3503649318445</v>
      </c>
      <c r="N326" s="3">
        <f t="shared" si="51"/>
        <v>0.15745059381333995</v>
      </c>
      <c r="O326" s="7">
        <f t="shared" si="52"/>
        <v>6.3511986571833132</v>
      </c>
      <c r="P326" s="3">
        <f t="shared" si="53"/>
        <v>0.15745059381333995</v>
      </c>
      <c r="Q326" s="3">
        <f>IF(ISNUMBER(P326),SUMIF(A:A,A326,P:P),"")</f>
        <v>0.88240307329663381</v>
      </c>
      <c r="R326" s="3">
        <f t="shared" si="54"/>
        <v>0.17843386835123864</v>
      </c>
      <c r="S326" s="8">
        <f t="shared" si="55"/>
        <v>5.6043172142160094</v>
      </c>
    </row>
    <row r="327" spans="1:19" x14ac:dyDescent="0.25">
      <c r="A327" s="1">
        <v>35</v>
      </c>
      <c r="B327" s="5">
        <v>0.68888888888888899</v>
      </c>
      <c r="C327" s="1" t="s">
        <v>265</v>
      </c>
      <c r="D327" s="1">
        <v>4</v>
      </c>
      <c r="E327" s="1">
        <v>7</v>
      </c>
      <c r="F327" s="1" t="s">
        <v>357</v>
      </c>
      <c r="G327" s="2">
        <v>56.609866666666598</v>
      </c>
      <c r="H327" s="6">
        <f>1+COUNTIFS(A:A,A327,O:O,"&lt;"&amp;O327)</f>
        <v>4</v>
      </c>
      <c r="I327" s="2">
        <f>AVERAGEIF(A:A,A327,G:G)</f>
        <v>48.38827222222222</v>
      </c>
      <c r="J327" s="2">
        <f t="shared" si="48"/>
        <v>8.2215944444443778</v>
      </c>
      <c r="K327" s="2">
        <f t="shared" si="49"/>
        <v>98.221594444444378</v>
      </c>
      <c r="L327" s="2">
        <f t="shared" si="50"/>
        <v>362.59832056611691</v>
      </c>
      <c r="M327" s="2">
        <f>SUMIF(A:A,A327,L:L)</f>
        <v>3655.3503649318445</v>
      </c>
      <c r="N327" s="3">
        <f t="shared" si="51"/>
        <v>9.9196597963565586E-2</v>
      </c>
      <c r="O327" s="7">
        <f t="shared" si="52"/>
        <v>10.080990886071465</v>
      </c>
      <c r="P327" s="3">
        <f t="shared" si="53"/>
        <v>9.9196597963565586E-2</v>
      </c>
      <c r="Q327" s="3">
        <f>IF(ISNUMBER(P327),SUMIF(A:A,A327,P:P),"")</f>
        <v>0.88240307329663381</v>
      </c>
      <c r="R327" s="3">
        <f t="shared" si="54"/>
        <v>0.11241642392854526</v>
      </c>
      <c r="S327" s="8">
        <f t="shared" si="55"/>
        <v>8.8954973397448178</v>
      </c>
    </row>
    <row r="328" spans="1:19" x14ac:dyDescent="0.25">
      <c r="A328" s="1">
        <v>35</v>
      </c>
      <c r="B328" s="5">
        <v>0.68888888888888899</v>
      </c>
      <c r="C328" s="1" t="s">
        <v>265</v>
      </c>
      <c r="D328" s="1">
        <v>4</v>
      </c>
      <c r="E328" s="1">
        <v>8</v>
      </c>
      <c r="F328" s="1" t="s">
        <v>358</v>
      </c>
      <c r="G328" s="2">
        <v>50.430600000000005</v>
      </c>
      <c r="H328" s="6">
        <f>1+COUNTIFS(A:A,A328,O:O,"&lt;"&amp;O328)</f>
        <v>5</v>
      </c>
      <c r="I328" s="2">
        <f>AVERAGEIF(A:A,A328,G:G)</f>
        <v>48.38827222222222</v>
      </c>
      <c r="J328" s="2">
        <f t="shared" si="48"/>
        <v>2.0423277777777855</v>
      </c>
      <c r="K328" s="2">
        <f t="shared" si="49"/>
        <v>92.042327777777786</v>
      </c>
      <c r="L328" s="2">
        <f t="shared" si="50"/>
        <v>250.26983271579789</v>
      </c>
      <c r="M328" s="2">
        <f>SUMIF(A:A,A328,L:L)</f>
        <v>3655.3503649318445</v>
      </c>
      <c r="N328" s="3">
        <f t="shared" si="51"/>
        <v>6.8466715288580629E-2</v>
      </c>
      <c r="O328" s="7">
        <f t="shared" si="52"/>
        <v>14.605637144780438</v>
      </c>
      <c r="P328" s="3">
        <f t="shared" si="53"/>
        <v>6.8466715288580629E-2</v>
      </c>
      <c r="Q328" s="3">
        <f>IF(ISNUMBER(P328),SUMIF(A:A,A328,P:P),"")</f>
        <v>0.88240307329663381</v>
      </c>
      <c r="R328" s="3">
        <f t="shared" si="54"/>
        <v>7.7591202207389021E-2</v>
      </c>
      <c r="S328" s="8">
        <f t="shared" si="55"/>
        <v>12.888059104009731</v>
      </c>
    </row>
    <row r="329" spans="1:19" x14ac:dyDescent="0.25">
      <c r="A329" s="1">
        <v>35</v>
      </c>
      <c r="B329" s="5">
        <v>0.68888888888888899</v>
      </c>
      <c r="C329" s="1" t="s">
        <v>265</v>
      </c>
      <c r="D329" s="1">
        <v>4</v>
      </c>
      <c r="E329" s="1">
        <v>11</v>
      </c>
      <c r="F329" s="1" t="s">
        <v>361</v>
      </c>
      <c r="G329" s="2">
        <v>49.572966666666701</v>
      </c>
      <c r="H329" s="6">
        <f>1+COUNTIFS(A:A,A329,O:O,"&lt;"&amp;O329)</f>
        <v>6</v>
      </c>
      <c r="I329" s="2">
        <f>AVERAGEIF(A:A,A329,G:G)</f>
        <v>48.38827222222222</v>
      </c>
      <c r="J329" s="2">
        <f t="shared" si="48"/>
        <v>1.1846944444444816</v>
      </c>
      <c r="K329" s="2">
        <f t="shared" si="49"/>
        <v>91.184694444444489</v>
      </c>
      <c r="L329" s="2">
        <f t="shared" si="50"/>
        <v>237.71718450097993</v>
      </c>
      <c r="M329" s="2">
        <f>SUMIF(A:A,A329,L:L)</f>
        <v>3655.3503649318445</v>
      </c>
      <c r="N329" s="3">
        <f t="shared" si="51"/>
        <v>6.503266739668942E-2</v>
      </c>
      <c r="O329" s="7">
        <f t="shared" si="52"/>
        <v>15.376887340329306</v>
      </c>
      <c r="P329" s="3">
        <f t="shared" si="53"/>
        <v>6.503266739668942E-2</v>
      </c>
      <c r="Q329" s="3">
        <f>IF(ISNUMBER(P329),SUMIF(A:A,A329,P:P),"")</f>
        <v>0.88240307329663381</v>
      </c>
      <c r="R329" s="3">
        <f t="shared" si="54"/>
        <v>7.3699502375631068E-2</v>
      </c>
      <c r="S329" s="8">
        <f t="shared" si="55"/>
        <v>13.568612646842682</v>
      </c>
    </row>
    <row r="330" spans="1:19" x14ac:dyDescent="0.25">
      <c r="A330" s="1">
        <v>35</v>
      </c>
      <c r="B330" s="5">
        <v>0.68888888888888899</v>
      </c>
      <c r="C330" s="1" t="s">
        <v>265</v>
      </c>
      <c r="D330" s="1">
        <v>4</v>
      </c>
      <c r="E330" s="1">
        <v>3</v>
      </c>
      <c r="F330" s="1" t="s">
        <v>353</v>
      </c>
      <c r="G330" s="2">
        <v>46.515599999999999</v>
      </c>
      <c r="H330" s="6">
        <f>1+COUNTIFS(A:A,A330,O:O,"&lt;"&amp;O330)</f>
        <v>7</v>
      </c>
      <c r="I330" s="2">
        <f>AVERAGEIF(A:A,A330,G:G)</f>
        <v>48.38827222222222</v>
      </c>
      <c r="J330" s="2">
        <f t="shared" si="48"/>
        <v>-1.8726722222222207</v>
      </c>
      <c r="K330" s="2">
        <f t="shared" si="49"/>
        <v>88.127327777777779</v>
      </c>
      <c r="L330" s="2">
        <f t="shared" si="50"/>
        <v>197.87582087931153</v>
      </c>
      <c r="M330" s="2">
        <f>SUMIF(A:A,A330,L:L)</f>
        <v>3655.3503649318445</v>
      </c>
      <c r="N330" s="3">
        <f t="shared" si="51"/>
        <v>5.4133202326557557E-2</v>
      </c>
      <c r="O330" s="7">
        <f t="shared" si="52"/>
        <v>18.472951109884804</v>
      </c>
      <c r="P330" s="3">
        <f t="shared" si="53"/>
        <v>5.4133202326557557E-2</v>
      </c>
      <c r="Q330" s="3">
        <f>IF(ISNUMBER(P330),SUMIF(A:A,A330,P:P),"")</f>
        <v>0.88240307329663381</v>
      </c>
      <c r="R330" s="3">
        <f t="shared" si="54"/>
        <v>6.1347477093792735E-2</v>
      </c>
      <c r="S330" s="8">
        <f t="shared" si="55"/>
        <v>16.300588832220814</v>
      </c>
    </row>
    <row r="331" spans="1:19" x14ac:dyDescent="0.25">
      <c r="A331" s="1">
        <v>35</v>
      </c>
      <c r="B331" s="5">
        <v>0.68888888888888899</v>
      </c>
      <c r="C331" s="1" t="s">
        <v>265</v>
      </c>
      <c r="D331" s="1">
        <v>4</v>
      </c>
      <c r="E331" s="1">
        <v>2</v>
      </c>
      <c r="F331" s="1" t="s">
        <v>352</v>
      </c>
      <c r="G331" s="2">
        <v>45.019966666666697</v>
      </c>
      <c r="H331" s="6">
        <f>1+COUNTIFS(A:A,A331,O:O,"&lt;"&amp;O331)</f>
        <v>8</v>
      </c>
      <c r="I331" s="2">
        <f>AVERAGEIF(A:A,A331,G:G)</f>
        <v>48.38827222222222</v>
      </c>
      <c r="J331" s="2">
        <f t="shared" si="48"/>
        <v>-3.3683055555555228</v>
      </c>
      <c r="K331" s="2">
        <f t="shared" si="49"/>
        <v>86.631694444444477</v>
      </c>
      <c r="L331" s="2">
        <f t="shared" si="50"/>
        <v>180.89227107972738</v>
      </c>
      <c r="M331" s="2">
        <f>SUMIF(A:A,A331,L:L)</f>
        <v>3655.3503649318445</v>
      </c>
      <c r="N331" s="3">
        <f t="shared" si="51"/>
        <v>4.9486985656736135E-2</v>
      </c>
      <c r="O331" s="7">
        <f t="shared" si="52"/>
        <v>20.207333033708039</v>
      </c>
      <c r="P331" s="3">
        <f t="shared" si="53"/>
        <v>4.9486985656736135E-2</v>
      </c>
      <c r="Q331" s="3">
        <f>IF(ISNUMBER(P331),SUMIF(A:A,A331,P:P),"")</f>
        <v>0.88240307329663381</v>
      </c>
      <c r="R331" s="3">
        <f t="shared" si="54"/>
        <v>5.6082064029824949E-2</v>
      </c>
      <c r="S331" s="8">
        <f t="shared" si="55"/>
        <v>17.831012772072565</v>
      </c>
    </row>
    <row r="332" spans="1:19" x14ac:dyDescent="0.25">
      <c r="A332" s="1">
        <v>35</v>
      </c>
      <c r="B332" s="5">
        <v>0.68888888888888899</v>
      </c>
      <c r="C332" s="1" t="s">
        <v>265</v>
      </c>
      <c r="D332" s="1">
        <v>4</v>
      </c>
      <c r="E332" s="1">
        <v>12</v>
      </c>
      <c r="F332" s="1" t="s">
        <v>362</v>
      </c>
      <c r="G332" s="2">
        <v>44.073099999999997</v>
      </c>
      <c r="H332" s="6">
        <f>1+COUNTIFS(A:A,A332,O:O,"&lt;"&amp;O332)</f>
        <v>9</v>
      </c>
      <c r="I332" s="2">
        <f>AVERAGEIF(A:A,A332,G:G)</f>
        <v>48.38827222222222</v>
      </c>
      <c r="J332" s="2">
        <f t="shared" si="48"/>
        <v>-4.3151722222222233</v>
      </c>
      <c r="K332" s="2">
        <f t="shared" si="49"/>
        <v>85.68482777777777</v>
      </c>
      <c r="L332" s="2">
        <f t="shared" si="50"/>
        <v>170.90189299204502</v>
      </c>
      <c r="M332" s="2">
        <f>SUMIF(A:A,A332,L:L)</f>
        <v>3655.3503649318445</v>
      </c>
      <c r="N332" s="3">
        <f t="shared" si="51"/>
        <v>4.6753902069584935E-2</v>
      </c>
      <c r="O332" s="7">
        <f t="shared" si="52"/>
        <v>21.388589095979121</v>
      </c>
      <c r="P332" s="3" t="str">
        <f t="shared" si="53"/>
        <v/>
      </c>
      <c r="Q332" s="3" t="str">
        <f>IF(ISNUMBER(P332),SUMIF(A:A,A332,P:P),"")</f>
        <v/>
      </c>
      <c r="R332" s="3" t="str">
        <f t="shared" si="54"/>
        <v/>
      </c>
      <c r="S332" s="8" t="str">
        <f t="shared" si="55"/>
        <v/>
      </c>
    </row>
    <row r="333" spans="1:19" x14ac:dyDescent="0.25">
      <c r="A333" s="1">
        <v>35</v>
      </c>
      <c r="B333" s="5">
        <v>0.68888888888888899</v>
      </c>
      <c r="C333" s="1" t="s">
        <v>265</v>
      </c>
      <c r="D333" s="1">
        <v>4</v>
      </c>
      <c r="E333" s="1">
        <v>6</v>
      </c>
      <c r="F333" s="1" t="s">
        <v>356</v>
      </c>
      <c r="G333" s="2">
        <v>43.2214666666667</v>
      </c>
      <c r="H333" s="6">
        <f>1+COUNTIFS(A:A,A333,O:O,"&lt;"&amp;O333)</f>
        <v>10</v>
      </c>
      <c r="I333" s="2">
        <f>AVERAGEIF(A:A,A333,G:G)</f>
        <v>48.38827222222222</v>
      </c>
      <c r="J333" s="2">
        <f t="shared" si="48"/>
        <v>-5.1668055555555199</v>
      </c>
      <c r="K333" s="2">
        <f t="shared" si="49"/>
        <v>84.833194444444473</v>
      </c>
      <c r="L333" s="2">
        <f t="shared" si="50"/>
        <v>162.38850881027747</v>
      </c>
      <c r="M333" s="2">
        <f>SUMIF(A:A,A333,L:L)</f>
        <v>3655.3503649318445</v>
      </c>
      <c r="N333" s="3">
        <f t="shared" si="51"/>
        <v>4.4424882049112484E-2</v>
      </c>
      <c r="O333" s="7">
        <f t="shared" si="52"/>
        <v>22.509907823603957</v>
      </c>
      <c r="P333" s="3" t="str">
        <f t="shared" si="53"/>
        <v/>
      </c>
      <c r="Q333" s="3" t="str">
        <f>IF(ISNUMBER(P333),SUMIF(A:A,A333,P:P),"")</f>
        <v/>
      </c>
      <c r="R333" s="3" t="str">
        <f t="shared" si="54"/>
        <v/>
      </c>
      <c r="S333" s="8" t="str">
        <f t="shared" si="55"/>
        <v/>
      </c>
    </row>
    <row r="334" spans="1:19" x14ac:dyDescent="0.25">
      <c r="A334" s="1">
        <v>35</v>
      </c>
      <c r="B334" s="5">
        <v>0.68888888888888899</v>
      </c>
      <c r="C334" s="1" t="s">
        <v>265</v>
      </c>
      <c r="D334" s="1">
        <v>4</v>
      </c>
      <c r="E334" s="1">
        <v>10</v>
      </c>
      <c r="F334" s="1" t="s">
        <v>360</v>
      </c>
      <c r="G334" s="2">
        <v>25.912866666666702</v>
      </c>
      <c r="H334" s="6">
        <f>1+COUNTIFS(A:A,A334,O:O,"&lt;"&amp;O334)</f>
        <v>11</v>
      </c>
      <c r="I334" s="2">
        <f>AVERAGEIF(A:A,A334,G:G)</f>
        <v>48.38827222222222</v>
      </c>
      <c r="J334" s="2">
        <f t="shared" si="48"/>
        <v>-22.475405555555518</v>
      </c>
      <c r="K334" s="2">
        <f t="shared" si="49"/>
        <v>67.524594444444489</v>
      </c>
      <c r="L334" s="2">
        <f t="shared" si="50"/>
        <v>57.482219084436089</v>
      </c>
      <c r="M334" s="2">
        <f>SUMIF(A:A,A334,L:L)</f>
        <v>3655.3503649318445</v>
      </c>
      <c r="N334" s="3">
        <f t="shared" si="51"/>
        <v>1.5725501893306983E-2</v>
      </c>
      <c r="O334" s="7">
        <f t="shared" si="52"/>
        <v>63.590975142460508</v>
      </c>
      <c r="P334" s="3" t="str">
        <f t="shared" si="53"/>
        <v/>
      </c>
      <c r="Q334" s="3" t="str">
        <f>IF(ISNUMBER(P334),SUMIF(A:A,A334,P:P),"")</f>
        <v/>
      </c>
      <c r="R334" s="3" t="str">
        <f t="shared" si="54"/>
        <v/>
      </c>
      <c r="S334" s="8" t="str">
        <f t="shared" si="55"/>
        <v/>
      </c>
    </row>
    <row r="335" spans="1:19" x14ac:dyDescent="0.25">
      <c r="A335" s="1">
        <v>35</v>
      </c>
      <c r="B335" s="5">
        <v>0.68888888888888899</v>
      </c>
      <c r="C335" s="1" t="s">
        <v>265</v>
      </c>
      <c r="D335" s="1">
        <v>4</v>
      </c>
      <c r="E335" s="1">
        <v>9</v>
      </c>
      <c r="F335" s="1" t="s">
        <v>359</v>
      </c>
      <c r="G335" s="2">
        <v>19.484066666666699</v>
      </c>
      <c r="H335" s="6">
        <f>1+COUNTIFS(A:A,A335,O:O,"&lt;"&amp;O335)</f>
        <v>12</v>
      </c>
      <c r="I335" s="2">
        <f>AVERAGEIF(A:A,A335,G:G)</f>
        <v>48.38827222222222</v>
      </c>
      <c r="J335" s="2">
        <f t="shared" si="48"/>
        <v>-28.904205555555521</v>
      </c>
      <c r="K335" s="2">
        <f t="shared" si="49"/>
        <v>61.095794444444479</v>
      </c>
      <c r="L335" s="2">
        <f t="shared" si="50"/>
        <v>39.085348053254847</v>
      </c>
      <c r="M335" s="2">
        <f>SUMIF(A:A,A335,L:L)</f>
        <v>3655.3503649318445</v>
      </c>
      <c r="N335" s="3">
        <f t="shared" si="51"/>
        <v>1.069264069136191E-2</v>
      </c>
      <c r="O335" s="7">
        <f t="shared" si="52"/>
        <v>93.522267217662488</v>
      </c>
      <c r="P335" s="3" t="str">
        <f t="shared" si="53"/>
        <v/>
      </c>
      <c r="Q335" s="3" t="str">
        <f>IF(ISNUMBER(P335),SUMIF(A:A,A335,P:P),"")</f>
        <v/>
      </c>
      <c r="R335" s="3" t="str">
        <f t="shared" si="54"/>
        <v/>
      </c>
      <c r="S335" s="8" t="str">
        <f t="shared" si="55"/>
        <v/>
      </c>
    </row>
    <row r="336" spans="1:19" x14ac:dyDescent="0.25">
      <c r="A336" s="1">
        <v>36</v>
      </c>
      <c r="B336" s="5">
        <v>0.69097222222222221</v>
      </c>
      <c r="C336" s="1" t="s">
        <v>93</v>
      </c>
      <c r="D336" s="1">
        <v>7</v>
      </c>
      <c r="E336" s="1">
        <v>8</v>
      </c>
      <c r="F336" s="1" t="s">
        <v>369</v>
      </c>
      <c r="G336" s="2">
        <v>60.715933333333403</v>
      </c>
      <c r="H336" s="6">
        <f>1+COUNTIFS(A:A,A336,O:O,"&lt;"&amp;O336)</f>
        <v>1</v>
      </c>
      <c r="I336" s="2">
        <f>AVERAGEIF(A:A,A336,G:G)</f>
        <v>48.598287500000033</v>
      </c>
      <c r="J336" s="2">
        <f t="shared" si="48"/>
        <v>12.11764583333337</v>
      </c>
      <c r="K336" s="2">
        <f t="shared" si="49"/>
        <v>102.11764583333337</v>
      </c>
      <c r="L336" s="2">
        <f t="shared" si="50"/>
        <v>458.08682940539057</v>
      </c>
      <c r="M336" s="2">
        <f>SUMIF(A:A,A336,L:L)</f>
        <v>2135.8625005463568</v>
      </c>
      <c r="N336" s="3">
        <f t="shared" si="51"/>
        <v>0.2144739323286079</v>
      </c>
      <c r="O336" s="7">
        <f t="shared" si="52"/>
        <v>4.6625712931296572</v>
      </c>
      <c r="P336" s="3">
        <f t="shared" si="53"/>
        <v>0.2144739323286079</v>
      </c>
      <c r="Q336" s="3">
        <f>IF(ISNUMBER(P336),SUMIF(A:A,A336,P:P),"")</f>
        <v>0.92938542751556574</v>
      </c>
      <c r="R336" s="3">
        <f t="shared" si="54"/>
        <v>0.23076963117652904</v>
      </c>
      <c r="S336" s="8">
        <f t="shared" si="55"/>
        <v>4.3333258145871119</v>
      </c>
    </row>
    <row r="337" spans="1:19" x14ac:dyDescent="0.25">
      <c r="A337" s="1">
        <v>36</v>
      </c>
      <c r="B337" s="5">
        <v>0.69097222222222221</v>
      </c>
      <c r="C337" s="1" t="s">
        <v>93</v>
      </c>
      <c r="D337" s="1">
        <v>7</v>
      </c>
      <c r="E337" s="1">
        <v>1</v>
      </c>
      <c r="F337" s="1" t="s">
        <v>363</v>
      </c>
      <c r="G337" s="2">
        <v>58.592133333333393</v>
      </c>
      <c r="H337" s="6">
        <f>1+COUNTIFS(A:A,A337,O:O,"&lt;"&amp;O337)</f>
        <v>2</v>
      </c>
      <c r="I337" s="2">
        <f>AVERAGEIF(A:A,A337,G:G)</f>
        <v>48.598287500000033</v>
      </c>
      <c r="J337" s="2">
        <f t="shared" si="48"/>
        <v>9.99384583333336</v>
      </c>
      <c r="K337" s="2">
        <f t="shared" si="49"/>
        <v>99.993845833333353</v>
      </c>
      <c r="L337" s="2">
        <f t="shared" si="50"/>
        <v>403.27985491021622</v>
      </c>
      <c r="M337" s="2">
        <f>SUMIF(A:A,A337,L:L)</f>
        <v>2135.8625005463568</v>
      </c>
      <c r="N337" s="3">
        <f t="shared" si="51"/>
        <v>0.18881358458564473</v>
      </c>
      <c r="O337" s="7">
        <f t="shared" si="52"/>
        <v>5.2962290938680097</v>
      </c>
      <c r="P337" s="3">
        <f t="shared" si="53"/>
        <v>0.18881358458564473</v>
      </c>
      <c r="Q337" s="3">
        <f>IF(ISNUMBER(P337),SUMIF(A:A,A337,P:P),"")</f>
        <v>0.92938542751556574</v>
      </c>
      <c r="R337" s="3">
        <f t="shared" si="54"/>
        <v>0.2031596138648111</v>
      </c>
      <c r="S337" s="8">
        <f t="shared" si="55"/>
        <v>4.9222381406248976</v>
      </c>
    </row>
    <row r="338" spans="1:19" x14ac:dyDescent="0.25">
      <c r="A338" s="1">
        <v>36</v>
      </c>
      <c r="B338" s="5">
        <v>0.69097222222222221</v>
      </c>
      <c r="C338" s="1" t="s">
        <v>93</v>
      </c>
      <c r="D338" s="1">
        <v>7</v>
      </c>
      <c r="E338" s="1">
        <v>2</v>
      </c>
      <c r="F338" s="1" t="s">
        <v>364</v>
      </c>
      <c r="G338" s="2">
        <v>54.546833333333403</v>
      </c>
      <c r="H338" s="6">
        <f>1+COUNTIFS(A:A,A338,O:O,"&lt;"&amp;O338)</f>
        <v>3</v>
      </c>
      <c r="I338" s="2">
        <f>AVERAGEIF(A:A,A338,G:G)</f>
        <v>48.598287500000033</v>
      </c>
      <c r="J338" s="2">
        <f t="shared" si="48"/>
        <v>5.9485458333333696</v>
      </c>
      <c r="K338" s="2">
        <f t="shared" si="49"/>
        <v>95.94854583333337</v>
      </c>
      <c r="L338" s="2">
        <f t="shared" si="50"/>
        <v>316.37010607559705</v>
      </c>
      <c r="M338" s="2">
        <f>SUMIF(A:A,A338,L:L)</f>
        <v>2135.8625005463568</v>
      </c>
      <c r="N338" s="3">
        <f t="shared" si="51"/>
        <v>0.14812288056682915</v>
      </c>
      <c r="O338" s="7">
        <f t="shared" si="52"/>
        <v>6.7511514505608492</v>
      </c>
      <c r="P338" s="3">
        <f t="shared" si="53"/>
        <v>0.14812288056682915</v>
      </c>
      <c r="Q338" s="3">
        <f>IF(ISNUMBER(P338),SUMIF(A:A,A338,P:P),"")</f>
        <v>0.92938542751556574</v>
      </c>
      <c r="R338" s="3">
        <f t="shared" si="54"/>
        <v>0.15937723594697564</v>
      </c>
      <c r="S338" s="8">
        <f t="shared" si="55"/>
        <v>6.2744217771018267</v>
      </c>
    </row>
    <row r="339" spans="1:19" x14ac:dyDescent="0.25">
      <c r="A339" s="1">
        <v>36</v>
      </c>
      <c r="B339" s="5">
        <v>0.69097222222222221</v>
      </c>
      <c r="C339" s="1" t="s">
        <v>93</v>
      </c>
      <c r="D339" s="1">
        <v>7</v>
      </c>
      <c r="E339" s="1">
        <v>7</v>
      </c>
      <c r="F339" s="1" t="s">
        <v>368</v>
      </c>
      <c r="G339" s="2">
        <v>54.487333333333297</v>
      </c>
      <c r="H339" s="6">
        <f>1+COUNTIFS(A:A,A339,O:O,"&lt;"&amp;O339)</f>
        <v>4</v>
      </c>
      <c r="I339" s="2">
        <f>AVERAGEIF(A:A,A339,G:G)</f>
        <v>48.598287500000033</v>
      </c>
      <c r="J339" s="2">
        <f t="shared" si="48"/>
        <v>5.8890458333332631</v>
      </c>
      <c r="K339" s="2">
        <f t="shared" si="49"/>
        <v>95.889045833333256</v>
      </c>
      <c r="L339" s="2">
        <f t="shared" si="50"/>
        <v>315.24267845262443</v>
      </c>
      <c r="M339" s="2">
        <f>SUMIF(A:A,A339,L:L)</f>
        <v>2135.8625005463568</v>
      </c>
      <c r="N339" s="3">
        <f t="shared" si="51"/>
        <v>0.14759502466660887</v>
      </c>
      <c r="O339" s="7">
        <f t="shared" si="52"/>
        <v>6.7752961338556199</v>
      </c>
      <c r="P339" s="3">
        <f t="shared" si="53"/>
        <v>0.14759502466660887</v>
      </c>
      <c r="Q339" s="3">
        <f>IF(ISNUMBER(P339),SUMIF(A:A,A339,P:P),"")</f>
        <v>0.92938542751556574</v>
      </c>
      <c r="R339" s="3">
        <f t="shared" si="54"/>
        <v>0.15880927363059699</v>
      </c>
      <c r="S339" s="8">
        <f t="shared" si="55"/>
        <v>6.2968614939079668</v>
      </c>
    </row>
    <row r="340" spans="1:19" x14ac:dyDescent="0.25">
      <c r="A340" s="1">
        <v>36</v>
      </c>
      <c r="B340" s="5">
        <v>0.69097222222222221</v>
      </c>
      <c r="C340" s="1" t="s">
        <v>93</v>
      </c>
      <c r="D340" s="1">
        <v>7</v>
      </c>
      <c r="E340" s="1">
        <v>4</v>
      </c>
      <c r="F340" s="1" t="s">
        <v>365</v>
      </c>
      <c r="G340" s="2">
        <v>51.228766666666701</v>
      </c>
      <c r="H340" s="6">
        <f>1+COUNTIFS(A:A,A340,O:O,"&lt;"&amp;O340)</f>
        <v>5</v>
      </c>
      <c r="I340" s="2">
        <f>AVERAGEIF(A:A,A340,G:G)</f>
        <v>48.598287500000033</v>
      </c>
      <c r="J340" s="2">
        <f t="shared" si="48"/>
        <v>2.6304791666666674</v>
      </c>
      <c r="K340" s="2">
        <f t="shared" si="49"/>
        <v>92.630479166666674</v>
      </c>
      <c r="L340" s="2">
        <f t="shared" si="50"/>
        <v>259.2593079914177</v>
      </c>
      <c r="M340" s="2">
        <f>SUMIF(A:A,A340,L:L)</f>
        <v>2135.8625005463568</v>
      </c>
      <c r="N340" s="3">
        <f t="shared" si="51"/>
        <v>0.12138389429333526</v>
      </c>
      <c r="O340" s="7">
        <f t="shared" si="52"/>
        <v>8.2383252392892317</v>
      </c>
      <c r="P340" s="3">
        <f t="shared" si="53"/>
        <v>0.12138389429333526</v>
      </c>
      <c r="Q340" s="3">
        <f>IF(ISNUMBER(P340),SUMIF(A:A,A340,P:P),"")</f>
        <v>0.92938542751556574</v>
      </c>
      <c r="R340" s="3">
        <f t="shared" si="54"/>
        <v>0.13060662530272163</v>
      </c>
      <c r="S340" s="8">
        <f t="shared" si="55"/>
        <v>7.6565794245290988</v>
      </c>
    </row>
    <row r="341" spans="1:19" x14ac:dyDescent="0.25">
      <c r="A341" s="1">
        <v>36</v>
      </c>
      <c r="B341" s="5">
        <v>0.69097222222222221</v>
      </c>
      <c r="C341" s="1" t="s">
        <v>93</v>
      </c>
      <c r="D341" s="1">
        <v>7</v>
      </c>
      <c r="E341" s="1">
        <v>6</v>
      </c>
      <c r="F341" s="1" t="s">
        <v>367</v>
      </c>
      <c r="G341" s="2">
        <v>49.434666666666601</v>
      </c>
      <c r="H341" s="6">
        <f>1+COUNTIFS(A:A,A341,O:O,"&lt;"&amp;O341)</f>
        <v>6</v>
      </c>
      <c r="I341" s="2">
        <f>AVERAGEIF(A:A,A341,G:G)</f>
        <v>48.598287500000033</v>
      </c>
      <c r="J341" s="2">
        <f t="shared" si="48"/>
        <v>0.83637916666656764</v>
      </c>
      <c r="K341" s="2">
        <f t="shared" si="49"/>
        <v>90.836379166666575</v>
      </c>
      <c r="L341" s="2">
        <f t="shared" si="50"/>
        <v>232.80070634949485</v>
      </c>
      <c r="M341" s="2">
        <f>SUMIF(A:A,A341,L:L)</f>
        <v>2135.8625005463568</v>
      </c>
      <c r="N341" s="3">
        <f t="shared" si="51"/>
        <v>0.10899611107453971</v>
      </c>
      <c r="O341" s="7">
        <f t="shared" si="52"/>
        <v>9.1746392613597472</v>
      </c>
      <c r="P341" s="3">
        <f t="shared" si="53"/>
        <v>0.10899611107453971</v>
      </c>
      <c r="Q341" s="3">
        <f>IF(ISNUMBER(P341),SUMIF(A:A,A341,P:P),"")</f>
        <v>0.92938542751556574</v>
      </c>
      <c r="R341" s="3">
        <f t="shared" si="54"/>
        <v>0.11727762007836538</v>
      </c>
      <c r="S341" s="8">
        <f t="shared" si="55"/>
        <v>8.5267760322199226</v>
      </c>
    </row>
    <row r="342" spans="1:19" x14ac:dyDescent="0.25">
      <c r="A342" s="1">
        <v>36</v>
      </c>
      <c r="B342" s="5">
        <v>0.69097222222222221</v>
      </c>
      <c r="C342" s="1" t="s">
        <v>93</v>
      </c>
      <c r="D342" s="1">
        <v>7</v>
      </c>
      <c r="E342" s="1">
        <v>9</v>
      </c>
      <c r="F342" s="1" t="s">
        <v>370</v>
      </c>
      <c r="G342" s="2">
        <v>34.952733333333406</v>
      </c>
      <c r="H342" s="6">
        <f>1+COUNTIFS(A:A,A342,O:O,"&lt;"&amp;O342)</f>
        <v>7</v>
      </c>
      <c r="I342" s="2">
        <f>AVERAGEIF(A:A,A342,G:G)</f>
        <v>48.598287500000033</v>
      </c>
      <c r="J342" s="2">
        <f t="shared" si="48"/>
        <v>-13.645554166666628</v>
      </c>
      <c r="K342" s="2">
        <f t="shared" si="49"/>
        <v>76.354445833333372</v>
      </c>
      <c r="L342" s="2">
        <f t="shared" si="50"/>
        <v>97.637998837470192</v>
      </c>
      <c r="M342" s="2">
        <f>SUMIF(A:A,A342,L:L)</f>
        <v>2135.8625005463568</v>
      </c>
      <c r="N342" s="3">
        <f t="shared" si="51"/>
        <v>4.5713616308397306E-2</v>
      </c>
      <c r="O342" s="7">
        <f t="shared" si="52"/>
        <v>21.875320325867683</v>
      </c>
      <c r="P342" s="3" t="str">
        <f t="shared" si="53"/>
        <v/>
      </c>
      <c r="Q342" s="3" t="str">
        <f>IF(ISNUMBER(P342),SUMIF(A:A,A342,P:P),"")</f>
        <v/>
      </c>
      <c r="R342" s="3" t="str">
        <f t="shared" si="54"/>
        <v/>
      </c>
      <c r="S342" s="8" t="str">
        <f t="shared" si="55"/>
        <v/>
      </c>
    </row>
    <row r="343" spans="1:19" x14ac:dyDescent="0.25">
      <c r="A343" s="1">
        <v>36</v>
      </c>
      <c r="B343" s="5">
        <v>0.69097222222222221</v>
      </c>
      <c r="C343" s="1" t="s">
        <v>93</v>
      </c>
      <c r="D343" s="1">
        <v>7</v>
      </c>
      <c r="E343" s="1">
        <v>5</v>
      </c>
      <c r="F343" s="1" t="s">
        <v>366</v>
      </c>
      <c r="G343" s="2">
        <v>24.8279</v>
      </c>
      <c r="H343" s="6">
        <f>1+COUNTIFS(A:A,A343,O:O,"&lt;"&amp;O343)</f>
        <v>8</v>
      </c>
      <c r="I343" s="2">
        <f>AVERAGEIF(A:A,A343,G:G)</f>
        <v>48.598287500000033</v>
      </c>
      <c r="J343" s="2">
        <f t="shared" si="48"/>
        <v>-23.770387500000034</v>
      </c>
      <c r="K343" s="2">
        <f t="shared" si="49"/>
        <v>66.229612499999973</v>
      </c>
      <c r="L343" s="2">
        <f t="shared" si="50"/>
        <v>53.185018524145661</v>
      </c>
      <c r="M343" s="2">
        <f>SUMIF(A:A,A343,L:L)</f>
        <v>2135.8625005463568</v>
      </c>
      <c r="N343" s="3">
        <f t="shared" si="51"/>
        <v>2.4900956176037013E-2</v>
      </c>
      <c r="O343" s="7">
        <f t="shared" si="52"/>
        <v>40.159100434959683</v>
      </c>
      <c r="P343" s="3" t="str">
        <f t="shared" si="53"/>
        <v/>
      </c>
      <c r="Q343" s="3" t="str">
        <f>IF(ISNUMBER(P343),SUMIF(A:A,A343,P:P),"")</f>
        <v/>
      </c>
      <c r="R343" s="3" t="str">
        <f t="shared" si="54"/>
        <v/>
      </c>
      <c r="S343" s="8" t="str">
        <f t="shared" si="55"/>
        <v/>
      </c>
    </row>
    <row r="344" spans="1:19" x14ac:dyDescent="0.25">
      <c r="A344" s="1">
        <v>37</v>
      </c>
      <c r="B344" s="5">
        <v>0.69444444444444453</v>
      </c>
      <c r="C344" s="1" t="s">
        <v>42</v>
      </c>
      <c r="D344" s="1">
        <v>8</v>
      </c>
      <c r="E344" s="1">
        <v>3</v>
      </c>
      <c r="F344" s="1" t="s">
        <v>372</v>
      </c>
      <c r="G344" s="2">
        <v>68.713999999999899</v>
      </c>
      <c r="H344" s="6">
        <f>1+COUNTIFS(A:A,A344,O:O,"&lt;"&amp;O344)</f>
        <v>1</v>
      </c>
      <c r="I344" s="2">
        <f>AVERAGEIF(A:A,A344,G:G)</f>
        <v>46.407843333333318</v>
      </c>
      <c r="J344" s="2">
        <f t="shared" si="48"/>
        <v>22.306156666666581</v>
      </c>
      <c r="K344" s="2">
        <f t="shared" si="49"/>
        <v>112.30615666666658</v>
      </c>
      <c r="L344" s="2">
        <f t="shared" si="50"/>
        <v>844.1830880166799</v>
      </c>
      <c r="M344" s="2">
        <f>SUMIF(A:A,A344,L:L)</f>
        <v>2813.9816011050357</v>
      </c>
      <c r="N344" s="3">
        <f t="shared" si="51"/>
        <v>0.29999595153186986</v>
      </c>
      <c r="O344" s="7">
        <f t="shared" si="52"/>
        <v>3.3333783169196058</v>
      </c>
      <c r="P344" s="3">
        <f t="shared" si="53"/>
        <v>0.29999595153186986</v>
      </c>
      <c r="Q344" s="3">
        <f>IF(ISNUMBER(P344),SUMIF(A:A,A344,P:P),"")</f>
        <v>0.93683033115953818</v>
      </c>
      <c r="R344" s="3">
        <f t="shared" si="54"/>
        <v>0.32022442223935838</v>
      </c>
      <c r="S344" s="8">
        <f t="shared" si="55"/>
        <v>3.1228099125198181</v>
      </c>
    </row>
    <row r="345" spans="1:19" x14ac:dyDescent="0.25">
      <c r="A345" s="1">
        <v>37</v>
      </c>
      <c r="B345" s="5">
        <v>0.69444444444444453</v>
      </c>
      <c r="C345" s="1" t="s">
        <v>42</v>
      </c>
      <c r="D345" s="1">
        <v>8</v>
      </c>
      <c r="E345" s="1">
        <v>5</v>
      </c>
      <c r="F345" s="1" t="s">
        <v>374</v>
      </c>
      <c r="G345" s="2">
        <v>56.0488</v>
      </c>
      <c r="H345" s="6">
        <f>1+COUNTIFS(A:A,A345,O:O,"&lt;"&amp;O345)</f>
        <v>2</v>
      </c>
      <c r="I345" s="2">
        <f>AVERAGEIF(A:A,A345,G:G)</f>
        <v>46.407843333333318</v>
      </c>
      <c r="J345" s="2">
        <f t="shared" si="48"/>
        <v>9.6409566666666819</v>
      </c>
      <c r="K345" s="2">
        <f t="shared" si="49"/>
        <v>99.640956666666682</v>
      </c>
      <c r="L345" s="2">
        <f t="shared" si="50"/>
        <v>394.83083209943948</v>
      </c>
      <c r="M345" s="2">
        <f>SUMIF(A:A,A345,L:L)</f>
        <v>2813.9816011050357</v>
      </c>
      <c r="N345" s="3">
        <f t="shared" si="51"/>
        <v>0.14031038154065809</v>
      </c>
      <c r="O345" s="7">
        <f t="shared" si="52"/>
        <v>7.1270563804306066</v>
      </c>
      <c r="P345" s="3">
        <f t="shared" si="53"/>
        <v>0.14031038154065809</v>
      </c>
      <c r="Q345" s="3">
        <f>IF(ISNUMBER(P345),SUMIF(A:A,A345,P:P),"")</f>
        <v>0.93683033115953818</v>
      </c>
      <c r="R345" s="3">
        <f t="shared" si="54"/>
        <v>0.14977139069247733</v>
      </c>
      <c r="S345" s="8">
        <f t="shared" si="55"/>
        <v>6.6768425890715033</v>
      </c>
    </row>
    <row r="346" spans="1:19" x14ac:dyDescent="0.25">
      <c r="A346" s="1">
        <v>37</v>
      </c>
      <c r="B346" s="5">
        <v>0.69444444444444453</v>
      </c>
      <c r="C346" s="1" t="s">
        <v>42</v>
      </c>
      <c r="D346" s="1">
        <v>8</v>
      </c>
      <c r="E346" s="1">
        <v>2</v>
      </c>
      <c r="F346" s="1" t="s">
        <v>371</v>
      </c>
      <c r="G346" s="2">
        <v>49.874000000000002</v>
      </c>
      <c r="H346" s="6">
        <f>1+COUNTIFS(A:A,A346,O:O,"&lt;"&amp;O346)</f>
        <v>3</v>
      </c>
      <c r="I346" s="2">
        <f>AVERAGEIF(A:A,A346,G:G)</f>
        <v>46.407843333333318</v>
      </c>
      <c r="J346" s="2">
        <f t="shared" si="48"/>
        <v>3.4661566666666843</v>
      </c>
      <c r="K346" s="2">
        <f t="shared" si="49"/>
        <v>93.466156666666677</v>
      </c>
      <c r="L346" s="2">
        <f t="shared" si="50"/>
        <v>272.59015406687598</v>
      </c>
      <c r="M346" s="2">
        <f>SUMIF(A:A,A346,L:L)</f>
        <v>2813.9816011050357</v>
      </c>
      <c r="N346" s="3">
        <f t="shared" si="51"/>
        <v>9.6869913420838033E-2</v>
      </c>
      <c r="O346" s="7">
        <f t="shared" si="52"/>
        <v>10.323122677478169</v>
      </c>
      <c r="P346" s="3">
        <f t="shared" si="53"/>
        <v>9.6869913420838033E-2</v>
      </c>
      <c r="Q346" s="3">
        <f>IF(ISNUMBER(P346),SUMIF(A:A,A346,P:P),"")</f>
        <v>0.93683033115953818</v>
      </c>
      <c r="R346" s="3">
        <f t="shared" si="54"/>
        <v>0.10340176892110202</v>
      </c>
      <c r="S346" s="8">
        <f t="shared" si="55"/>
        <v>9.6710144365424107</v>
      </c>
    </row>
    <row r="347" spans="1:19" x14ac:dyDescent="0.25">
      <c r="A347" s="1">
        <v>37</v>
      </c>
      <c r="B347" s="5">
        <v>0.69444444444444453</v>
      </c>
      <c r="C347" s="1" t="s">
        <v>42</v>
      </c>
      <c r="D347" s="1">
        <v>8</v>
      </c>
      <c r="E347" s="1">
        <v>4</v>
      </c>
      <c r="F347" s="1" t="s">
        <v>373</v>
      </c>
      <c r="G347" s="2">
        <v>49.481266666666698</v>
      </c>
      <c r="H347" s="6">
        <f>1+COUNTIFS(A:A,A347,O:O,"&lt;"&amp;O347)</f>
        <v>4</v>
      </c>
      <c r="I347" s="2">
        <f>AVERAGEIF(A:A,A347,G:G)</f>
        <v>46.407843333333318</v>
      </c>
      <c r="J347" s="2">
        <f t="shared" si="48"/>
        <v>3.0734233333333805</v>
      </c>
      <c r="K347" s="2">
        <f t="shared" si="49"/>
        <v>93.07342333333338</v>
      </c>
      <c r="L347" s="2">
        <f t="shared" si="50"/>
        <v>266.24192821481472</v>
      </c>
      <c r="M347" s="2">
        <f>SUMIF(A:A,A347,L:L)</f>
        <v>2813.9816011050357</v>
      </c>
      <c r="N347" s="3">
        <f t="shared" si="51"/>
        <v>9.4613954871013706E-2</v>
      </c>
      <c r="O347" s="7">
        <f t="shared" si="52"/>
        <v>10.569265404488062</v>
      </c>
      <c r="P347" s="3">
        <f t="shared" si="53"/>
        <v>9.4613954871013706E-2</v>
      </c>
      <c r="Q347" s="3">
        <f>IF(ISNUMBER(P347),SUMIF(A:A,A347,P:P),"")</f>
        <v>0.93683033115953818</v>
      </c>
      <c r="R347" s="3">
        <f t="shared" si="54"/>
        <v>0.10099369301366201</v>
      </c>
      <c r="S347" s="8">
        <f t="shared" si="55"/>
        <v>9.9016084089995999</v>
      </c>
    </row>
    <row r="348" spans="1:19" x14ac:dyDescent="0.25">
      <c r="A348" s="1">
        <v>37</v>
      </c>
      <c r="B348" s="5">
        <v>0.69444444444444453</v>
      </c>
      <c r="C348" s="1" t="s">
        <v>42</v>
      </c>
      <c r="D348" s="1">
        <v>8</v>
      </c>
      <c r="E348" s="1">
        <v>9</v>
      </c>
      <c r="F348" s="1" t="s">
        <v>378</v>
      </c>
      <c r="G348" s="2">
        <v>48.415799999999997</v>
      </c>
      <c r="H348" s="6">
        <f>1+COUNTIFS(A:A,A348,O:O,"&lt;"&amp;O348)</f>
        <v>5</v>
      </c>
      <c r="I348" s="2">
        <f>AVERAGEIF(A:A,A348,G:G)</f>
        <v>46.407843333333318</v>
      </c>
      <c r="J348" s="2">
        <f t="shared" si="48"/>
        <v>2.0079566666666793</v>
      </c>
      <c r="K348" s="2">
        <f t="shared" si="49"/>
        <v>92.007956666666672</v>
      </c>
      <c r="L348" s="2">
        <f t="shared" si="50"/>
        <v>249.75424140823111</v>
      </c>
      <c r="M348" s="2">
        <f>SUMIF(A:A,A348,L:L)</f>
        <v>2813.9816011050357</v>
      </c>
      <c r="N348" s="3">
        <f t="shared" si="51"/>
        <v>8.8754752806540715E-2</v>
      </c>
      <c r="O348" s="7">
        <f t="shared" si="52"/>
        <v>11.267002254850579</v>
      </c>
      <c r="P348" s="3">
        <f t="shared" si="53"/>
        <v>8.8754752806540715E-2</v>
      </c>
      <c r="Q348" s="3">
        <f>IF(ISNUMBER(P348),SUMIF(A:A,A348,P:P),"")</f>
        <v>0.93683033115953818</v>
      </c>
      <c r="R348" s="3">
        <f t="shared" si="54"/>
        <v>9.4739409959844881E-2</v>
      </c>
      <c r="S348" s="8">
        <f t="shared" si="55"/>
        <v>10.555269453586929</v>
      </c>
    </row>
    <row r="349" spans="1:19" x14ac:dyDescent="0.25">
      <c r="A349" s="1">
        <v>37</v>
      </c>
      <c r="B349" s="5">
        <v>0.69444444444444453</v>
      </c>
      <c r="C349" s="1" t="s">
        <v>42</v>
      </c>
      <c r="D349" s="1">
        <v>8</v>
      </c>
      <c r="E349" s="1">
        <v>6</v>
      </c>
      <c r="F349" s="1" t="s">
        <v>375</v>
      </c>
      <c r="G349" s="2">
        <v>47.583599999999997</v>
      </c>
      <c r="H349" s="6">
        <f>1+COUNTIFS(A:A,A349,O:O,"&lt;"&amp;O349)</f>
        <v>6</v>
      </c>
      <c r="I349" s="2">
        <f>AVERAGEIF(A:A,A349,G:G)</f>
        <v>46.407843333333318</v>
      </c>
      <c r="J349" s="2">
        <f t="shared" si="48"/>
        <v>1.175756666666679</v>
      </c>
      <c r="K349" s="2">
        <f t="shared" si="49"/>
        <v>91.175756666666672</v>
      </c>
      <c r="L349" s="2">
        <f t="shared" si="50"/>
        <v>237.58973887431247</v>
      </c>
      <c r="M349" s="2">
        <f>SUMIF(A:A,A349,L:L)</f>
        <v>2813.9816011050357</v>
      </c>
      <c r="N349" s="3">
        <f t="shared" si="51"/>
        <v>8.4431873606071989E-2</v>
      </c>
      <c r="O349" s="7">
        <f t="shared" si="52"/>
        <v>11.843868402892864</v>
      </c>
      <c r="P349" s="3">
        <f t="shared" si="53"/>
        <v>8.4431873606071989E-2</v>
      </c>
      <c r="Q349" s="3">
        <f>IF(ISNUMBER(P349),SUMIF(A:A,A349,P:P),"")</f>
        <v>0.93683033115953818</v>
      </c>
      <c r="R349" s="3">
        <f t="shared" si="54"/>
        <v>9.0125042708180225E-2</v>
      </c>
      <c r="S349" s="8">
        <f t="shared" si="55"/>
        <v>11.095695158092111</v>
      </c>
    </row>
    <row r="350" spans="1:19" x14ac:dyDescent="0.25">
      <c r="A350" s="1">
        <v>37</v>
      </c>
      <c r="B350" s="5">
        <v>0.69444444444444453</v>
      </c>
      <c r="C350" s="1" t="s">
        <v>42</v>
      </c>
      <c r="D350" s="1">
        <v>8</v>
      </c>
      <c r="E350" s="1">
        <v>7</v>
      </c>
      <c r="F350" s="1" t="s">
        <v>376</v>
      </c>
      <c r="G350" s="2">
        <v>47.334533333333297</v>
      </c>
      <c r="H350" s="6">
        <f>1+COUNTIFS(A:A,A350,O:O,"&lt;"&amp;O350)</f>
        <v>7</v>
      </c>
      <c r="I350" s="2">
        <f>AVERAGEIF(A:A,A350,G:G)</f>
        <v>46.407843333333318</v>
      </c>
      <c r="J350" s="2">
        <f t="shared" si="48"/>
        <v>0.92668999999997936</v>
      </c>
      <c r="K350" s="2">
        <f t="shared" si="49"/>
        <v>90.926689999999979</v>
      </c>
      <c r="L350" s="2">
        <f t="shared" si="50"/>
        <v>234.06559579861548</v>
      </c>
      <c r="M350" s="2">
        <f>SUMIF(A:A,A350,L:L)</f>
        <v>2813.9816011050357</v>
      </c>
      <c r="N350" s="3">
        <f t="shared" si="51"/>
        <v>8.3179504694237932E-2</v>
      </c>
      <c r="O350" s="7">
        <f t="shared" si="52"/>
        <v>12.022192289746499</v>
      </c>
      <c r="P350" s="3">
        <f t="shared" si="53"/>
        <v>8.3179504694237932E-2</v>
      </c>
      <c r="Q350" s="3">
        <f>IF(ISNUMBER(P350),SUMIF(A:A,A350,P:P),"")</f>
        <v>0.93683033115953818</v>
      </c>
      <c r="R350" s="3">
        <f t="shared" si="54"/>
        <v>8.8788227630594116E-2</v>
      </c>
      <c r="S350" s="8">
        <f t="shared" si="55"/>
        <v>11.262754384066858</v>
      </c>
    </row>
    <row r="351" spans="1:19" x14ac:dyDescent="0.25">
      <c r="A351" s="1">
        <v>37</v>
      </c>
      <c r="B351" s="5">
        <v>0.69444444444444453</v>
      </c>
      <c r="C351" s="1" t="s">
        <v>42</v>
      </c>
      <c r="D351" s="1">
        <v>8</v>
      </c>
      <c r="E351" s="1">
        <v>10</v>
      </c>
      <c r="F351" s="1" t="s">
        <v>379</v>
      </c>
      <c r="G351" s="2">
        <v>38.403599999999997</v>
      </c>
      <c r="H351" s="6">
        <f>1+COUNTIFS(A:A,A351,O:O,"&lt;"&amp;O351)</f>
        <v>8</v>
      </c>
      <c r="I351" s="2">
        <f>AVERAGEIF(A:A,A351,G:G)</f>
        <v>46.407843333333318</v>
      </c>
      <c r="J351" s="2">
        <f t="shared" si="48"/>
        <v>-8.0042433333333207</v>
      </c>
      <c r="K351" s="2">
        <f t="shared" si="49"/>
        <v>81.995756666666679</v>
      </c>
      <c r="L351" s="2">
        <f t="shared" si="50"/>
        <v>136.96773676110919</v>
      </c>
      <c r="M351" s="2">
        <f>SUMIF(A:A,A351,L:L)</f>
        <v>2813.9816011050357</v>
      </c>
      <c r="N351" s="3">
        <f t="shared" si="51"/>
        <v>4.8673998688307941E-2</v>
      </c>
      <c r="O351" s="7">
        <f t="shared" si="52"/>
        <v>20.544849959907065</v>
      </c>
      <c r="P351" s="3">
        <f t="shared" si="53"/>
        <v>4.8673998688307941E-2</v>
      </c>
      <c r="Q351" s="3">
        <f>IF(ISNUMBER(P351),SUMIF(A:A,A351,P:P),"")</f>
        <v>0.93683033115953818</v>
      </c>
      <c r="R351" s="3">
        <f t="shared" si="54"/>
        <v>5.1956044834781265E-2</v>
      </c>
      <c r="S351" s="8">
        <f t="shared" si="55"/>
        <v>19.24703859156276</v>
      </c>
    </row>
    <row r="352" spans="1:19" x14ac:dyDescent="0.25">
      <c r="A352" s="1">
        <v>37</v>
      </c>
      <c r="B352" s="5">
        <v>0.69444444444444453</v>
      </c>
      <c r="C352" s="1" t="s">
        <v>42</v>
      </c>
      <c r="D352" s="1">
        <v>8</v>
      </c>
      <c r="E352" s="1">
        <v>8</v>
      </c>
      <c r="F352" s="1" t="s">
        <v>377</v>
      </c>
      <c r="G352" s="2">
        <v>37.6216333333333</v>
      </c>
      <c r="H352" s="6">
        <f>1+COUNTIFS(A:A,A352,O:O,"&lt;"&amp;O352)</f>
        <v>9</v>
      </c>
      <c r="I352" s="2">
        <f>AVERAGEIF(A:A,A352,G:G)</f>
        <v>46.407843333333318</v>
      </c>
      <c r="J352" s="2">
        <f t="shared" si="48"/>
        <v>-8.7862100000000183</v>
      </c>
      <c r="K352" s="2">
        <f t="shared" si="49"/>
        <v>81.213789999999989</v>
      </c>
      <c r="L352" s="2">
        <f t="shared" si="50"/>
        <v>130.68990765330958</v>
      </c>
      <c r="M352" s="2">
        <f>SUMIF(A:A,A352,L:L)</f>
        <v>2813.9816011050357</v>
      </c>
      <c r="N352" s="3">
        <f t="shared" si="51"/>
        <v>4.6443056913374393E-2</v>
      </c>
      <c r="O352" s="7">
        <f t="shared" si="52"/>
        <v>21.531743740839463</v>
      </c>
      <c r="P352" s="3" t="str">
        <f t="shared" si="53"/>
        <v/>
      </c>
      <c r="Q352" s="3" t="str">
        <f>IF(ISNUMBER(P352),SUMIF(A:A,A352,P:P),"")</f>
        <v/>
      </c>
      <c r="R352" s="3" t="str">
        <f t="shared" si="54"/>
        <v/>
      </c>
      <c r="S352" s="8" t="str">
        <f t="shared" si="55"/>
        <v/>
      </c>
    </row>
    <row r="353" spans="1:19" x14ac:dyDescent="0.25">
      <c r="A353" s="1">
        <v>37</v>
      </c>
      <c r="B353" s="5">
        <v>0.69444444444444453</v>
      </c>
      <c r="C353" s="1" t="s">
        <v>42</v>
      </c>
      <c r="D353" s="1">
        <v>8</v>
      </c>
      <c r="E353" s="1">
        <v>11</v>
      </c>
      <c r="F353" s="1" t="s">
        <v>380</v>
      </c>
      <c r="G353" s="2">
        <v>20.601199999999999</v>
      </c>
      <c r="H353" s="6">
        <f>1+COUNTIFS(A:A,A353,O:O,"&lt;"&amp;O353)</f>
        <v>10</v>
      </c>
      <c r="I353" s="2">
        <f>AVERAGEIF(A:A,A353,G:G)</f>
        <v>46.407843333333318</v>
      </c>
      <c r="J353" s="2">
        <f t="shared" si="48"/>
        <v>-25.806643333333319</v>
      </c>
      <c r="K353" s="2">
        <f t="shared" si="49"/>
        <v>64.193356666666688</v>
      </c>
      <c r="L353" s="2">
        <f t="shared" si="50"/>
        <v>47.068378211647605</v>
      </c>
      <c r="M353" s="2">
        <f>SUMIF(A:A,A353,L:L)</f>
        <v>2813.9816011050357</v>
      </c>
      <c r="N353" s="3">
        <f t="shared" si="51"/>
        <v>1.6726611927087263E-2</v>
      </c>
      <c r="O353" s="7">
        <f t="shared" si="52"/>
        <v>59.784970462582969</v>
      </c>
      <c r="P353" s="3" t="str">
        <f t="shared" si="53"/>
        <v/>
      </c>
      <c r="Q353" s="3" t="str">
        <f>IF(ISNUMBER(P353),SUMIF(A:A,A353,P:P),"")</f>
        <v/>
      </c>
      <c r="R353" s="3" t="str">
        <f t="shared" si="54"/>
        <v/>
      </c>
      <c r="S353" s="8" t="str">
        <f t="shared" si="55"/>
        <v/>
      </c>
    </row>
    <row r="354" spans="1:19" x14ac:dyDescent="0.25">
      <c r="A354" s="1">
        <v>38</v>
      </c>
      <c r="B354" s="5">
        <v>0.6972222222222223</v>
      </c>
      <c r="C354" s="1" t="s">
        <v>26</v>
      </c>
      <c r="D354" s="1">
        <v>9</v>
      </c>
      <c r="E354" s="1">
        <v>3</v>
      </c>
      <c r="F354" s="1" t="s">
        <v>383</v>
      </c>
      <c r="G354" s="2">
        <v>68.189733333333407</v>
      </c>
      <c r="H354" s="6">
        <f>1+COUNTIFS(A:A,A354,O:O,"&lt;"&amp;O354)</f>
        <v>1</v>
      </c>
      <c r="I354" s="2">
        <f>AVERAGEIF(A:A,A354,G:G)</f>
        <v>50.885869444444438</v>
      </c>
      <c r="J354" s="2">
        <f t="shared" si="48"/>
        <v>17.303863888888969</v>
      </c>
      <c r="K354" s="2">
        <f t="shared" si="49"/>
        <v>107.30386388888897</v>
      </c>
      <c r="L354" s="2">
        <f t="shared" si="50"/>
        <v>625.30018681470926</v>
      </c>
      <c r="M354" s="2">
        <f>SUMIF(A:A,A354,L:L)</f>
        <v>2970.6032514984208</v>
      </c>
      <c r="N354" s="3">
        <f t="shared" si="51"/>
        <v>0.21049602854211436</v>
      </c>
      <c r="O354" s="7">
        <f t="shared" si="52"/>
        <v>4.750683454343311</v>
      </c>
      <c r="P354" s="3">
        <f t="shared" si="53"/>
        <v>0.21049602854211436</v>
      </c>
      <c r="Q354" s="3">
        <f>IF(ISNUMBER(P354),SUMIF(A:A,A354,P:P),"")</f>
        <v>0.92132324188558823</v>
      </c>
      <c r="R354" s="3">
        <f t="shared" si="54"/>
        <v>0.22847141912029847</v>
      </c>
      <c r="S354" s="8">
        <f t="shared" si="55"/>
        <v>4.3769150813278044</v>
      </c>
    </row>
    <row r="355" spans="1:19" x14ac:dyDescent="0.25">
      <c r="A355" s="1">
        <v>38</v>
      </c>
      <c r="B355" s="5">
        <v>0.6972222222222223</v>
      </c>
      <c r="C355" s="1" t="s">
        <v>26</v>
      </c>
      <c r="D355" s="1">
        <v>9</v>
      </c>
      <c r="E355" s="1">
        <v>1</v>
      </c>
      <c r="F355" s="1" t="s">
        <v>381</v>
      </c>
      <c r="G355" s="2">
        <v>58.052199999999999</v>
      </c>
      <c r="H355" s="6">
        <f>1+COUNTIFS(A:A,A355,O:O,"&lt;"&amp;O355)</f>
        <v>2</v>
      </c>
      <c r="I355" s="2">
        <f>AVERAGEIF(A:A,A355,G:G)</f>
        <v>50.885869444444438</v>
      </c>
      <c r="J355" s="2">
        <f t="shared" si="48"/>
        <v>7.166330555555561</v>
      </c>
      <c r="K355" s="2">
        <f t="shared" si="49"/>
        <v>97.166330555555561</v>
      </c>
      <c r="L355" s="2">
        <f t="shared" si="50"/>
        <v>340.35181524093144</v>
      </c>
      <c r="M355" s="2">
        <f>SUMIF(A:A,A355,L:L)</f>
        <v>2970.6032514984208</v>
      </c>
      <c r="N355" s="3">
        <f t="shared" si="51"/>
        <v>0.11457329923450815</v>
      </c>
      <c r="O355" s="7">
        <f t="shared" si="52"/>
        <v>8.7280370442436528</v>
      </c>
      <c r="P355" s="3">
        <f t="shared" si="53"/>
        <v>0.11457329923450815</v>
      </c>
      <c r="Q355" s="3">
        <f>IF(ISNUMBER(P355),SUMIF(A:A,A355,P:P),"")</f>
        <v>0.92132324188558823</v>
      </c>
      <c r="R355" s="3">
        <f t="shared" si="54"/>
        <v>0.12435733087555832</v>
      </c>
      <c r="S355" s="8">
        <f t="shared" si="55"/>
        <v>8.0413433849000686</v>
      </c>
    </row>
    <row r="356" spans="1:19" x14ac:dyDescent="0.25">
      <c r="A356" s="1">
        <v>38</v>
      </c>
      <c r="B356" s="5">
        <v>0.6972222222222223</v>
      </c>
      <c r="C356" s="1" t="s">
        <v>26</v>
      </c>
      <c r="D356" s="1">
        <v>9</v>
      </c>
      <c r="E356" s="1">
        <v>4</v>
      </c>
      <c r="F356" s="1" t="s">
        <v>384</v>
      </c>
      <c r="G356" s="2">
        <v>56.864933333333298</v>
      </c>
      <c r="H356" s="6">
        <f>1+COUNTIFS(A:A,A356,O:O,"&lt;"&amp;O356)</f>
        <v>3</v>
      </c>
      <c r="I356" s="2">
        <f>AVERAGEIF(A:A,A356,G:G)</f>
        <v>50.885869444444438</v>
      </c>
      <c r="J356" s="2">
        <f t="shared" si="48"/>
        <v>5.9790638888888594</v>
      </c>
      <c r="K356" s="2">
        <f t="shared" si="49"/>
        <v>95.979063888888859</v>
      </c>
      <c r="L356" s="2">
        <f t="shared" si="50"/>
        <v>316.94993680117653</v>
      </c>
      <c r="M356" s="2">
        <f>SUMIF(A:A,A356,L:L)</f>
        <v>2970.6032514984208</v>
      </c>
      <c r="N356" s="3">
        <f t="shared" si="51"/>
        <v>0.10669547898774494</v>
      </c>
      <c r="O356" s="7">
        <f t="shared" si="52"/>
        <v>9.3724683509304096</v>
      </c>
      <c r="P356" s="3">
        <f t="shared" si="53"/>
        <v>0.10669547898774494</v>
      </c>
      <c r="Q356" s="3">
        <f>IF(ISNUMBER(P356),SUMIF(A:A,A356,P:P),"")</f>
        <v>0.92132324188558823</v>
      </c>
      <c r="R356" s="3">
        <f t="shared" si="54"/>
        <v>0.1158067810917057</v>
      </c>
      <c r="S356" s="8">
        <f t="shared" si="55"/>
        <v>8.6350729255492791</v>
      </c>
    </row>
    <row r="357" spans="1:19" x14ac:dyDescent="0.25">
      <c r="A357" s="1">
        <v>38</v>
      </c>
      <c r="B357" s="5">
        <v>0.6972222222222223</v>
      </c>
      <c r="C357" s="1" t="s">
        <v>26</v>
      </c>
      <c r="D357" s="1">
        <v>9</v>
      </c>
      <c r="E357" s="1">
        <v>7</v>
      </c>
      <c r="F357" s="1" t="s">
        <v>387</v>
      </c>
      <c r="G357" s="2">
        <v>52.766999999999996</v>
      </c>
      <c r="H357" s="6">
        <f>1+COUNTIFS(A:A,A357,O:O,"&lt;"&amp;O357)</f>
        <v>4</v>
      </c>
      <c r="I357" s="2">
        <f>AVERAGEIF(A:A,A357,G:G)</f>
        <v>50.885869444444438</v>
      </c>
      <c r="J357" s="2">
        <f t="shared" si="48"/>
        <v>1.8811305555555577</v>
      </c>
      <c r="K357" s="2">
        <f t="shared" si="49"/>
        <v>91.881130555555558</v>
      </c>
      <c r="L357" s="2">
        <f t="shared" si="50"/>
        <v>247.86093262373507</v>
      </c>
      <c r="M357" s="2">
        <f>SUMIF(A:A,A357,L:L)</f>
        <v>2970.6032514984208</v>
      </c>
      <c r="N357" s="3">
        <f t="shared" si="51"/>
        <v>8.3437911979228452E-2</v>
      </c>
      <c r="O357" s="7">
        <f t="shared" si="52"/>
        <v>11.984959549909952</v>
      </c>
      <c r="P357" s="3">
        <f t="shared" si="53"/>
        <v>8.3437911979228452E-2</v>
      </c>
      <c r="Q357" s="3">
        <f>IF(ISNUMBER(P357),SUMIF(A:A,A357,P:P),"")</f>
        <v>0.92132324188558823</v>
      </c>
      <c r="R357" s="3">
        <f t="shared" si="54"/>
        <v>9.0563125063971781E-2</v>
      </c>
      <c r="S357" s="8">
        <f t="shared" si="55"/>
        <v>11.042021786390677</v>
      </c>
    </row>
    <row r="358" spans="1:19" x14ac:dyDescent="0.25">
      <c r="A358" s="1">
        <v>38</v>
      </c>
      <c r="B358" s="5">
        <v>0.6972222222222223</v>
      </c>
      <c r="C358" s="1" t="s">
        <v>26</v>
      </c>
      <c r="D358" s="1">
        <v>9</v>
      </c>
      <c r="E358" s="1">
        <v>2</v>
      </c>
      <c r="F358" s="1" t="s">
        <v>382</v>
      </c>
      <c r="G358" s="2">
        <v>51.956166666666604</v>
      </c>
      <c r="H358" s="6">
        <f>1+COUNTIFS(A:A,A358,O:O,"&lt;"&amp;O358)</f>
        <v>5</v>
      </c>
      <c r="I358" s="2">
        <f>AVERAGEIF(A:A,A358,G:G)</f>
        <v>50.885869444444438</v>
      </c>
      <c r="J358" s="2">
        <f t="shared" si="48"/>
        <v>1.0702972222221661</v>
      </c>
      <c r="K358" s="2">
        <f t="shared" si="49"/>
        <v>91.070297222222166</v>
      </c>
      <c r="L358" s="2">
        <f t="shared" si="50"/>
        <v>236.0911202669916</v>
      </c>
      <c r="M358" s="2">
        <f>SUMIF(A:A,A358,L:L)</f>
        <v>2970.6032514984208</v>
      </c>
      <c r="N358" s="3">
        <f t="shared" si="51"/>
        <v>7.9475816956674841E-2</v>
      </c>
      <c r="O358" s="7">
        <f t="shared" si="52"/>
        <v>12.582443796018309</v>
      </c>
      <c r="P358" s="3">
        <f t="shared" si="53"/>
        <v>7.9475816956674841E-2</v>
      </c>
      <c r="Q358" s="3">
        <f>IF(ISNUMBER(P358),SUMIF(A:A,A358,P:P),"")</f>
        <v>0.92132324188558823</v>
      </c>
      <c r="R358" s="3">
        <f t="shared" si="54"/>
        <v>8.6262685389352528E-2</v>
      </c>
      <c r="S358" s="8">
        <f t="shared" si="55"/>
        <v>11.592497908990795</v>
      </c>
    </row>
    <row r="359" spans="1:19" x14ac:dyDescent="0.25">
      <c r="A359" s="1">
        <v>38</v>
      </c>
      <c r="B359" s="5">
        <v>0.6972222222222223</v>
      </c>
      <c r="C359" s="1" t="s">
        <v>26</v>
      </c>
      <c r="D359" s="1">
        <v>9</v>
      </c>
      <c r="E359" s="1">
        <v>11</v>
      </c>
      <c r="F359" s="1" t="s">
        <v>391</v>
      </c>
      <c r="G359" s="2">
        <v>51.375733333333393</v>
      </c>
      <c r="H359" s="6">
        <f>1+COUNTIFS(A:A,A359,O:O,"&lt;"&amp;O359)</f>
        <v>6</v>
      </c>
      <c r="I359" s="2">
        <f>AVERAGEIF(A:A,A359,G:G)</f>
        <v>50.885869444444438</v>
      </c>
      <c r="J359" s="2">
        <f t="shared" si="48"/>
        <v>0.48986388888895505</v>
      </c>
      <c r="K359" s="2">
        <f t="shared" si="49"/>
        <v>90.489863888888948</v>
      </c>
      <c r="L359" s="2">
        <f t="shared" si="50"/>
        <v>228.01053484176424</v>
      </c>
      <c r="M359" s="2">
        <f>SUMIF(A:A,A359,L:L)</f>
        <v>2970.6032514984208</v>
      </c>
      <c r="N359" s="3">
        <f t="shared" si="51"/>
        <v>7.6755633633253453E-2</v>
      </c>
      <c r="O359" s="7">
        <f t="shared" si="52"/>
        <v>13.028359648206488</v>
      </c>
      <c r="P359" s="3">
        <f t="shared" si="53"/>
        <v>7.6755633633253453E-2</v>
      </c>
      <c r="Q359" s="3">
        <f>IF(ISNUMBER(P359),SUMIF(A:A,A359,P:P),"")</f>
        <v>0.92132324188558823</v>
      </c>
      <c r="R359" s="3">
        <f t="shared" si="54"/>
        <v>8.3310210948509988E-2</v>
      </c>
      <c r="S359" s="8">
        <f t="shared" si="55"/>
        <v>12.003330547536983</v>
      </c>
    </row>
    <row r="360" spans="1:19" x14ac:dyDescent="0.25">
      <c r="A360" s="1">
        <v>38</v>
      </c>
      <c r="B360" s="5">
        <v>0.6972222222222223</v>
      </c>
      <c r="C360" s="1" t="s">
        <v>26</v>
      </c>
      <c r="D360" s="1">
        <v>9</v>
      </c>
      <c r="E360" s="1">
        <v>9</v>
      </c>
      <c r="F360" s="1" t="s">
        <v>389</v>
      </c>
      <c r="G360" s="2">
        <v>51.036566666666708</v>
      </c>
      <c r="H360" s="6">
        <f>1+COUNTIFS(A:A,A360,O:O,"&lt;"&amp;O360)</f>
        <v>7</v>
      </c>
      <c r="I360" s="2">
        <f>AVERAGEIF(A:A,A360,G:G)</f>
        <v>50.885869444444438</v>
      </c>
      <c r="J360" s="2">
        <f t="shared" si="48"/>
        <v>0.15069722222227</v>
      </c>
      <c r="K360" s="2">
        <f t="shared" si="49"/>
        <v>90.150697222222277</v>
      </c>
      <c r="L360" s="2">
        <f t="shared" si="50"/>
        <v>223.41741397105798</v>
      </c>
      <c r="M360" s="2">
        <f>SUMIF(A:A,A360,L:L)</f>
        <v>2970.6032514984208</v>
      </c>
      <c r="N360" s="3">
        <f t="shared" si="51"/>
        <v>7.520944234419813E-2</v>
      </c>
      <c r="O360" s="7">
        <f t="shared" si="52"/>
        <v>13.296202828143198</v>
      </c>
      <c r="P360" s="3">
        <f t="shared" si="53"/>
        <v>7.520944234419813E-2</v>
      </c>
      <c r="Q360" s="3">
        <f>IF(ISNUMBER(P360),SUMIF(A:A,A360,P:P),"")</f>
        <v>0.92132324188558823</v>
      </c>
      <c r="R360" s="3">
        <f t="shared" si="54"/>
        <v>8.1631982050375529E-2</v>
      </c>
      <c r="S360" s="8">
        <f t="shared" si="55"/>
        <v>12.250100694393218</v>
      </c>
    </row>
    <row r="361" spans="1:19" x14ac:dyDescent="0.25">
      <c r="A361" s="1">
        <v>38</v>
      </c>
      <c r="B361" s="5">
        <v>0.6972222222222223</v>
      </c>
      <c r="C361" s="1" t="s">
        <v>26</v>
      </c>
      <c r="D361" s="1">
        <v>9</v>
      </c>
      <c r="E361" s="1">
        <v>5</v>
      </c>
      <c r="F361" s="1" t="s">
        <v>385</v>
      </c>
      <c r="G361" s="2">
        <v>47.791533333333305</v>
      </c>
      <c r="H361" s="6">
        <f>1+COUNTIFS(A:A,A361,O:O,"&lt;"&amp;O361)</f>
        <v>8</v>
      </c>
      <c r="I361" s="2">
        <f>AVERAGEIF(A:A,A361,G:G)</f>
        <v>50.885869444444438</v>
      </c>
      <c r="J361" s="2">
        <f t="shared" si="48"/>
        <v>-3.0943361111111329</v>
      </c>
      <c r="K361" s="2">
        <f t="shared" si="49"/>
        <v>86.905663888888867</v>
      </c>
      <c r="L361" s="2">
        <f t="shared" si="50"/>
        <v>183.89038259835905</v>
      </c>
      <c r="M361" s="2">
        <f>SUMIF(A:A,A361,L:L)</f>
        <v>2970.6032514984208</v>
      </c>
      <c r="N361" s="3">
        <f t="shared" si="51"/>
        <v>6.1903380232820299E-2</v>
      </c>
      <c r="O361" s="7">
        <f t="shared" si="52"/>
        <v>16.154206704689997</v>
      </c>
      <c r="P361" s="3">
        <f t="shared" si="53"/>
        <v>6.1903380232820299E-2</v>
      </c>
      <c r="Q361" s="3">
        <f>IF(ISNUMBER(P361),SUMIF(A:A,A361,P:P),"")</f>
        <v>0.92132324188558823</v>
      </c>
      <c r="R361" s="3">
        <f t="shared" si="54"/>
        <v>6.7189643567580365E-2</v>
      </c>
      <c r="S361" s="8">
        <f t="shared" si="55"/>
        <v>14.883246091254893</v>
      </c>
    </row>
    <row r="362" spans="1:19" x14ac:dyDescent="0.25">
      <c r="A362" s="1">
        <v>38</v>
      </c>
      <c r="B362" s="5">
        <v>0.6972222222222223</v>
      </c>
      <c r="C362" s="1" t="s">
        <v>26</v>
      </c>
      <c r="D362" s="1">
        <v>9</v>
      </c>
      <c r="E362" s="1">
        <v>12</v>
      </c>
      <c r="F362" s="1" t="s">
        <v>392</v>
      </c>
      <c r="G362" s="2">
        <v>47.114166666666705</v>
      </c>
      <c r="H362" s="6">
        <f>1+COUNTIFS(A:A,A362,O:O,"&lt;"&amp;O362)</f>
        <v>9</v>
      </c>
      <c r="I362" s="2">
        <f>AVERAGEIF(A:A,A362,G:G)</f>
        <v>50.885869444444438</v>
      </c>
      <c r="J362" s="2">
        <f t="shared" si="48"/>
        <v>-3.7717027777777332</v>
      </c>
      <c r="K362" s="2">
        <f t="shared" si="49"/>
        <v>86.228297222222267</v>
      </c>
      <c r="L362" s="2">
        <f t="shared" si="50"/>
        <v>176.56654544503351</v>
      </c>
      <c r="M362" s="2">
        <f>SUMIF(A:A,A362,L:L)</f>
        <v>2970.6032514984208</v>
      </c>
      <c r="N362" s="3">
        <f t="shared" si="51"/>
        <v>5.9437942564686298E-2</v>
      </c>
      <c r="O362" s="7">
        <f t="shared" si="52"/>
        <v>16.824270101740151</v>
      </c>
      <c r="P362" s="3">
        <f t="shared" si="53"/>
        <v>5.9437942564686298E-2</v>
      </c>
      <c r="Q362" s="3">
        <f>IF(ISNUMBER(P362),SUMIF(A:A,A362,P:P),"")</f>
        <v>0.92132324188558823</v>
      </c>
      <c r="R362" s="3">
        <f t="shared" si="54"/>
        <v>6.4513668886763437E-2</v>
      </c>
      <c r="S362" s="8">
        <f t="shared" si="55"/>
        <v>15.500591072494011</v>
      </c>
    </row>
    <row r="363" spans="1:19" x14ac:dyDescent="0.25">
      <c r="A363" s="1">
        <v>38</v>
      </c>
      <c r="B363" s="5">
        <v>0.6972222222222223</v>
      </c>
      <c r="C363" s="1" t="s">
        <v>26</v>
      </c>
      <c r="D363" s="1">
        <v>9</v>
      </c>
      <c r="E363" s="1">
        <v>6</v>
      </c>
      <c r="F363" s="1" t="s">
        <v>386</v>
      </c>
      <c r="G363" s="2">
        <v>45.309533333333299</v>
      </c>
      <c r="H363" s="6">
        <f>1+COUNTIFS(A:A,A363,O:O,"&lt;"&amp;O363)</f>
        <v>10</v>
      </c>
      <c r="I363" s="2">
        <f>AVERAGEIF(A:A,A363,G:G)</f>
        <v>50.885869444444438</v>
      </c>
      <c r="J363" s="2">
        <f t="shared" si="48"/>
        <v>-5.5763361111111394</v>
      </c>
      <c r="K363" s="2">
        <f t="shared" si="49"/>
        <v>84.423663888888854</v>
      </c>
      <c r="L363" s="2">
        <f t="shared" si="50"/>
        <v>158.4469494226359</v>
      </c>
      <c r="M363" s="2">
        <f>SUMIF(A:A,A363,L:L)</f>
        <v>2970.6032514984208</v>
      </c>
      <c r="N363" s="3">
        <f t="shared" si="51"/>
        <v>5.333830741035938E-2</v>
      </c>
      <c r="O363" s="7">
        <f t="shared" si="52"/>
        <v>18.748251464120884</v>
      </c>
      <c r="P363" s="3">
        <f t="shared" si="53"/>
        <v>5.333830741035938E-2</v>
      </c>
      <c r="Q363" s="3">
        <f>IF(ISNUMBER(P363),SUMIF(A:A,A363,P:P),"")</f>
        <v>0.92132324188558823</v>
      </c>
      <c r="R363" s="3">
        <f t="shared" si="54"/>
        <v>5.7893153005883942E-2</v>
      </c>
      <c r="S363" s="8">
        <f t="shared" si="55"/>
        <v>17.273199818610077</v>
      </c>
    </row>
    <row r="364" spans="1:19" x14ac:dyDescent="0.25">
      <c r="A364" s="1">
        <v>38</v>
      </c>
      <c r="B364" s="5">
        <v>0.6972222222222223</v>
      </c>
      <c r="C364" s="1" t="s">
        <v>26</v>
      </c>
      <c r="D364" s="1">
        <v>9</v>
      </c>
      <c r="E364" s="1">
        <v>8</v>
      </c>
      <c r="F364" s="1" t="s">
        <v>388</v>
      </c>
      <c r="G364" s="2">
        <v>42.317333333333302</v>
      </c>
      <c r="H364" s="6">
        <f>1+COUNTIFS(A:A,A364,O:O,"&lt;"&amp;O364)</f>
        <v>11</v>
      </c>
      <c r="I364" s="2">
        <f>AVERAGEIF(A:A,A364,G:G)</f>
        <v>50.885869444444438</v>
      </c>
      <c r="J364" s="2">
        <f t="shared" si="48"/>
        <v>-8.5685361111111362</v>
      </c>
      <c r="K364" s="2">
        <f t="shared" si="49"/>
        <v>81.431463888888857</v>
      </c>
      <c r="L364" s="2">
        <f t="shared" si="50"/>
        <v>132.40796937338331</v>
      </c>
      <c r="M364" s="2">
        <f>SUMIF(A:A,A364,L:L)</f>
        <v>2970.6032514984208</v>
      </c>
      <c r="N364" s="3">
        <f t="shared" si="51"/>
        <v>4.4572754475574808E-2</v>
      </c>
      <c r="O364" s="7">
        <f t="shared" si="52"/>
        <v>22.435230036052289</v>
      </c>
      <c r="P364" s="3" t="str">
        <f t="shared" si="53"/>
        <v/>
      </c>
      <c r="Q364" s="3" t="str">
        <f>IF(ISNUMBER(P364),SUMIF(A:A,A364,P:P),"")</f>
        <v/>
      </c>
      <c r="R364" s="3" t="str">
        <f t="shared" si="54"/>
        <v/>
      </c>
      <c r="S364" s="8" t="str">
        <f t="shared" si="55"/>
        <v/>
      </c>
    </row>
    <row r="365" spans="1:19" x14ac:dyDescent="0.25">
      <c r="A365" s="1">
        <v>38</v>
      </c>
      <c r="B365" s="5">
        <v>0.6972222222222223</v>
      </c>
      <c r="C365" s="1" t="s">
        <v>26</v>
      </c>
      <c r="D365" s="1">
        <v>9</v>
      </c>
      <c r="E365" s="1">
        <v>10</v>
      </c>
      <c r="F365" s="1" t="s">
        <v>390</v>
      </c>
      <c r="G365" s="2">
        <v>37.855533333333305</v>
      </c>
      <c r="H365" s="6">
        <f>1+COUNTIFS(A:A,A365,O:O,"&lt;"&amp;O365)</f>
        <v>12</v>
      </c>
      <c r="I365" s="2">
        <f>AVERAGEIF(A:A,A365,G:G)</f>
        <v>50.885869444444438</v>
      </c>
      <c r="J365" s="2">
        <f t="shared" si="48"/>
        <v>-13.030336111111133</v>
      </c>
      <c r="K365" s="2">
        <f t="shared" si="49"/>
        <v>76.969663888888874</v>
      </c>
      <c r="L365" s="2">
        <f t="shared" si="50"/>
        <v>101.30946409864279</v>
      </c>
      <c r="M365" s="2">
        <f>SUMIF(A:A,A365,L:L)</f>
        <v>2970.6032514984208</v>
      </c>
      <c r="N365" s="3">
        <f t="shared" si="51"/>
        <v>3.4104003638836873E-2</v>
      </c>
      <c r="O365" s="7">
        <f t="shared" si="52"/>
        <v>29.322070528435624</v>
      </c>
      <c r="P365" s="3" t="str">
        <f t="shared" si="53"/>
        <v/>
      </c>
      <c r="Q365" s="3" t="str">
        <f>IF(ISNUMBER(P365),SUMIF(A:A,A365,P:P),"")</f>
        <v/>
      </c>
      <c r="R365" s="3" t="str">
        <f t="shared" si="54"/>
        <v/>
      </c>
      <c r="S365" s="8" t="str">
        <f t="shared" si="55"/>
        <v/>
      </c>
    </row>
    <row r="366" spans="1:19" x14ac:dyDescent="0.25">
      <c r="A366" s="1">
        <v>39</v>
      </c>
      <c r="B366" s="5">
        <v>0.70277777777777783</v>
      </c>
      <c r="C366" s="1" t="s">
        <v>106</v>
      </c>
      <c r="D366" s="1">
        <v>7</v>
      </c>
      <c r="E366" s="1">
        <v>6</v>
      </c>
      <c r="F366" s="1" t="s">
        <v>397</v>
      </c>
      <c r="G366" s="2">
        <v>73.903266666666696</v>
      </c>
      <c r="H366" s="6">
        <f>1+COUNTIFS(A:A,A366,O:O,"&lt;"&amp;O366)</f>
        <v>1</v>
      </c>
      <c r="I366" s="2">
        <f>AVERAGEIF(A:A,A366,G:G)</f>
        <v>46.54523846153846</v>
      </c>
      <c r="J366" s="2">
        <f t="shared" si="48"/>
        <v>27.358028205128235</v>
      </c>
      <c r="K366" s="2">
        <f t="shared" si="49"/>
        <v>117.35802820512824</v>
      </c>
      <c r="L366" s="2">
        <f t="shared" si="50"/>
        <v>1143.0800453929228</v>
      </c>
      <c r="M366" s="2">
        <f>SUMIF(A:A,A366,L:L)</f>
        <v>3659.2283070389831</v>
      </c>
      <c r="N366" s="3">
        <f t="shared" si="51"/>
        <v>0.31238281667040707</v>
      </c>
      <c r="O366" s="7">
        <f t="shared" si="52"/>
        <v>3.2012004074317986</v>
      </c>
      <c r="P366" s="3">
        <f t="shared" si="53"/>
        <v>0.31238281667040707</v>
      </c>
      <c r="Q366" s="3">
        <f>IF(ISNUMBER(P366),SUMIF(A:A,A366,P:P),"")</f>
        <v>0.81287784170626198</v>
      </c>
      <c r="R366" s="3">
        <f t="shared" si="54"/>
        <v>0.38429244917625438</v>
      </c>
      <c r="S366" s="8">
        <f t="shared" si="55"/>
        <v>2.6021848780623675</v>
      </c>
    </row>
    <row r="367" spans="1:19" x14ac:dyDescent="0.25">
      <c r="A367" s="1">
        <v>39</v>
      </c>
      <c r="B367" s="5">
        <v>0.70277777777777783</v>
      </c>
      <c r="C367" s="1" t="s">
        <v>106</v>
      </c>
      <c r="D367" s="1">
        <v>7</v>
      </c>
      <c r="E367" s="1">
        <v>3</v>
      </c>
      <c r="F367" s="1" t="s">
        <v>395</v>
      </c>
      <c r="G367" s="2">
        <v>56.433666666666603</v>
      </c>
      <c r="H367" s="6">
        <f>1+COUNTIFS(A:A,A367,O:O,"&lt;"&amp;O367)</f>
        <v>2</v>
      </c>
      <c r="I367" s="2">
        <f>AVERAGEIF(A:A,A367,G:G)</f>
        <v>46.54523846153846</v>
      </c>
      <c r="J367" s="2">
        <f t="shared" si="48"/>
        <v>9.8884282051281431</v>
      </c>
      <c r="K367" s="2">
        <f t="shared" si="49"/>
        <v>99.88842820512815</v>
      </c>
      <c r="L367" s="2">
        <f t="shared" si="50"/>
        <v>400.73713645927978</v>
      </c>
      <c r="M367" s="2">
        <f>SUMIF(A:A,A367,L:L)</f>
        <v>3659.2283070389831</v>
      </c>
      <c r="N367" s="3">
        <f t="shared" si="51"/>
        <v>0.10951411140114209</v>
      </c>
      <c r="O367" s="7">
        <f t="shared" si="52"/>
        <v>9.1312433366424717</v>
      </c>
      <c r="P367" s="3">
        <f t="shared" si="53"/>
        <v>0.10951411140114209</v>
      </c>
      <c r="Q367" s="3">
        <f>IF(ISNUMBER(P367),SUMIF(A:A,A367,P:P),"")</f>
        <v>0.81287784170626198</v>
      </c>
      <c r="R367" s="3">
        <f t="shared" si="54"/>
        <v>0.13472394716931604</v>
      </c>
      <c r="S367" s="8">
        <f t="shared" si="55"/>
        <v>7.4225853755846183</v>
      </c>
    </row>
    <row r="368" spans="1:19" x14ac:dyDescent="0.25">
      <c r="A368" s="1">
        <v>39</v>
      </c>
      <c r="B368" s="5">
        <v>0.70277777777777783</v>
      </c>
      <c r="C368" s="1" t="s">
        <v>106</v>
      </c>
      <c r="D368" s="1">
        <v>7</v>
      </c>
      <c r="E368" s="1">
        <v>11</v>
      </c>
      <c r="F368" s="1" t="s">
        <v>402</v>
      </c>
      <c r="G368" s="2">
        <v>52.100366666666694</v>
      </c>
      <c r="H368" s="6">
        <f>1+COUNTIFS(A:A,A368,O:O,"&lt;"&amp;O368)</f>
        <v>3</v>
      </c>
      <c r="I368" s="2">
        <f>AVERAGEIF(A:A,A368,G:G)</f>
        <v>46.54523846153846</v>
      </c>
      <c r="J368" s="2">
        <f t="shared" si="48"/>
        <v>5.5551282051282342</v>
      </c>
      <c r="K368" s="2">
        <f t="shared" si="49"/>
        <v>95.555128205128227</v>
      </c>
      <c r="L368" s="2">
        <f t="shared" si="50"/>
        <v>308.98962253593646</v>
      </c>
      <c r="M368" s="2">
        <f>SUMIF(A:A,A368,L:L)</f>
        <v>3659.2283070389831</v>
      </c>
      <c r="N368" s="3">
        <f t="shared" si="51"/>
        <v>8.4441198145946861E-2</v>
      </c>
      <c r="O368" s="7">
        <f t="shared" si="52"/>
        <v>11.842560526813173</v>
      </c>
      <c r="P368" s="3">
        <f t="shared" si="53"/>
        <v>8.4441198145946861E-2</v>
      </c>
      <c r="Q368" s="3">
        <f>IF(ISNUMBER(P368),SUMIF(A:A,A368,P:P),"")</f>
        <v>0.81287784170626198</v>
      </c>
      <c r="R368" s="3">
        <f t="shared" si="54"/>
        <v>0.10387932086905152</v>
      </c>
      <c r="S368" s="8">
        <f t="shared" si="55"/>
        <v>9.626555041311665</v>
      </c>
    </row>
    <row r="369" spans="1:19" x14ac:dyDescent="0.25">
      <c r="A369" s="1">
        <v>39</v>
      </c>
      <c r="B369" s="5">
        <v>0.70277777777777783</v>
      </c>
      <c r="C369" s="1" t="s">
        <v>106</v>
      </c>
      <c r="D369" s="1">
        <v>7</v>
      </c>
      <c r="E369" s="1">
        <v>1</v>
      </c>
      <c r="F369" s="1" t="s">
        <v>393</v>
      </c>
      <c r="G369" s="2">
        <v>51.887099999999997</v>
      </c>
      <c r="H369" s="6">
        <f>1+COUNTIFS(A:A,A369,O:O,"&lt;"&amp;O369)</f>
        <v>4</v>
      </c>
      <c r="I369" s="2">
        <f>AVERAGEIF(A:A,A369,G:G)</f>
        <v>46.54523846153846</v>
      </c>
      <c r="J369" s="2">
        <f t="shared" si="48"/>
        <v>5.3418615384615364</v>
      </c>
      <c r="K369" s="2">
        <f t="shared" si="49"/>
        <v>95.341861538461529</v>
      </c>
      <c r="L369" s="2">
        <f t="shared" si="50"/>
        <v>305.06098038385028</v>
      </c>
      <c r="M369" s="2">
        <f>SUMIF(A:A,A369,L:L)</f>
        <v>3659.2283070389831</v>
      </c>
      <c r="N369" s="3">
        <f t="shared" si="51"/>
        <v>8.3367572282119523E-2</v>
      </c>
      <c r="O369" s="7">
        <f t="shared" si="52"/>
        <v>11.99507161628692</v>
      </c>
      <c r="P369" s="3">
        <f t="shared" si="53"/>
        <v>8.3367572282119523E-2</v>
      </c>
      <c r="Q369" s="3">
        <f>IF(ISNUMBER(P369),SUMIF(A:A,A369,P:P),"")</f>
        <v>0.81287784170626198</v>
      </c>
      <c r="R369" s="3">
        <f t="shared" si="54"/>
        <v>0.10255854939670611</v>
      </c>
      <c r="S369" s="8">
        <f t="shared" si="55"/>
        <v>9.7505279265593554</v>
      </c>
    </row>
    <row r="370" spans="1:19" x14ac:dyDescent="0.25">
      <c r="A370" s="1">
        <v>39</v>
      </c>
      <c r="B370" s="5">
        <v>0.70277777777777783</v>
      </c>
      <c r="C370" s="1" t="s">
        <v>106</v>
      </c>
      <c r="D370" s="1">
        <v>7</v>
      </c>
      <c r="E370" s="1">
        <v>5</v>
      </c>
      <c r="F370" s="1" t="s">
        <v>396</v>
      </c>
      <c r="G370" s="2">
        <v>47.109266666666699</v>
      </c>
      <c r="H370" s="6">
        <f>1+COUNTIFS(A:A,A370,O:O,"&lt;"&amp;O370)</f>
        <v>5</v>
      </c>
      <c r="I370" s="2">
        <f>AVERAGEIF(A:A,A370,G:G)</f>
        <v>46.54523846153846</v>
      </c>
      <c r="J370" s="2">
        <f t="shared" si="48"/>
        <v>0.56402820512823837</v>
      </c>
      <c r="K370" s="2">
        <f t="shared" si="49"/>
        <v>90.564028205128238</v>
      </c>
      <c r="L370" s="2">
        <f t="shared" si="50"/>
        <v>229.02741036486452</v>
      </c>
      <c r="M370" s="2">
        <f>SUMIF(A:A,A370,L:L)</f>
        <v>3659.2283070389831</v>
      </c>
      <c r="N370" s="3">
        <f t="shared" si="51"/>
        <v>6.2588991762088653E-2</v>
      </c>
      <c r="O370" s="7">
        <f t="shared" si="52"/>
        <v>15.977250501193073</v>
      </c>
      <c r="P370" s="3">
        <f t="shared" si="53"/>
        <v>6.2588991762088653E-2</v>
      </c>
      <c r="Q370" s="3">
        <f>IF(ISNUMBER(P370),SUMIF(A:A,A370,P:P),"")</f>
        <v>0.81287784170626198</v>
      </c>
      <c r="R370" s="3">
        <f t="shared" si="54"/>
        <v>7.699679896638828E-2</v>
      </c>
      <c r="S370" s="8">
        <f t="shared" si="55"/>
        <v>12.987552903810117</v>
      </c>
    </row>
    <row r="371" spans="1:19" x14ac:dyDescent="0.25">
      <c r="A371" s="1">
        <v>39</v>
      </c>
      <c r="B371" s="5">
        <v>0.70277777777777783</v>
      </c>
      <c r="C371" s="1" t="s">
        <v>106</v>
      </c>
      <c r="D371" s="1">
        <v>7</v>
      </c>
      <c r="E371" s="1">
        <v>14</v>
      </c>
      <c r="F371" s="1" t="s">
        <v>22</v>
      </c>
      <c r="G371" s="2">
        <v>46.3367</v>
      </c>
      <c r="H371" s="6">
        <f>1+COUNTIFS(A:A,A371,O:O,"&lt;"&amp;O371)</f>
        <v>6</v>
      </c>
      <c r="I371" s="2">
        <f>AVERAGEIF(A:A,A371,G:G)</f>
        <v>46.54523846153846</v>
      </c>
      <c r="J371" s="2">
        <f t="shared" si="48"/>
        <v>-0.20853846153845979</v>
      </c>
      <c r="K371" s="2">
        <f t="shared" si="49"/>
        <v>89.791461538461533</v>
      </c>
      <c r="L371" s="2">
        <f t="shared" si="50"/>
        <v>218.65337039519827</v>
      </c>
      <c r="M371" s="2">
        <f>SUMIF(A:A,A371,L:L)</f>
        <v>3659.2283070389831</v>
      </c>
      <c r="N371" s="3">
        <f t="shared" si="51"/>
        <v>5.9753956858770239E-2</v>
      </c>
      <c r="O371" s="7">
        <f t="shared" si="52"/>
        <v>16.73529340263644</v>
      </c>
      <c r="P371" s="3">
        <f t="shared" si="53"/>
        <v>5.9753956858770239E-2</v>
      </c>
      <c r="Q371" s="3">
        <f>IF(ISNUMBER(P371),SUMIF(A:A,A371,P:P),"")</f>
        <v>0.81287784170626198</v>
      </c>
      <c r="R371" s="3">
        <f t="shared" si="54"/>
        <v>7.3509147122702193E-2</v>
      </c>
      <c r="S371" s="8">
        <f t="shared" si="55"/>
        <v>13.603749181456156</v>
      </c>
    </row>
    <row r="372" spans="1:19" x14ac:dyDescent="0.25">
      <c r="A372" s="1">
        <v>39</v>
      </c>
      <c r="B372" s="5">
        <v>0.70277777777777783</v>
      </c>
      <c r="C372" s="1" t="s">
        <v>106</v>
      </c>
      <c r="D372" s="1">
        <v>7</v>
      </c>
      <c r="E372" s="1">
        <v>7</v>
      </c>
      <c r="F372" s="1" t="s">
        <v>398</v>
      </c>
      <c r="G372" s="2">
        <v>44.274866666666703</v>
      </c>
      <c r="H372" s="6">
        <f>1+COUNTIFS(A:A,A372,O:O,"&lt;"&amp;O372)</f>
        <v>7</v>
      </c>
      <c r="I372" s="2">
        <f>AVERAGEIF(A:A,A372,G:G)</f>
        <v>46.54523846153846</v>
      </c>
      <c r="J372" s="2">
        <f t="shared" si="48"/>
        <v>-2.2703717948717568</v>
      </c>
      <c r="K372" s="2">
        <f t="shared" si="49"/>
        <v>87.72962820512825</v>
      </c>
      <c r="L372" s="2">
        <f t="shared" si="50"/>
        <v>193.21000232516695</v>
      </c>
      <c r="M372" s="2">
        <f>SUMIF(A:A,A372,L:L)</f>
        <v>3659.2283070389831</v>
      </c>
      <c r="N372" s="3">
        <f t="shared" si="51"/>
        <v>5.2800750899719313E-2</v>
      </c>
      <c r="O372" s="7">
        <f t="shared" si="52"/>
        <v>18.939124595012455</v>
      </c>
      <c r="P372" s="3">
        <f t="shared" si="53"/>
        <v>5.2800750899719313E-2</v>
      </c>
      <c r="Q372" s="3">
        <f>IF(ISNUMBER(P372),SUMIF(A:A,A372,P:P),"")</f>
        <v>0.81287784170626198</v>
      </c>
      <c r="R372" s="3">
        <f t="shared" si="54"/>
        <v>6.4955333004143023E-2</v>
      </c>
      <c r="S372" s="8">
        <f t="shared" si="55"/>
        <v>15.395194724599708</v>
      </c>
    </row>
    <row r="373" spans="1:19" x14ac:dyDescent="0.25">
      <c r="A373" s="1">
        <v>39</v>
      </c>
      <c r="B373" s="5">
        <v>0.70277777777777783</v>
      </c>
      <c r="C373" s="1" t="s">
        <v>106</v>
      </c>
      <c r="D373" s="1">
        <v>7</v>
      </c>
      <c r="E373" s="1">
        <v>2</v>
      </c>
      <c r="F373" s="1" t="s">
        <v>394</v>
      </c>
      <c r="G373" s="2">
        <v>42.695999999999998</v>
      </c>
      <c r="H373" s="6">
        <f>1+COUNTIFS(A:A,A373,O:O,"&lt;"&amp;O373)</f>
        <v>8</v>
      </c>
      <c r="I373" s="2">
        <f>AVERAGEIF(A:A,A373,G:G)</f>
        <v>46.54523846153846</v>
      </c>
      <c r="J373" s="2">
        <f t="shared" si="48"/>
        <v>-3.8492384615384623</v>
      </c>
      <c r="K373" s="2">
        <f t="shared" si="49"/>
        <v>86.150761538461538</v>
      </c>
      <c r="L373" s="2">
        <f t="shared" si="50"/>
        <v>175.7470406790884</v>
      </c>
      <c r="M373" s="2">
        <f>SUMIF(A:A,A373,L:L)</f>
        <v>3659.2283070389831</v>
      </c>
      <c r="N373" s="3">
        <f t="shared" si="51"/>
        <v>4.8028443686068178E-2</v>
      </c>
      <c r="O373" s="7">
        <f t="shared" si="52"/>
        <v>20.820995294712713</v>
      </c>
      <c r="P373" s="3">
        <f t="shared" si="53"/>
        <v>4.8028443686068178E-2</v>
      </c>
      <c r="Q373" s="3">
        <f>IF(ISNUMBER(P373),SUMIF(A:A,A373,P:P),"")</f>
        <v>0.81287784170626198</v>
      </c>
      <c r="R373" s="3">
        <f t="shared" si="54"/>
        <v>5.9084454295438314E-2</v>
      </c>
      <c r="S373" s="8">
        <f t="shared" si="55"/>
        <v>16.924925717342305</v>
      </c>
    </row>
    <row r="374" spans="1:19" x14ac:dyDescent="0.25">
      <c r="A374" s="1">
        <v>39</v>
      </c>
      <c r="B374" s="5">
        <v>0.70277777777777783</v>
      </c>
      <c r="C374" s="1" t="s">
        <v>106</v>
      </c>
      <c r="D374" s="1">
        <v>7</v>
      </c>
      <c r="E374" s="1">
        <v>8</v>
      </c>
      <c r="F374" s="1" t="s">
        <v>399</v>
      </c>
      <c r="G374" s="2">
        <v>42.503900000000002</v>
      </c>
      <c r="H374" s="6">
        <f>1+COUNTIFS(A:A,A374,O:O,"&lt;"&amp;O374)</f>
        <v>9</v>
      </c>
      <c r="I374" s="2">
        <f>AVERAGEIF(A:A,A374,G:G)</f>
        <v>46.54523846153846</v>
      </c>
      <c r="J374" s="2">
        <f t="shared" ref="J374:J425" si="56">G374-I374</f>
        <v>-4.0413384615384587</v>
      </c>
      <c r="K374" s="2">
        <f t="shared" ref="K374:K425" si="57">90+J374</f>
        <v>85.958661538461541</v>
      </c>
      <c r="L374" s="2">
        <f t="shared" ref="L374:L425" si="58">EXP(0.06*K374)</f>
        <v>173.73300944694475</v>
      </c>
      <c r="M374" s="2">
        <f>SUMIF(A:A,A374,L:L)</f>
        <v>3659.2283070389831</v>
      </c>
      <c r="N374" s="3">
        <f t="shared" ref="N374:N425" si="59">L374/M374</f>
        <v>4.7478045879987205E-2</v>
      </c>
      <c r="O374" s="7">
        <f t="shared" ref="O374:O425" si="60">1/N374</f>
        <v>21.06236643622093</v>
      </c>
      <c r="P374" s="3" t="str">
        <f t="shared" ref="P374:P425" si="61">IF(O374&gt;21,"",N374)</f>
        <v/>
      </c>
      <c r="Q374" s="3" t="str">
        <f>IF(ISNUMBER(P374),SUMIF(A:A,A374,P:P),"")</f>
        <v/>
      </c>
      <c r="R374" s="3" t="str">
        <f t="shared" ref="R374:R425" si="62">IFERROR(P374*(1/Q374),"")</f>
        <v/>
      </c>
      <c r="S374" s="8" t="str">
        <f t="shared" ref="S374:S425" si="63">IFERROR(1/R374,"")</f>
        <v/>
      </c>
    </row>
    <row r="375" spans="1:19" x14ac:dyDescent="0.25">
      <c r="A375" s="1">
        <v>39</v>
      </c>
      <c r="B375" s="5">
        <v>0.70277777777777783</v>
      </c>
      <c r="C375" s="1" t="s">
        <v>106</v>
      </c>
      <c r="D375" s="1">
        <v>7</v>
      </c>
      <c r="E375" s="1">
        <v>13</v>
      </c>
      <c r="F375" s="1" t="s">
        <v>404</v>
      </c>
      <c r="G375" s="2">
        <v>42.313366666666603</v>
      </c>
      <c r="H375" s="6">
        <f>1+COUNTIFS(A:A,A375,O:O,"&lt;"&amp;O375)</f>
        <v>10</v>
      </c>
      <c r="I375" s="2">
        <f>AVERAGEIF(A:A,A375,G:G)</f>
        <v>46.54523846153846</v>
      </c>
      <c r="J375" s="2">
        <f t="shared" si="56"/>
        <v>-4.2318717948718572</v>
      </c>
      <c r="K375" s="2">
        <f t="shared" si="57"/>
        <v>85.768128205128136</v>
      </c>
      <c r="L375" s="2">
        <f t="shared" si="58"/>
        <v>171.75820318289354</v>
      </c>
      <c r="M375" s="2">
        <f>SUMIF(A:A,A375,L:L)</f>
        <v>3659.2283070389831</v>
      </c>
      <c r="N375" s="3">
        <f t="shared" si="59"/>
        <v>4.6938367538449342E-2</v>
      </c>
      <c r="O375" s="7">
        <f t="shared" si="60"/>
        <v>21.304532995972959</v>
      </c>
      <c r="P375" s="3" t="str">
        <f t="shared" si="61"/>
        <v/>
      </c>
      <c r="Q375" s="3" t="str">
        <f>IF(ISNUMBER(P375),SUMIF(A:A,A375,P:P),"")</f>
        <v/>
      </c>
      <c r="R375" s="3" t="str">
        <f t="shared" si="62"/>
        <v/>
      </c>
      <c r="S375" s="8" t="str">
        <f t="shared" si="63"/>
        <v/>
      </c>
    </row>
    <row r="376" spans="1:19" x14ac:dyDescent="0.25">
      <c r="A376" s="1">
        <v>39</v>
      </c>
      <c r="B376" s="5">
        <v>0.70277777777777783</v>
      </c>
      <c r="C376" s="1" t="s">
        <v>106</v>
      </c>
      <c r="D376" s="1">
        <v>7</v>
      </c>
      <c r="E376" s="1">
        <v>9</v>
      </c>
      <c r="F376" s="1" t="s">
        <v>400</v>
      </c>
      <c r="G376" s="2">
        <v>38.434833333333302</v>
      </c>
      <c r="H376" s="6">
        <f>1+COUNTIFS(A:A,A376,O:O,"&lt;"&amp;O376)</f>
        <v>11</v>
      </c>
      <c r="I376" s="2">
        <f>AVERAGEIF(A:A,A376,G:G)</f>
        <v>46.54523846153846</v>
      </c>
      <c r="J376" s="2">
        <f t="shared" si="56"/>
        <v>-8.1104051282051586</v>
      </c>
      <c r="K376" s="2">
        <f t="shared" si="57"/>
        <v>81.889594871794841</v>
      </c>
      <c r="L376" s="2">
        <f t="shared" si="58"/>
        <v>136.09806503245684</v>
      </c>
      <c r="M376" s="2">
        <f>SUMIF(A:A,A376,L:L)</f>
        <v>3659.2283070389831</v>
      </c>
      <c r="N376" s="3">
        <f t="shared" si="59"/>
        <v>3.719310565308407E-2</v>
      </c>
      <c r="O376" s="7">
        <f t="shared" si="60"/>
        <v>26.886703394102813</v>
      </c>
      <c r="P376" s="3" t="str">
        <f t="shared" si="61"/>
        <v/>
      </c>
      <c r="Q376" s="3" t="str">
        <f>IF(ISNUMBER(P376),SUMIF(A:A,A376,P:P),"")</f>
        <v/>
      </c>
      <c r="R376" s="3" t="str">
        <f t="shared" si="62"/>
        <v/>
      </c>
      <c r="S376" s="8" t="str">
        <f t="shared" si="63"/>
        <v/>
      </c>
    </row>
    <row r="377" spans="1:19" x14ac:dyDescent="0.25">
      <c r="A377" s="1">
        <v>39</v>
      </c>
      <c r="B377" s="5">
        <v>0.70277777777777783</v>
      </c>
      <c r="C377" s="1" t="s">
        <v>106</v>
      </c>
      <c r="D377" s="1">
        <v>7</v>
      </c>
      <c r="E377" s="1">
        <v>10</v>
      </c>
      <c r="F377" s="1" t="s">
        <v>401</v>
      </c>
      <c r="G377" s="2">
        <v>34.118566666666702</v>
      </c>
      <c r="H377" s="6">
        <f>1+COUNTIFS(A:A,A377,O:O,"&lt;"&amp;O377)</f>
        <v>12</v>
      </c>
      <c r="I377" s="2">
        <f>AVERAGEIF(A:A,A377,G:G)</f>
        <v>46.54523846153846</v>
      </c>
      <c r="J377" s="2">
        <f t="shared" si="56"/>
        <v>-12.426671794871758</v>
      </c>
      <c r="K377" s="2">
        <f t="shared" si="57"/>
        <v>77.573328205128234</v>
      </c>
      <c r="L377" s="2">
        <f t="shared" si="58"/>
        <v>105.04614106088214</v>
      </c>
      <c r="M377" s="2">
        <f>SUMIF(A:A,A377,L:L)</f>
        <v>3659.2283070389831</v>
      </c>
      <c r="N377" s="3">
        <f t="shared" si="59"/>
        <v>2.8707184205700627E-2</v>
      </c>
      <c r="O377" s="7">
        <f t="shared" si="60"/>
        <v>34.834485780093388</v>
      </c>
      <c r="P377" s="3" t="str">
        <f t="shared" si="61"/>
        <v/>
      </c>
      <c r="Q377" s="3" t="str">
        <f>IF(ISNUMBER(P377),SUMIF(A:A,A377,P:P),"")</f>
        <v/>
      </c>
      <c r="R377" s="3" t="str">
        <f t="shared" si="62"/>
        <v/>
      </c>
      <c r="S377" s="8" t="str">
        <f t="shared" si="63"/>
        <v/>
      </c>
    </row>
    <row r="378" spans="1:19" x14ac:dyDescent="0.25">
      <c r="A378" s="1">
        <v>39</v>
      </c>
      <c r="B378" s="5">
        <v>0.70277777777777783</v>
      </c>
      <c r="C378" s="1" t="s">
        <v>106</v>
      </c>
      <c r="D378" s="1">
        <v>7</v>
      </c>
      <c r="E378" s="1">
        <v>12</v>
      </c>
      <c r="F378" s="1" t="s">
        <v>403</v>
      </c>
      <c r="G378" s="2">
        <v>32.976199999999999</v>
      </c>
      <c r="H378" s="6">
        <f>1+COUNTIFS(A:A,A378,O:O,"&lt;"&amp;O378)</f>
        <v>13</v>
      </c>
      <c r="I378" s="2">
        <f>AVERAGEIF(A:A,A378,G:G)</f>
        <v>46.54523846153846</v>
      </c>
      <c r="J378" s="2">
        <f t="shared" si="56"/>
        <v>-13.569038461538462</v>
      </c>
      <c r="K378" s="2">
        <f t="shared" si="57"/>
        <v>76.430961538461531</v>
      </c>
      <c r="L378" s="2">
        <f t="shared" si="58"/>
        <v>98.087279779498772</v>
      </c>
      <c r="M378" s="2">
        <f>SUMIF(A:A,A378,L:L)</f>
        <v>3659.2283070389831</v>
      </c>
      <c r="N378" s="3">
        <f t="shared" si="59"/>
        <v>2.6805455016516905E-2</v>
      </c>
      <c r="O378" s="7">
        <f t="shared" si="60"/>
        <v>37.305839404099764</v>
      </c>
      <c r="P378" s="3" t="str">
        <f t="shared" si="61"/>
        <v/>
      </c>
      <c r="Q378" s="3" t="str">
        <f>IF(ISNUMBER(P378),SUMIF(A:A,A378,P:P),"")</f>
        <v/>
      </c>
      <c r="R378" s="3" t="str">
        <f t="shared" si="62"/>
        <v/>
      </c>
      <c r="S378" s="8" t="str">
        <f t="shared" si="63"/>
        <v/>
      </c>
    </row>
    <row r="379" spans="1:19" x14ac:dyDescent="0.25">
      <c r="A379" s="1">
        <v>40</v>
      </c>
      <c r="B379" s="5">
        <v>0.70486111111111116</v>
      </c>
      <c r="C379" s="1" t="s">
        <v>67</v>
      </c>
      <c r="D379" s="1">
        <v>8</v>
      </c>
      <c r="E379" s="1">
        <v>5</v>
      </c>
      <c r="F379" s="1" t="s">
        <v>409</v>
      </c>
      <c r="G379" s="2">
        <v>61.902133333333296</v>
      </c>
      <c r="H379" s="6">
        <f>1+COUNTIFS(A:A,A379,O:O,"&lt;"&amp;O379)</f>
        <v>1</v>
      </c>
      <c r="I379" s="2">
        <f>AVERAGEIF(A:A,A379,G:G)</f>
        <v>45.236252777777764</v>
      </c>
      <c r="J379" s="2">
        <f t="shared" si="56"/>
        <v>16.665880555555532</v>
      </c>
      <c r="K379" s="2">
        <f t="shared" si="57"/>
        <v>106.66588055555553</v>
      </c>
      <c r="L379" s="2">
        <f t="shared" si="58"/>
        <v>601.81665151724508</v>
      </c>
      <c r="M379" s="2">
        <f>SUMIF(A:A,A379,L:L)</f>
        <v>2973.618594432412</v>
      </c>
      <c r="N379" s="3">
        <f t="shared" si="59"/>
        <v>0.20238528661478072</v>
      </c>
      <c r="O379" s="7">
        <f t="shared" si="60"/>
        <v>4.9410706515607314</v>
      </c>
      <c r="P379" s="3">
        <f t="shared" si="61"/>
        <v>0.20238528661478072</v>
      </c>
      <c r="Q379" s="3">
        <f>IF(ISNUMBER(P379),SUMIF(A:A,A379,P:P),"")</f>
        <v>0.9309104589161683</v>
      </c>
      <c r="R379" s="3">
        <f t="shared" si="62"/>
        <v>0.21740575011952487</v>
      </c>
      <c r="S379" s="8">
        <f t="shared" si="63"/>
        <v>4.5996943477816119</v>
      </c>
    </row>
    <row r="380" spans="1:19" x14ac:dyDescent="0.25">
      <c r="A380" s="1">
        <v>40</v>
      </c>
      <c r="B380" s="5">
        <v>0.70486111111111116</v>
      </c>
      <c r="C380" s="1" t="s">
        <v>67</v>
      </c>
      <c r="D380" s="1">
        <v>8</v>
      </c>
      <c r="E380" s="1">
        <v>14</v>
      </c>
      <c r="F380" s="1" t="s">
        <v>414</v>
      </c>
      <c r="G380" s="2">
        <v>51.525899999999901</v>
      </c>
      <c r="H380" s="6">
        <f>1+COUNTIFS(A:A,A380,O:O,"&lt;"&amp;O380)</f>
        <v>2</v>
      </c>
      <c r="I380" s="2">
        <f>AVERAGEIF(A:A,A380,G:G)</f>
        <v>45.236252777777764</v>
      </c>
      <c r="J380" s="2">
        <f t="shared" si="56"/>
        <v>6.2896472222221362</v>
      </c>
      <c r="K380" s="2">
        <f t="shared" si="57"/>
        <v>96.289647222222129</v>
      </c>
      <c r="L380" s="2">
        <f t="shared" si="58"/>
        <v>322.91167484431571</v>
      </c>
      <c r="M380" s="2">
        <f>SUMIF(A:A,A380,L:L)</f>
        <v>2973.618594432412</v>
      </c>
      <c r="N380" s="3">
        <f t="shared" si="59"/>
        <v>0.10859216291185161</v>
      </c>
      <c r="O380" s="7">
        <f t="shared" si="60"/>
        <v>9.2087676788585373</v>
      </c>
      <c r="P380" s="3">
        <f t="shared" si="61"/>
        <v>0.10859216291185161</v>
      </c>
      <c r="Q380" s="3">
        <f>IF(ISNUMBER(P380),SUMIF(A:A,A380,P:P),"")</f>
        <v>0.9309104589161683</v>
      </c>
      <c r="R380" s="3">
        <f t="shared" si="62"/>
        <v>0.11665156607895702</v>
      </c>
      <c r="S380" s="8">
        <f t="shared" si="63"/>
        <v>8.5725381459785801</v>
      </c>
    </row>
    <row r="381" spans="1:19" x14ac:dyDescent="0.25">
      <c r="A381" s="1">
        <v>40</v>
      </c>
      <c r="B381" s="5">
        <v>0.70486111111111116</v>
      </c>
      <c r="C381" s="1" t="s">
        <v>67</v>
      </c>
      <c r="D381" s="1">
        <v>8</v>
      </c>
      <c r="E381" s="1">
        <v>3</v>
      </c>
      <c r="F381" s="1" t="s">
        <v>407</v>
      </c>
      <c r="G381" s="2">
        <v>51.514800000000008</v>
      </c>
      <c r="H381" s="6">
        <f>1+COUNTIFS(A:A,A381,O:O,"&lt;"&amp;O381)</f>
        <v>3</v>
      </c>
      <c r="I381" s="2">
        <f>AVERAGEIF(A:A,A381,G:G)</f>
        <v>45.236252777777764</v>
      </c>
      <c r="J381" s="2">
        <f t="shared" si="56"/>
        <v>6.2785472222222438</v>
      </c>
      <c r="K381" s="2">
        <f t="shared" si="57"/>
        <v>96.278547222222244</v>
      </c>
      <c r="L381" s="2">
        <f t="shared" si="58"/>
        <v>322.6966872676814</v>
      </c>
      <c r="M381" s="2">
        <f>SUMIF(A:A,A381,L:L)</f>
        <v>2973.618594432412</v>
      </c>
      <c r="N381" s="3">
        <f t="shared" si="59"/>
        <v>0.10851986460936022</v>
      </c>
      <c r="O381" s="7">
        <f t="shared" si="60"/>
        <v>9.2149027608881333</v>
      </c>
      <c r="P381" s="3">
        <f t="shared" si="61"/>
        <v>0.10851986460936022</v>
      </c>
      <c r="Q381" s="3">
        <f>IF(ISNUMBER(P381),SUMIF(A:A,A381,P:P),"")</f>
        <v>0.9309104589161683</v>
      </c>
      <c r="R381" s="3">
        <f t="shared" si="62"/>
        <v>0.11657390200095798</v>
      </c>
      <c r="S381" s="8">
        <f t="shared" si="63"/>
        <v>8.5782493580062393</v>
      </c>
    </row>
    <row r="382" spans="1:19" x14ac:dyDescent="0.25">
      <c r="A382" s="1">
        <v>40</v>
      </c>
      <c r="B382" s="5">
        <v>0.70486111111111116</v>
      </c>
      <c r="C382" s="1" t="s">
        <v>67</v>
      </c>
      <c r="D382" s="1">
        <v>8</v>
      </c>
      <c r="E382" s="1">
        <v>15</v>
      </c>
      <c r="F382" s="1" t="s">
        <v>415</v>
      </c>
      <c r="G382" s="2">
        <v>47.8782</v>
      </c>
      <c r="H382" s="6">
        <f>1+COUNTIFS(A:A,A382,O:O,"&lt;"&amp;O382)</f>
        <v>4</v>
      </c>
      <c r="I382" s="2">
        <f>AVERAGEIF(A:A,A382,G:G)</f>
        <v>45.236252777777764</v>
      </c>
      <c r="J382" s="2">
        <f t="shared" si="56"/>
        <v>2.6419472222222353</v>
      </c>
      <c r="K382" s="2">
        <f t="shared" si="57"/>
        <v>92.641947222222228</v>
      </c>
      <c r="L382" s="2">
        <f t="shared" si="58"/>
        <v>259.43776138862148</v>
      </c>
      <c r="M382" s="2">
        <f>SUMIF(A:A,A382,L:L)</f>
        <v>2973.618594432412</v>
      </c>
      <c r="N382" s="3">
        <f t="shared" si="59"/>
        <v>8.7246482072170908E-2</v>
      </c>
      <c r="O382" s="7">
        <f t="shared" si="60"/>
        <v>11.461780191581742</v>
      </c>
      <c r="P382" s="3">
        <f t="shared" si="61"/>
        <v>8.7246482072170908E-2</v>
      </c>
      <c r="Q382" s="3">
        <f>IF(ISNUMBER(P382),SUMIF(A:A,A382,P:P),"")</f>
        <v>0.9309104589161683</v>
      </c>
      <c r="R382" s="3">
        <f t="shared" si="62"/>
        <v>9.3721669185830636E-2</v>
      </c>
      <c r="S382" s="8">
        <f t="shared" si="63"/>
        <v>10.669891058141607</v>
      </c>
    </row>
    <row r="383" spans="1:19" x14ac:dyDescent="0.25">
      <c r="A383" s="1">
        <v>40</v>
      </c>
      <c r="B383" s="5">
        <v>0.70486111111111116</v>
      </c>
      <c r="C383" s="1" t="s">
        <v>67</v>
      </c>
      <c r="D383" s="1">
        <v>8</v>
      </c>
      <c r="E383" s="1">
        <v>16</v>
      </c>
      <c r="F383" s="1" t="s">
        <v>416</v>
      </c>
      <c r="G383" s="2">
        <v>46.622033333333299</v>
      </c>
      <c r="H383" s="6">
        <f>1+COUNTIFS(A:A,A383,O:O,"&lt;"&amp;O383)</f>
        <v>5</v>
      </c>
      <c r="I383" s="2">
        <f>AVERAGEIF(A:A,A383,G:G)</f>
        <v>45.236252777777764</v>
      </c>
      <c r="J383" s="2">
        <f t="shared" si="56"/>
        <v>1.3857805555555345</v>
      </c>
      <c r="K383" s="2">
        <f t="shared" si="57"/>
        <v>91.385780555555527</v>
      </c>
      <c r="L383" s="2">
        <f t="shared" si="58"/>
        <v>240.60265378277174</v>
      </c>
      <c r="M383" s="2">
        <f>SUMIF(A:A,A383,L:L)</f>
        <v>2973.618594432412</v>
      </c>
      <c r="N383" s="3">
        <f t="shared" si="59"/>
        <v>8.0912412315842633E-2</v>
      </c>
      <c r="O383" s="7">
        <f t="shared" si="60"/>
        <v>12.359043209544751</v>
      </c>
      <c r="P383" s="3">
        <f t="shared" si="61"/>
        <v>8.0912412315842633E-2</v>
      </c>
      <c r="Q383" s="3">
        <f>IF(ISNUMBER(P383),SUMIF(A:A,A383,P:P),"")</f>
        <v>0.9309104589161683</v>
      </c>
      <c r="R383" s="3">
        <f t="shared" si="62"/>
        <v>8.6917502688761902E-2</v>
      </c>
      <c r="S383" s="8">
        <f t="shared" si="63"/>
        <v>11.505162585962058</v>
      </c>
    </row>
    <row r="384" spans="1:19" x14ac:dyDescent="0.25">
      <c r="A384" s="1">
        <v>40</v>
      </c>
      <c r="B384" s="5">
        <v>0.70486111111111116</v>
      </c>
      <c r="C384" s="1" t="s">
        <v>67</v>
      </c>
      <c r="D384" s="1">
        <v>8</v>
      </c>
      <c r="E384" s="1">
        <v>2</v>
      </c>
      <c r="F384" s="1" t="s">
        <v>406</v>
      </c>
      <c r="G384" s="2">
        <v>46.546399999999998</v>
      </c>
      <c r="H384" s="6">
        <f>1+COUNTIFS(A:A,A384,O:O,"&lt;"&amp;O384)</f>
        <v>6</v>
      </c>
      <c r="I384" s="2">
        <f>AVERAGEIF(A:A,A384,G:G)</f>
        <v>45.236252777777764</v>
      </c>
      <c r="J384" s="2">
        <f t="shared" si="56"/>
        <v>1.3101472222222341</v>
      </c>
      <c r="K384" s="2">
        <f t="shared" si="57"/>
        <v>91.310147222222241</v>
      </c>
      <c r="L384" s="2">
        <f t="shared" si="58"/>
        <v>239.51327261528368</v>
      </c>
      <c r="M384" s="2">
        <f>SUMIF(A:A,A384,L:L)</f>
        <v>2973.618594432412</v>
      </c>
      <c r="N384" s="3">
        <f t="shared" si="59"/>
        <v>8.0546063662546019E-2</v>
      </c>
      <c r="O384" s="7">
        <f t="shared" si="60"/>
        <v>12.415255997978717</v>
      </c>
      <c r="P384" s="3">
        <f t="shared" si="61"/>
        <v>8.0546063662546019E-2</v>
      </c>
      <c r="Q384" s="3">
        <f>IF(ISNUMBER(P384),SUMIF(A:A,A384,P:P),"")</f>
        <v>0.9309104589161683</v>
      </c>
      <c r="R384" s="3">
        <f t="shared" si="62"/>
        <v>8.6523964674672826E-2</v>
      </c>
      <c r="S384" s="8">
        <f t="shared" si="63"/>
        <v>11.557491658640078</v>
      </c>
    </row>
    <row r="385" spans="1:19" x14ac:dyDescent="0.25">
      <c r="A385" s="1">
        <v>40</v>
      </c>
      <c r="B385" s="5">
        <v>0.70486111111111116</v>
      </c>
      <c r="C385" s="1" t="s">
        <v>67</v>
      </c>
      <c r="D385" s="1">
        <v>8</v>
      </c>
      <c r="E385" s="1">
        <v>10</v>
      </c>
      <c r="F385" s="1" t="s">
        <v>413</v>
      </c>
      <c r="G385" s="2">
        <v>45.211400000000005</v>
      </c>
      <c r="H385" s="6">
        <f>1+COUNTIFS(A:A,A385,O:O,"&lt;"&amp;O385)</f>
        <v>7</v>
      </c>
      <c r="I385" s="2">
        <f>AVERAGEIF(A:A,A385,G:G)</f>
        <v>45.236252777777764</v>
      </c>
      <c r="J385" s="2">
        <f t="shared" si="56"/>
        <v>-2.4852777777759627E-2</v>
      </c>
      <c r="K385" s="2">
        <f t="shared" si="57"/>
        <v>89.975147222222233</v>
      </c>
      <c r="L385" s="2">
        <f t="shared" si="58"/>
        <v>221.07650837147025</v>
      </c>
      <c r="M385" s="2">
        <f>SUMIF(A:A,A385,L:L)</f>
        <v>2973.618594432412</v>
      </c>
      <c r="N385" s="3">
        <f t="shared" si="59"/>
        <v>7.434595303694895E-2</v>
      </c>
      <c r="O385" s="7">
        <f t="shared" si="60"/>
        <v>13.450631260359435</v>
      </c>
      <c r="P385" s="3">
        <f t="shared" si="61"/>
        <v>7.434595303694895E-2</v>
      </c>
      <c r="Q385" s="3">
        <f>IF(ISNUMBER(P385),SUMIF(A:A,A385,P:P),"")</f>
        <v>0.9309104589161683</v>
      </c>
      <c r="R385" s="3">
        <f t="shared" si="62"/>
        <v>7.9863699376100855E-2</v>
      </c>
      <c r="S385" s="8">
        <f t="shared" si="63"/>
        <v>12.52133331929336</v>
      </c>
    </row>
    <row r="386" spans="1:19" x14ac:dyDescent="0.25">
      <c r="A386" s="1">
        <v>40</v>
      </c>
      <c r="B386" s="5">
        <v>0.70486111111111116</v>
      </c>
      <c r="C386" s="1" t="s">
        <v>67</v>
      </c>
      <c r="D386" s="1">
        <v>8</v>
      </c>
      <c r="E386" s="1">
        <v>7</v>
      </c>
      <c r="F386" s="1" t="s">
        <v>411</v>
      </c>
      <c r="G386" s="2">
        <v>43.963700000000003</v>
      </c>
      <c r="H386" s="6">
        <f>1+COUNTIFS(A:A,A386,O:O,"&lt;"&amp;O386)</f>
        <v>8</v>
      </c>
      <c r="I386" s="2">
        <f>AVERAGEIF(A:A,A386,G:G)</f>
        <v>45.236252777777764</v>
      </c>
      <c r="J386" s="2">
        <f t="shared" si="56"/>
        <v>-1.2725527777777614</v>
      </c>
      <c r="K386" s="2">
        <f t="shared" si="57"/>
        <v>88.727447222222239</v>
      </c>
      <c r="L386" s="2">
        <f t="shared" si="58"/>
        <v>205.13059669107108</v>
      </c>
      <c r="M386" s="2">
        <f>SUMIF(A:A,A386,L:L)</f>
        <v>2973.618594432412</v>
      </c>
      <c r="N386" s="3">
        <f t="shared" si="59"/>
        <v>6.8983492730084056E-2</v>
      </c>
      <c r="O386" s="7">
        <f t="shared" si="60"/>
        <v>14.496221638309347</v>
      </c>
      <c r="P386" s="3">
        <f t="shared" si="61"/>
        <v>6.8983492730084056E-2</v>
      </c>
      <c r="Q386" s="3">
        <f>IF(ISNUMBER(P386),SUMIF(A:A,A386,P:P),"")</f>
        <v>0.9309104589161683</v>
      </c>
      <c r="R386" s="3">
        <f t="shared" si="62"/>
        <v>7.4103252433536423E-2</v>
      </c>
      <c r="S386" s="8">
        <f t="shared" si="63"/>
        <v>13.494684337869042</v>
      </c>
    </row>
    <row r="387" spans="1:19" x14ac:dyDescent="0.25">
      <c r="A387" s="1">
        <v>40</v>
      </c>
      <c r="B387" s="5">
        <v>0.70486111111111116</v>
      </c>
      <c r="C387" s="1" t="s">
        <v>67</v>
      </c>
      <c r="D387" s="1">
        <v>8</v>
      </c>
      <c r="E387" s="1">
        <v>8</v>
      </c>
      <c r="F387" s="1" t="s">
        <v>412</v>
      </c>
      <c r="G387" s="2">
        <v>43.4585333333333</v>
      </c>
      <c r="H387" s="6">
        <f>1+COUNTIFS(A:A,A387,O:O,"&lt;"&amp;O387)</f>
        <v>9</v>
      </c>
      <c r="I387" s="2">
        <f>AVERAGEIF(A:A,A387,G:G)</f>
        <v>45.236252777777764</v>
      </c>
      <c r="J387" s="2">
        <f t="shared" si="56"/>
        <v>-1.7777194444444646</v>
      </c>
      <c r="K387" s="2">
        <f t="shared" si="57"/>
        <v>88.222280555555528</v>
      </c>
      <c r="L387" s="2">
        <f t="shared" si="58"/>
        <v>199.00636981510286</v>
      </c>
      <c r="M387" s="2">
        <f>SUMIF(A:A,A387,L:L)</f>
        <v>2973.618594432412</v>
      </c>
      <c r="N387" s="3">
        <f t="shared" si="59"/>
        <v>6.6923972760900799E-2</v>
      </c>
      <c r="O387" s="7">
        <f t="shared" si="60"/>
        <v>14.942328716388355</v>
      </c>
      <c r="P387" s="3">
        <f t="shared" si="61"/>
        <v>6.6923972760900799E-2</v>
      </c>
      <c r="Q387" s="3">
        <f>IF(ISNUMBER(P387),SUMIF(A:A,A387,P:P),"")</f>
        <v>0.9309104589161683</v>
      </c>
      <c r="R387" s="3">
        <f t="shared" si="62"/>
        <v>7.1890880717806541E-2</v>
      </c>
      <c r="S387" s="8">
        <f t="shared" si="63"/>
        <v>13.909970082649322</v>
      </c>
    </row>
    <row r="388" spans="1:19" x14ac:dyDescent="0.25">
      <c r="A388" s="1">
        <v>40</v>
      </c>
      <c r="B388" s="5">
        <v>0.70486111111111116</v>
      </c>
      <c r="C388" s="1" t="s">
        <v>67</v>
      </c>
      <c r="D388" s="1">
        <v>8</v>
      </c>
      <c r="E388" s="1">
        <v>1</v>
      </c>
      <c r="F388" s="1" t="s">
        <v>405</v>
      </c>
      <c r="G388" s="2">
        <v>39.398433333333301</v>
      </c>
      <c r="H388" s="6">
        <f>1+COUNTIFS(A:A,A388,O:O,"&lt;"&amp;O388)</f>
        <v>10</v>
      </c>
      <c r="I388" s="2">
        <f>AVERAGEIF(A:A,A388,G:G)</f>
        <v>45.236252777777764</v>
      </c>
      <c r="J388" s="2">
        <f t="shared" si="56"/>
        <v>-5.8378194444444631</v>
      </c>
      <c r="K388" s="2">
        <f t="shared" si="57"/>
        <v>84.162180555555537</v>
      </c>
      <c r="L388" s="2">
        <f t="shared" si="58"/>
        <v>155.98047409116481</v>
      </c>
      <c r="M388" s="2">
        <f>SUMIF(A:A,A388,L:L)</f>
        <v>2973.618594432412</v>
      </c>
      <c r="N388" s="3">
        <f t="shared" si="59"/>
        <v>5.2454768201682406E-2</v>
      </c>
      <c r="O388" s="7">
        <f t="shared" si="60"/>
        <v>19.064043828296366</v>
      </c>
      <c r="P388" s="3">
        <f t="shared" si="61"/>
        <v>5.2454768201682406E-2</v>
      </c>
      <c r="Q388" s="3">
        <f>IF(ISNUMBER(P388),SUMIF(A:A,A388,P:P),"")</f>
        <v>0.9309104589161683</v>
      </c>
      <c r="R388" s="3">
        <f t="shared" si="62"/>
        <v>5.6347812723850955E-2</v>
      </c>
      <c r="S388" s="8">
        <f t="shared" si="63"/>
        <v>17.746917788997319</v>
      </c>
    </row>
    <row r="389" spans="1:19" x14ac:dyDescent="0.25">
      <c r="A389" s="1">
        <v>40</v>
      </c>
      <c r="B389" s="5">
        <v>0.70486111111111116</v>
      </c>
      <c r="C389" s="1" t="s">
        <v>67</v>
      </c>
      <c r="D389" s="1">
        <v>8</v>
      </c>
      <c r="E389" s="1">
        <v>4</v>
      </c>
      <c r="F389" s="1" t="s">
        <v>408</v>
      </c>
      <c r="G389" s="2">
        <v>33.408700000000003</v>
      </c>
      <c r="H389" s="6">
        <f>1+COUNTIFS(A:A,A389,O:O,"&lt;"&amp;O389)</f>
        <v>11</v>
      </c>
      <c r="I389" s="2">
        <f>AVERAGEIF(A:A,A389,G:G)</f>
        <v>45.236252777777764</v>
      </c>
      <c r="J389" s="2">
        <f t="shared" si="56"/>
        <v>-11.827552777777761</v>
      </c>
      <c r="K389" s="2">
        <f t="shared" si="57"/>
        <v>78.172447222222246</v>
      </c>
      <c r="L389" s="2">
        <f t="shared" si="58"/>
        <v>108.8909402665271</v>
      </c>
      <c r="M389" s="2">
        <f>SUMIF(A:A,A389,L:L)</f>
        <v>2973.618594432412</v>
      </c>
      <c r="N389" s="3">
        <f t="shared" si="59"/>
        <v>3.661900032183233E-2</v>
      </c>
      <c r="O389" s="7">
        <f t="shared" si="60"/>
        <v>27.308227729084066</v>
      </c>
      <c r="P389" s="3" t="str">
        <f t="shared" si="61"/>
        <v/>
      </c>
      <c r="Q389" s="3" t="str">
        <f>IF(ISNUMBER(P389),SUMIF(A:A,A389,P:P),"")</f>
        <v/>
      </c>
      <c r="R389" s="3" t="str">
        <f t="shared" si="62"/>
        <v/>
      </c>
      <c r="S389" s="8" t="str">
        <f t="shared" si="63"/>
        <v/>
      </c>
    </row>
    <row r="390" spans="1:19" x14ac:dyDescent="0.25">
      <c r="A390" s="1">
        <v>40</v>
      </c>
      <c r="B390" s="5">
        <v>0.70486111111111116</v>
      </c>
      <c r="C390" s="1" t="s">
        <v>67</v>
      </c>
      <c r="D390" s="1">
        <v>8</v>
      </c>
      <c r="E390" s="1">
        <v>6</v>
      </c>
      <c r="F390" s="1" t="s">
        <v>410</v>
      </c>
      <c r="G390" s="2">
        <v>31.404799999999998</v>
      </c>
      <c r="H390" s="6">
        <f>1+COUNTIFS(A:A,A390,O:O,"&lt;"&amp;O390)</f>
        <v>12</v>
      </c>
      <c r="I390" s="2">
        <f>AVERAGEIF(A:A,A390,G:G)</f>
        <v>45.236252777777764</v>
      </c>
      <c r="J390" s="2">
        <f t="shared" si="56"/>
        <v>-13.831452777777766</v>
      </c>
      <c r="K390" s="2">
        <f t="shared" si="57"/>
        <v>76.16854722222223</v>
      </c>
      <c r="L390" s="2">
        <f t="shared" si="58"/>
        <v>96.555003781156145</v>
      </c>
      <c r="M390" s="2">
        <f>SUMIF(A:A,A390,L:L)</f>
        <v>2973.618594432412</v>
      </c>
      <c r="N390" s="3">
        <f t="shared" si="59"/>
        <v>3.2470540761999116E-2</v>
      </c>
      <c r="O390" s="7">
        <f t="shared" si="60"/>
        <v>30.797146475931772</v>
      </c>
      <c r="P390" s="3" t="str">
        <f t="shared" si="61"/>
        <v/>
      </c>
      <c r="Q390" s="3" t="str">
        <f>IF(ISNUMBER(P390),SUMIF(A:A,A390,P:P),"")</f>
        <v/>
      </c>
      <c r="R390" s="3" t="str">
        <f t="shared" si="62"/>
        <v/>
      </c>
      <c r="S390" s="8" t="str">
        <f t="shared" si="63"/>
        <v/>
      </c>
    </row>
    <row r="391" spans="1:19" x14ac:dyDescent="0.25">
      <c r="A391" s="1">
        <v>41</v>
      </c>
      <c r="B391" s="5">
        <v>0.70694444444444438</v>
      </c>
      <c r="C391" s="1" t="s">
        <v>54</v>
      </c>
      <c r="D391" s="1">
        <v>8</v>
      </c>
      <c r="E391" s="1">
        <v>1</v>
      </c>
      <c r="F391" s="1" t="s">
        <v>417</v>
      </c>
      <c r="G391" s="2">
        <v>62.552</v>
      </c>
      <c r="H391" s="6">
        <f>1+COUNTIFS(A:A,A391,O:O,"&lt;"&amp;O391)</f>
        <v>1</v>
      </c>
      <c r="I391" s="2">
        <f>AVERAGEIF(A:A,A391,G:G)</f>
        <v>47.020458333333309</v>
      </c>
      <c r="J391" s="2">
        <f t="shared" si="56"/>
        <v>15.531541666666691</v>
      </c>
      <c r="K391" s="2">
        <f t="shared" si="57"/>
        <v>105.5315416666667</v>
      </c>
      <c r="L391" s="2">
        <f t="shared" si="58"/>
        <v>562.21958824803994</v>
      </c>
      <c r="M391" s="2">
        <f>SUMIF(A:A,A391,L:L)</f>
        <v>2051.7188341553774</v>
      </c>
      <c r="N391" s="3">
        <f t="shared" si="59"/>
        <v>0.27402370095193213</v>
      </c>
      <c r="O391" s="7">
        <f t="shared" si="60"/>
        <v>3.6493193710109586</v>
      </c>
      <c r="P391" s="3">
        <f t="shared" si="61"/>
        <v>0.27402370095193213</v>
      </c>
      <c r="Q391" s="3">
        <f>IF(ISNUMBER(P391),SUMIF(A:A,A391,P:P),"")</f>
        <v>0.95294530716646197</v>
      </c>
      <c r="R391" s="3">
        <f t="shared" si="62"/>
        <v>0.28755448910990361</v>
      </c>
      <c r="S391" s="8">
        <f t="shared" si="63"/>
        <v>3.4776017689565575</v>
      </c>
    </row>
    <row r="392" spans="1:19" x14ac:dyDescent="0.25">
      <c r="A392" s="1">
        <v>41</v>
      </c>
      <c r="B392" s="5">
        <v>0.70694444444444438</v>
      </c>
      <c r="C392" s="1" t="s">
        <v>54</v>
      </c>
      <c r="D392" s="1">
        <v>8</v>
      </c>
      <c r="E392" s="1">
        <v>2</v>
      </c>
      <c r="F392" s="1" t="s">
        <v>418</v>
      </c>
      <c r="G392" s="2">
        <v>55.280900000000003</v>
      </c>
      <c r="H392" s="6">
        <f>1+COUNTIFS(A:A,A392,O:O,"&lt;"&amp;O392)</f>
        <v>2</v>
      </c>
      <c r="I392" s="2">
        <f>AVERAGEIF(A:A,A392,G:G)</f>
        <v>47.020458333333309</v>
      </c>
      <c r="J392" s="2">
        <f t="shared" si="56"/>
        <v>8.2604416666666935</v>
      </c>
      <c r="K392" s="2">
        <f t="shared" si="57"/>
        <v>98.260441666666694</v>
      </c>
      <c r="L392" s="2">
        <f t="shared" si="58"/>
        <v>363.44446254319206</v>
      </c>
      <c r="M392" s="2">
        <f>SUMIF(A:A,A392,L:L)</f>
        <v>2051.7188341553774</v>
      </c>
      <c r="N392" s="3">
        <f t="shared" si="59"/>
        <v>0.17714145646706497</v>
      </c>
      <c r="O392" s="7">
        <f t="shared" si="60"/>
        <v>5.645205927195958</v>
      </c>
      <c r="P392" s="3">
        <f t="shared" si="61"/>
        <v>0.17714145646706497</v>
      </c>
      <c r="Q392" s="3">
        <f>IF(ISNUMBER(P392),SUMIF(A:A,A392,P:P),"")</f>
        <v>0.95294530716646197</v>
      </c>
      <c r="R392" s="3">
        <f t="shared" si="62"/>
        <v>0.18588837694556337</v>
      </c>
      <c r="S392" s="8">
        <f t="shared" si="63"/>
        <v>5.3795724963096845</v>
      </c>
    </row>
    <row r="393" spans="1:19" x14ac:dyDescent="0.25">
      <c r="A393" s="1">
        <v>41</v>
      </c>
      <c r="B393" s="5">
        <v>0.70694444444444438</v>
      </c>
      <c r="C393" s="1" t="s">
        <v>54</v>
      </c>
      <c r="D393" s="1">
        <v>8</v>
      </c>
      <c r="E393" s="1">
        <v>5</v>
      </c>
      <c r="F393" s="1" t="s">
        <v>420</v>
      </c>
      <c r="G393" s="2">
        <v>51.5696333333333</v>
      </c>
      <c r="H393" s="6">
        <f>1+COUNTIFS(A:A,A393,O:O,"&lt;"&amp;O393)</f>
        <v>3</v>
      </c>
      <c r="I393" s="2">
        <f>AVERAGEIF(A:A,A393,G:G)</f>
        <v>47.020458333333309</v>
      </c>
      <c r="J393" s="2">
        <f t="shared" si="56"/>
        <v>4.5491749999999911</v>
      </c>
      <c r="K393" s="2">
        <f t="shared" si="57"/>
        <v>94.549174999999991</v>
      </c>
      <c r="L393" s="2">
        <f t="shared" si="58"/>
        <v>290.89154496858885</v>
      </c>
      <c r="M393" s="2">
        <f>SUMIF(A:A,A393,L:L)</f>
        <v>2051.7188341553774</v>
      </c>
      <c r="N393" s="3">
        <f t="shared" si="59"/>
        <v>0.14177943884223249</v>
      </c>
      <c r="O393" s="7">
        <f t="shared" si="60"/>
        <v>7.0532089008531571</v>
      </c>
      <c r="P393" s="3">
        <f t="shared" si="61"/>
        <v>0.14177943884223249</v>
      </c>
      <c r="Q393" s="3">
        <f>IF(ISNUMBER(P393),SUMIF(A:A,A393,P:P),"")</f>
        <v>0.95294530716646197</v>
      </c>
      <c r="R393" s="3">
        <f t="shared" si="62"/>
        <v>0.14878024769732795</v>
      </c>
      <c r="S393" s="8">
        <f t="shared" si="63"/>
        <v>6.7213223225327354</v>
      </c>
    </row>
    <row r="394" spans="1:19" x14ac:dyDescent="0.25">
      <c r="A394" s="1">
        <v>41</v>
      </c>
      <c r="B394" s="5">
        <v>0.70694444444444438</v>
      </c>
      <c r="C394" s="1" t="s">
        <v>54</v>
      </c>
      <c r="D394" s="1">
        <v>8</v>
      </c>
      <c r="E394" s="1">
        <v>7</v>
      </c>
      <c r="F394" s="1" t="s">
        <v>422</v>
      </c>
      <c r="G394" s="2">
        <v>48.1741666666667</v>
      </c>
      <c r="H394" s="6">
        <f>1+COUNTIFS(A:A,A394,O:O,"&lt;"&amp;O394)</f>
        <v>4</v>
      </c>
      <c r="I394" s="2">
        <f>AVERAGEIF(A:A,A394,G:G)</f>
        <v>47.020458333333309</v>
      </c>
      <c r="J394" s="2">
        <f t="shared" si="56"/>
        <v>1.1537083333333911</v>
      </c>
      <c r="K394" s="2">
        <f t="shared" si="57"/>
        <v>91.153708333333384</v>
      </c>
      <c r="L394" s="2">
        <f t="shared" si="58"/>
        <v>237.27563921578331</v>
      </c>
      <c r="M394" s="2">
        <f>SUMIF(A:A,A394,L:L)</f>
        <v>2051.7188341553774</v>
      </c>
      <c r="N394" s="3">
        <f t="shared" si="59"/>
        <v>0.11564724915802686</v>
      </c>
      <c r="O394" s="7">
        <f t="shared" si="60"/>
        <v>8.6469847513064853</v>
      </c>
      <c r="P394" s="3">
        <f t="shared" si="61"/>
        <v>0.11564724915802686</v>
      </c>
      <c r="Q394" s="3">
        <f>IF(ISNUMBER(P394),SUMIF(A:A,A394,P:P),"")</f>
        <v>0.95294530716646197</v>
      </c>
      <c r="R394" s="3">
        <f t="shared" si="62"/>
        <v>0.12135769837819813</v>
      </c>
      <c r="S394" s="8">
        <f t="shared" si="63"/>
        <v>8.240103539897472</v>
      </c>
    </row>
    <row r="395" spans="1:19" x14ac:dyDescent="0.25">
      <c r="A395" s="1">
        <v>41</v>
      </c>
      <c r="B395" s="5">
        <v>0.70694444444444438</v>
      </c>
      <c r="C395" s="1" t="s">
        <v>54</v>
      </c>
      <c r="D395" s="1">
        <v>8</v>
      </c>
      <c r="E395" s="1">
        <v>10</v>
      </c>
      <c r="F395" s="1" t="s">
        <v>424</v>
      </c>
      <c r="G395" s="2">
        <v>46.776233333333302</v>
      </c>
      <c r="H395" s="6">
        <f>1+COUNTIFS(A:A,A395,O:O,"&lt;"&amp;O395)</f>
        <v>5</v>
      </c>
      <c r="I395" s="2">
        <f>AVERAGEIF(A:A,A395,G:G)</f>
        <v>47.020458333333309</v>
      </c>
      <c r="J395" s="2">
        <f t="shared" si="56"/>
        <v>-0.24422500000000724</v>
      </c>
      <c r="K395" s="2">
        <f t="shared" si="57"/>
        <v>89.755775</v>
      </c>
      <c r="L395" s="2">
        <f t="shared" si="58"/>
        <v>218.18569235345024</v>
      </c>
      <c r="M395" s="2">
        <f>SUMIF(A:A,A395,L:L)</f>
        <v>2051.7188341553774</v>
      </c>
      <c r="N395" s="3">
        <f t="shared" si="59"/>
        <v>0.10634288125705579</v>
      </c>
      <c r="O395" s="7">
        <f t="shared" si="60"/>
        <v>9.4035443480486904</v>
      </c>
      <c r="P395" s="3">
        <f t="shared" si="61"/>
        <v>0.10634288125705579</v>
      </c>
      <c r="Q395" s="3">
        <f>IF(ISNUMBER(P395),SUMIF(A:A,A395,P:P),"")</f>
        <v>0.95294530716646197</v>
      </c>
      <c r="R395" s="3">
        <f t="shared" si="62"/>
        <v>0.11159389784211367</v>
      </c>
      <c r="S395" s="8">
        <f t="shared" si="63"/>
        <v>8.9610634572047072</v>
      </c>
    </row>
    <row r="396" spans="1:19" x14ac:dyDescent="0.25">
      <c r="A396" s="1">
        <v>41</v>
      </c>
      <c r="B396" s="5">
        <v>0.70694444444444438</v>
      </c>
      <c r="C396" s="1" t="s">
        <v>54</v>
      </c>
      <c r="D396" s="1">
        <v>8</v>
      </c>
      <c r="E396" s="1">
        <v>6</v>
      </c>
      <c r="F396" s="1" t="s">
        <v>421</v>
      </c>
      <c r="G396" s="2">
        <v>42.241966666666606</v>
      </c>
      <c r="H396" s="6">
        <f>1+COUNTIFS(A:A,A396,O:O,"&lt;"&amp;O396)</f>
        <v>6</v>
      </c>
      <c r="I396" s="2">
        <f>AVERAGEIF(A:A,A396,G:G)</f>
        <v>47.020458333333309</v>
      </c>
      <c r="J396" s="2">
        <f t="shared" si="56"/>
        <v>-4.778491666666703</v>
      </c>
      <c r="K396" s="2">
        <f t="shared" si="57"/>
        <v>85.221508333333304</v>
      </c>
      <c r="L396" s="2">
        <f t="shared" si="58"/>
        <v>166.21639104978118</v>
      </c>
      <c r="M396" s="2">
        <f>SUMIF(A:A,A396,L:L)</f>
        <v>2051.7188341553774</v>
      </c>
      <c r="N396" s="3">
        <f t="shared" si="59"/>
        <v>8.1013240353767474E-2</v>
      </c>
      <c r="O396" s="7">
        <f t="shared" si="60"/>
        <v>12.343661303179754</v>
      </c>
      <c r="P396" s="3">
        <f t="shared" si="61"/>
        <v>8.1013240353767474E-2</v>
      </c>
      <c r="Q396" s="3">
        <f>IF(ISNUMBER(P396),SUMIF(A:A,A396,P:P),"")</f>
        <v>0.95294530716646197</v>
      </c>
      <c r="R396" s="3">
        <f t="shared" si="62"/>
        <v>8.5013525691895714E-2</v>
      </c>
      <c r="S396" s="8">
        <f t="shared" si="63"/>
        <v>11.762834112117401</v>
      </c>
    </row>
    <row r="397" spans="1:19" x14ac:dyDescent="0.25">
      <c r="A397" s="1">
        <v>41</v>
      </c>
      <c r="B397" s="5">
        <v>0.70694444444444438</v>
      </c>
      <c r="C397" s="1" t="s">
        <v>54</v>
      </c>
      <c r="D397" s="1">
        <v>8</v>
      </c>
      <c r="E397" s="1">
        <v>4</v>
      </c>
      <c r="F397" s="1" t="s">
        <v>419</v>
      </c>
      <c r="G397" s="2">
        <v>36.381833333333304</v>
      </c>
      <c r="H397" s="6">
        <f>1+COUNTIFS(A:A,A397,O:O,"&lt;"&amp;O397)</f>
        <v>7</v>
      </c>
      <c r="I397" s="2">
        <f>AVERAGEIF(A:A,A397,G:G)</f>
        <v>47.020458333333309</v>
      </c>
      <c r="J397" s="2">
        <f t="shared" si="56"/>
        <v>-10.638625000000005</v>
      </c>
      <c r="K397" s="2">
        <f t="shared" si="57"/>
        <v>79.361374999999995</v>
      </c>
      <c r="L397" s="2">
        <f t="shared" si="58"/>
        <v>116.94251625457574</v>
      </c>
      <c r="M397" s="2">
        <f>SUMIF(A:A,A397,L:L)</f>
        <v>2051.7188341553774</v>
      </c>
      <c r="N397" s="3">
        <f t="shared" si="59"/>
        <v>5.6997340136382274E-2</v>
      </c>
      <c r="O397" s="7">
        <f t="shared" si="60"/>
        <v>17.544678358800901</v>
      </c>
      <c r="P397" s="3">
        <f t="shared" si="61"/>
        <v>5.6997340136382274E-2</v>
      </c>
      <c r="Q397" s="3">
        <f>IF(ISNUMBER(P397),SUMIF(A:A,A397,P:P),"")</f>
        <v>0.95294530716646197</v>
      </c>
      <c r="R397" s="3">
        <f t="shared" si="62"/>
        <v>5.9811764334997547E-2</v>
      </c>
      <c r="S397" s="8">
        <f t="shared" si="63"/>
        <v>16.719118907764301</v>
      </c>
    </row>
    <row r="398" spans="1:19" x14ac:dyDescent="0.25">
      <c r="A398" s="1">
        <v>41</v>
      </c>
      <c r="B398" s="5">
        <v>0.70694444444444438</v>
      </c>
      <c r="C398" s="1" t="s">
        <v>54</v>
      </c>
      <c r="D398" s="1">
        <v>8</v>
      </c>
      <c r="E398" s="1">
        <v>9</v>
      </c>
      <c r="F398" s="1" t="s">
        <v>423</v>
      </c>
      <c r="G398" s="2">
        <v>33.1869333333333</v>
      </c>
      <c r="H398" s="6">
        <f>1+COUNTIFS(A:A,A398,O:O,"&lt;"&amp;O398)</f>
        <v>8</v>
      </c>
      <c r="I398" s="2">
        <f>AVERAGEIF(A:A,A398,G:G)</f>
        <v>47.020458333333309</v>
      </c>
      <c r="J398" s="2">
        <f t="shared" si="56"/>
        <v>-13.833525000000009</v>
      </c>
      <c r="K398" s="2">
        <f t="shared" si="57"/>
        <v>76.166474999999991</v>
      </c>
      <c r="L398" s="2">
        <f t="shared" si="58"/>
        <v>96.542999521966138</v>
      </c>
      <c r="M398" s="2">
        <f>SUMIF(A:A,A398,L:L)</f>
        <v>2051.7188341553774</v>
      </c>
      <c r="N398" s="3">
        <f t="shared" si="59"/>
        <v>4.7054692833538081E-2</v>
      </c>
      <c r="O398" s="7">
        <f t="shared" si="60"/>
        <v>21.25186543109794</v>
      </c>
      <c r="P398" s="3" t="str">
        <f t="shared" si="61"/>
        <v/>
      </c>
      <c r="Q398" s="3" t="str">
        <f>IF(ISNUMBER(P398),SUMIF(A:A,A398,P:P),"")</f>
        <v/>
      </c>
      <c r="R398" s="3" t="str">
        <f t="shared" si="62"/>
        <v/>
      </c>
      <c r="S398" s="8" t="str">
        <f t="shared" si="63"/>
        <v/>
      </c>
    </row>
    <row r="399" spans="1:19" x14ac:dyDescent="0.25">
      <c r="A399" s="1">
        <v>42</v>
      </c>
      <c r="B399" s="5">
        <v>0.70972222222222225</v>
      </c>
      <c r="C399" s="1" t="s">
        <v>61</v>
      </c>
      <c r="D399" s="1">
        <v>7</v>
      </c>
      <c r="E399" s="1">
        <v>5</v>
      </c>
      <c r="F399" s="1" t="s">
        <v>428</v>
      </c>
      <c r="G399" s="2">
        <v>67.343600000000009</v>
      </c>
      <c r="H399" s="6">
        <f>1+COUNTIFS(A:A,A399,O:O,"&lt;"&amp;O399)</f>
        <v>1</v>
      </c>
      <c r="I399" s="2">
        <f>AVERAGEIF(A:A,A399,G:G)</f>
        <v>50.057030769230735</v>
      </c>
      <c r="J399" s="2">
        <f t="shared" si="56"/>
        <v>17.286569230769274</v>
      </c>
      <c r="K399" s="2">
        <f t="shared" si="57"/>
        <v>107.28656923076927</v>
      </c>
      <c r="L399" s="2">
        <f t="shared" si="58"/>
        <v>624.65166217607123</v>
      </c>
      <c r="M399" s="2">
        <f>SUMIF(A:A,A399,L:L)</f>
        <v>3311.5990012130874</v>
      </c>
      <c r="N399" s="3">
        <f t="shared" si="59"/>
        <v>0.18862539273240878</v>
      </c>
      <c r="O399" s="7">
        <f t="shared" si="60"/>
        <v>5.3015131500276764</v>
      </c>
      <c r="P399" s="3">
        <f t="shared" si="61"/>
        <v>0.18862539273240878</v>
      </c>
      <c r="Q399" s="3">
        <f>IF(ISNUMBER(P399),SUMIF(A:A,A399,P:P),"")</f>
        <v>0.84771036613378603</v>
      </c>
      <c r="R399" s="3">
        <f t="shared" si="62"/>
        <v>0.22251160333533052</v>
      </c>
      <c r="S399" s="8">
        <f t="shared" si="63"/>
        <v>4.4941476534730427</v>
      </c>
    </row>
    <row r="400" spans="1:19" x14ac:dyDescent="0.25">
      <c r="A400" s="1">
        <v>42</v>
      </c>
      <c r="B400" s="5">
        <v>0.70972222222222225</v>
      </c>
      <c r="C400" s="1" t="s">
        <v>61</v>
      </c>
      <c r="D400" s="1">
        <v>7</v>
      </c>
      <c r="E400" s="1">
        <v>6</v>
      </c>
      <c r="F400" s="1" t="s">
        <v>429</v>
      </c>
      <c r="G400" s="2">
        <v>61.6779333333333</v>
      </c>
      <c r="H400" s="6">
        <f>1+COUNTIFS(A:A,A400,O:O,"&lt;"&amp;O400)</f>
        <v>2</v>
      </c>
      <c r="I400" s="2">
        <f>AVERAGEIF(A:A,A400,G:G)</f>
        <v>50.057030769230735</v>
      </c>
      <c r="J400" s="2">
        <f t="shared" si="56"/>
        <v>11.620902564102565</v>
      </c>
      <c r="K400" s="2">
        <f t="shared" si="57"/>
        <v>101.62090256410256</v>
      </c>
      <c r="L400" s="2">
        <f t="shared" si="58"/>
        <v>444.63519251248533</v>
      </c>
      <c r="M400" s="2">
        <f>SUMIF(A:A,A400,L:L)</f>
        <v>3311.5990012130874</v>
      </c>
      <c r="N400" s="3">
        <f t="shared" si="59"/>
        <v>0.13426601238543945</v>
      </c>
      <c r="O400" s="7">
        <f t="shared" si="60"/>
        <v>7.4479012389917791</v>
      </c>
      <c r="P400" s="3">
        <f t="shared" si="61"/>
        <v>0.13426601238543945</v>
      </c>
      <c r="Q400" s="3">
        <f>IF(ISNUMBER(P400),SUMIF(A:A,A400,P:P),"")</f>
        <v>0.84771036613378603</v>
      </c>
      <c r="R400" s="3">
        <f t="shared" si="62"/>
        <v>0.15838665863884166</v>
      </c>
      <c r="S400" s="8">
        <f t="shared" si="63"/>
        <v>6.3136630862339995</v>
      </c>
    </row>
    <row r="401" spans="1:19" x14ac:dyDescent="0.25">
      <c r="A401" s="1">
        <v>42</v>
      </c>
      <c r="B401" s="5">
        <v>0.70972222222222225</v>
      </c>
      <c r="C401" s="1" t="s">
        <v>61</v>
      </c>
      <c r="D401" s="1">
        <v>7</v>
      </c>
      <c r="E401" s="1">
        <v>7</v>
      </c>
      <c r="F401" s="1" t="s">
        <v>430</v>
      </c>
      <c r="G401" s="2">
        <v>58.535333333333298</v>
      </c>
      <c r="H401" s="6">
        <f>1+COUNTIFS(A:A,A401,O:O,"&lt;"&amp;O401)</f>
        <v>3</v>
      </c>
      <c r="I401" s="2">
        <f>AVERAGEIF(A:A,A401,G:G)</f>
        <v>50.057030769230735</v>
      </c>
      <c r="J401" s="2">
        <f t="shared" si="56"/>
        <v>8.4783025641025631</v>
      </c>
      <c r="K401" s="2">
        <f t="shared" si="57"/>
        <v>98.478302564102563</v>
      </c>
      <c r="L401" s="2">
        <f t="shared" si="58"/>
        <v>368.22646902572251</v>
      </c>
      <c r="M401" s="2">
        <f>SUMIF(A:A,A401,L:L)</f>
        <v>3311.5990012130874</v>
      </c>
      <c r="N401" s="3">
        <f t="shared" si="59"/>
        <v>0.11119295207265002</v>
      </c>
      <c r="O401" s="7">
        <f t="shared" si="60"/>
        <v>8.9933757613219143</v>
      </c>
      <c r="P401" s="3">
        <f t="shared" si="61"/>
        <v>0.11119295207265002</v>
      </c>
      <c r="Q401" s="3">
        <f>IF(ISNUMBER(P401),SUMIF(A:A,A401,P:P),"")</f>
        <v>0.84771036613378603</v>
      </c>
      <c r="R401" s="3">
        <f t="shared" si="62"/>
        <v>0.13116856477734934</v>
      </c>
      <c r="S401" s="8">
        <f t="shared" si="63"/>
        <v>7.6237778594089152</v>
      </c>
    </row>
    <row r="402" spans="1:19" x14ac:dyDescent="0.25">
      <c r="A402" s="1">
        <v>42</v>
      </c>
      <c r="B402" s="5">
        <v>0.70972222222222225</v>
      </c>
      <c r="C402" s="1" t="s">
        <v>61</v>
      </c>
      <c r="D402" s="1">
        <v>7</v>
      </c>
      <c r="E402" s="1">
        <v>11</v>
      </c>
      <c r="F402" s="1" t="s">
        <v>434</v>
      </c>
      <c r="G402" s="2">
        <v>55.935466666666599</v>
      </c>
      <c r="H402" s="6">
        <f>1+COUNTIFS(A:A,A402,O:O,"&lt;"&amp;O402)</f>
        <v>4</v>
      </c>
      <c r="I402" s="2">
        <f>AVERAGEIF(A:A,A402,G:G)</f>
        <v>50.057030769230735</v>
      </c>
      <c r="J402" s="2">
        <f t="shared" si="56"/>
        <v>5.8784358974358639</v>
      </c>
      <c r="K402" s="2">
        <f t="shared" si="57"/>
        <v>95.878435897435864</v>
      </c>
      <c r="L402" s="2">
        <f t="shared" si="58"/>
        <v>315.0420600392244</v>
      </c>
      <c r="M402" s="2">
        <f>SUMIF(A:A,A402,L:L)</f>
        <v>3311.5990012130874</v>
      </c>
      <c r="N402" s="3">
        <f t="shared" si="59"/>
        <v>9.5132913110500358E-2</v>
      </c>
      <c r="O402" s="7">
        <f t="shared" si="60"/>
        <v>10.511609150856795</v>
      </c>
      <c r="P402" s="3">
        <f t="shared" si="61"/>
        <v>9.5132913110500358E-2</v>
      </c>
      <c r="Q402" s="3">
        <f>IF(ISNUMBER(P402),SUMIF(A:A,A402,P:P),"")</f>
        <v>0.84771036613378603</v>
      </c>
      <c r="R402" s="3">
        <f t="shared" si="62"/>
        <v>0.11222336886639704</v>
      </c>
      <c r="S402" s="8">
        <f t="shared" si="63"/>
        <v>8.91080004192807</v>
      </c>
    </row>
    <row r="403" spans="1:19" x14ac:dyDescent="0.25">
      <c r="A403" s="1">
        <v>42</v>
      </c>
      <c r="B403" s="5">
        <v>0.70972222222222225</v>
      </c>
      <c r="C403" s="1" t="s">
        <v>61</v>
      </c>
      <c r="D403" s="1">
        <v>7</v>
      </c>
      <c r="E403" s="1">
        <v>9</v>
      </c>
      <c r="F403" s="1" t="s">
        <v>432</v>
      </c>
      <c r="G403" s="2">
        <v>52.902666666666597</v>
      </c>
      <c r="H403" s="6">
        <f>1+COUNTIFS(A:A,A403,O:O,"&lt;"&amp;O403)</f>
        <v>5</v>
      </c>
      <c r="I403" s="2">
        <f>AVERAGEIF(A:A,A403,G:G)</f>
        <v>50.057030769230735</v>
      </c>
      <c r="J403" s="2">
        <f t="shared" si="56"/>
        <v>2.8456358974358622</v>
      </c>
      <c r="K403" s="2">
        <f t="shared" si="57"/>
        <v>92.845635897435869</v>
      </c>
      <c r="L403" s="2">
        <f t="shared" si="58"/>
        <v>262.62788749396793</v>
      </c>
      <c r="M403" s="2">
        <f>SUMIF(A:A,A403,L:L)</f>
        <v>3311.5990012130874</v>
      </c>
      <c r="N403" s="3">
        <f t="shared" si="59"/>
        <v>7.9305461620734721E-2</v>
      </c>
      <c r="O403" s="7">
        <f t="shared" si="60"/>
        <v>12.609472028324291</v>
      </c>
      <c r="P403" s="3">
        <f t="shared" si="61"/>
        <v>7.9305461620734721E-2</v>
      </c>
      <c r="Q403" s="3">
        <f>IF(ISNUMBER(P403),SUMIF(A:A,A403,P:P),"")</f>
        <v>0.84771036613378603</v>
      </c>
      <c r="R403" s="3">
        <f t="shared" si="62"/>
        <v>9.3552544346518829E-2</v>
      </c>
      <c r="S403" s="8">
        <f t="shared" si="63"/>
        <v>10.689180149884516</v>
      </c>
    </row>
    <row r="404" spans="1:19" x14ac:dyDescent="0.25">
      <c r="A404" s="1">
        <v>42</v>
      </c>
      <c r="B404" s="5">
        <v>0.70972222222222225</v>
      </c>
      <c r="C404" s="1" t="s">
        <v>61</v>
      </c>
      <c r="D404" s="1">
        <v>7</v>
      </c>
      <c r="E404" s="1">
        <v>2</v>
      </c>
      <c r="F404" s="1" t="s">
        <v>425</v>
      </c>
      <c r="G404" s="2">
        <v>48.845199999999998</v>
      </c>
      <c r="H404" s="6">
        <f>1+COUNTIFS(A:A,A404,O:O,"&lt;"&amp;O404)</f>
        <v>6</v>
      </c>
      <c r="I404" s="2">
        <f>AVERAGEIF(A:A,A404,G:G)</f>
        <v>50.057030769230735</v>
      </c>
      <c r="J404" s="2">
        <f t="shared" si="56"/>
        <v>-1.2118307692307368</v>
      </c>
      <c r="K404" s="2">
        <f t="shared" si="57"/>
        <v>88.788169230769256</v>
      </c>
      <c r="L404" s="2">
        <f t="shared" si="58"/>
        <v>205.87931628633774</v>
      </c>
      <c r="M404" s="2">
        <f>SUMIF(A:A,A404,L:L)</f>
        <v>3311.5990012130874</v>
      </c>
      <c r="N404" s="3">
        <f t="shared" si="59"/>
        <v>6.2169156413841506E-2</v>
      </c>
      <c r="O404" s="7">
        <f t="shared" si="60"/>
        <v>16.085146681793439</v>
      </c>
      <c r="P404" s="3">
        <f t="shared" si="61"/>
        <v>6.2169156413841506E-2</v>
      </c>
      <c r="Q404" s="3">
        <f>IF(ISNUMBER(P404),SUMIF(A:A,A404,P:P),"")</f>
        <v>0.84771036613378603</v>
      </c>
      <c r="R404" s="3">
        <f t="shared" si="62"/>
        <v>7.33377329067956E-2</v>
      </c>
      <c r="S404" s="8">
        <f t="shared" si="63"/>
        <v>13.63554558293877</v>
      </c>
    </row>
    <row r="405" spans="1:19" x14ac:dyDescent="0.25">
      <c r="A405" s="1">
        <v>42</v>
      </c>
      <c r="B405" s="5">
        <v>0.70972222222222225</v>
      </c>
      <c r="C405" s="1" t="s">
        <v>61</v>
      </c>
      <c r="D405" s="1">
        <v>7</v>
      </c>
      <c r="E405" s="1">
        <v>12</v>
      </c>
      <c r="F405" s="1" t="s">
        <v>435</v>
      </c>
      <c r="G405" s="2">
        <v>48.5769666666666</v>
      </c>
      <c r="H405" s="6">
        <f>1+COUNTIFS(A:A,A405,O:O,"&lt;"&amp;O405)</f>
        <v>7</v>
      </c>
      <c r="I405" s="2">
        <f>AVERAGEIF(A:A,A405,G:G)</f>
        <v>50.057030769230735</v>
      </c>
      <c r="J405" s="2">
        <f t="shared" si="56"/>
        <v>-1.4800641025641355</v>
      </c>
      <c r="K405" s="2">
        <f t="shared" si="57"/>
        <v>88.519935897435857</v>
      </c>
      <c r="L405" s="2">
        <f t="shared" si="58"/>
        <v>202.59241520957627</v>
      </c>
      <c r="M405" s="2">
        <f>SUMIF(A:A,A405,L:L)</f>
        <v>3311.5990012130874</v>
      </c>
      <c r="N405" s="3">
        <f t="shared" si="59"/>
        <v>6.1176614419609289E-2</v>
      </c>
      <c r="O405" s="7">
        <f t="shared" si="60"/>
        <v>16.346115414969159</v>
      </c>
      <c r="P405" s="3">
        <f t="shared" si="61"/>
        <v>6.1176614419609289E-2</v>
      </c>
      <c r="Q405" s="3">
        <f>IF(ISNUMBER(P405),SUMIF(A:A,A405,P:P),"")</f>
        <v>0.84771036613378603</v>
      </c>
      <c r="R405" s="3">
        <f t="shared" si="62"/>
        <v>7.2166882538692911E-2</v>
      </c>
      <c r="S405" s="8">
        <f t="shared" si="63"/>
        <v>13.856771483288629</v>
      </c>
    </row>
    <row r="406" spans="1:19" x14ac:dyDescent="0.25">
      <c r="A406" s="1">
        <v>42</v>
      </c>
      <c r="B406" s="5">
        <v>0.70972222222222225</v>
      </c>
      <c r="C406" s="1" t="s">
        <v>61</v>
      </c>
      <c r="D406" s="1">
        <v>7</v>
      </c>
      <c r="E406" s="1">
        <v>14</v>
      </c>
      <c r="F406" s="1" t="s">
        <v>437</v>
      </c>
      <c r="G406" s="2">
        <v>47.705166666666599</v>
      </c>
      <c r="H406" s="6">
        <f>1+COUNTIFS(A:A,A406,O:O,"&lt;"&amp;O406)</f>
        <v>8</v>
      </c>
      <c r="I406" s="2">
        <f>AVERAGEIF(A:A,A406,G:G)</f>
        <v>50.057030769230735</v>
      </c>
      <c r="J406" s="2">
        <f t="shared" si="56"/>
        <v>-2.3518641025641358</v>
      </c>
      <c r="K406" s="2">
        <f t="shared" si="57"/>
        <v>87.648135897435864</v>
      </c>
      <c r="L406" s="2">
        <f t="shared" si="58"/>
        <v>192.26760042036855</v>
      </c>
      <c r="M406" s="2">
        <f>SUMIF(A:A,A406,L:L)</f>
        <v>3311.5990012130874</v>
      </c>
      <c r="N406" s="3">
        <f t="shared" si="59"/>
        <v>5.80588411670429E-2</v>
      </c>
      <c r="O406" s="7">
        <f t="shared" si="60"/>
        <v>17.223905608499294</v>
      </c>
      <c r="P406" s="3">
        <f t="shared" si="61"/>
        <v>5.80588411670429E-2</v>
      </c>
      <c r="Q406" s="3">
        <f>IF(ISNUMBER(P406),SUMIF(A:A,A406,P:P),"")</f>
        <v>0.84771036613378603</v>
      </c>
      <c r="R406" s="3">
        <f t="shared" si="62"/>
        <v>6.8489006960993123E-2</v>
      </c>
      <c r="S406" s="8">
        <f t="shared" si="63"/>
        <v>14.600883329634708</v>
      </c>
    </row>
    <row r="407" spans="1:19" x14ac:dyDescent="0.25">
      <c r="A407" s="1">
        <v>42</v>
      </c>
      <c r="B407" s="5">
        <v>0.70972222222222225</v>
      </c>
      <c r="C407" s="1" t="s">
        <v>61</v>
      </c>
      <c r="D407" s="1">
        <v>7</v>
      </c>
      <c r="E407" s="1">
        <v>3</v>
      </c>
      <c r="F407" s="1" t="s">
        <v>426</v>
      </c>
      <c r="G407" s="2">
        <v>47.625799999999998</v>
      </c>
      <c r="H407" s="6">
        <f>1+COUNTIFS(A:A,A407,O:O,"&lt;"&amp;O407)</f>
        <v>9</v>
      </c>
      <c r="I407" s="2">
        <f>AVERAGEIF(A:A,A407,G:G)</f>
        <v>50.057030769230735</v>
      </c>
      <c r="J407" s="2">
        <f t="shared" si="56"/>
        <v>-2.4312307692307371</v>
      </c>
      <c r="K407" s="2">
        <f t="shared" si="57"/>
        <v>87.568769230769263</v>
      </c>
      <c r="L407" s="2">
        <f t="shared" si="58"/>
        <v>191.35419864287303</v>
      </c>
      <c r="M407" s="2">
        <f>SUMIF(A:A,A407,L:L)</f>
        <v>3311.5990012130874</v>
      </c>
      <c r="N407" s="3">
        <f t="shared" si="59"/>
        <v>5.7783022211559183E-2</v>
      </c>
      <c r="O407" s="7">
        <f t="shared" si="60"/>
        <v>17.306121447554805</v>
      </c>
      <c r="P407" s="3">
        <f t="shared" si="61"/>
        <v>5.7783022211559183E-2</v>
      </c>
      <c r="Q407" s="3">
        <f>IF(ISNUMBER(P407),SUMIF(A:A,A407,P:P),"")</f>
        <v>0.84771036613378603</v>
      </c>
      <c r="R407" s="3">
        <f t="shared" si="62"/>
        <v>6.8163637629081258E-2</v>
      </c>
      <c r="S407" s="8">
        <f t="shared" si="63"/>
        <v>14.670578548662448</v>
      </c>
    </row>
    <row r="408" spans="1:19" x14ac:dyDescent="0.25">
      <c r="A408" s="1">
        <v>42</v>
      </c>
      <c r="B408" s="5">
        <v>0.70972222222222225</v>
      </c>
      <c r="C408" s="1" t="s">
        <v>61</v>
      </c>
      <c r="D408" s="1">
        <v>7</v>
      </c>
      <c r="E408" s="1">
        <v>4</v>
      </c>
      <c r="F408" s="1" t="s">
        <v>427</v>
      </c>
      <c r="G408" s="2">
        <v>44.080433333333303</v>
      </c>
      <c r="H408" s="6">
        <f>1+COUNTIFS(A:A,A408,O:O,"&lt;"&amp;O408)</f>
        <v>10</v>
      </c>
      <c r="I408" s="2">
        <f>AVERAGEIF(A:A,A408,G:G)</f>
        <v>50.057030769230735</v>
      </c>
      <c r="J408" s="2">
        <f t="shared" si="56"/>
        <v>-5.9765974358974319</v>
      </c>
      <c r="K408" s="2">
        <f t="shared" si="57"/>
        <v>84.023402564102568</v>
      </c>
      <c r="L408" s="2">
        <f t="shared" si="58"/>
        <v>154.68706704315477</v>
      </c>
      <c r="M408" s="2">
        <f>SUMIF(A:A,A408,L:L)</f>
        <v>3311.5990012130874</v>
      </c>
      <c r="N408" s="3">
        <f t="shared" si="59"/>
        <v>4.6710687793567587E-2</v>
      </c>
      <c r="O408" s="7">
        <f t="shared" si="60"/>
        <v>21.408376695701481</v>
      </c>
      <c r="P408" s="3" t="str">
        <f t="shared" si="61"/>
        <v/>
      </c>
      <c r="Q408" s="3" t="str">
        <f>IF(ISNUMBER(P408),SUMIF(A:A,A408,P:P),"")</f>
        <v/>
      </c>
      <c r="R408" s="3" t="str">
        <f t="shared" si="62"/>
        <v/>
      </c>
      <c r="S408" s="8" t="str">
        <f t="shared" si="63"/>
        <v/>
      </c>
    </row>
    <row r="409" spans="1:19" x14ac:dyDescent="0.25">
      <c r="A409" s="1">
        <v>42</v>
      </c>
      <c r="B409" s="5">
        <v>0.70972222222222225</v>
      </c>
      <c r="C409" s="1" t="s">
        <v>61</v>
      </c>
      <c r="D409" s="1">
        <v>7</v>
      </c>
      <c r="E409" s="1">
        <v>13</v>
      </c>
      <c r="F409" s="1" t="s">
        <v>436</v>
      </c>
      <c r="G409" s="2">
        <v>42.0593</v>
      </c>
      <c r="H409" s="6">
        <f>1+COUNTIFS(A:A,A409,O:O,"&lt;"&amp;O409)</f>
        <v>11</v>
      </c>
      <c r="I409" s="2">
        <f>AVERAGEIF(A:A,A409,G:G)</f>
        <v>50.057030769230735</v>
      </c>
      <c r="J409" s="2">
        <f t="shared" si="56"/>
        <v>-7.9977307692307349</v>
      </c>
      <c r="K409" s="2">
        <f t="shared" si="57"/>
        <v>82.002269230769258</v>
      </c>
      <c r="L409" s="2">
        <f t="shared" si="58"/>
        <v>137.02126788911363</v>
      </c>
      <c r="M409" s="2">
        <f>SUMIF(A:A,A409,L:L)</f>
        <v>3311.5990012130874</v>
      </c>
      <c r="N409" s="3">
        <f t="shared" si="59"/>
        <v>4.1376165362690571E-2</v>
      </c>
      <c r="O409" s="7">
        <f t="shared" si="60"/>
        <v>24.168503563206297</v>
      </c>
      <c r="P409" s="3" t="str">
        <f t="shared" si="61"/>
        <v/>
      </c>
      <c r="Q409" s="3" t="str">
        <f>IF(ISNUMBER(P409),SUMIF(A:A,A409,P:P),"")</f>
        <v/>
      </c>
      <c r="R409" s="3" t="str">
        <f t="shared" si="62"/>
        <v/>
      </c>
      <c r="S409" s="8" t="str">
        <f t="shared" si="63"/>
        <v/>
      </c>
    </row>
    <row r="410" spans="1:19" x14ac:dyDescent="0.25">
      <c r="A410" s="1">
        <v>42</v>
      </c>
      <c r="B410" s="5">
        <v>0.70972222222222225</v>
      </c>
      <c r="C410" s="1" t="s">
        <v>61</v>
      </c>
      <c r="D410" s="1">
        <v>7</v>
      </c>
      <c r="E410" s="1">
        <v>8</v>
      </c>
      <c r="F410" s="1" t="s">
        <v>431</v>
      </c>
      <c r="G410" s="2">
        <v>39.576533333333302</v>
      </c>
      <c r="H410" s="6">
        <f>1+COUNTIFS(A:A,A410,O:O,"&lt;"&amp;O410)</f>
        <v>12</v>
      </c>
      <c r="I410" s="2">
        <f>AVERAGEIF(A:A,A410,G:G)</f>
        <v>50.057030769230735</v>
      </c>
      <c r="J410" s="2">
        <f t="shared" si="56"/>
        <v>-10.480497435897433</v>
      </c>
      <c r="K410" s="2">
        <f t="shared" si="57"/>
        <v>79.519502564102567</v>
      </c>
      <c r="L410" s="2">
        <f t="shared" si="58"/>
        <v>118.05730637773701</v>
      </c>
      <c r="M410" s="2">
        <f>SUMIF(A:A,A410,L:L)</f>
        <v>3311.5990012130874</v>
      </c>
      <c r="N410" s="3">
        <f t="shared" si="59"/>
        <v>3.5649638236540986E-2</v>
      </c>
      <c r="O410" s="7">
        <f t="shared" si="60"/>
        <v>28.050775532835477</v>
      </c>
      <c r="P410" s="3" t="str">
        <f t="shared" si="61"/>
        <v/>
      </c>
      <c r="Q410" s="3" t="str">
        <f>IF(ISNUMBER(P410),SUMIF(A:A,A410,P:P),"")</f>
        <v/>
      </c>
      <c r="R410" s="3" t="str">
        <f t="shared" si="62"/>
        <v/>
      </c>
      <c r="S410" s="8" t="str">
        <f t="shared" si="63"/>
        <v/>
      </c>
    </row>
    <row r="411" spans="1:19" x14ac:dyDescent="0.25">
      <c r="A411" s="1">
        <v>42</v>
      </c>
      <c r="B411" s="5">
        <v>0.70972222222222225</v>
      </c>
      <c r="C411" s="1" t="s">
        <v>61</v>
      </c>
      <c r="D411" s="1">
        <v>7</v>
      </c>
      <c r="E411" s="1">
        <v>10</v>
      </c>
      <c r="F411" s="1" t="s">
        <v>433</v>
      </c>
      <c r="G411" s="2">
        <v>35.876999999999995</v>
      </c>
      <c r="H411" s="6">
        <f>1+COUNTIFS(A:A,A411,O:O,"&lt;"&amp;O411)</f>
        <v>13</v>
      </c>
      <c r="I411" s="2">
        <f>AVERAGEIF(A:A,A411,G:G)</f>
        <v>50.057030769230735</v>
      </c>
      <c r="J411" s="2">
        <f t="shared" si="56"/>
        <v>-14.18003076923074</v>
      </c>
      <c r="K411" s="2">
        <f t="shared" si="57"/>
        <v>75.81996923076926</v>
      </c>
      <c r="L411" s="2">
        <f t="shared" si="58"/>
        <v>94.55655809645468</v>
      </c>
      <c r="M411" s="2">
        <f>SUMIF(A:A,A411,L:L)</f>
        <v>3311.5990012130874</v>
      </c>
      <c r="N411" s="3">
        <f t="shared" si="59"/>
        <v>2.8553142473414572E-2</v>
      </c>
      <c r="O411" s="7">
        <f t="shared" si="60"/>
        <v>35.022414815850333</v>
      </c>
      <c r="P411" s="3" t="str">
        <f t="shared" si="61"/>
        <v/>
      </c>
      <c r="Q411" s="3" t="str">
        <f>IF(ISNUMBER(P411),SUMIF(A:A,A411,P:P),"")</f>
        <v/>
      </c>
      <c r="R411" s="3" t="str">
        <f t="shared" si="62"/>
        <v/>
      </c>
      <c r="S411" s="8" t="str">
        <f t="shared" si="63"/>
        <v/>
      </c>
    </row>
    <row r="412" spans="1:19" x14ac:dyDescent="0.25">
      <c r="A412" s="1">
        <v>43</v>
      </c>
      <c r="B412" s="5">
        <v>0.71250000000000002</v>
      </c>
      <c r="C412" s="1" t="s">
        <v>265</v>
      </c>
      <c r="D412" s="1">
        <v>5</v>
      </c>
      <c r="E412" s="1">
        <v>2</v>
      </c>
      <c r="F412" s="1" t="s">
        <v>439</v>
      </c>
      <c r="G412" s="2">
        <v>73.254233333333303</v>
      </c>
      <c r="H412" s="6">
        <f>1+COUNTIFS(A:A,A412,O:O,"&lt;"&amp;O412)</f>
        <v>1</v>
      </c>
      <c r="I412" s="2">
        <f>AVERAGEIF(A:A,A412,G:G)</f>
        <v>48.339510000000004</v>
      </c>
      <c r="J412" s="2">
        <f t="shared" si="56"/>
        <v>24.914723333333299</v>
      </c>
      <c r="K412" s="2">
        <f t="shared" si="57"/>
        <v>114.9147233333333</v>
      </c>
      <c r="L412" s="2">
        <f t="shared" si="58"/>
        <v>987.2106093462171</v>
      </c>
      <c r="M412" s="2">
        <f>SUMIF(A:A,A412,L:L)</f>
        <v>2877.0796827140994</v>
      </c>
      <c r="N412" s="3">
        <f t="shared" si="59"/>
        <v>0.34312939446116758</v>
      </c>
      <c r="O412" s="7">
        <f t="shared" si="60"/>
        <v>2.9143524750199488</v>
      </c>
      <c r="P412" s="3">
        <f t="shared" si="61"/>
        <v>0.34312939446116758</v>
      </c>
      <c r="Q412" s="3">
        <f>IF(ISNUMBER(P412),SUMIF(A:A,A412,P:P),"")</f>
        <v>0.98158422527464317</v>
      </c>
      <c r="R412" s="3">
        <f t="shared" si="62"/>
        <v>0.34956694048863857</v>
      </c>
      <c r="S412" s="8">
        <f t="shared" si="63"/>
        <v>2.8606824163696953</v>
      </c>
    </row>
    <row r="413" spans="1:19" x14ac:dyDescent="0.25">
      <c r="A413" s="1">
        <v>43</v>
      </c>
      <c r="B413" s="5">
        <v>0.71250000000000002</v>
      </c>
      <c r="C413" s="1" t="s">
        <v>265</v>
      </c>
      <c r="D413" s="1">
        <v>5</v>
      </c>
      <c r="E413" s="1">
        <v>1</v>
      </c>
      <c r="F413" s="1" t="s">
        <v>438</v>
      </c>
      <c r="G413" s="2">
        <v>55.102366666666704</v>
      </c>
      <c r="H413" s="6">
        <f>1+COUNTIFS(A:A,A413,O:O,"&lt;"&amp;O413)</f>
        <v>2</v>
      </c>
      <c r="I413" s="2">
        <f>AVERAGEIF(A:A,A413,G:G)</f>
        <v>48.339510000000004</v>
      </c>
      <c r="J413" s="2">
        <f t="shared" si="56"/>
        <v>6.7628566666666998</v>
      </c>
      <c r="K413" s="2">
        <f t="shared" si="57"/>
        <v>96.762856666666693</v>
      </c>
      <c r="L413" s="2">
        <f t="shared" si="58"/>
        <v>332.21136237138342</v>
      </c>
      <c r="M413" s="2">
        <f>SUMIF(A:A,A413,L:L)</f>
        <v>2877.0796827140994</v>
      </c>
      <c r="N413" s="3">
        <f t="shared" si="59"/>
        <v>0.11546825218896653</v>
      </c>
      <c r="O413" s="7">
        <f t="shared" si="60"/>
        <v>8.6603891636246146</v>
      </c>
      <c r="P413" s="3">
        <f t="shared" si="61"/>
        <v>0.11546825218896653</v>
      </c>
      <c r="Q413" s="3">
        <f>IF(ISNUMBER(P413),SUMIF(A:A,A413,P:P),"")</f>
        <v>0.98158422527464317</v>
      </c>
      <c r="R413" s="3">
        <f t="shared" si="62"/>
        <v>0.11763458419134537</v>
      </c>
      <c r="S413" s="8">
        <f t="shared" si="63"/>
        <v>8.5009013877533821</v>
      </c>
    </row>
    <row r="414" spans="1:19" x14ac:dyDescent="0.25">
      <c r="A414" s="1">
        <v>43</v>
      </c>
      <c r="B414" s="5">
        <v>0.71250000000000002</v>
      </c>
      <c r="C414" s="1" t="s">
        <v>265</v>
      </c>
      <c r="D414" s="1">
        <v>5</v>
      </c>
      <c r="E414" s="1">
        <v>8</v>
      </c>
      <c r="F414" s="1" t="s">
        <v>445</v>
      </c>
      <c r="G414" s="2">
        <v>54.644000000000005</v>
      </c>
      <c r="H414" s="6">
        <f>1+COUNTIFS(A:A,A414,O:O,"&lt;"&amp;O414)</f>
        <v>3</v>
      </c>
      <c r="I414" s="2">
        <f>AVERAGEIF(A:A,A414,G:G)</f>
        <v>48.339510000000004</v>
      </c>
      <c r="J414" s="2">
        <f t="shared" si="56"/>
        <v>6.3044900000000013</v>
      </c>
      <c r="K414" s="2">
        <f t="shared" si="57"/>
        <v>96.304490000000001</v>
      </c>
      <c r="L414" s="2">
        <f t="shared" si="58"/>
        <v>323.19937730830878</v>
      </c>
      <c r="M414" s="2">
        <f>SUMIF(A:A,A414,L:L)</f>
        <v>2877.0796827140994</v>
      </c>
      <c r="N414" s="3">
        <f t="shared" si="59"/>
        <v>0.11233591452128916</v>
      </c>
      <c r="O414" s="7">
        <f t="shared" si="60"/>
        <v>8.9018726046912331</v>
      </c>
      <c r="P414" s="3">
        <f t="shared" si="61"/>
        <v>0.11233591452128916</v>
      </c>
      <c r="Q414" s="3">
        <f>IF(ISNUMBER(P414),SUMIF(A:A,A414,P:P),"")</f>
        <v>0.98158422527464317</v>
      </c>
      <c r="R414" s="3">
        <f t="shared" si="62"/>
        <v>0.11444347986527396</v>
      </c>
      <c r="S414" s="8">
        <f t="shared" si="63"/>
        <v>8.7379377241694129</v>
      </c>
    </row>
    <row r="415" spans="1:19" x14ac:dyDescent="0.25">
      <c r="A415" s="1">
        <v>43</v>
      </c>
      <c r="B415" s="5">
        <v>0.71250000000000002</v>
      </c>
      <c r="C415" s="1" t="s">
        <v>265</v>
      </c>
      <c r="D415" s="1">
        <v>5</v>
      </c>
      <c r="E415" s="1">
        <v>4</v>
      </c>
      <c r="F415" s="1" t="s">
        <v>441</v>
      </c>
      <c r="G415" s="2">
        <v>50.583733333333299</v>
      </c>
      <c r="H415" s="6">
        <f>1+COUNTIFS(A:A,A415,O:O,"&lt;"&amp;O415)</f>
        <v>4</v>
      </c>
      <c r="I415" s="2">
        <f>AVERAGEIF(A:A,A415,G:G)</f>
        <v>48.339510000000004</v>
      </c>
      <c r="J415" s="2">
        <f t="shared" si="56"/>
        <v>2.244223333333295</v>
      </c>
      <c r="K415" s="2">
        <f t="shared" si="57"/>
        <v>92.244223333333295</v>
      </c>
      <c r="L415" s="2">
        <f t="shared" si="58"/>
        <v>253.31997171727136</v>
      </c>
      <c r="M415" s="2">
        <f>SUMIF(A:A,A415,L:L)</f>
        <v>2877.0796827140994</v>
      </c>
      <c r="N415" s="3">
        <f t="shared" si="59"/>
        <v>8.8047603700117688E-2</v>
      </c>
      <c r="O415" s="7">
        <f t="shared" si="60"/>
        <v>11.357492515138869</v>
      </c>
      <c r="P415" s="3">
        <f t="shared" si="61"/>
        <v>8.8047603700117688E-2</v>
      </c>
      <c r="Q415" s="3">
        <f>IF(ISNUMBER(P415),SUMIF(A:A,A415,P:P),"")</f>
        <v>0.98158422527464317</v>
      </c>
      <c r="R415" s="3">
        <f t="shared" si="62"/>
        <v>8.9699489287821774E-2</v>
      </c>
      <c r="S415" s="8">
        <f t="shared" si="63"/>
        <v>11.148335491535144</v>
      </c>
    </row>
    <row r="416" spans="1:19" x14ac:dyDescent="0.25">
      <c r="A416" s="1">
        <v>43</v>
      </c>
      <c r="B416" s="5">
        <v>0.71250000000000002</v>
      </c>
      <c r="C416" s="1" t="s">
        <v>265</v>
      </c>
      <c r="D416" s="1">
        <v>5</v>
      </c>
      <c r="E416" s="1">
        <v>6</v>
      </c>
      <c r="F416" s="1" t="s">
        <v>443</v>
      </c>
      <c r="G416" s="2">
        <v>49.380866666666698</v>
      </c>
      <c r="H416" s="6">
        <f>1+COUNTIFS(A:A,A416,O:O,"&lt;"&amp;O416)</f>
        <v>5</v>
      </c>
      <c r="I416" s="2">
        <f>AVERAGEIF(A:A,A416,G:G)</f>
        <v>48.339510000000004</v>
      </c>
      <c r="J416" s="2">
        <f t="shared" si="56"/>
        <v>1.0413566666666938</v>
      </c>
      <c r="K416" s="2">
        <f t="shared" si="57"/>
        <v>91.041356666666701</v>
      </c>
      <c r="L416" s="2">
        <f t="shared" si="58"/>
        <v>235.68151950118769</v>
      </c>
      <c r="M416" s="2">
        <f>SUMIF(A:A,A416,L:L)</f>
        <v>2877.0796827140994</v>
      </c>
      <c r="N416" s="3">
        <f t="shared" si="59"/>
        <v>8.1916924622281242E-2</v>
      </c>
      <c r="O416" s="7">
        <f t="shared" si="60"/>
        <v>12.207489534195744</v>
      </c>
      <c r="P416" s="3">
        <f t="shared" si="61"/>
        <v>8.1916924622281242E-2</v>
      </c>
      <c r="Q416" s="3">
        <f>IF(ISNUMBER(P416),SUMIF(A:A,A416,P:P),"")</f>
        <v>0.98158422527464317</v>
      </c>
      <c r="R416" s="3">
        <f t="shared" si="62"/>
        <v>8.3453790834262062E-2</v>
      </c>
      <c r="S416" s="8">
        <f t="shared" si="63"/>
        <v>11.982679156971844</v>
      </c>
    </row>
    <row r="417" spans="1:19" x14ac:dyDescent="0.25">
      <c r="A417" s="1">
        <v>43</v>
      </c>
      <c r="B417" s="5">
        <v>0.71250000000000002</v>
      </c>
      <c r="C417" s="1" t="s">
        <v>265</v>
      </c>
      <c r="D417" s="1">
        <v>5</v>
      </c>
      <c r="E417" s="1">
        <v>5</v>
      </c>
      <c r="F417" s="1" t="s">
        <v>442</v>
      </c>
      <c r="G417" s="2">
        <v>48.2443666666666</v>
      </c>
      <c r="H417" s="6">
        <f>1+COUNTIFS(A:A,A417,O:O,"&lt;"&amp;O417)</f>
        <v>6</v>
      </c>
      <c r="I417" s="2">
        <f>AVERAGEIF(A:A,A417,G:G)</f>
        <v>48.339510000000004</v>
      </c>
      <c r="J417" s="2">
        <f t="shared" si="56"/>
        <v>-9.5143333333403746E-2</v>
      </c>
      <c r="K417" s="2">
        <f t="shared" si="57"/>
        <v>89.904856666666603</v>
      </c>
      <c r="L417" s="2">
        <f t="shared" si="58"/>
        <v>220.14609629039177</v>
      </c>
      <c r="M417" s="2">
        <f>SUMIF(A:A,A417,L:L)</f>
        <v>2877.0796827140994</v>
      </c>
      <c r="N417" s="3">
        <f t="shared" si="59"/>
        <v>7.6517205141401048E-2</v>
      </c>
      <c r="O417" s="7">
        <f t="shared" si="60"/>
        <v>13.068956166812887</v>
      </c>
      <c r="P417" s="3">
        <f t="shared" si="61"/>
        <v>7.6517205141401048E-2</v>
      </c>
      <c r="Q417" s="3">
        <f>IF(ISNUMBER(P417),SUMIF(A:A,A417,P:P),"")</f>
        <v>0.98158422527464317</v>
      </c>
      <c r="R417" s="3">
        <f t="shared" si="62"/>
        <v>7.7952765714008762E-2</v>
      </c>
      <c r="S417" s="8">
        <f t="shared" si="63"/>
        <v>12.828281214149296</v>
      </c>
    </row>
    <row r="418" spans="1:19" x14ac:dyDescent="0.25">
      <c r="A418" s="1">
        <v>43</v>
      </c>
      <c r="B418" s="5">
        <v>0.71250000000000002</v>
      </c>
      <c r="C418" s="1" t="s">
        <v>265</v>
      </c>
      <c r="D418" s="1">
        <v>5</v>
      </c>
      <c r="E418" s="1">
        <v>3</v>
      </c>
      <c r="F418" s="1" t="s">
        <v>440</v>
      </c>
      <c r="G418" s="2">
        <v>45.013033333333404</v>
      </c>
      <c r="H418" s="6">
        <f>1+COUNTIFS(A:A,A418,O:O,"&lt;"&amp;O418)</f>
        <v>7</v>
      </c>
      <c r="I418" s="2">
        <f>AVERAGEIF(A:A,A418,G:G)</f>
        <v>48.339510000000004</v>
      </c>
      <c r="J418" s="2">
        <f t="shared" si="56"/>
        <v>-3.3264766666666006</v>
      </c>
      <c r="K418" s="2">
        <f t="shared" si="57"/>
        <v>86.673523333333407</v>
      </c>
      <c r="L418" s="2">
        <f t="shared" si="58"/>
        <v>181.34683261772315</v>
      </c>
      <c r="M418" s="2">
        <f>SUMIF(A:A,A418,L:L)</f>
        <v>2877.0796827140994</v>
      </c>
      <c r="N418" s="3">
        <f t="shared" si="59"/>
        <v>6.3031564161145942E-2</v>
      </c>
      <c r="O418" s="7">
        <f t="shared" si="60"/>
        <v>15.86506718195044</v>
      </c>
      <c r="P418" s="3">
        <f t="shared" si="61"/>
        <v>6.3031564161145942E-2</v>
      </c>
      <c r="Q418" s="3">
        <f>IF(ISNUMBER(P418),SUMIF(A:A,A418,P:P),"")</f>
        <v>0.98158422527464317</v>
      </c>
      <c r="R418" s="3">
        <f t="shared" si="62"/>
        <v>6.421411687164183E-2</v>
      </c>
      <c r="S418" s="8">
        <f t="shared" si="63"/>
        <v>15.57289967872499</v>
      </c>
    </row>
    <row r="419" spans="1:19" x14ac:dyDescent="0.25">
      <c r="A419" s="1">
        <v>43</v>
      </c>
      <c r="B419" s="5">
        <v>0.71250000000000002</v>
      </c>
      <c r="C419" s="1" t="s">
        <v>265</v>
      </c>
      <c r="D419" s="1">
        <v>5</v>
      </c>
      <c r="E419" s="1">
        <v>7</v>
      </c>
      <c r="F419" s="1" t="s">
        <v>444</v>
      </c>
      <c r="G419" s="2">
        <v>41.850200000000001</v>
      </c>
      <c r="H419" s="6">
        <f>1+COUNTIFS(A:A,A419,O:O,"&lt;"&amp;O419)</f>
        <v>8</v>
      </c>
      <c r="I419" s="2">
        <f>AVERAGEIF(A:A,A419,G:G)</f>
        <v>48.339510000000004</v>
      </c>
      <c r="J419" s="2">
        <f t="shared" si="56"/>
        <v>-6.4893100000000032</v>
      </c>
      <c r="K419" s="2">
        <f t="shared" si="57"/>
        <v>83.510689999999997</v>
      </c>
      <c r="L419" s="2">
        <f t="shared" si="58"/>
        <v>150.00091588835778</v>
      </c>
      <c r="M419" s="2">
        <f>SUMIF(A:A,A419,L:L)</f>
        <v>2877.0796827140994</v>
      </c>
      <c r="N419" s="3">
        <f t="shared" si="59"/>
        <v>5.213651772996919E-2</v>
      </c>
      <c r="O419" s="7">
        <f t="shared" si="60"/>
        <v>19.180414103974162</v>
      </c>
      <c r="P419" s="3">
        <f t="shared" si="61"/>
        <v>5.213651772996919E-2</v>
      </c>
      <c r="Q419" s="3">
        <f>IF(ISNUMBER(P419),SUMIF(A:A,A419,P:P),"")</f>
        <v>0.98158422527464317</v>
      </c>
      <c r="R419" s="3">
        <f t="shared" si="62"/>
        <v>5.3114665443387304E-2</v>
      </c>
      <c r="S419" s="8">
        <f t="shared" si="63"/>
        <v>18.827191918696318</v>
      </c>
    </row>
    <row r="420" spans="1:19" x14ac:dyDescent="0.25">
      <c r="A420" s="1">
        <v>43</v>
      </c>
      <c r="B420" s="5">
        <v>0.71250000000000002</v>
      </c>
      <c r="C420" s="1" t="s">
        <v>265</v>
      </c>
      <c r="D420" s="1">
        <v>5</v>
      </c>
      <c r="E420" s="1">
        <v>9</v>
      </c>
      <c r="F420" s="1" t="s">
        <v>446</v>
      </c>
      <c r="G420" s="2">
        <v>40.816400000000002</v>
      </c>
      <c r="H420" s="6">
        <f>1+COUNTIFS(A:A,A420,O:O,"&lt;"&amp;O420)</f>
        <v>9</v>
      </c>
      <c r="I420" s="2">
        <f>AVERAGEIF(A:A,A420,G:G)</f>
        <v>48.339510000000004</v>
      </c>
      <c r="J420" s="2">
        <f t="shared" si="56"/>
        <v>-7.5231100000000026</v>
      </c>
      <c r="K420" s="2">
        <f t="shared" si="57"/>
        <v>82.476889999999997</v>
      </c>
      <c r="L420" s="2">
        <f t="shared" si="58"/>
        <v>140.97934636949418</v>
      </c>
      <c r="M420" s="2">
        <f>SUMIF(A:A,A420,L:L)</f>
        <v>2877.0796827140994</v>
      </c>
      <c r="N420" s="3">
        <f t="shared" si="59"/>
        <v>4.9000848748304744E-2</v>
      </c>
      <c r="O420" s="7">
        <f t="shared" si="60"/>
        <v>20.407809773592881</v>
      </c>
      <c r="P420" s="3">
        <f t="shared" si="61"/>
        <v>4.9000848748304744E-2</v>
      </c>
      <c r="Q420" s="3">
        <f>IF(ISNUMBER(P420),SUMIF(A:A,A420,P:P),"")</f>
        <v>0.98158422527464317</v>
      </c>
      <c r="R420" s="3">
        <f t="shared" si="62"/>
        <v>4.9920167303620339E-2</v>
      </c>
      <c r="S420" s="8">
        <f t="shared" si="63"/>
        <v>20.031984146164458</v>
      </c>
    </row>
    <row r="421" spans="1:19" x14ac:dyDescent="0.25">
      <c r="A421" s="1">
        <v>43</v>
      </c>
      <c r="B421" s="5">
        <v>0.71250000000000002</v>
      </c>
      <c r="C421" s="1" t="s">
        <v>265</v>
      </c>
      <c r="D421" s="1">
        <v>5</v>
      </c>
      <c r="E421" s="1">
        <v>10</v>
      </c>
      <c r="F421" s="1" t="s">
        <v>447</v>
      </c>
      <c r="G421" s="2">
        <v>24.5059</v>
      </c>
      <c r="H421" s="6">
        <f>1+COUNTIFS(A:A,A421,O:O,"&lt;"&amp;O421)</f>
        <v>10</v>
      </c>
      <c r="I421" s="2">
        <f>AVERAGEIF(A:A,A421,G:G)</f>
        <v>48.339510000000004</v>
      </c>
      <c r="J421" s="2">
        <f t="shared" si="56"/>
        <v>-23.833610000000004</v>
      </c>
      <c r="K421" s="2">
        <f t="shared" si="57"/>
        <v>66.166389999999993</v>
      </c>
      <c r="L421" s="2">
        <f t="shared" si="58"/>
        <v>52.983651303764354</v>
      </c>
      <c r="M421" s="2">
        <f>SUMIF(A:A,A421,L:L)</f>
        <v>2877.0796827140994</v>
      </c>
      <c r="N421" s="3">
        <f t="shared" si="59"/>
        <v>1.8415774725356968E-2</v>
      </c>
      <c r="O421" s="7">
        <f t="shared" si="60"/>
        <v>54.301272409847869</v>
      </c>
      <c r="P421" s="3" t="str">
        <f t="shared" si="61"/>
        <v/>
      </c>
      <c r="Q421" s="3" t="str">
        <f>IF(ISNUMBER(P421),SUMIF(A:A,A421,P:P),"")</f>
        <v/>
      </c>
      <c r="R421" s="3" t="str">
        <f t="shared" si="62"/>
        <v/>
      </c>
      <c r="S421" s="8" t="str">
        <f t="shared" si="63"/>
        <v/>
      </c>
    </row>
    <row r="422" spans="1:19" x14ac:dyDescent="0.25">
      <c r="A422" s="1">
        <v>44</v>
      </c>
      <c r="B422" s="5">
        <v>0.71527777777777779</v>
      </c>
      <c r="C422" s="1" t="s">
        <v>93</v>
      </c>
      <c r="D422" s="1">
        <v>8</v>
      </c>
      <c r="E422" s="1">
        <v>1</v>
      </c>
      <c r="F422" s="1" t="s">
        <v>448</v>
      </c>
      <c r="G422" s="2">
        <v>58.229633333333297</v>
      </c>
      <c r="H422" s="6">
        <f>1+COUNTIFS(A:A,A422,O:O,"&lt;"&amp;O422)</f>
        <v>1</v>
      </c>
      <c r="I422" s="2">
        <f>AVERAGEIF(A:A,A422,G:G)</f>
        <v>47.733945833333316</v>
      </c>
      <c r="J422" s="2">
        <f t="shared" si="56"/>
        <v>10.495687499999981</v>
      </c>
      <c r="K422" s="2">
        <f t="shared" si="57"/>
        <v>100.49568749999997</v>
      </c>
      <c r="L422" s="2">
        <f t="shared" si="58"/>
        <v>415.60747703331776</v>
      </c>
      <c r="M422" s="2">
        <f>SUMIF(A:A,A422,L:L)</f>
        <v>2065.4206631386537</v>
      </c>
      <c r="N422" s="3">
        <f t="shared" si="59"/>
        <v>0.20122170967426678</v>
      </c>
      <c r="O422" s="7">
        <f t="shared" si="60"/>
        <v>4.9696426971959324</v>
      </c>
      <c r="P422" s="3">
        <f t="shared" si="61"/>
        <v>0.20122170967426678</v>
      </c>
      <c r="Q422" s="3">
        <f>IF(ISNUMBER(P422),SUMIF(A:A,A422,P:P),"")</f>
        <v>0.92289214225615113</v>
      </c>
      <c r="R422" s="3">
        <f t="shared" si="62"/>
        <v>0.2180338313232893</v>
      </c>
      <c r="S422" s="8">
        <f t="shared" si="63"/>
        <v>4.586444195062791</v>
      </c>
    </row>
    <row r="423" spans="1:19" x14ac:dyDescent="0.25">
      <c r="A423" s="1">
        <v>44</v>
      </c>
      <c r="B423" s="5">
        <v>0.71527777777777779</v>
      </c>
      <c r="C423" s="1" t="s">
        <v>93</v>
      </c>
      <c r="D423" s="1">
        <v>8</v>
      </c>
      <c r="E423" s="1">
        <v>6</v>
      </c>
      <c r="F423" s="1" t="s">
        <v>451</v>
      </c>
      <c r="G423" s="2">
        <v>56.710899999999896</v>
      </c>
      <c r="H423" s="6">
        <f>1+COUNTIFS(A:A,A423,O:O,"&lt;"&amp;O423)</f>
        <v>2</v>
      </c>
      <c r="I423" s="2">
        <f>AVERAGEIF(A:A,A423,G:G)</f>
        <v>47.733945833333316</v>
      </c>
      <c r="J423" s="2">
        <f t="shared" si="56"/>
        <v>8.9769541666665802</v>
      </c>
      <c r="K423" s="2">
        <f t="shared" si="57"/>
        <v>98.976954166666587</v>
      </c>
      <c r="L423" s="2">
        <f t="shared" si="58"/>
        <v>379.40993756429555</v>
      </c>
      <c r="M423" s="2">
        <f>SUMIF(A:A,A423,L:L)</f>
        <v>2065.4206631386537</v>
      </c>
      <c r="N423" s="3">
        <f t="shared" si="59"/>
        <v>0.18369620500829925</v>
      </c>
      <c r="O423" s="7">
        <f t="shared" si="60"/>
        <v>5.4437705991521206</v>
      </c>
      <c r="P423" s="3">
        <f t="shared" si="61"/>
        <v>0.18369620500829925</v>
      </c>
      <c r="Q423" s="3">
        <f>IF(ISNUMBER(P423),SUMIF(A:A,A423,P:P),"")</f>
        <v>0.92289214225615113</v>
      </c>
      <c r="R423" s="3">
        <f t="shared" si="62"/>
        <v>0.19904406657881574</v>
      </c>
      <c r="S423" s="8">
        <f t="shared" si="63"/>
        <v>5.0240131102025529</v>
      </c>
    </row>
    <row r="424" spans="1:19" x14ac:dyDescent="0.25">
      <c r="A424" s="1">
        <v>44</v>
      </c>
      <c r="B424" s="5">
        <v>0.71527777777777779</v>
      </c>
      <c r="C424" s="1" t="s">
        <v>93</v>
      </c>
      <c r="D424" s="1">
        <v>8</v>
      </c>
      <c r="E424" s="1">
        <v>10</v>
      </c>
      <c r="F424" s="1" t="s">
        <v>20</v>
      </c>
      <c r="G424" s="2">
        <v>54.396866666666696</v>
      </c>
      <c r="H424" s="6">
        <f>1+COUNTIFS(A:A,A424,O:O,"&lt;"&amp;O424)</f>
        <v>3</v>
      </c>
      <c r="I424" s="2">
        <f>AVERAGEIF(A:A,A424,G:G)</f>
        <v>47.733945833333316</v>
      </c>
      <c r="J424" s="2">
        <f t="shared" si="56"/>
        <v>6.6629208333333807</v>
      </c>
      <c r="K424" s="2">
        <f t="shared" si="57"/>
        <v>96.662920833333374</v>
      </c>
      <c r="L424" s="2">
        <f t="shared" si="58"/>
        <v>330.22533342507342</v>
      </c>
      <c r="M424" s="2">
        <f>SUMIF(A:A,A424,L:L)</f>
        <v>2065.4206631386537</v>
      </c>
      <c r="N424" s="3">
        <f t="shared" si="59"/>
        <v>0.15988284581372228</v>
      </c>
      <c r="O424" s="7">
        <f t="shared" si="60"/>
        <v>6.2545796887121261</v>
      </c>
      <c r="P424" s="3">
        <f t="shared" si="61"/>
        <v>0.15988284581372228</v>
      </c>
      <c r="Q424" s="3">
        <f>IF(ISNUMBER(P424),SUMIF(A:A,A424,P:P),"")</f>
        <v>0.92289214225615113</v>
      </c>
      <c r="R424" s="3">
        <f t="shared" si="62"/>
        <v>0.17324109556601508</v>
      </c>
      <c r="S424" s="8">
        <f t="shared" si="63"/>
        <v>5.7723024478273457</v>
      </c>
    </row>
    <row r="425" spans="1:19" x14ac:dyDescent="0.25">
      <c r="A425" s="1">
        <v>44</v>
      </c>
      <c r="B425" s="5">
        <v>0.71527777777777779</v>
      </c>
      <c r="C425" s="1" t="s">
        <v>93</v>
      </c>
      <c r="D425" s="1">
        <v>8</v>
      </c>
      <c r="E425" s="1">
        <v>9</v>
      </c>
      <c r="F425" s="1" t="s">
        <v>453</v>
      </c>
      <c r="G425" s="2">
        <v>51.350666666666697</v>
      </c>
      <c r="H425" s="6">
        <f>1+COUNTIFS(A:A,A425,O:O,"&lt;"&amp;O425)</f>
        <v>4</v>
      </c>
      <c r="I425" s="2">
        <f>AVERAGEIF(A:A,A425,G:G)</f>
        <v>47.733945833333316</v>
      </c>
      <c r="J425" s="2">
        <f t="shared" si="56"/>
        <v>3.6167208333333818</v>
      </c>
      <c r="K425" s="2">
        <f t="shared" si="57"/>
        <v>93.616720833333375</v>
      </c>
      <c r="L425" s="2">
        <f t="shared" si="58"/>
        <v>275.06384930278909</v>
      </c>
      <c r="M425" s="2">
        <f>SUMIF(A:A,A425,L:L)</f>
        <v>2065.4206631386537</v>
      </c>
      <c r="N425" s="3">
        <f t="shared" si="59"/>
        <v>0.13317570324139039</v>
      </c>
      <c r="O425" s="7">
        <f t="shared" si="60"/>
        <v>7.508877187510917</v>
      </c>
      <c r="P425" s="3">
        <f t="shared" si="61"/>
        <v>0.13317570324139039</v>
      </c>
      <c r="Q425" s="3">
        <f>IF(ISNUMBER(P425),SUMIF(A:A,A425,P:P),"")</f>
        <v>0.92289214225615113</v>
      </c>
      <c r="R425" s="3">
        <f t="shared" si="62"/>
        <v>0.14430256488675045</v>
      </c>
      <c r="S425" s="8">
        <f t="shared" si="63"/>
        <v>6.9298837535202944</v>
      </c>
    </row>
    <row r="426" spans="1:19" x14ac:dyDescent="0.25">
      <c r="A426" s="1">
        <v>44</v>
      </c>
      <c r="B426" s="5">
        <v>0.71527777777777779</v>
      </c>
      <c r="C426" s="1" t="s">
        <v>93</v>
      </c>
      <c r="D426" s="1">
        <v>8</v>
      </c>
      <c r="E426" s="1">
        <v>8</v>
      </c>
      <c r="F426" s="1" t="s">
        <v>452</v>
      </c>
      <c r="G426" s="2">
        <v>50.859866666666598</v>
      </c>
      <c r="H426" s="6">
        <f>1+COUNTIFS(A:A,A426,O:O,"&lt;"&amp;O426)</f>
        <v>5</v>
      </c>
      <c r="I426" s="2">
        <f>AVERAGEIF(A:A,A426,G:G)</f>
        <v>47.733945833333316</v>
      </c>
      <c r="J426" s="2">
        <f t="shared" ref="J426:J469" si="64">G426-I426</f>
        <v>3.1259208333332822</v>
      </c>
      <c r="K426" s="2">
        <f t="shared" ref="K426:K469" si="65">90+J426</f>
        <v>93.125920833333282</v>
      </c>
      <c r="L426" s="2">
        <f t="shared" ref="L426:L469" si="66">EXP(0.06*K426)</f>
        <v>267.08187250720266</v>
      </c>
      <c r="M426" s="2">
        <f>SUMIF(A:A,A426,L:L)</f>
        <v>2065.4206631386537</v>
      </c>
      <c r="N426" s="3">
        <f t="shared" ref="N426:N469" si="67">L426/M426</f>
        <v>0.12931112643239456</v>
      </c>
      <c r="O426" s="7">
        <f t="shared" ref="O426:O469" si="68">1/N426</f>
        <v>7.7332865901745294</v>
      </c>
      <c r="P426" s="3">
        <f t="shared" ref="P426:P469" si="69">IF(O426&gt;21,"",N426)</f>
        <v>0.12931112643239456</v>
      </c>
      <c r="Q426" s="3">
        <f>IF(ISNUMBER(P426),SUMIF(A:A,A426,P:P),"")</f>
        <v>0.92289214225615113</v>
      </c>
      <c r="R426" s="3">
        <f t="shared" ref="R426:R469" si="70">IFERROR(P426*(1/Q426),"")</f>
        <v>0.14011510176722677</v>
      </c>
      <c r="S426" s="8">
        <f t="shared" ref="S426:S469" si="71">IFERROR(1/R426,"")</f>
        <v>7.136989427886939</v>
      </c>
    </row>
    <row r="427" spans="1:19" x14ac:dyDescent="0.25">
      <c r="A427" s="1">
        <v>44</v>
      </c>
      <c r="B427" s="5">
        <v>0.71527777777777779</v>
      </c>
      <c r="C427" s="1" t="s">
        <v>93</v>
      </c>
      <c r="D427" s="1">
        <v>8</v>
      </c>
      <c r="E427" s="1">
        <v>2</v>
      </c>
      <c r="F427" s="1" t="s">
        <v>449</v>
      </c>
      <c r="G427" s="2">
        <v>48.992433333333302</v>
      </c>
      <c r="H427" s="6">
        <f>1+COUNTIFS(A:A,A427,O:O,"&lt;"&amp;O427)</f>
        <v>6</v>
      </c>
      <c r="I427" s="2">
        <f>AVERAGEIF(A:A,A427,G:G)</f>
        <v>47.733945833333316</v>
      </c>
      <c r="J427" s="2">
        <f t="shared" si="64"/>
        <v>1.2584874999999869</v>
      </c>
      <c r="K427" s="2">
        <f t="shared" si="65"/>
        <v>91.258487499999987</v>
      </c>
      <c r="L427" s="2">
        <f t="shared" si="66"/>
        <v>238.77203063147391</v>
      </c>
      <c r="M427" s="2">
        <f>SUMIF(A:A,A427,L:L)</f>
        <v>2065.4206631386537</v>
      </c>
      <c r="N427" s="3">
        <f t="shared" si="67"/>
        <v>0.11560455208607784</v>
      </c>
      <c r="O427" s="7">
        <f t="shared" si="68"/>
        <v>8.6501784052189521</v>
      </c>
      <c r="P427" s="3">
        <f t="shared" si="69"/>
        <v>0.11560455208607784</v>
      </c>
      <c r="Q427" s="3">
        <f>IF(ISNUMBER(P427),SUMIF(A:A,A427,P:P),"")</f>
        <v>0.92289214225615113</v>
      </c>
      <c r="R427" s="3">
        <f t="shared" si="70"/>
        <v>0.12526333987790253</v>
      </c>
      <c r="S427" s="8">
        <f t="shared" si="71"/>
        <v>7.983181679290416</v>
      </c>
    </row>
    <row r="428" spans="1:19" x14ac:dyDescent="0.25">
      <c r="A428" s="1">
        <v>44</v>
      </c>
      <c r="B428" s="5">
        <v>0.71527777777777779</v>
      </c>
      <c r="C428" s="1" t="s">
        <v>93</v>
      </c>
      <c r="D428" s="1">
        <v>8</v>
      </c>
      <c r="E428" s="1">
        <v>3</v>
      </c>
      <c r="F428" s="1" t="s">
        <v>450</v>
      </c>
      <c r="G428" s="2">
        <v>31.576466666666704</v>
      </c>
      <c r="H428" s="6">
        <f>1+COUNTIFS(A:A,A428,O:O,"&lt;"&amp;O428)</f>
        <v>7</v>
      </c>
      <c r="I428" s="2">
        <f>AVERAGEIF(A:A,A428,G:G)</f>
        <v>47.733945833333316</v>
      </c>
      <c r="J428" s="2">
        <f t="shared" si="64"/>
        <v>-16.157479166666612</v>
      </c>
      <c r="K428" s="2">
        <f t="shared" si="65"/>
        <v>73.842520833333396</v>
      </c>
      <c r="L428" s="2">
        <f t="shared" si="66"/>
        <v>83.977696858579691</v>
      </c>
      <c r="M428" s="2">
        <f>SUMIF(A:A,A428,L:L)</f>
        <v>2065.4206631386537</v>
      </c>
      <c r="N428" s="3">
        <f t="shared" si="67"/>
        <v>4.0658882888760073E-2</v>
      </c>
      <c r="O428" s="7">
        <f t="shared" si="68"/>
        <v>24.594871500427882</v>
      </c>
      <c r="P428" s="3" t="str">
        <f t="shared" si="69"/>
        <v/>
      </c>
      <c r="Q428" s="3" t="str">
        <f>IF(ISNUMBER(P428),SUMIF(A:A,A428,P:P),"")</f>
        <v/>
      </c>
      <c r="R428" s="3" t="str">
        <f t="shared" si="70"/>
        <v/>
      </c>
      <c r="S428" s="8" t="str">
        <f t="shared" si="71"/>
        <v/>
      </c>
    </row>
    <row r="429" spans="1:19" x14ac:dyDescent="0.25">
      <c r="A429" s="1">
        <v>44</v>
      </c>
      <c r="B429" s="5">
        <v>0.71527777777777779</v>
      </c>
      <c r="C429" s="1" t="s">
        <v>93</v>
      </c>
      <c r="D429" s="1">
        <v>8</v>
      </c>
      <c r="E429" s="1">
        <v>11</v>
      </c>
      <c r="F429" s="1" t="s">
        <v>454</v>
      </c>
      <c r="G429" s="2">
        <v>29.754733333333299</v>
      </c>
      <c r="H429" s="6">
        <f>1+COUNTIFS(A:A,A429,O:O,"&lt;"&amp;O429)</f>
        <v>8</v>
      </c>
      <c r="I429" s="2">
        <f>AVERAGEIF(A:A,A429,G:G)</f>
        <v>47.733945833333316</v>
      </c>
      <c r="J429" s="2">
        <f t="shared" si="64"/>
        <v>-17.979212500000017</v>
      </c>
      <c r="K429" s="2">
        <f t="shared" si="65"/>
        <v>72.020787499999983</v>
      </c>
      <c r="L429" s="2">
        <f t="shared" si="66"/>
        <v>75.282465815921356</v>
      </c>
      <c r="M429" s="2">
        <f>SUMIF(A:A,A429,L:L)</f>
        <v>2065.4206631386537</v>
      </c>
      <c r="N429" s="3">
        <f t="shared" si="67"/>
        <v>3.6448974855088669E-2</v>
      </c>
      <c r="O429" s="7">
        <f t="shared" si="68"/>
        <v>27.435613867762573</v>
      </c>
      <c r="P429" s="3" t="str">
        <f t="shared" si="69"/>
        <v/>
      </c>
      <c r="Q429" s="3" t="str">
        <f>IF(ISNUMBER(P429),SUMIF(A:A,A429,P:P),"")</f>
        <v/>
      </c>
      <c r="R429" s="3" t="str">
        <f t="shared" si="70"/>
        <v/>
      </c>
      <c r="S429" s="8" t="str">
        <f t="shared" si="71"/>
        <v/>
      </c>
    </row>
    <row r="430" spans="1:19" x14ac:dyDescent="0.25">
      <c r="A430" s="1">
        <v>45</v>
      </c>
      <c r="B430" s="5">
        <v>0.74305555555555547</v>
      </c>
      <c r="C430" s="1" t="s">
        <v>265</v>
      </c>
      <c r="D430" s="1">
        <v>6</v>
      </c>
      <c r="E430" s="1">
        <v>6</v>
      </c>
      <c r="F430" s="1" t="s">
        <v>460</v>
      </c>
      <c r="G430" s="2">
        <v>73.276466666666693</v>
      </c>
      <c r="H430" s="6">
        <f>1+COUNTIFS(A:A,A430,O:O,"&lt;"&amp;O430)</f>
        <v>1</v>
      </c>
      <c r="I430" s="2">
        <f>AVERAGEIF(A:A,A430,G:G)</f>
        <v>48.117028571428548</v>
      </c>
      <c r="J430" s="2">
        <f t="shared" si="64"/>
        <v>25.159438095238144</v>
      </c>
      <c r="K430" s="2">
        <f t="shared" si="65"/>
        <v>115.15943809523814</v>
      </c>
      <c r="L430" s="2">
        <f t="shared" si="66"/>
        <v>1001.812647595232</v>
      </c>
      <c r="M430" s="2">
        <f>SUMIF(A:A,A430,L:L)</f>
        <v>4033.8996432043482</v>
      </c>
      <c r="N430" s="3">
        <f t="shared" si="67"/>
        <v>0.24834843109766536</v>
      </c>
      <c r="O430" s="7">
        <f t="shared" si="68"/>
        <v>4.0266008348840368</v>
      </c>
      <c r="P430" s="3">
        <f t="shared" si="69"/>
        <v>0.24834843109766536</v>
      </c>
      <c r="Q430" s="3">
        <f>IF(ISNUMBER(P430),SUMIF(A:A,A430,P:P),"")</f>
        <v>0.90027143653861985</v>
      </c>
      <c r="R430" s="3">
        <f t="shared" si="70"/>
        <v>0.2758595030544565</v>
      </c>
      <c r="S430" s="8">
        <f t="shared" si="71"/>
        <v>3.625033717988658</v>
      </c>
    </row>
    <row r="431" spans="1:19" x14ac:dyDescent="0.25">
      <c r="A431" s="1">
        <v>45</v>
      </c>
      <c r="B431" s="5">
        <v>0.74305555555555547</v>
      </c>
      <c r="C431" s="1" t="s">
        <v>265</v>
      </c>
      <c r="D431" s="1">
        <v>6</v>
      </c>
      <c r="E431" s="1">
        <v>2</v>
      </c>
      <c r="F431" s="1" t="s">
        <v>456</v>
      </c>
      <c r="G431" s="2">
        <v>61.658799999999999</v>
      </c>
      <c r="H431" s="6">
        <f>1+COUNTIFS(A:A,A431,O:O,"&lt;"&amp;O431)</f>
        <v>2</v>
      </c>
      <c r="I431" s="2">
        <f>AVERAGEIF(A:A,A431,G:G)</f>
        <v>48.117028571428548</v>
      </c>
      <c r="J431" s="2">
        <f t="shared" si="64"/>
        <v>13.541771428571451</v>
      </c>
      <c r="K431" s="2">
        <f t="shared" si="65"/>
        <v>103.54177142857145</v>
      </c>
      <c r="L431" s="2">
        <f t="shared" si="66"/>
        <v>498.95019727686866</v>
      </c>
      <c r="M431" s="2">
        <f>SUMIF(A:A,A431,L:L)</f>
        <v>4033.8996432043482</v>
      </c>
      <c r="N431" s="3">
        <f t="shared" si="67"/>
        <v>0.12368929358900091</v>
      </c>
      <c r="O431" s="7">
        <f t="shared" si="68"/>
        <v>8.0847741221874454</v>
      </c>
      <c r="P431" s="3">
        <f t="shared" si="69"/>
        <v>0.12368929358900091</v>
      </c>
      <c r="Q431" s="3">
        <f>IF(ISNUMBER(P431),SUMIF(A:A,A431,P:P),"")</f>
        <v>0.90027143653861985</v>
      </c>
      <c r="R431" s="3">
        <f t="shared" si="70"/>
        <v>0.13739111180130714</v>
      </c>
      <c r="S431" s="8">
        <f t="shared" si="71"/>
        <v>7.2784912130719501</v>
      </c>
    </row>
    <row r="432" spans="1:19" x14ac:dyDescent="0.25">
      <c r="A432" s="1">
        <v>45</v>
      </c>
      <c r="B432" s="5">
        <v>0.74305555555555547</v>
      </c>
      <c r="C432" s="1" t="s">
        <v>265</v>
      </c>
      <c r="D432" s="1">
        <v>6</v>
      </c>
      <c r="E432" s="1">
        <v>4</v>
      </c>
      <c r="F432" s="1" t="s">
        <v>458</v>
      </c>
      <c r="G432" s="2">
        <v>58.125633333333305</v>
      </c>
      <c r="H432" s="6">
        <f>1+COUNTIFS(A:A,A432,O:O,"&lt;"&amp;O432)</f>
        <v>3</v>
      </c>
      <c r="I432" s="2">
        <f>AVERAGEIF(A:A,A432,G:G)</f>
        <v>48.117028571428548</v>
      </c>
      <c r="J432" s="2">
        <f t="shared" si="64"/>
        <v>10.008604761904756</v>
      </c>
      <c r="K432" s="2">
        <f t="shared" si="65"/>
        <v>100.00860476190476</v>
      </c>
      <c r="L432" s="2">
        <f t="shared" si="66"/>
        <v>403.63713179196287</v>
      </c>
      <c r="M432" s="2">
        <f>SUMIF(A:A,A432,L:L)</f>
        <v>4033.8996432043482</v>
      </c>
      <c r="N432" s="3">
        <f t="shared" si="67"/>
        <v>0.10006127258816278</v>
      </c>
      <c r="O432" s="7">
        <f t="shared" si="68"/>
        <v>9.9938764932148167</v>
      </c>
      <c r="P432" s="3">
        <f t="shared" si="69"/>
        <v>0.10006127258816278</v>
      </c>
      <c r="Q432" s="3">
        <f>IF(ISNUMBER(P432),SUMIF(A:A,A432,P:P),"")</f>
        <v>0.90027143653861985</v>
      </c>
      <c r="R432" s="3">
        <f t="shared" si="70"/>
        <v>0.11114567065781869</v>
      </c>
      <c r="S432" s="8">
        <f t="shared" si="71"/>
        <v>8.9972015471360489</v>
      </c>
    </row>
    <row r="433" spans="1:19" x14ac:dyDescent="0.25">
      <c r="A433" s="1">
        <v>45</v>
      </c>
      <c r="B433" s="5">
        <v>0.74305555555555547</v>
      </c>
      <c r="C433" s="1" t="s">
        <v>265</v>
      </c>
      <c r="D433" s="1">
        <v>6</v>
      </c>
      <c r="E433" s="1">
        <v>3</v>
      </c>
      <c r="F433" s="1" t="s">
        <v>457</v>
      </c>
      <c r="G433" s="2">
        <v>54.176399999999902</v>
      </c>
      <c r="H433" s="6">
        <f>1+COUNTIFS(A:A,A433,O:O,"&lt;"&amp;O433)</f>
        <v>4</v>
      </c>
      <c r="I433" s="2">
        <f>AVERAGEIF(A:A,A433,G:G)</f>
        <v>48.117028571428548</v>
      </c>
      <c r="J433" s="2">
        <f t="shared" si="64"/>
        <v>6.0593714285713531</v>
      </c>
      <c r="K433" s="2">
        <f t="shared" si="65"/>
        <v>96.059371428571353</v>
      </c>
      <c r="L433" s="2">
        <f t="shared" si="66"/>
        <v>318.48083028551866</v>
      </c>
      <c r="M433" s="2">
        <f>SUMIF(A:A,A433,L:L)</f>
        <v>4033.8996432043482</v>
      </c>
      <c r="N433" s="3">
        <f t="shared" si="67"/>
        <v>7.8951104007270706E-2</v>
      </c>
      <c r="O433" s="7">
        <f t="shared" si="68"/>
        <v>12.666067340969782</v>
      </c>
      <c r="P433" s="3">
        <f t="shared" si="69"/>
        <v>7.8951104007270706E-2</v>
      </c>
      <c r="Q433" s="3">
        <f>IF(ISNUMBER(P433),SUMIF(A:A,A433,P:P),"")</f>
        <v>0.90027143653861985</v>
      </c>
      <c r="R433" s="3">
        <f t="shared" si="70"/>
        <v>8.7696999819102728E-2</v>
      </c>
      <c r="S433" s="8">
        <f t="shared" si="71"/>
        <v>11.402898640349765</v>
      </c>
    </row>
    <row r="434" spans="1:19" x14ac:dyDescent="0.25">
      <c r="A434" s="1">
        <v>45</v>
      </c>
      <c r="B434" s="5">
        <v>0.74305555555555547</v>
      </c>
      <c r="C434" s="1" t="s">
        <v>265</v>
      </c>
      <c r="D434" s="1">
        <v>6</v>
      </c>
      <c r="E434" s="1">
        <v>5</v>
      </c>
      <c r="F434" s="1" t="s">
        <v>459</v>
      </c>
      <c r="G434" s="2">
        <v>52.629599999999996</v>
      </c>
      <c r="H434" s="6">
        <f>1+COUNTIFS(A:A,A434,O:O,"&lt;"&amp;O434)</f>
        <v>5</v>
      </c>
      <c r="I434" s="2">
        <f>AVERAGEIF(A:A,A434,G:G)</f>
        <v>48.117028571428548</v>
      </c>
      <c r="J434" s="2">
        <f t="shared" si="64"/>
        <v>4.512571428571448</v>
      </c>
      <c r="K434" s="2">
        <f t="shared" si="65"/>
        <v>94.512571428571448</v>
      </c>
      <c r="L434" s="2">
        <f t="shared" si="66"/>
        <v>290.25338582555491</v>
      </c>
      <c r="M434" s="2">
        <f>SUMIF(A:A,A434,L:L)</f>
        <v>4033.8996432043482</v>
      </c>
      <c r="N434" s="3">
        <f t="shared" si="67"/>
        <v>7.1953546567408086E-2</v>
      </c>
      <c r="O434" s="7">
        <f t="shared" si="68"/>
        <v>13.897855598586403</v>
      </c>
      <c r="P434" s="3">
        <f t="shared" si="69"/>
        <v>7.1953546567408086E-2</v>
      </c>
      <c r="Q434" s="3">
        <f>IF(ISNUMBER(P434),SUMIF(A:A,A434,P:P),"")</f>
        <v>0.90027143653861985</v>
      </c>
      <c r="R434" s="3">
        <f t="shared" si="70"/>
        <v>7.992428021937073E-2</v>
      </c>
      <c r="S434" s="8">
        <f t="shared" si="71"/>
        <v>12.511842424545682</v>
      </c>
    </row>
    <row r="435" spans="1:19" x14ac:dyDescent="0.25">
      <c r="A435" s="1">
        <v>45</v>
      </c>
      <c r="B435" s="5">
        <v>0.74305555555555547</v>
      </c>
      <c r="C435" s="1" t="s">
        <v>265</v>
      </c>
      <c r="D435" s="1">
        <v>6</v>
      </c>
      <c r="E435" s="1">
        <v>11</v>
      </c>
      <c r="F435" s="1" t="s">
        <v>464</v>
      </c>
      <c r="G435" s="2">
        <v>50.089166666666593</v>
      </c>
      <c r="H435" s="6">
        <f>1+COUNTIFS(A:A,A435,O:O,"&lt;"&amp;O435)</f>
        <v>6</v>
      </c>
      <c r="I435" s="2">
        <f>AVERAGEIF(A:A,A435,G:G)</f>
        <v>48.117028571428548</v>
      </c>
      <c r="J435" s="2">
        <f t="shared" si="64"/>
        <v>1.9721380952380443</v>
      </c>
      <c r="K435" s="2">
        <f t="shared" si="65"/>
        <v>91.972138095238051</v>
      </c>
      <c r="L435" s="2">
        <f t="shared" si="66"/>
        <v>249.2180673561283</v>
      </c>
      <c r="M435" s="2">
        <f>SUMIF(A:A,A435,L:L)</f>
        <v>4033.8996432043482</v>
      </c>
      <c r="N435" s="3">
        <f t="shared" si="67"/>
        <v>6.1780928976745857E-2</v>
      </c>
      <c r="O435" s="7">
        <f t="shared" si="68"/>
        <v>16.186224722784548</v>
      </c>
      <c r="P435" s="3">
        <f t="shared" si="69"/>
        <v>6.1780928976745857E-2</v>
      </c>
      <c r="Q435" s="3">
        <f>IF(ISNUMBER(P435),SUMIF(A:A,A435,P:P),"")</f>
        <v>0.90027143653861985</v>
      </c>
      <c r="R435" s="3">
        <f t="shared" si="70"/>
        <v>6.8624779671209279E-2</v>
      </c>
      <c r="S435" s="8">
        <f t="shared" si="71"/>
        <v>14.571995783318169</v>
      </c>
    </row>
    <row r="436" spans="1:19" x14ac:dyDescent="0.25">
      <c r="A436" s="1">
        <v>45</v>
      </c>
      <c r="B436" s="5">
        <v>0.74305555555555547</v>
      </c>
      <c r="C436" s="1" t="s">
        <v>265</v>
      </c>
      <c r="D436" s="1">
        <v>6</v>
      </c>
      <c r="E436" s="1">
        <v>12</v>
      </c>
      <c r="F436" s="1" t="s">
        <v>465</v>
      </c>
      <c r="G436" s="2">
        <v>48.701133333333303</v>
      </c>
      <c r="H436" s="6">
        <f>1+COUNTIFS(A:A,A436,O:O,"&lt;"&amp;O436)</f>
        <v>7</v>
      </c>
      <c r="I436" s="2">
        <f>AVERAGEIF(A:A,A436,G:G)</f>
        <v>48.117028571428548</v>
      </c>
      <c r="J436" s="2">
        <f t="shared" si="64"/>
        <v>0.58410476190475435</v>
      </c>
      <c r="K436" s="2">
        <f t="shared" si="65"/>
        <v>90.584104761904754</v>
      </c>
      <c r="L436" s="2">
        <f t="shared" si="66"/>
        <v>229.30346150462984</v>
      </c>
      <c r="M436" s="2">
        <f>SUMIF(A:A,A436,L:L)</f>
        <v>4033.8996432043482</v>
      </c>
      <c r="N436" s="3">
        <f t="shared" si="67"/>
        <v>5.684411655875541E-2</v>
      </c>
      <c r="O436" s="7">
        <f t="shared" si="68"/>
        <v>17.59197012001016</v>
      </c>
      <c r="P436" s="3">
        <f t="shared" si="69"/>
        <v>5.684411655875541E-2</v>
      </c>
      <c r="Q436" s="3">
        <f>IF(ISNUMBER(P436),SUMIF(A:A,A436,P:P),"")</f>
        <v>0.90027143653861985</v>
      </c>
      <c r="R436" s="3">
        <f t="shared" si="70"/>
        <v>6.3141086400908944E-2</v>
      </c>
      <c r="S436" s="8">
        <f t="shared" si="71"/>
        <v>15.837548211486025</v>
      </c>
    </row>
    <row r="437" spans="1:19" x14ac:dyDescent="0.25">
      <c r="A437" s="1">
        <v>45</v>
      </c>
      <c r="B437" s="5">
        <v>0.74305555555555547</v>
      </c>
      <c r="C437" s="1" t="s">
        <v>265</v>
      </c>
      <c r="D437" s="1">
        <v>6</v>
      </c>
      <c r="E437" s="1">
        <v>9</v>
      </c>
      <c r="F437" s="1" t="s">
        <v>462</v>
      </c>
      <c r="G437" s="2">
        <v>48.087566666666596</v>
      </c>
      <c r="H437" s="6">
        <f>1+COUNTIFS(A:A,A437,O:O,"&lt;"&amp;O437)</f>
        <v>8</v>
      </c>
      <c r="I437" s="2">
        <f>AVERAGEIF(A:A,A437,G:G)</f>
        <v>48.117028571428548</v>
      </c>
      <c r="J437" s="2">
        <f t="shared" si="64"/>
        <v>-2.9461904761951985E-2</v>
      </c>
      <c r="K437" s="2">
        <f t="shared" si="65"/>
        <v>89.970538095238055</v>
      </c>
      <c r="L437" s="2">
        <f t="shared" si="66"/>
        <v>221.01537864248232</v>
      </c>
      <c r="M437" s="2">
        <f>SUMIF(A:A,A437,L:L)</f>
        <v>4033.8996432043482</v>
      </c>
      <c r="N437" s="3">
        <f t="shared" si="67"/>
        <v>5.4789508463556534E-2</v>
      </c>
      <c r="O437" s="7">
        <f t="shared" si="68"/>
        <v>18.251669490065861</v>
      </c>
      <c r="P437" s="3">
        <f t="shared" si="69"/>
        <v>5.4789508463556534E-2</v>
      </c>
      <c r="Q437" s="3">
        <f>IF(ISNUMBER(P437),SUMIF(A:A,A437,P:P),"")</f>
        <v>0.90027143653861985</v>
      </c>
      <c r="R437" s="3">
        <f t="shared" si="70"/>
        <v>6.0858876822986005E-2</v>
      </c>
      <c r="S437" s="8">
        <f t="shared" si="71"/>
        <v>16.431456711049695</v>
      </c>
    </row>
    <row r="438" spans="1:19" x14ac:dyDescent="0.25">
      <c r="A438" s="1">
        <v>45</v>
      </c>
      <c r="B438" s="5">
        <v>0.74305555555555547</v>
      </c>
      <c r="C438" s="1" t="s">
        <v>265</v>
      </c>
      <c r="D438" s="1">
        <v>6</v>
      </c>
      <c r="E438" s="1">
        <v>1</v>
      </c>
      <c r="F438" s="1" t="s">
        <v>455</v>
      </c>
      <c r="G438" s="2">
        <v>48.0309666666667</v>
      </c>
      <c r="H438" s="6">
        <f>1+COUNTIFS(A:A,A438,O:O,"&lt;"&amp;O438)</f>
        <v>9</v>
      </c>
      <c r="I438" s="2">
        <f>AVERAGEIF(A:A,A438,G:G)</f>
        <v>48.117028571428548</v>
      </c>
      <c r="J438" s="2">
        <f t="shared" si="64"/>
        <v>-8.6061904761848496E-2</v>
      </c>
      <c r="K438" s="2">
        <f t="shared" si="65"/>
        <v>89.913938095238152</v>
      </c>
      <c r="L438" s="2">
        <f t="shared" si="66"/>
        <v>220.26608343999106</v>
      </c>
      <c r="M438" s="2">
        <f>SUMIF(A:A,A438,L:L)</f>
        <v>4033.8996432043482</v>
      </c>
      <c r="N438" s="3">
        <f t="shared" si="67"/>
        <v>5.4603758874135405E-2</v>
      </c>
      <c r="O438" s="7">
        <f t="shared" si="68"/>
        <v>18.313757525467317</v>
      </c>
      <c r="P438" s="3">
        <f t="shared" si="69"/>
        <v>5.4603758874135405E-2</v>
      </c>
      <c r="Q438" s="3">
        <f>IF(ISNUMBER(P438),SUMIF(A:A,A438,P:P),"")</f>
        <v>0.90027143653861985</v>
      </c>
      <c r="R438" s="3">
        <f t="shared" si="70"/>
        <v>6.0652550617485916E-2</v>
      </c>
      <c r="S438" s="8">
        <f t="shared" si="71"/>
        <v>16.487352795872422</v>
      </c>
    </row>
    <row r="439" spans="1:19" x14ac:dyDescent="0.25">
      <c r="A439" s="1">
        <v>45</v>
      </c>
      <c r="B439" s="5">
        <v>0.74305555555555547</v>
      </c>
      <c r="C439" s="1" t="s">
        <v>265</v>
      </c>
      <c r="D439" s="1">
        <v>6</v>
      </c>
      <c r="E439" s="1">
        <v>8</v>
      </c>
      <c r="F439" s="1" t="s">
        <v>461</v>
      </c>
      <c r="G439" s="2">
        <v>46.310899999999997</v>
      </c>
      <c r="H439" s="6">
        <f>1+COUNTIFS(A:A,A439,O:O,"&lt;"&amp;O439)</f>
        <v>10</v>
      </c>
      <c r="I439" s="2">
        <f>AVERAGEIF(A:A,A439,G:G)</f>
        <v>48.117028571428548</v>
      </c>
      <c r="J439" s="2">
        <f t="shared" si="64"/>
        <v>-1.8061285714285518</v>
      </c>
      <c r="K439" s="2">
        <f t="shared" si="65"/>
        <v>88.193871428571441</v>
      </c>
      <c r="L439" s="2">
        <f t="shared" si="66"/>
        <v>198.66744292183631</v>
      </c>
      <c r="M439" s="2">
        <f>SUMIF(A:A,A439,L:L)</f>
        <v>4033.8996432043482</v>
      </c>
      <c r="N439" s="3">
        <f t="shared" si="67"/>
        <v>4.9249475815918875E-2</v>
      </c>
      <c r="O439" s="7">
        <f t="shared" si="68"/>
        <v>20.304784638474683</v>
      </c>
      <c r="P439" s="3">
        <f t="shared" si="69"/>
        <v>4.9249475815918875E-2</v>
      </c>
      <c r="Q439" s="3">
        <f>IF(ISNUMBER(P439),SUMIF(A:A,A439,P:P),"")</f>
        <v>0.90027143653861985</v>
      </c>
      <c r="R439" s="3">
        <f t="shared" si="70"/>
        <v>5.4705140935354078E-2</v>
      </c>
      <c r="S439" s="8">
        <f t="shared" si="71"/>
        <v>18.279817635086903</v>
      </c>
    </row>
    <row r="440" spans="1:19" x14ac:dyDescent="0.25">
      <c r="A440" s="1">
        <v>45</v>
      </c>
      <c r="B440" s="5">
        <v>0.74305555555555547</v>
      </c>
      <c r="C440" s="1" t="s">
        <v>265</v>
      </c>
      <c r="D440" s="1">
        <v>6</v>
      </c>
      <c r="E440" s="1">
        <v>13</v>
      </c>
      <c r="F440" s="1" t="s">
        <v>466</v>
      </c>
      <c r="G440" s="2">
        <v>44.637900000000002</v>
      </c>
      <c r="H440" s="6">
        <f>1+COUNTIFS(A:A,A440,O:O,"&lt;"&amp;O440)</f>
        <v>11</v>
      </c>
      <c r="I440" s="2">
        <f>AVERAGEIF(A:A,A440,G:G)</f>
        <v>48.117028571428548</v>
      </c>
      <c r="J440" s="2">
        <f t="shared" si="64"/>
        <v>-3.4791285714285465</v>
      </c>
      <c r="K440" s="2">
        <f t="shared" si="65"/>
        <v>86.520871428571454</v>
      </c>
      <c r="L440" s="2">
        <f t="shared" si="66"/>
        <v>179.69343961863606</v>
      </c>
      <c r="M440" s="2">
        <f>SUMIF(A:A,A440,L:L)</f>
        <v>4033.8996432043482</v>
      </c>
      <c r="N440" s="3">
        <f t="shared" si="67"/>
        <v>4.4545837901880894E-2</v>
      </c>
      <c r="O440" s="7">
        <f t="shared" si="68"/>
        <v>22.448786398465664</v>
      </c>
      <c r="P440" s="3" t="str">
        <f t="shared" si="69"/>
        <v/>
      </c>
      <c r="Q440" s="3" t="str">
        <f>IF(ISNUMBER(P440),SUMIF(A:A,A440,P:P),"")</f>
        <v/>
      </c>
      <c r="R440" s="3" t="str">
        <f t="shared" si="70"/>
        <v/>
      </c>
      <c r="S440" s="8" t="str">
        <f t="shared" si="71"/>
        <v/>
      </c>
    </row>
    <row r="441" spans="1:19" x14ac:dyDescent="0.25">
      <c r="A441" s="1">
        <v>45</v>
      </c>
      <c r="B441" s="5">
        <v>0.74305555555555547</v>
      </c>
      <c r="C441" s="1" t="s">
        <v>265</v>
      </c>
      <c r="D441" s="1">
        <v>6</v>
      </c>
      <c r="E441" s="1">
        <v>10</v>
      </c>
      <c r="F441" s="1" t="s">
        <v>463</v>
      </c>
      <c r="G441" s="2">
        <v>33.851066666666604</v>
      </c>
      <c r="H441" s="6">
        <f>1+COUNTIFS(A:A,A441,O:O,"&lt;"&amp;O441)</f>
        <v>12</v>
      </c>
      <c r="I441" s="2">
        <f>AVERAGEIF(A:A,A441,G:G)</f>
        <v>48.117028571428548</v>
      </c>
      <c r="J441" s="2">
        <f t="shared" si="64"/>
        <v>-14.265961904761944</v>
      </c>
      <c r="K441" s="2">
        <f t="shared" si="65"/>
        <v>75.734038095238049</v>
      </c>
      <c r="L441" s="2">
        <f t="shared" si="66"/>
        <v>94.070291592092772</v>
      </c>
      <c r="M441" s="2">
        <f>SUMIF(A:A,A441,L:L)</f>
        <v>4033.8996432043482</v>
      </c>
      <c r="N441" s="3">
        <f t="shared" si="67"/>
        <v>2.3319938499354331E-2</v>
      </c>
      <c r="O441" s="7">
        <f t="shared" si="68"/>
        <v>42.881759745107708</v>
      </c>
      <c r="P441" s="3" t="str">
        <f t="shared" si="69"/>
        <v/>
      </c>
      <c r="Q441" s="3" t="str">
        <f>IF(ISNUMBER(P441),SUMIF(A:A,A441,P:P),"")</f>
        <v/>
      </c>
      <c r="R441" s="3" t="str">
        <f t="shared" si="70"/>
        <v/>
      </c>
      <c r="S441" s="8" t="str">
        <f t="shared" si="71"/>
        <v/>
      </c>
    </row>
    <row r="442" spans="1:19" x14ac:dyDescent="0.25">
      <c r="A442" s="1">
        <v>45</v>
      </c>
      <c r="B442" s="5">
        <v>0.74305555555555547</v>
      </c>
      <c r="C442" s="1" t="s">
        <v>265</v>
      </c>
      <c r="D442" s="1">
        <v>6</v>
      </c>
      <c r="E442" s="1">
        <v>15</v>
      </c>
      <c r="F442" s="1" t="s">
        <v>467</v>
      </c>
      <c r="G442" s="2">
        <v>31.005500000000001</v>
      </c>
      <c r="H442" s="6">
        <f>1+COUNTIFS(A:A,A442,O:O,"&lt;"&amp;O442)</f>
        <v>13</v>
      </c>
      <c r="I442" s="2">
        <f>AVERAGEIF(A:A,A442,G:G)</f>
        <v>48.117028571428548</v>
      </c>
      <c r="J442" s="2">
        <f t="shared" si="64"/>
        <v>-17.111528571428547</v>
      </c>
      <c r="K442" s="2">
        <f t="shared" si="65"/>
        <v>72.888471428571449</v>
      </c>
      <c r="L442" s="2">
        <f t="shared" si="66"/>
        <v>79.30556365108977</v>
      </c>
      <c r="M442" s="2">
        <f>SUMIF(A:A,A442,L:L)</f>
        <v>4033.8996432043482</v>
      </c>
      <c r="N442" s="3">
        <f t="shared" si="67"/>
        <v>1.9659776064258505E-2</v>
      </c>
      <c r="O442" s="7">
        <f t="shared" si="68"/>
        <v>50.865279275383052</v>
      </c>
      <c r="P442" s="3" t="str">
        <f t="shared" si="69"/>
        <v/>
      </c>
      <c r="Q442" s="3" t="str">
        <f>IF(ISNUMBER(P442),SUMIF(A:A,A442,P:P),"")</f>
        <v/>
      </c>
      <c r="R442" s="3" t="str">
        <f t="shared" si="70"/>
        <v/>
      </c>
      <c r="S442" s="8" t="str">
        <f t="shared" si="71"/>
        <v/>
      </c>
    </row>
    <row r="443" spans="1:19" x14ac:dyDescent="0.25">
      <c r="A443" s="1">
        <v>45</v>
      </c>
      <c r="B443" s="5">
        <v>0.74305555555555547</v>
      </c>
      <c r="C443" s="1" t="s">
        <v>265</v>
      </c>
      <c r="D443" s="1">
        <v>6</v>
      </c>
      <c r="E443" s="1">
        <v>16</v>
      </c>
      <c r="F443" s="1" t="s">
        <v>468</v>
      </c>
      <c r="G443" s="2">
        <v>23.057300000000001</v>
      </c>
      <c r="H443" s="6">
        <f>1+COUNTIFS(A:A,A443,O:O,"&lt;"&amp;O443)</f>
        <v>14</v>
      </c>
      <c r="I443" s="2">
        <f>AVERAGEIF(A:A,A443,G:G)</f>
        <v>48.117028571428548</v>
      </c>
      <c r="J443" s="2">
        <f t="shared" si="64"/>
        <v>-25.059728571428547</v>
      </c>
      <c r="K443" s="2">
        <f t="shared" si="65"/>
        <v>64.94027142857145</v>
      </c>
      <c r="L443" s="2">
        <f t="shared" si="66"/>
        <v>49.225721702323824</v>
      </c>
      <c r="M443" s="2">
        <f>SUMIF(A:A,A443,L:L)</f>
        <v>4033.8996432043482</v>
      </c>
      <c r="N443" s="3">
        <f t="shared" si="67"/>
        <v>1.2203010995886136E-2</v>
      </c>
      <c r="O443" s="7">
        <f t="shared" si="68"/>
        <v>81.946988356981635</v>
      </c>
      <c r="P443" s="3" t="str">
        <f t="shared" si="69"/>
        <v/>
      </c>
      <c r="Q443" s="3" t="str">
        <f>IF(ISNUMBER(P443),SUMIF(A:A,A443,P:P),"")</f>
        <v/>
      </c>
      <c r="R443" s="3" t="str">
        <f t="shared" si="70"/>
        <v/>
      </c>
      <c r="S443" s="8" t="str">
        <f t="shared" si="71"/>
        <v/>
      </c>
    </row>
    <row r="444" spans="1:19" x14ac:dyDescent="0.25">
      <c r="A444" s="1">
        <v>46</v>
      </c>
      <c r="B444" s="5">
        <v>0.76736111111111116</v>
      </c>
      <c r="C444" s="1" t="s">
        <v>265</v>
      </c>
      <c r="D444" s="1">
        <v>7</v>
      </c>
      <c r="E444" s="1">
        <v>4</v>
      </c>
      <c r="F444" s="1" t="s">
        <v>472</v>
      </c>
      <c r="G444" s="2">
        <v>78.3280666666667</v>
      </c>
      <c r="H444" s="6">
        <f>1+COUNTIFS(A:A,A444,O:O,"&lt;"&amp;O444)</f>
        <v>1</v>
      </c>
      <c r="I444" s="2">
        <f>AVERAGEIF(A:A,A444,G:G)</f>
        <v>48.506945454545459</v>
      </c>
      <c r="J444" s="2">
        <f t="shared" si="64"/>
        <v>29.821121212121241</v>
      </c>
      <c r="K444" s="2">
        <f t="shared" si="65"/>
        <v>119.82112121212124</v>
      </c>
      <c r="L444" s="2">
        <f t="shared" si="66"/>
        <v>1325.1318895203685</v>
      </c>
      <c r="M444" s="2">
        <f>SUMIF(A:A,A444,L:L)</f>
        <v>3576.7768849882636</v>
      </c>
      <c r="N444" s="3">
        <f t="shared" si="67"/>
        <v>0.37048212179013695</v>
      </c>
      <c r="O444" s="7">
        <f t="shared" si="68"/>
        <v>2.6991855778845362</v>
      </c>
      <c r="P444" s="3">
        <f t="shared" si="69"/>
        <v>0.37048212179013695</v>
      </c>
      <c r="Q444" s="3">
        <f>IF(ISNUMBER(P444),SUMIF(A:A,A444,P:P),"")</f>
        <v>0.87103149290383619</v>
      </c>
      <c r="R444" s="3">
        <f t="shared" si="70"/>
        <v>0.42533722926025019</v>
      </c>
      <c r="S444" s="8">
        <f t="shared" si="71"/>
        <v>2.3510756435292715</v>
      </c>
    </row>
    <row r="445" spans="1:19" x14ac:dyDescent="0.25">
      <c r="A445" s="1">
        <v>46</v>
      </c>
      <c r="B445" s="5">
        <v>0.76736111111111116</v>
      </c>
      <c r="C445" s="1" t="s">
        <v>265</v>
      </c>
      <c r="D445" s="1">
        <v>7</v>
      </c>
      <c r="E445" s="1">
        <v>1</v>
      </c>
      <c r="F445" s="1" t="s">
        <v>469</v>
      </c>
      <c r="G445" s="2">
        <v>65.677300000000002</v>
      </c>
      <c r="H445" s="6">
        <f>1+COUNTIFS(A:A,A445,O:O,"&lt;"&amp;O445)</f>
        <v>2</v>
      </c>
      <c r="I445" s="2">
        <f>AVERAGEIF(A:A,A445,G:G)</f>
        <v>48.506945454545459</v>
      </c>
      <c r="J445" s="2">
        <f t="shared" si="64"/>
        <v>17.170354545454543</v>
      </c>
      <c r="K445" s="2">
        <f t="shared" si="65"/>
        <v>107.17035454545454</v>
      </c>
      <c r="L445" s="2">
        <f t="shared" si="66"/>
        <v>620.31119077705341</v>
      </c>
      <c r="M445" s="2">
        <f>SUMIF(A:A,A445,L:L)</f>
        <v>3576.7768849882636</v>
      </c>
      <c r="N445" s="3">
        <f t="shared" si="67"/>
        <v>0.17342742103386435</v>
      </c>
      <c r="O445" s="7">
        <f t="shared" si="68"/>
        <v>5.7661008509417595</v>
      </c>
      <c r="P445" s="3">
        <f t="shared" si="69"/>
        <v>0.17342742103386435</v>
      </c>
      <c r="Q445" s="3">
        <f>IF(ISNUMBER(P445),SUMIF(A:A,A445,P:P),"")</f>
        <v>0.87103149290383619</v>
      </c>
      <c r="R445" s="3">
        <f t="shared" si="70"/>
        <v>0.19910579863845534</v>
      </c>
      <c r="S445" s="8">
        <f t="shared" si="71"/>
        <v>5.0224554324298811</v>
      </c>
    </row>
    <row r="446" spans="1:19" x14ac:dyDescent="0.25">
      <c r="A446" s="1">
        <v>46</v>
      </c>
      <c r="B446" s="5">
        <v>0.76736111111111116</v>
      </c>
      <c r="C446" s="1" t="s">
        <v>265</v>
      </c>
      <c r="D446" s="1">
        <v>7</v>
      </c>
      <c r="E446" s="1">
        <v>6</v>
      </c>
      <c r="F446" s="1" t="s">
        <v>474</v>
      </c>
      <c r="G446" s="2">
        <v>52.22</v>
      </c>
      <c r="H446" s="6">
        <f>1+COUNTIFS(A:A,A446,O:O,"&lt;"&amp;O446)</f>
        <v>3</v>
      </c>
      <c r="I446" s="2">
        <f>AVERAGEIF(A:A,A446,G:G)</f>
        <v>48.506945454545459</v>
      </c>
      <c r="J446" s="2">
        <f t="shared" si="64"/>
        <v>3.7130545454545398</v>
      </c>
      <c r="K446" s="2">
        <f t="shared" si="65"/>
        <v>93.71305454545454</v>
      </c>
      <c r="L446" s="2">
        <f t="shared" si="66"/>
        <v>276.65832822630261</v>
      </c>
      <c r="M446" s="2">
        <f>SUMIF(A:A,A446,L:L)</f>
        <v>3576.7768849882636</v>
      </c>
      <c r="N446" s="3">
        <f t="shared" si="67"/>
        <v>7.734850037402051E-2</v>
      </c>
      <c r="O446" s="7">
        <f t="shared" si="68"/>
        <v>12.928498874114899</v>
      </c>
      <c r="P446" s="3">
        <f t="shared" si="69"/>
        <v>7.734850037402051E-2</v>
      </c>
      <c r="Q446" s="3">
        <f>IF(ISNUMBER(P446),SUMIF(A:A,A446,P:P),"")</f>
        <v>0.87103149290383619</v>
      </c>
      <c r="R446" s="3">
        <f t="shared" si="70"/>
        <v>8.8801037625122883E-2</v>
      </c>
      <c r="S446" s="8">
        <f t="shared" si="71"/>
        <v>11.261129675325865</v>
      </c>
    </row>
    <row r="447" spans="1:19" x14ac:dyDescent="0.25">
      <c r="A447" s="1">
        <v>46</v>
      </c>
      <c r="B447" s="5">
        <v>0.76736111111111116</v>
      </c>
      <c r="C447" s="1" t="s">
        <v>265</v>
      </c>
      <c r="D447" s="1">
        <v>7</v>
      </c>
      <c r="E447" s="1">
        <v>5</v>
      </c>
      <c r="F447" s="1" t="s">
        <v>473</v>
      </c>
      <c r="G447" s="2">
        <v>49.810500000000005</v>
      </c>
      <c r="H447" s="6">
        <f>1+COUNTIFS(A:A,A447,O:O,"&lt;"&amp;O447)</f>
        <v>4</v>
      </c>
      <c r="I447" s="2">
        <f>AVERAGEIF(A:A,A447,G:G)</f>
        <v>48.506945454545459</v>
      </c>
      <c r="J447" s="2">
        <f t="shared" si="64"/>
        <v>1.3035545454545456</v>
      </c>
      <c r="K447" s="2">
        <f t="shared" si="65"/>
        <v>91.303554545454546</v>
      </c>
      <c r="L447" s="2">
        <f t="shared" si="66"/>
        <v>239.4185493356421</v>
      </c>
      <c r="M447" s="2">
        <f>SUMIF(A:A,A447,L:L)</f>
        <v>3576.7768849882636</v>
      </c>
      <c r="N447" s="3">
        <f t="shared" si="67"/>
        <v>6.6936953864939683E-2</v>
      </c>
      <c r="O447" s="7">
        <f t="shared" si="68"/>
        <v>14.939430945987239</v>
      </c>
      <c r="P447" s="3">
        <f t="shared" si="69"/>
        <v>6.6936953864939683E-2</v>
      </c>
      <c r="Q447" s="3">
        <f>IF(ISNUMBER(P447),SUMIF(A:A,A447,P:P),"")</f>
        <v>0.87103149290383619</v>
      </c>
      <c r="R447" s="3">
        <f t="shared" si="70"/>
        <v>7.6847914696845154E-2</v>
      </c>
      <c r="S447" s="8">
        <f t="shared" si="71"/>
        <v>13.012714840017033</v>
      </c>
    </row>
    <row r="448" spans="1:19" x14ac:dyDescent="0.25">
      <c r="A448" s="1">
        <v>46</v>
      </c>
      <c r="B448" s="5">
        <v>0.76736111111111116</v>
      </c>
      <c r="C448" s="1" t="s">
        <v>265</v>
      </c>
      <c r="D448" s="1">
        <v>7</v>
      </c>
      <c r="E448" s="1">
        <v>2</v>
      </c>
      <c r="F448" s="1" t="s">
        <v>470</v>
      </c>
      <c r="G448" s="2">
        <v>49.805433333333298</v>
      </c>
      <c r="H448" s="6">
        <f>1+COUNTIFS(A:A,A448,O:O,"&lt;"&amp;O448)</f>
        <v>5</v>
      </c>
      <c r="I448" s="2">
        <f>AVERAGEIF(A:A,A448,G:G)</f>
        <v>48.506945454545459</v>
      </c>
      <c r="J448" s="2">
        <f t="shared" si="64"/>
        <v>1.2984878787878387</v>
      </c>
      <c r="K448" s="2">
        <f t="shared" si="65"/>
        <v>91.298487878787839</v>
      </c>
      <c r="L448" s="2">
        <f t="shared" si="66"/>
        <v>239.34577715857503</v>
      </c>
      <c r="M448" s="2">
        <f>SUMIF(A:A,A448,L:L)</f>
        <v>3576.7768849882636</v>
      </c>
      <c r="N448" s="3">
        <f t="shared" si="67"/>
        <v>6.6916608123674004E-2</v>
      </c>
      <c r="O448" s="7">
        <f t="shared" si="68"/>
        <v>14.943973223386024</v>
      </c>
      <c r="P448" s="3">
        <f t="shared" si="69"/>
        <v>6.6916608123674004E-2</v>
      </c>
      <c r="Q448" s="3">
        <f>IF(ISNUMBER(P448),SUMIF(A:A,A448,P:P),"")</f>
        <v>0.87103149290383619</v>
      </c>
      <c r="R448" s="3">
        <f t="shared" si="70"/>
        <v>7.6824556481405834E-2</v>
      </c>
      <c r="S448" s="8">
        <f t="shared" si="71"/>
        <v>13.01667130668088</v>
      </c>
    </row>
    <row r="449" spans="1:19" x14ac:dyDescent="0.25">
      <c r="A449" s="1">
        <v>46</v>
      </c>
      <c r="B449" s="5">
        <v>0.76736111111111116</v>
      </c>
      <c r="C449" s="1" t="s">
        <v>265</v>
      </c>
      <c r="D449" s="1">
        <v>7</v>
      </c>
      <c r="E449" s="1">
        <v>8</v>
      </c>
      <c r="F449" s="1" t="s">
        <v>476</v>
      </c>
      <c r="G449" s="2">
        <v>49.215666666666699</v>
      </c>
      <c r="H449" s="6">
        <f>1+COUNTIFS(A:A,A449,O:O,"&lt;"&amp;O449)</f>
        <v>6</v>
      </c>
      <c r="I449" s="2">
        <f>AVERAGEIF(A:A,A449,G:G)</f>
        <v>48.506945454545459</v>
      </c>
      <c r="J449" s="2">
        <f t="shared" si="64"/>
        <v>0.70872121212124028</v>
      </c>
      <c r="K449" s="2">
        <f t="shared" si="65"/>
        <v>90.708721212121247</v>
      </c>
      <c r="L449" s="2">
        <f t="shared" si="66"/>
        <v>231.02438615657181</v>
      </c>
      <c r="M449" s="2">
        <f>SUMIF(A:A,A449,L:L)</f>
        <v>3576.7768849882636</v>
      </c>
      <c r="N449" s="3">
        <f t="shared" si="67"/>
        <v>6.4590102649729531E-2</v>
      </c>
      <c r="O449" s="7">
        <f t="shared" si="68"/>
        <v>15.482248192466489</v>
      </c>
      <c r="P449" s="3">
        <f t="shared" si="69"/>
        <v>6.4590102649729531E-2</v>
      </c>
      <c r="Q449" s="3">
        <f>IF(ISNUMBER(P449),SUMIF(A:A,A449,P:P),"")</f>
        <v>0.87103149290383619</v>
      </c>
      <c r="R449" s="3">
        <f t="shared" si="70"/>
        <v>7.4153579033520003E-2</v>
      </c>
      <c r="S449" s="8">
        <f t="shared" si="71"/>
        <v>13.485525756591803</v>
      </c>
    </row>
    <row r="450" spans="1:19" x14ac:dyDescent="0.25">
      <c r="A450" s="1">
        <v>46</v>
      </c>
      <c r="B450" s="5">
        <v>0.76736111111111116</v>
      </c>
      <c r="C450" s="1" t="s">
        <v>265</v>
      </c>
      <c r="D450" s="1">
        <v>7</v>
      </c>
      <c r="E450" s="1">
        <v>10</v>
      </c>
      <c r="F450" s="1" t="s">
        <v>478</v>
      </c>
      <c r="G450" s="2">
        <v>45.385833333333295</v>
      </c>
      <c r="H450" s="6">
        <f>1+COUNTIFS(A:A,A450,O:O,"&lt;"&amp;O450)</f>
        <v>7</v>
      </c>
      <c r="I450" s="2">
        <f>AVERAGEIF(A:A,A450,G:G)</f>
        <v>48.506945454545459</v>
      </c>
      <c r="J450" s="2">
        <f t="shared" si="64"/>
        <v>-3.121112121212164</v>
      </c>
      <c r="K450" s="2">
        <f t="shared" si="65"/>
        <v>86.878887878787836</v>
      </c>
      <c r="L450" s="2">
        <f t="shared" si="66"/>
        <v>183.59518874074649</v>
      </c>
      <c r="M450" s="2">
        <f>SUMIF(A:A,A450,L:L)</f>
        <v>3576.7768849882636</v>
      </c>
      <c r="N450" s="3">
        <f t="shared" si="67"/>
        <v>5.1329785067471136E-2</v>
      </c>
      <c r="O450" s="7">
        <f t="shared" si="68"/>
        <v>19.481866107281306</v>
      </c>
      <c r="P450" s="3">
        <f t="shared" si="69"/>
        <v>5.1329785067471136E-2</v>
      </c>
      <c r="Q450" s="3">
        <f>IF(ISNUMBER(P450),SUMIF(A:A,A450,P:P),"")</f>
        <v>0.87103149290383619</v>
      </c>
      <c r="R450" s="3">
        <f t="shared" si="70"/>
        <v>5.89298842644006E-2</v>
      </c>
      <c r="S450" s="8">
        <f t="shared" si="71"/>
        <v>16.969318919977884</v>
      </c>
    </row>
    <row r="451" spans="1:19" x14ac:dyDescent="0.25">
      <c r="A451" s="1">
        <v>46</v>
      </c>
      <c r="B451" s="5">
        <v>0.76736111111111116</v>
      </c>
      <c r="C451" s="1" t="s">
        <v>265</v>
      </c>
      <c r="D451" s="1">
        <v>7</v>
      </c>
      <c r="E451" s="1">
        <v>3</v>
      </c>
      <c r="F451" s="1" t="s">
        <v>471</v>
      </c>
      <c r="G451" s="2">
        <v>43.755600000000001</v>
      </c>
      <c r="H451" s="6">
        <f>1+COUNTIFS(A:A,A451,O:O,"&lt;"&amp;O451)</f>
        <v>8</v>
      </c>
      <c r="I451" s="2">
        <f>AVERAGEIF(A:A,A451,G:G)</f>
        <v>48.506945454545459</v>
      </c>
      <c r="J451" s="2">
        <f t="shared" si="64"/>
        <v>-4.7513454545454579</v>
      </c>
      <c r="K451" s="2">
        <f t="shared" si="65"/>
        <v>85.248654545454542</v>
      </c>
      <c r="L451" s="2">
        <f t="shared" si="66"/>
        <v>166.48734037188206</v>
      </c>
      <c r="M451" s="2">
        <f>SUMIF(A:A,A451,L:L)</f>
        <v>3576.7768849882636</v>
      </c>
      <c r="N451" s="3">
        <f t="shared" si="67"/>
        <v>4.6546750251778242E-2</v>
      </c>
      <c r="O451" s="7">
        <f t="shared" si="68"/>
        <v>21.4837769466365</v>
      </c>
      <c r="P451" s="3" t="str">
        <f t="shared" si="69"/>
        <v/>
      </c>
      <c r="Q451" s="3" t="str">
        <f>IF(ISNUMBER(P451),SUMIF(A:A,A451,P:P),"")</f>
        <v/>
      </c>
      <c r="R451" s="3" t="str">
        <f t="shared" si="70"/>
        <v/>
      </c>
      <c r="S451" s="8" t="str">
        <f t="shared" si="71"/>
        <v/>
      </c>
    </row>
    <row r="452" spans="1:19" x14ac:dyDescent="0.25">
      <c r="A452" s="1">
        <v>46</v>
      </c>
      <c r="B452" s="5">
        <v>0.76736111111111116</v>
      </c>
      <c r="C452" s="1" t="s">
        <v>265</v>
      </c>
      <c r="D452" s="1">
        <v>7</v>
      </c>
      <c r="E452" s="1">
        <v>11</v>
      </c>
      <c r="F452" s="1" t="s">
        <v>479</v>
      </c>
      <c r="G452" s="2">
        <v>43.331866666666699</v>
      </c>
      <c r="H452" s="6">
        <f>1+COUNTIFS(A:A,A452,O:O,"&lt;"&amp;O452)</f>
        <v>9</v>
      </c>
      <c r="I452" s="2">
        <f>AVERAGEIF(A:A,A452,G:G)</f>
        <v>48.506945454545459</v>
      </c>
      <c r="J452" s="2">
        <f t="shared" si="64"/>
        <v>-5.1750787878787605</v>
      </c>
      <c r="K452" s="2">
        <f t="shared" si="65"/>
        <v>84.824921212121239</v>
      </c>
      <c r="L452" s="2">
        <f t="shared" si="66"/>
        <v>162.30792014219483</v>
      </c>
      <c r="M452" s="2">
        <f>SUMIF(A:A,A452,L:L)</f>
        <v>3576.7768849882636</v>
      </c>
      <c r="N452" s="3">
        <f t="shared" si="67"/>
        <v>4.5378262430458366E-2</v>
      </c>
      <c r="O452" s="7">
        <f t="shared" si="68"/>
        <v>22.036983049593136</v>
      </c>
      <c r="P452" s="3" t="str">
        <f t="shared" si="69"/>
        <v/>
      </c>
      <c r="Q452" s="3" t="str">
        <f>IF(ISNUMBER(P452),SUMIF(A:A,A452,P:P),"")</f>
        <v/>
      </c>
      <c r="R452" s="3" t="str">
        <f t="shared" si="70"/>
        <v/>
      </c>
      <c r="S452" s="8" t="str">
        <f t="shared" si="71"/>
        <v/>
      </c>
    </row>
    <row r="453" spans="1:19" x14ac:dyDescent="0.25">
      <c r="A453" s="1">
        <v>46</v>
      </c>
      <c r="B453" s="5">
        <v>0.76736111111111116</v>
      </c>
      <c r="C453" s="1" t="s">
        <v>265</v>
      </c>
      <c r="D453" s="1">
        <v>7</v>
      </c>
      <c r="E453" s="1">
        <v>9</v>
      </c>
      <c r="F453" s="1" t="s">
        <v>477</v>
      </c>
      <c r="G453" s="2">
        <v>31.567133333333302</v>
      </c>
      <c r="H453" s="6">
        <f>1+COUNTIFS(A:A,A453,O:O,"&lt;"&amp;O453)</f>
        <v>10</v>
      </c>
      <c r="I453" s="2">
        <f>AVERAGEIF(A:A,A453,G:G)</f>
        <v>48.506945454545459</v>
      </c>
      <c r="J453" s="2">
        <f t="shared" si="64"/>
        <v>-16.939812121212157</v>
      </c>
      <c r="K453" s="2">
        <f t="shared" si="65"/>
        <v>73.060187878787843</v>
      </c>
      <c r="L453" s="2">
        <f t="shared" si="66"/>
        <v>80.126871540457856</v>
      </c>
      <c r="M453" s="2">
        <f>SUMIF(A:A,A453,L:L)</f>
        <v>3576.7768849882636</v>
      </c>
      <c r="N453" s="3">
        <f t="shared" si="67"/>
        <v>2.2401976448894651E-2</v>
      </c>
      <c r="O453" s="7">
        <f t="shared" si="68"/>
        <v>44.638918457989078</v>
      </c>
      <c r="P453" s="3" t="str">
        <f t="shared" si="69"/>
        <v/>
      </c>
      <c r="Q453" s="3" t="str">
        <f>IF(ISNUMBER(P453),SUMIF(A:A,A453,P:P),"")</f>
        <v/>
      </c>
      <c r="R453" s="3" t="str">
        <f t="shared" si="70"/>
        <v/>
      </c>
      <c r="S453" s="8" t="str">
        <f t="shared" si="71"/>
        <v/>
      </c>
    </row>
    <row r="454" spans="1:19" x14ac:dyDescent="0.25">
      <c r="A454" s="1">
        <v>46</v>
      </c>
      <c r="B454" s="5">
        <v>0.76736111111111116</v>
      </c>
      <c r="C454" s="1" t="s">
        <v>265</v>
      </c>
      <c r="D454" s="1">
        <v>7</v>
      </c>
      <c r="E454" s="1">
        <v>7</v>
      </c>
      <c r="F454" s="1" t="s">
        <v>475</v>
      </c>
      <c r="G454" s="2">
        <v>24.478999999999999</v>
      </c>
      <c r="H454" s="6">
        <f>1+COUNTIFS(A:A,A454,O:O,"&lt;"&amp;O454)</f>
        <v>11</v>
      </c>
      <c r="I454" s="2">
        <f>AVERAGEIF(A:A,A454,G:G)</f>
        <v>48.506945454545459</v>
      </c>
      <c r="J454" s="2">
        <f t="shared" si="64"/>
        <v>-24.02794545454546</v>
      </c>
      <c r="K454" s="2">
        <f t="shared" si="65"/>
        <v>65.97205454545454</v>
      </c>
      <c r="L454" s="2">
        <f t="shared" si="66"/>
        <v>52.369443018468743</v>
      </c>
      <c r="M454" s="2">
        <f>SUMIF(A:A,A454,L:L)</f>
        <v>3576.7768849882636</v>
      </c>
      <c r="N454" s="3">
        <f t="shared" si="67"/>
        <v>1.4641517965032528E-2</v>
      </c>
      <c r="O454" s="7">
        <f t="shared" si="68"/>
        <v>68.298929276885147</v>
      </c>
      <c r="P454" s="3" t="str">
        <f t="shared" si="69"/>
        <v/>
      </c>
      <c r="Q454" s="3" t="str">
        <f>IF(ISNUMBER(P454),SUMIF(A:A,A454,P:P),"")</f>
        <v/>
      </c>
      <c r="R454" s="3" t="str">
        <f t="shared" si="70"/>
        <v/>
      </c>
      <c r="S454" s="8" t="str">
        <f t="shared" si="71"/>
        <v/>
      </c>
    </row>
    <row r="455" spans="1:19" x14ac:dyDescent="0.25">
      <c r="A455" s="1">
        <v>47</v>
      </c>
      <c r="B455" s="5">
        <v>0.79166666666666663</v>
      </c>
      <c r="C455" s="1" t="s">
        <v>265</v>
      </c>
      <c r="D455" s="1">
        <v>8</v>
      </c>
      <c r="E455" s="1">
        <v>1</v>
      </c>
      <c r="F455" s="1" t="s">
        <v>480</v>
      </c>
      <c r="G455" s="2">
        <v>72.623400000000004</v>
      </c>
      <c r="H455" s="6">
        <f>1+COUNTIFS(A:A,A455,O:O,"&lt;"&amp;O455)</f>
        <v>1</v>
      </c>
      <c r="I455" s="2">
        <f>AVERAGEIF(A:A,A455,G:G)</f>
        <v>48.13672444444444</v>
      </c>
      <c r="J455" s="2">
        <f t="shared" si="64"/>
        <v>24.486675555555564</v>
      </c>
      <c r="K455" s="2">
        <f t="shared" si="65"/>
        <v>114.48667555555556</v>
      </c>
      <c r="L455" s="2">
        <f t="shared" si="66"/>
        <v>962.17902818276127</v>
      </c>
      <c r="M455" s="2">
        <f>SUMIF(A:A,A455,L:L)</f>
        <v>4214.4998332302439</v>
      </c>
      <c r="N455" s="3">
        <f t="shared" si="67"/>
        <v>0.22830206815912718</v>
      </c>
      <c r="O455" s="7">
        <f t="shared" si="68"/>
        <v>4.3801618095855233</v>
      </c>
      <c r="P455" s="3">
        <f t="shared" si="69"/>
        <v>0.22830206815912718</v>
      </c>
      <c r="Q455" s="3">
        <f>IF(ISNUMBER(P455),SUMIF(A:A,A455,P:P),"")</f>
        <v>0.80396892974403122</v>
      </c>
      <c r="R455" s="3">
        <f t="shared" si="70"/>
        <v>0.28396877007649329</v>
      </c>
      <c r="S455" s="8">
        <f t="shared" si="71"/>
        <v>3.5215140021581521</v>
      </c>
    </row>
    <row r="456" spans="1:19" x14ac:dyDescent="0.25">
      <c r="A456" s="1">
        <v>47</v>
      </c>
      <c r="B456" s="5">
        <v>0.79166666666666663</v>
      </c>
      <c r="C456" s="1" t="s">
        <v>265</v>
      </c>
      <c r="D456" s="1">
        <v>8</v>
      </c>
      <c r="E456" s="1">
        <v>2</v>
      </c>
      <c r="F456" s="1" t="s">
        <v>481</v>
      </c>
      <c r="G456" s="2">
        <v>63.5071333333333</v>
      </c>
      <c r="H456" s="6">
        <f>1+COUNTIFS(A:A,A456,O:O,"&lt;"&amp;O456)</f>
        <v>2</v>
      </c>
      <c r="I456" s="2">
        <f>AVERAGEIF(A:A,A456,G:G)</f>
        <v>48.13672444444444</v>
      </c>
      <c r="J456" s="2">
        <f t="shared" si="64"/>
        <v>15.370408888888861</v>
      </c>
      <c r="K456" s="2">
        <f t="shared" si="65"/>
        <v>105.37040888888886</v>
      </c>
      <c r="L456" s="2">
        <f t="shared" si="66"/>
        <v>556.81025875205114</v>
      </c>
      <c r="M456" s="2">
        <f>SUMIF(A:A,A456,L:L)</f>
        <v>4214.4998332302439</v>
      </c>
      <c r="N456" s="3">
        <f t="shared" si="67"/>
        <v>0.13211775555470329</v>
      </c>
      <c r="O456" s="7">
        <f t="shared" si="68"/>
        <v>7.5690053604184229</v>
      </c>
      <c r="P456" s="3">
        <f t="shared" si="69"/>
        <v>0.13211775555470329</v>
      </c>
      <c r="Q456" s="3">
        <f>IF(ISNUMBER(P456),SUMIF(A:A,A456,P:P),"")</f>
        <v>0.80396892974403122</v>
      </c>
      <c r="R456" s="3">
        <f t="shared" si="70"/>
        <v>0.16433191715103609</v>
      </c>
      <c r="S456" s="8">
        <f t="shared" si="71"/>
        <v>6.085245138842434</v>
      </c>
    </row>
    <row r="457" spans="1:19" x14ac:dyDescent="0.25">
      <c r="A457" s="1">
        <v>47</v>
      </c>
      <c r="B457" s="5">
        <v>0.79166666666666663</v>
      </c>
      <c r="C457" s="1" t="s">
        <v>265</v>
      </c>
      <c r="D457" s="1">
        <v>8</v>
      </c>
      <c r="E457" s="1">
        <v>9</v>
      </c>
      <c r="F457" s="1" t="s">
        <v>488</v>
      </c>
      <c r="G457" s="2">
        <v>57.336533333333293</v>
      </c>
      <c r="H457" s="6">
        <f>1+COUNTIFS(A:A,A457,O:O,"&lt;"&amp;O457)</f>
        <v>3</v>
      </c>
      <c r="I457" s="2">
        <f>AVERAGEIF(A:A,A457,G:G)</f>
        <v>48.13672444444444</v>
      </c>
      <c r="J457" s="2">
        <f t="shared" si="64"/>
        <v>9.1998088888888532</v>
      </c>
      <c r="K457" s="2">
        <f t="shared" si="65"/>
        <v>99.199808888888853</v>
      </c>
      <c r="L457" s="2">
        <f t="shared" si="66"/>
        <v>384.51720460194656</v>
      </c>
      <c r="M457" s="2">
        <f>SUMIF(A:A,A457,L:L)</f>
        <v>4214.4998332302439</v>
      </c>
      <c r="N457" s="3">
        <f t="shared" si="67"/>
        <v>9.123673503795815E-2</v>
      </c>
      <c r="O457" s="7">
        <f t="shared" si="68"/>
        <v>10.960497431039808</v>
      </c>
      <c r="P457" s="3">
        <f t="shared" si="69"/>
        <v>9.123673503795815E-2</v>
      </c>
      <c r="Q457" s="3">
        <f>IF(ISNUMBER(P457),SUMIF(A:A,A457,P:P),"")</f>
        <v>0.80396892974403122</v>
      </c>
      <c r="R457" s="3">
        <f t="shared" si="70"/>
        <v>0.1134829116679997</v>
      </c>
      <c r="S457" s="8">
        <f t="shared" si="71"/>
        <v>8.811899389095279</v>
      </c>
    </row>
    <row r="458" spans="1:19" x14ac:dyDescent="0.25">
      <c r="A458" s="1">
        <v>47</v>
      </c>
      <c r="B458" s="5">
        <v>0.79166666666666663</v>
      </c>
      <c r="C458" s="1" t="s">
        <v>265</v>
      </c>
      <c r="D458" s="1">
        <v>8</v>
      </c>
      <c r="E458" s="1">
        <v>3</v>
      </c>
      <c r="F458" s="1" t="s">
        <v>482</v>
      </c>
      <c r="G458" s="2">
        <v>55.351099999999995</v>
      </c>
      <c r="H458" s="6">
        <f>1+COUNTIFS(A:A,A458,O:O,"&lt;"&amp;O458)</f>
        <v>4</v>
      </c>
      <c r="I458" s="2">
        <f>AVERAGEIF(A:A,A458,G:G)</f>
        <v>48.13672444444444</v>
      </c>
      <c r="J458" s="2">
        <f t="shared" si="64"/>
        <v>7.2143755555555558</v>
      </c>
      <c r="K458" s="2">
        <f t="shared" si="65"/>
        <v>97.214375555555563</v>
      </c>
      <c r="L458" s="2">
        <f t="shared" si="66"/>
        <v>341.33436293343215</v>
      </c>
      <c r="M458" s="2">
        <f>SUMIF(A:A,A458,L:L)</f>
        <v>4214.4998332302439</v>
      </c>
      <c r="N458" s="3">
        <f t="shared" si="67"/>
        <v>8.0990479639386562E-2</v>
      </c>
      <c r="O458" s="7">
        <f t="shared" si="68"/>
        <v>12.347130236202343</v>
      </c>
      <c r="P458" s="3">
        <f t="shared" si="69"/>
        <v>8.0990479639386562E-2</v>
      </c>
      <c r="Q458" s="3">
        <f>IF(ISNUMBER(P458),SUMIF(A:A,A458,P:P),"")</f>
        <v>0.80396892974403122</v>
      </c>
      <c r="R458" s="3">
        <f t="shared" si="70"/>
        <v>0.10073832040396441</v>
      </c>
      <c r="S458" s="8">
        <f t="shared" si="71"/>
        <v>9.9267090814097632</v>
      </c>
    </row>
    <row r="459" spans="1:19" x14ac:dyDescent="0.25">
      <c r="A459" s="1">
        <v>47</v>
      </c>
      <c r="B459" s="5">
        <v>0.79166666666666663</v>
      </c>
      <c r="C459" s="1" t="s">
        <v>265</v>
      </c>
      <c r="D459" s="1">
        <v>8</v>
      </c>
      <c r="E459" s="1">
        <v>6</v>
      </c>
      <c r="F459" s="1" t="s">
        <v>485</v>
      </c>
      <c r="G459" s="2">
        <v>49.593733333333304</v>
      </c>
      <c r="H459" s="6">
        <f>1+COUNTIFS(A:A,A459,O:O,"&lt;"&amp;O459)</f>
        <v>5</v>
      </c>
      <c r="I459" s="2">
        <f>AVERAGEIF(A:A,A459,G:G)</f>
        <v>48.13672444444444</v>
      </c>
      <c r="J459" s="2">
        <f t="shared" si="64"/>
        <v>1.4570088888888648</v>
      </c>
      <c r="K459" s="2">
        <f t="shared" si="65"/>
        <v>91.457008888888865</v>
      </c>
      <c r="L459" s="2">
        <f t="shared" si="66"/>
        <v>241.63311772270356</v>
      </c>
      <c r="M459" s="2">
        <f>SUMIF(A:A,A459,L:L)</f>
        <v>4214.4998332302439</v>
      </c>
      <c r="N459" s="3">
        <f t="shared" si="67"/>
        <v>5.7333758994955644E-2</v>
      </c>
      <c r="O459" s="7">
        <f t="shared" si="68"/>
        <v>17.441730971938927</v>
      </c>
      <c r="P459" s="3">
        <f t="shared" si="69"/>
        <v>5.7333758994955644E-2</v>
      </c>
      <c r="Q459" s="3">
        <f>IF(ISNUMBER(P459),SUMIF(A:A,A459,P:P),"")</f>
        <v>0.80396892974403122</v>
      </c>
      <c r="R459" s="3">
        <f t="shared" si="70"/>
        <v>7.1313401393769849E-2</v>
      </c>
      <c r="S459" s="8">
        <f t="shared" si="71"/>
        <v>14.02260978239306</v>
      </c>
    </row>
    <row r="460" spans="1:19" x14ac:dyDescent="0.25">
      <c r="A460" s="1">
        <v>47</v>
      </c>
      <c r="B460" s="5">
        <v>0.79166666666666663</v>
      </c>
      <c r="C460" s="1" t="s">
        <v>265</v>
      </c>
      <c r="D460" s="1">
        <v>8</v>
      </c>
      <c r="E460" s="1">
        <v>7</v>
      </c>
      <c r="F460" s="1" t="s">
        <v>486</v>
      </c>
      <c r="G460" s="2">
        <v>49.454366666666701</v>
      </c>
      <c r="H460" s="6">
        <f>1+COUNTIFS(A:A,A460,O:O,"&lt;"&amp;O460)</f>
        <v>6</v>
      </c>
      <c r="I460" s="2">
        <f>AVERAGEIF(A:A,A460,G:G)</f>
        <v>48.13672444444444</v>
      </c>
      <c r="J460" s="2">
        <f t="shared" si="64"/>
        <v>1.3176422222222612</v>
      </c>
      <c r="K460" s="2">
        <f t="shared" si="65"/>
        <v>91.317642222222261</v>
      </c>
      <c r="L460" s="2">
        <f t="shared" si="66"/>
        <v>239.62100595600506</v>
      </c>
      <c r="M460" s="2">
        <f>SUMIF(A:A,A460,L:L)</f>
        <v>4214.4998332302439</v>
      </c>
      <c r="N460" s="3">
        <f t="shared" si="67"/>
        <v>5.6856333002235582E-2</v>
      </c>
      <c r="O460" s="7">
        <f t="shared" si="68"/>
        <v>17.588190219032946</v>
      </c>
      <c r="P460" s="3">
        <f t="shared" si="69"/>
        <v>5.6856333002235582E-2</v>
      </c>
      <c r="Q460" s="3">
        <f>IF(ISNUMBER(P460),SUMIF(A:A,A460,P:P),"")</f>
        <v>0.80396892974403122</v>
      </c>
      <c r="R460" s="3">
        <f t="shared" si="70"/>
        <v>7.0719565021421391E-2</v>
      </c>
      <c r="S460" s="8">
        <f t="shared" si="71"/>
        <v>14.140358466530357</v>
      </c>
    </row>
    <row r="461" spans="1:19" x14ac:dyDescent="0.25">
      <c r="A461" s="1">
        <v>47</v>
      </c>
      <c r="B461" s="5">
        <v>0.79166666666666663</v>
      </c>
      <c r="C461" s="1" t="s">
        <v>265</v>
      </c>
      <c r="D461" s="1">
        <v>8</v>
      </c>
      <c r="E461" s="1">
        <v>8</v>
      </c>
      <c r="F461" s="1" t="s">
        <v>487</v>
      </c>
      <c r="G461" s="2">
        <v>48.879266666666595</v>
      </c>
      <c r="H461" s="6">
        <f>1+COUNTIFS(A:A,A461,O:O,"&lt;"&amp;O461)</f>
        <v>7</v>
      </c>
      <c r="I461" s="2">
        <f>AVERAGEIF(A:A,A461,G:G)</f>
        <v>48.13672444444444</v>
      </c>
      <c r="J461" s="2">
        <f t="shared" si="64"/>
        <v>0.7425422222221556</v>
      </c>
      <c r="K461" s="2">
        <f t="shared" si="65"/>
        <v>90.742542222222156</v>
      </c>
      <c r="L461" s="2">
        <f t="shared" si="66"/>
        <v>231.49367083185064</v>
      </c>
      <c r="M461" s="2">
        <f>SUMIF(A:A,A461,L:L)</f>
        <v>4214.4998332302439</v>
      </c>
      <c r="N461" s="3">
        <f t="shared" si="67"/>
        <v>5.4927910782338336E-2</v>
      </c>
      <c r="O461" s="7">
        <f t="shared" si="68"/>
        <v>18.205680604941971</v>
      </c>
      <c r="P461" s="3">
        <f t="shared" si="69"/>
        <v>5.4927910782338336E-2</v>
      </c>
      <c r="Q461" s="3">
        <f>IF(ISNUMBER(P461),SUMIF(A:A,A461,P:P),"")</f>
        <v>0.80396892974403122</v>
      </c>
      <c r="R461" s="3">
        <f t="shared" si="70"/>
        <v>6.8320937228042333E-2</v>
      </c>
      <c r="S461" s="8">
        <f t="shared" si="71"/>
        <v>14.636801551216864</v>
      </c>
    </row>
    <row r="462" spans="1:19" x14ac:dyDescent="0.25">
      <c r="A462" s="1">
        <v>47</v>
      </c>
      <c r="B462" s="5">
        <v>0.79166666666666663</v>
      </c>
      <c r="C462" s="1" t="s">
        <v>265</v>
      </c>
      <c r="D462" s="1">
        <v>8</v>
      </c>
      <c r="E462" s="1">
        <v>11</v>
      </c>
      <c r="F462" s="1" t="s">
        <v>490</v>
      </c>
      <c r="G462" s="2">
        <v>48.266966666666697</v>
      </c>
      <c r="H462" s="6">
        <f>1+COUNTIFS(A:A,A462,O:O,"&lt;"&amp;O462)</f>
        <v>8</v>
      </c>
      <c r="I462" s="2">
        <f>AVERAGEIF(A:A,A462,G:G)</f>
        <v>48.13672444444444</v>
      </c>
      <c r="J462" s="2">
        <f t="shared" si="64"/>
        <v>0.13024222222225745</v>
      </c>
      <c r="K462" s="2">
        <f t="shared" si="65"/>
        <v>90.13024222222225</v>
      </c>
      <c r="L462" s="2">
        <f t="shared" si="66"/>
        <v>223.14338197302357</v>
      </c>
      <c r="M462" s="2">
        <f>SUMIF(A:A,A462,L:L)</f>
        <v>4214.4998332302439</v>
      </c>
      <c r="N462" s="3">
        <f t="shared" si="67"/>
        <v>5.2946586974234891E-2</v>
      </c>
      <c r="O462" s="7">
        <f t="shared" si="68"/>
        <v>18.886958671889928</v>
      </c>
      <c r="P462" s="3">
        <f t="shared" si="69"/>
        <v>5.2946586974234891E-2</v>
      </c>
      <c r="Q462" s="3">
        <f>IF(ISNUMBER(P462),SUMIF(A:A,A462,P:P),"")</f>
        <v>0.80396892974403122</v>
      </c>
      <c r="R462" s="3">
        <f t="shared" si="70"/>
        <v>6.5856508896546664E-2</v>
      </c>
      <c r="S462" s="8">
        <f t="shared" si="71"/>
        <v>15.184527949559095</v>
      </c>
    </row>
    <row r="463" spans="1:19" x14ac:dyDescent="0.25">
      <c r="A463" s="1">
        <v>47</v>
      </c>
      <c r="B463" s="5">
        <v>0.79166666666666663</v>
      </c>
      <c r="C463" s="1" t="s">
        <v>265</v>
      </c>
      <c r="D463" s="1">
        <v>8</v>
      </c>
      <c r="E463" s="1">
        <v>10</v>
      </c>
      <c r="F463" s="1" t="s">
        <v>489</v>
      </c>
      <c r="G463" s="2">
        <v>47.063200000000002</v>
      </c>
      <c r="H463" s="6">
        <f>1+COUNTIFS(A:A,A463,O:O,"&lt;"&amp;O463)</f>
        <v>9</v>
      </c>
      <c r="I463" s="2">
        <f>AVERAGEIF(A:A,A463,G:G)</f>
        <v>48.13672444444444</v>
      </c>
      <c r="J463" s="2">
        <f t="shared" si="64"/>
        <v>-1.0735244444444376</v>
      </c>
      <c r="K463" s="2">
        <f t="shared" si="65"/>
        <v>88.926475555555555</v>
      </c>
      <c r="L463" s="2">
        <f t="shared" si="66"/>
        <v>207.59488937474299</v>
      </c>
      <c r="M463" s="2">
        <f>SUMIF(A:A,A463,L:L)</f>
        <v>4214.4998332302439</v>
      </c>
      <c r="N463" s="3">
        <f t="shared" si="67"/>
        <v>4.9257301599091509E-2</v>
      </c>
      <c r="O463" s="7">
        <f t="shared" si="68"/>
        <v>20.301558703703815</v>
      </c>
      <c r="P463" s="3">
        <f t="shared" si="69"/>
        <v>4.9257301599091509E-2</v>
      </c>
      <c r="Q463" s="3">
        <f>IF(ISNUMBER(P463),SUMIF(A:A,A463,P:P),"")</f>
        <v>0.80396892974403122</v>
      </c>
      <c r="R463" s="3">
        <f t="shared" si="70"/>
        <v>6.1267668160726214E-2</v>
      </c>
      <c r="S463" s="8">
        <f t="shared" si="71"/>
        <v>16.321822423152376</v>
      </c>
    </row>
    <row r="464" spans="1:19" x14ac:dyDescent="0.25">
      <c r="A464" s="1">
        <v>47</v>
      </c>
      <c r="B464" s="5">
        <v>0.79166666666666663</v>
      </c>
      <c r="C464" s="1" t="s">
        <v>265</v>
      </c>
      <c r="D464" s="1">
        <v>8</v>
      </c>
      <c r="E464" s="1">
        <v>13</v>
      </c>
      <c r="F464" s="1" t="s">
        <v>492</v>
      </c>
      <c r="G464" s="2">
        <v>45.658900000000003</v>
      </c>
      <c r="H464" s="6">
        <f>1+COUNTIFS(A:A,A464,O:O,"&lt;"&amp;O464)</f>
        <v>10</v>
      </c>
      <c r="I464" s="2">
        <f>AVERAGEIF(A:A,A464,G:G)</f>
        <v>48.13672444444444</v>
      </c>
      <c r="J464" s="2">
        <f t="shared" si="64"/>
        <v>-2.4778244444444368</v>
      </c>
      <c r="K464" s="2">
        <f t="shared" si="65"/>
        <v>87.522175555555563</v>
      </c>
      <c r="L464" s="2">
        <f t="shared" si="66"/>
        <v>190.81999198739842</v>
      </c>
      <c r="M464" s="2">
        <f>SUMIF(A:A,A464,L:L)</f>
        <v>4214.4998332302439</v>
      </c>
      <c r="N464" s="3">
        <f t="shared" si="67"/>
        <v>4.5277019702986344E-2</v>
      </c>
      <c r="O464" s="7">
        <f t="shared" si="68"/>
        <v>22.086259355406355</v>
      </c>
      <c r="P464" s="3" t="str">
        <f t="shared" si="69"/>
        <v/>
      </c>
      <c r="Q464" s="3" t="str">
        <f>IF(ISNUMBER(P464),SUMIF(A:A,A464,P:P),"")</f>
        <v/>
      </c>
      <c r="R464" s="3" t="str">
        <f t="shared" si="70"/>
        <v/>
      </c>
      <c r="S464" s="8" t="str">
        <f t="shared" si="71"/>
        <v/>
      </c>
    </row>
    <row r="465" spans="1:19" x14ac:dyDescent="0.25">
      <c r="A465" s="1">
        <v>47</v>
      </c>
      <c r="B465" s="5">
        <v>0.79166666666666663</v>
      </c>
      <c r="C465" s="1" t="s">
        <v>265</v>
      </c>
      <c r="D465" s="1">
        <v>8</v>
      </c>
      <c r="E465" s="1">
        <v>5</v>
      </c>
      <c r="F465" s="1" t="s">
        <v>484</v>
      </c>
      <c r="G465" s="2">
        <v>44.782499999999999</v>
      </c>
      <c r="H465" s="6">
        <f>1+COUNTIFS(A:A,A465,O:O,"&lt;"&amp;O465)</f>
        <v>11</v>
      </c>
      <c r="I465" s="2">
        <f>AVERAGEIF(A:A,A465,G:G)</f>
        <v>48.13672444444444</v>
      </c>
      <c r="J465" s="2">
        <f t="shared" si="64"/>
        <v>-3.3542244444444407</v>
      </c>
      <c r="K465" s="2">
        <f t="shared" si="65"/>
        <v>86.645775555555559</v>
      </c>
      <c r="L465" s="2">
        <f t="shared" si="66"/>
        <v>181.04516550842851</v>
      </c>
      <c r="M465" s="2">
        <f>SUMIF(A:A,A465,L:L)</f>
        <v>4214.4998332302439</v>
      </c>
      <c r="N465" s="3">
        <f t="shared" si="67"/>
        <v>4.295768719242414E-2</v>
      </c>
      <c r="O465" s="7">
        <f t="shared" si="68"/>
        <v>23.278720651803535</v>
      </c>
      <c r="P465" s="3" t="str">
        <f t="shared" si="69"/>
        <v/>
      </c>
      <c r="Q465" s="3" t="str">
        <f>IF(ISNUMBER(P465),SUMIF(A:A,A465,P:P),"")</f>
        <v/>
      </c>
      <c r="R465" s="3" t="str">
        <f t="shared" si="70"/>
        <v/>
      </c>
      <c r="S465" s="8" t="str">
        <f t="shared" si="71"/>
        <v/>
      </c>
    </row>
    <row r="466" spans="1:19" x14ac:dyDescent="0.25">
      <c r="A466" s="1">
        <v>47</v>
      </c>
      <c r="B466" s="5">
        <v>0.79166666666666663</v>
      </c>
      <c r="C466" s="1" t="s">
        <v>265</v>
      </c>
      <c r="D466" s="1">
        <v>8</v>
      </c>
      <c r="E466" s="1">
        <v>4</v>
      </c>
      <c r="F466" s="1" t="s">
        <v>483</v>
      </c>
      <c r="G466" s="2">
        <v>43.461366666666699</v>
      </c>
      <c r="H466" s="6">
        <f>1+COUNTIFS(A:A,A466,O:O,"&lt;"&amp;O466)</f>
        <v>12</v>
      </c>
      <c r="I466" s="2">
        <f>AVERAGEIF(A:A,A466,G:G)</f>
        <v>48.13672444444444</v>
      </c>
      <c r="J466" s="2">
        <f t="shared" si="64"/>
        <v>-4.6753577777777409</v>
      </c>
      <c r="K466" s="2">
        <f t="shared" si="65"/>
        <v>85.324642222222252</v>
      </c>
      <c r="L466" s="2">
        <f t="shared" si="66"/>
        <v>167.24813255128143</v>
      </c>
      <c r="M466" s="2">
        <f>SUMIF(A:A,A466,L:L)</f>
        <v>4214.4998332302439</v>
      </c>
      <c r="N466" s="3">
        <f t="shared" si="67"/>
        <v>3.9683981295377702E-2</v>
      </c>
      <c r="O466" s="7">
        <f t="shared" si="68"/>
        <v>25.19908455144035</v>
      </c>
      <c r="P466" s="3" t="str">
        <f t="shared" si="69"/>
        <v/>
      </c>
      <c r="Q466" s="3" t="str">
        <f>IF(ISNUMBER(P466),SUMIF(A:A,A466,P:P),"")</f>
        <v/>
      </c>
      <c r="R466" s="3" t="str">
        <f t="shared" si="70"/>
        <v/>
      </c>
      <c r="S466" s="8" t="str">
        <f t="shared" si="71"/>
        <v/>
      </c>
    </row>
    <row r="467" spans="1:19" x14ac:dyDescent="0.25">
      <c r="A467" s="1">
        <v>47</v>
      </c>
      <c r="B467" s="5">
        <v>0.79166666666666663</v>
      </c>
      <c r="C467" s="1" t="s">
        <v>265</v>
      </c>
      <c r="D467" s="1">
        <v>8</v>
      </c>
      <c r="E467" s="1">
        <v>15</v>
      </c>
      <c r="F467" s="1" t="s">
        <v>494</v>
      </c>
      <c r="G467" s="2">
        <v>42.649000000000001</v>
      </c>
      <c r="H467" s="6">
        <f>1+COUNTIFS(A:A,A467,O:O,"&lt;"&amp;O467)</f>
        <v>13</v>
      </c>
      <c r="I467" s="2">
        <f>AVERAGEIF(A:A,A467,G:G)</f>
        <v>48.13672444444444</v>
      </c>
      <c r="J467" s="2">
        <f t="shared" si="64"/>
        <v>-5.4877244444444386</v>
      </c>
      <c r="K467" s="2">
        <f t="shared" si="65"/>
        <v>84.512275555555561</v>
      </c>
      <c r="L467" s="2">
        <f t="shared" si="66"/>
        <v>159.29160772635018</v>
      </c>
      <c r="M467" s="2">
        <f>SUMIF(A:A,A467,L:L)</f>
        <v>4214.4998332302439</v>
      </c>
      <c r="N467" s="3">
        <f t="shared" si="67"/>
        <v>3.7796088273720392E-2</v>
      </c>
      <c r="O467" s="7">
        <f t="shared" si="68"/>
        <v>26.457764432074832</v>
      </c>
      <c r="P467" s="3" t="str">
        <f t="shared" si="69"/>
        <v/>
      </c>
      <c r="Q467" s="3" t="str">
        <f>IF(ISNUMBER(P467),SUMIF(A:A,A467,P:P),"")</f>
        <v/>
      </c>
      <c r="R467" s="3" t="str">
        <f t="shared" si="70"/>
        <v/>
      </c>
      <c r="S467" s="8" t="str">
        <f t="shared" si="71"/>
        <v/>
      </c>
    </row>
    <row r="468" spans="1:19" x14ac:dyDescent="0.25">
      <c r="A468" s="1">
        <v>47</v>
      </c>
      <c r="B468" s="5">
        <v>0.79166666666666663</v>
      </c>
      <c r="C468" s="1" t="s">
        <v>265</v>
      </c>
      <c r="D468" s="1">
        <v>8</v>
      </c>
      <c r="E468" s="1">
        <v>14</v>
      </c>
      <c r="F468" s="1" t="s">
        <v>493</v>
      </c>
      <c r="G468" s="2">
        <v>31.609433333333296</v>
      </c>
      <c r="H468" s="6">
        <f>1+COUNTIFS(A:A,A468,O:O,"&lt;"&amp;O468)</f>
        <v>14</v>
      </c>
      <c r="I468" s="2">
        <f>AVERAGEIF(A:A,A468,G:G)</f>
        <v>48.13672444444444</v>
      </c>
      <c r="J468" s="2">
        <f t="shared" si="64"/>
        <v>-16.527291111111143</v>
      </c>
      <c r="K468" s="2">
        <f t="shared" si="65"/>
        <v>73.47270888888886</v>
      </c>
      <c r="L468" s="2">
        <f t="shared" si="66"/>
        <v>82.134860234288652</v>
      </c>
      <c r="M468" s="2">
        <f>SUMIF(A:A,A468,L:L)</f>
        <v>4214.4998332302439</v>
      </c>
      <c r="N468" s="3">
        <f t="shared" si="67"/>
        <v>1.9488637675739471E-2</v>
      </c>
      <c r="O468" s="7">
        <f t="shared" si="68"/>
        <v>51.311949898111919</v>
      </c>
      <c r="P468" s="3" t="str">
        <f t="shared" si="69"/>
        <v/>
      </c>
      <c r="Q468" s="3" t="str">
        <f>IF(ISNUMBER(P468),SUMIF(A:A,A468,P:P),"")</f>
        <v/>
      </c>
      <c r="R468" s="3" t="str">
        <f t="shared" si="70"/>
        <v/>
      </c>
      <c r="S468" s="8" t="str">
        <f t="shared" si="71"/>
        <v/>
      </c>
    </row>
    <row r="469" spans="1:19" x14ac:dyDescent="0.25">
      <c r="A469" s="1">
        <v>47</v>
      </c>
      <c r="B469" s="5">
        <v>0.79166666666666663</v>
      </c>
      <c r="C469" s="1" t="s">
        <v>265</v>
      </c>
      <c r="D469" s="1">
        <v>8</v>
      </c>
      <c r="E469" s="1">
        <v>12</v>
      </c>
      <c r="F469" s="1" t="s">
        <v>491</v>
      </c>
      <c r="G469" s="2">
        <v>21.813966666666701</v>
      </c>
      <c r="H469" s="6">
        <f>1+COUNTIFS(A:A,A469,O:O,"&lt;"&amp;O469)</f>
        <v>15</v>
      </c>
      <c r="I469" s="2">
        <f>AVERAGEIF(A:A,A469,G:G)</f>
        <v>48.13672444444444</v>
      </c>
      <c r="J469" s="2">
        <f t="shared" si="64"/>
        <v>-26.322757777777738</v>
      </c>
      <c r="K469" s="2">
        <f t="shared" si="65"/>
        <v>63.677242222222262</v>
      </c>
      <c r="L469" s="2">
        <f t="shared" si="66"/>
        <v>45.633154893980219</v>
      </c>
      <c r="M469" s="2">
        <f>SUMIF(A:A,A469,L:L)</f>
        <v>4214.4998332302439</v>
      </c>
      <c r="N469" s="3">
        <f t="shared" si="67"/>
        <v>1.0827656115720913E-2</v>
      </c>
      <c r="O469" s="7">
        <f t="shared" si="68"/>
        <v>92.35609159659937</v>
      </c>
      <c r="P469" s="3" t="str">
        <f t="shared" si="69"/>
        <v/>
      </c>
      <c r="Q469" s="3" t="str">
        <f>IF(ISNUMBER(P469),SUMIF(A:A,A469,P:P),"")</f>
        <v/>
      </c>
      <c r="R469" s="3" t="str">
        <f t="shared" si="70"/>
        <v/>
      </c>
      <c r="S469" s="8" t="str">
        <f t="shared" si="71"/>
        <v/>
      </c>
    </row>
  </sheetData>
  <autoFilter ref="A1:S63"/>
  <sortState ref="A2:T561">
    <sortCondition ref="B2:B561"/>
    <sortCondition ref="H2:H561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89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88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Antony Papadimitriou</dc:creator>
  <cp:keywords/>
  <dc:description/>
  <cp:lastModifiedBy>caisson</cp:lastModifiedBy>
  <cp:revision/>
  <dcterms:created xsi:type="dcterms:W3CDTF">2016-03-11T05:58:01Z</dcterms:created>
  <dcterms:modified xsi:type="dcterms:W3CDTF">2018-04-14T22:54:45Z</dcterms:modified>
  <cp:category/>
  <cp:contentStatus/>
</cp:coreProperties>
</file>